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3349\Desktop\pdf\Excel版\"/>
    </mc:Choice>
  </mc:AlternateContent>
  <bookViews>
    <workbookView xWindow="0" yWindow="0" windowWidth="23136" windowHeight="9576" tabRatio="689"/>
  </bookViews>
  <sheets>
    <sheet name="17 " sheetId="61" r:id="rId1"/>
    <sheet name="18" sheetId="70" r:id="rId2"/>
    <sheet name="19" sheetId="48" r:id="rId3"/>
    <sheet name="20" sheetId="49" r:id="rId4"/>
    <sheet name="21" sheetId="59" r:id="rId5"/>
    <sheet name="22" sheetId="50" r:id="rId6"/>
    <sheet name="23" sheetId="11" r:id="rId7"/>
    <sheet name="24 " sheetId="51" r:id="rId8"/>
    <sheet name="25 " sheetId="68" r:id="rId9"/>
    <sheet name="26" sheetId="57" r:id="rId10"/>
    <sheet name="27" sheetId="67" r:id="rId11"/>
    <sheet name="28" sheetId="58" r:id="rId12"/>
    <sheet name="29" sheetId="55" r:id="rId13"/>
    <sheet name="30・31" sheetId="56" r:id="rId14"/>
    <sheet name="32（1)" sheetId="28" r:id="rId15"/>
    <sheet name="32(2)" sheetId="45" r:id="rId16"/>
    <sheet name="33" sheetId="20" r:id="rId17"/>
    <sheet name="34" sheetId="44" r:id="rId18"/>
  </sheets>
  <definedNames>
    <definedName name="_xlnm.Print_Area" localSheetId="0">'17 '!$A$1:$L$48</definedName>
    <definedName name="_xlnm.Print_Area" localSheetId="1">'18'!$A$1:$AB$87</definedName>
    <definedName name="_xlnm.Print_Area" localSheetId="2">'19'!$A$1:$Q$56</definedName>
    <definedName name="_xlnm.Print_Area" localSheetId="3">'20'!$A$1:$M$54</definedName>
    <definedName name="_xlnm.Print_Area" localSheetId="4">'21'!$A$1:$K$37</definedName>
    <definedName name="_xlnm.Print_Area" localSheetId="6">'23'!$A$1:$AU$56</definedName>
    <definedName name="_xlnm.Print_Area" localSheetId="8">'25 '!$A$1:$AW$145</definedName>
    <definedName name="_xlnm.Print_Area" localSheetId="10">'27'!$A$1:$AR$211</definedName>
    <definedName name="_xlnm.Print_Area" localSheetId="11">'28'!$A$1:$P$41</definedName>
    <definedName name="_xlnm.Print_Area" localSheetId="16">'33'!$A$1:$S$55</definedName>
  </definedNames>
  <calcPr calcId="162913" calcMode="manual" calcCompleted="0" calcOnSave="0"/>
</workbook>
</file>

<file path=xl/calcChain.xml><?xml version="1.0" encoding="utf-8"?>
<calcChain xmlns="http://schemas.openxmlformats.org/spreadsheetml/2006/main">
  <c r="X193" i="67" l="1"/>
  <c r="V193" i="67"/>
  <c r="V202" i="67" s="1"/>
  <c r="T193" i="67"/>
  <c r="AN191" i="67"/>
  <c r="V191" i="67"/>
  <c r="P191" i="67"/>
  <c r="AN189" i="67"/>
  <c r="AN201" i="67" s="1"/>
  <c r="AH189" i="67"/>
  <c r="AH203" i="67" s="1"/>
  <c r="P189" i="67"/>
  <c r="P201" i="67" s="1"/>
  <c r="J189" i="67"/>
  <c r="J203" i="67" s="1"/>
  <c r="AL185" i="67"/>
  <c r="AF185" i="67"/>
  <c r="Z185" i="67"/>
  <c r="T185" i="67"/>
  <c r="N185" i="67"/>
  <c r="H185" i="67"/>
  <c r="B185" i="67"/>
  <c r="T184" i="67"/>
  <c r="N184" i="67"/>
  <c r="H184" i="67"/>
  <c r="B184" i="67"/>
  <c r="N182" i="67"/>
  <c r="H182" i="67"/>
  <c r="B182" i="67"/>
  <c r="N181" i="67"/>
  <c r="H181" i="67"/>
  <c r="B181" i="67"/>
  <c r="N180" i="67"/>
  <c r="H180" i="67"/>
  <c r="B180" i="67"/>
  <c r="N179" i="67"/>
  <c r="H179" i="67"/>
  <c r="B179" i="67"/>
  <c r="N178" i="67"/>
  <c r="H178" i="67"/>
  <c r="B178" i="67"/>
  <c r="AP177" i="67"/>
  <c r="AO177" i="67"/>
  <c r="AN177" i="67"/>
  <c r="AL177" i="67" s="1"/>
  <c r="AJ177" i="67"/>
  <c r="AI177" i="67"/>
  <c r="AH177" i="67"/>
  <c r="AF177" i="67" s="1"/>
  <c r="AD177" i="67"/>
  <c r="AC177" i="67"/>
  <c r="AB177" i="67"/>
  <c r="Z177" i="67" s="1"/>
  <c r="X177" i="67"/>
  <c r="W177" i="67"/>
  <c r="V177" i="67"/>
  <c r="V7" i="67" s="1"/>
  <c r="R177" i="67"/>
  <c r="Q177" i="67"/>
  <c r="P177" i="67"/>
  <c r="N177" i="67" s="1"/>
  <c r="L177" i="67"/>
  <c r="K177" i="67"/>
  <c r="J177" i="67"/>
  <c r="H177" i="67" s="1"/>
  <c r="F177" i="67"/>
  <c r="E177" i="67"/>
  <c r="D177" i="67"/>
  <c r="B177" i="67" s="1"/>
  <c r="N175" i="67"/>
  <c r="H175" i="67"/>
  <c r="B175" i="67"/>
  <c r="N174" i="67"/>
  <c r="H174" i="67"/>
  <c r="B174" i="67"/>
  <c r="N173" i="67"/>
  <c r="H173" i="67"/>
  <c r="B173" i="67"/>
  <c r="N172" i="67"/>
  <c r="H172" i="67"/>
  <c r="B172" i="67"/>
  <c r="N171" i="67"/>
  <c r="H171" i="67"/>
  <c r="B171" i="67"/>
  <c r="AP170" i="67"/>
  <c r="AO170" i="67"/>
  <c r="AN170" i="67"/>
  <c r="AL170" i="67"/>
  <c r="AJ170" i="67"/>
  <c r="AI170" i="67"/>
  <c r="AH170" i="67"/>
  <c r="AF170" i="67"/>
  <c r="AD170" i="67"/>
  <c r="AC170" i="67"/>
  <c r="AB170" i="67"/>
  <c r="Z170" i="67"/>
  <c r="X170" i="67"/>
  <c r="W170" i="67"/>
  <c r="V170" i="67"/>
  <c r="T170" i="67"/>
  <c r="R170" i="67"/>
  <c r="Q170" i="67"/>
  <c r="P170" i="67"/>
  <c r="N170" i="67"/>
  <c r="L170" i="67"/>
  <c r="K170" i="67"/>
  <c r="J170" i="67"/>
  <c r="H170" i="67"/>
  <c r="F170" i="67"/>
  <c r="E170" i="67"/>
  <c r="D170" i="67"/>
  <c r="B170" i="67"/>
  <c r="N168" i="67"/>
  <c r="H168" i="67"/>
  <c r="B168" i="67"/>
  <c r="N167" i="67"/>
  <c r="H167" i="67"/>
  <c r="B167" i="67"/>
  <c r="N166" i="67"/>
  <c r="H166" i="67"/>
  <c r="H163" i="67" s="1"/>
  <c r="B166" i="67"/>
  <c r="N165" i="67"/>
  <c r="H165" i="67"/>
  <c r="B165" i="67"/>
  <c r="N164" i="67"/>
  <c r="N163" i="67" s="1"/>
  <c r="H164" i="67"/>
  <c r="B164" i="67"/>
  <c r="B163" i="67" s="1"/>
  <c r="AQ163" i="67"/>
  <c r="AP163" i="67"/>
  <c r="AO163" i="67"/>
  <c r="AN163" i="67"/>
  <c r="AN7" i="67" s="1"/>
  <c r="AM163" i="67"/>
  <c r="AL163" i="67"/>
  <c r="AK163" i="67"/>
  <c r="AJ163" i="67"/>
  <c r="AI163" i="67"/>
  <c r="AH163" i="67"/>
  <c r="AH193" i="67" s="1"/>
  <c r="AG163" i="67"/>
  <c r="AF163" i="67"/>
  <c r="AE163" i="67"/>
  <c r="AD163" i="67"/>
  <c r="AC163" i="67"/>
  <c r="AB163" i="67"/>
  <c r="AA163" i="67"/>
  <c r="Z163" i="67"/>
  <c r="Y163" i="67"/>
  <c r="X163" i="67"/>
  <c r="W163" i="67"/>
  <c r="V163" i="67"/>
  <c r="U163" i="67"/>
  <c r="T163" i="67"/>
  <c r="S163" i="67"/>
  <c r="R163" i="67"/>
  <c r="Q163" i="67"/>
  <c r="P163" i="67"/>
  <c r="P7" i="67" s="1"/>
  <c r="O163" i="67"/>
  <c r="M163" i="67"/>
  <c r="L163" i="67"/>
  <c r="K163" i="67"/>
  <c r="J163" i="67"/>
  <c r="J193" i="67" s="1"/>
  <c r="I163" i="67"/>
  <c r="G163" i="67"/>
  <c r="F163" i="67"/>
  <c r="E163" i="67"/>
  <c r="D163" i="67"/>
  <c r="C163" i="67"/>
  <c r="N151" i="67"/>
  <c r="H151" i="67"/>
  <c r="B151" i="67"/>
  <c r="N150" i="67"/>
  <c r="H150" i="67"/>
  <c r="B150" i="67"/>
  <c r="N149" i="67"/>
  <c r="H149" i="67"/>
  <c r="B149" i="67"/>
  <c r="N148" i="67"/>
  <c r="H148" i="67"/>
  <c r="B148" i="67"/>
  <c r="N147" i="67"/>
  <c r="H147" i="67"/>
  <c r="B147" i="67"/>
  <c r="AP146" i="67"/>
  <c r="AN146" i="67"/>
  <c r="AL146" i="67"/>
  <c r="AJ146" i="67"/>
  <c r="AF146" i="67" s="1"/>
  <c r="AH146" i="67"/>
  <c r="AD146" i="67"/>
  <c r="AB146" i="67"/>
  <c r="Z146" i="67" s="1"/>
  <c r="X146" i="67"/>
  <c r="V146" i="67"/>
  <c r="T146" i="67"/>
  <c r="R146" i="67"/>
  <c r="P146" i="67"/>
  <c r="N146" i="67"/>
  <c r="L146" i="67"/>
  <c r="H146" i="67" s="1"/>
  <c r="J146" i="67"/>
  <c r="F146" i="67"/>
  <c r="D146" i="67"/>
  <c r="B146" i="67" s="1"/>
  <c r="N144" i="67"/>
  <c r="H144" i="67"/>
  <c r="B144" i="67"/>
  <c r="N143" i="67"/>
  <c r="H143" i="67"/>
  <c r="B143" i="67"/>
  <c r="N142" i="67"/>
  <c r="H142" i="67"/>
  <c r="B142" i="67"/>
  <c r="N141" i="67"/>
  <c r="H141" i="67"/>
  <c r="B141" i="67"/>
  <c r="N140" i="67"/>
  <c r="H140" i="67"/>
  <c r="B140" i="67"/>
  <c r="AP139" i="67"/>
  <c r="AN139" i="67"/>
  <c r="AL139" i="67"/>
  <c r="AJ139" i="67"/>
  <c r="AF139" i="67" s="1"/>
  <c r="AH139" i="67"/>
  <c r="AD139" i="67"/>
  <c r="AB139" i="67"/>
  <c r="Z139" i="67" s="1"/>
  <c r="X139" i="67"/>
  <c r="V139" i="67"/>
  <c r="T139" i="67"/>
  <c r="R139" i="67"/>
  <c r="P139" i="67"/>
  <c r="N139" i="67"/>
  <c r="L139" i="67"/>
  <c r="H139" i="67" s="1"/>
  <c r="J139" i="67"/>
  <c r="F139" i="67"/>
  <c r="D139" i="67"/>
  <c r="B139" i="67" s="1"/>
  <c r="N137" i="67"/>
  <c r="H137" i="67"/>
  <c r="B137" i="67"/>
  <c r="N136" i="67"/>
  <c r="H136" i="67"/>
  <c r="B136" i="67"/>
  <c r="N135" i="67"/>
  <c r="H135" i="67"/>
  <c r="B135" i="67"/>
  <c r="N134" i="67"/>
  <c r="H134" i="67"/>
  <c r="B134" i="67"/>
  <c r="N133" i="67"/>
  <c r="H133" i="67"/>
  <c r="B133" i="67"/>
  <c r="AP132" i="67"/>
  <c r="AN132" i="67"/>
  <c r="AL132" i="67"/>
  <c r="AJ132" i="67"/>
  <c r="AF132" i="67" s="1"/>
  <c r="AH132" i="67"/>
  <c r="AD132" i="67"/>
  <c r="AB132" i="67"/>
  <c r="Z132" i="67" s="1"/>
  <c r="X132" i="67"/>
  <c r="V132" i="67"/>
  <c r="T132" i="67" s="1"/>
  <c r="R132" i="67"/>
  <c r="P132" i="67"/>
  <c r="N132" i="67"/>
  <c r="L132" i="67"/>
  <c r="H132" i="67" s="1"/>
  <c r="J132" i="67"/>
  <c r="F132" i="67"/>
  <c r="D132" i="67"/>
  <c r="B132" i="67" s="1"/>
  <c r="N130" i="67"/>
  <c r="H130" i="67"/>
  <c r="B130" i="67"/>
  <c r="N129" i="67"/>
  <c r="H129" i="67"/>
  <c r="B129" i="67"/>
  <c r="N128" i="67"/>
  <c r="H128" i="67"/>
  <c r="B128" i="67"/>
  <c r="N127" i="67"/>
  <c r="H127" i="67"/>
  <c r="B127" i="67"/>
  <c r="N126" i="67"/>
  <c r="H126" i="67"/>
  <c r="B126" i="67"/>
  <c r="AP125" i="67"/>
  <c r="AP193" i="67" s="1"/>
  <c r="AN125" i="67"/>
  <c r="AN193" i="67" s="1"/>
  <c r="AL125" i="67"/>
  <c r="AJ125" i="67"/>
  <c r="AJ193" i="67" s="1"/>
  <c r="AH125" i="67"/>
  <c r="AD125" i="67"/>
  <c r="AD193" i="67" s="1"/>
  <c r="AB125" i="67"/>
  <c r="Z125" i="67" s="1"/>
  <c r="X125" i="67"/>
  <c r="V125" i="67"/>
  <c r="T125" i="67" s="1"/>
  <c r="R125" i="67"/>
  <c r="R193" i="67" s="1"/>
  <c r="P125" i="67"/>
  <c r="P193" i="67" s="1"/>
  <c r="N125" i="67"/>
  <c r="L125" i="67"/>
  <c r="L193" i="67" s="1"/>
  <c r="J125" i="67"/>
  <c r="F125" i="67"/>
  <c r="F193" i="67" s="1"/>
  <c r="D125" i="67"/>
  <c r="B125" i="67" s="1"/>
  <c r="N123" i="67"/>
  <c r="H123" i="67"/>
  <c r="B123" i="67"/>
  <c r="N122" i="67"/>
  <c r="H122" i="67"/>
  <c r="B122" i="67"/>
  <c r="N121" i="67"/>
  <c r="H121" i="67"/>
  <c r="B121" i="67"/>
  <c r="N120" i="67"/>
  <c r="H120" i="67"/>
  <c r="B120" i="67"/>
  <c r="N119" i="67"/>
  <c r="H119" i="67"/>
  <c r="B119" i="67"/>
  <c r="AP118" i="67"/>
  <c r="AN118" i="67"/>
  <c r="AL118" i="67"/>
  <c r="AJ118" i="67"/>
  <c r="AF118" i="67" s="1"/>
  <c r="AH118" i="67"/>
  <c r="AD118" i="67"/>
  <c r="AB118" i="67"/>
  <c r="Z118" i="67" s="1"/>
  <c r="X118" i="67"/>
  <c r="V118" i="67"/>
  <c r="T118" i="67" s="1"/>
  <c r="R118" i="67"/>
  <c r="P118" i="67"/>
  <c r="N118" i="67"/>
  <c r="L118" i="67"/>
  <c r="H118" i="67" s="1"/>
  <c r="J118" i="67"/>
  <c r="F118" i="67"/>
  <c r="D118" i="67"/>
  <c r="B118" i="67" s="1"/>
  <c r="N116" i="67"/>
  <c r="H116" i="67"/>
  <c r="B116" i="67"/>
  <c r="N115" i="67"/>
  <c r="H115" i="67"/>
  <c r="B115" i="67"/>
  <c r="N114" i="67"/>
  <c r="H114" i="67"/>
  <c r="B114" i="67"/>
  <c r="N113" i="67"/>
  <c r="N111" i="67" s="1"/>
  <c r="H113" i="67"/>
  <c r="H111" i="67" s="1"/>
  <c r="B113" i="67"/>
  <c r="N112" i="67"/>
  <c r="H112" i="67"/>
  <c r="B112" i="67"/>
  <c r="B111" i="67" s="1"/>
  <c r="AP111" i="67"/>
  <c r="AN111" i="67"/>
  <c r="AL111" i="67"/>
  <c r="AJ111" i="67"/>
  <c r="AH111" i="67"/>
  <c r="AF111" i="67"/>
  <c r="AD111" i="67"/>
  <c r="AB111" i="67"/>
  <c r="Z111" i="67"/>
  <c r="X111" i="67"/>
  <c r="V111" i="67"/>
  <c r="T111" i="67"/>
  <c r="R111" i="67"/>
  <c r="P111" i="67"/>
  <c r="L111" i="67"/>
  <c r="J111" i="67"/>
  <c r="F111" i="67"/>
  <c r="D111" i="67"/>
  <c r="N99" i="67"/>
  <c r="H99" i="67"/>
  <c r="B99" i="67"/>
  <c r="N98" i="67"/>
  <c r="H98" i="67"/>
  <c r="B98" i="67"/>
  <c r="N97" i="67"/>
  <c r="H97" i="67"/>
  <c r="B97" i="67"/>
  <c r="N96" i="67"/>
  <c r="N94" i="67" s="1"/>
  <c r="H96" i="67"/>
  <c r="H94" i="67" s="1"/>
  <c r="B96" i="67"/>
  <c r="N95" i="67"/>
  <c r="H95" i="67"/>
  <c r="B95" i="67"/>
  <c r="B94" i="67" s="1"/>
  <c r="AP94" i="67"/>
  <c r="AN94" i="67"/>
  <c r="AL94" i="67"/>
  <c r="AJ94" i="67"/>
  <c r="AH94" i="67"/>
  <c r="AF94" i="67"/>
  <c r="AD94" i="67"/>
  <c r="AB94" i="67"/>
  <c r="Z94" i="67"/>
  <c r="X94" i="67"/>
  <c r="V94" i="67"/>
  <c r="T94" i="67"/>
  <c r="R94" i="67"/>
  <c r="P94" i="67"/>
  <c r="L94" i="67"/>
  <c r="J94" i="67"/>
  <c r="F94" i="67"/>
  <c r="D94" i="67"/>
  <c r="N92" i="67"/>
  <c r="H92" i="67"/>
  <c r="B92" i="67"/>
  <c r="N91" i="67"/>
  <c r="H91" i="67"/>
  <c r="B91" i="67"/>
  <c r="N90" i="67"/>
  <c r="H90" i="67"/>
  <c r="B90" i="67"/>
  <c r="N89" i="67"/>
  <c r="N87" i="67" s="1"/>
  <c r="H89" i="67"/>
  <c r="H87" i="67" s="1"/>
  <c r="B89" i="67"/>
  <c r="N88" i="67"/>
  <c r="H88" i="67"/>
  <c r="B88" i="67"/>
  <c r="B87" i="67" s="1"/>
  <c r="AP87" i="67"/>
  <c r="AN87" i="67"/>
  <c r="AL87" i="67"/>
  <c r="AJ87" i="67"/>
  <c r="AH87" i="67"/>
  <c r="AF87" i="67"/>
  <c r="AD87" i="67"/>
  <c r="AB87" i="67"/>
  <c r="Z87" i="67"/>
  <c r="X87" i="67"/>
  <c r="V87" i="67"/>
  <c r="T87" i="67"/>
  <c r="R87" i="67"/>
  <c r="P87" i="67"/>
  <c r="L87" i="67"/>
  <c r="J87" i="67"/>
  <c r="F87" i="67"/>
  <c r="D87" i="67"/>
  <c r="N85" i="67"/>
  <c r="H85" i="67"/>
  <c r="B85" i="67"/>
  <c r="N84" i="67"/>
  <c r="H84" i="67"/>
  <c r="B84" i="67"/>
  <c r="N83" i="67"/>
  <c r="H83" i="67"/>
  <c r="B83" i="67"/>
  <c r="N82" i="67"/>
  <c r="N80" i="67" s="1"/>
  <c r="H82" i="67"/>
  <c r="H80" i="67" s="1"/>
  <c r="B82" i="67"/>
  <c r="N81" i="67"/>
  <c r="H81" i="67"/>
  <c r="B81" i="67"/>
  <c r="B80" i="67" s="1"/>
  <c r="AP80" i="67"/>
  <c r="AN80" i="67"/>
  <c r="AL80" i="67"/>
  <c r="AJ80" i="67"/>
  <c r="AH80" i="67"/>
  <c r="AF80" i="67"/>
  <c r="AD80" i="67"/>
  <c r="AB80" i="67"/>
  <c r="Z80" i="67"/>
  <c r="X80" i="67"/>
  <c r="V80" i="67"/>
  <c r="T80" i="67"/>
  <c r="R80" i="67"/>
  <c r="P80" i="67"/>
  <c r="L80" i="67"/>
  <c r="J80" i="67"/>
  <c r="F80" i="67"/>
  <c r="D80" i="67"/>
  <c r="N78" i="67"/>
  <c r="H78" i="67"/>
  <c r="B78" i="67"/>
  <c r="N77" i="67"/>
  <c r="H77" i="67"/>
  <c r="B77" i="67"/>
  <c r="N76" i="67"/>
  <c r="H76" i="67"/>
  <c r="B76" i="67"/>
  <c r="N75" i="67"/>
  <c r="N73" i="67" s="1"/>
  <c r="H75" i="67"/>
  <c r="H73" i="67" s="1"/>
  <c r="B75" i="67"/>
  <c r="N74" i="67"/>
  <c r="H74" i="67"/>
  <c r="B74" i="67"/>
  <c r="B73" i="67" s="1"/>
  <c r="AP73" i="67"/>
  <c r="AN73" i="67"/>
  <c r="AL73" i="67"/>
  <c r="AJ73" i="67"/>
  <c r="AH73" i="67"/>
  <c r="AF73" i="67"/>
  <c r="AD73" i="67"/>
  <c r="AD7" i="67" s="1"/>
  <c r="AB73" i="67"/>
  <c r="Z73" i="67"/>
  <c r="X73" i="67"/>
  <c r="V73" i="67"/>
  <c r="T73" i="67"/>
  <c r="R73" i="67"/>
  <c r="P73" i="67"/>
  <c r="L73" i="67"/>
  <c r="J73" i="67"/>
  <c r="F73" i="67"/>
  <c r="D73" i="67"/>
  <c r="N71" i="67"/>
  <c r="H71" i="67"/>
  <c r="B71" i="67"/>
  <c r="N70" i="67"/>
  <c r="H70" i="67"/>
  <c r="B70" i="67"/>
  <c r="N69" i="67"/>
  <c r="H69" i="67"/>
  <c r="B69" i="67"/>
  <c r="N68" i="67"/>
  <c r="H68" i="67"/>
  <c r="B68" i="67"/>
  <c r="N67" i="67"/>
  <c r="H67" i="67"/>
  <c r="H66" i="67" s="1"/>
  <c r="B67" i="67"/>
  <c r="AP66" i="67"/>
  <c r="AN66" i="67"/>
  <c r="AM66" i="67"/>
  <c r="AL66" i="67"/>
  <c r="AJ66" i="67"/>
  <c r="AH66" i="67"/>
  <c r="AG66" i="67"/>
  <c r="AF66" i="67"/>
  <c r="AD66" i="67"/>
  <c r="AB66" i="67"/>
  <c r="AA66" i="67"/>
  <c r="Z66" i="67"/>
  <c r="X66" i="67"/>
  <c r="X7" i="67" s="1"/>
  <c r="V66" i="67"/>
  <c r="U66" i="67"/>
  <c r="T66" i="67"/>
  <c r="R66" i="67"/>
  <c r="P66" i="67"/>
  <c r="O66" i="67"/>
  <c r="N66" i="67"/>
  <c r="L66" i="67"/>
  <c r="J66" i="67"/>
  <c r="I66" i="67"/>
  <c r="F66" i="67"/>
  <c r="F7" i="67" s="1"/>
  <c r="D66" i="67"/>
  <c r="C66" i="67"/>
  <c r="B66" i="67"/>
  <c r="N64" i="67"/>
  <c r="H64" i="67"/>
  <c r="B64" i="67"/>
  <c r="N63" i="67"/>
  <c r="H63" i="67"/>
  <c r="B63" i="67"/>
  <c r="N62" i="67"/>
  <c r="N59" i="67" s="1"/>
  <c r="H62" i="67"/>
  <c r="B62" i="67"/>
  <c r="N61" i="67"/>
  <c r="H61" i="67"/>
  <c r="B61" i="67"/>
  <c r="N60" i="67"/>
  <c r="H60" i="67"/>
  <c r="H59" i="67" s="1"/>
  <c r="B60" i="67"/>
  <c r="B59" i="67" s="1"/>
  <c r="AP59" i="67"/>
  <c r="AN59" i="67"/>
  <c r="AL59" i="67"/>
  <c r="AJ59" i="67"/>
  <c r="AH59" i="67"/>
  <c r="AF59" i="67"/>
  <c r="AD59" i="67"/>
  <c r="AB59" i="67"/>
  <c r="Z59" i="67"/>
  <c r="X59" i="67"/>
  <c r="V59" i="67"/>
  <c r="T59" i="67"/>
  <c r="R59" i="67"/>
  <c r="P59" i="67"/>
  <c r="L59" i="67"/>
  <c r="J59" i="67"/>
  <c r="F59" i="67"/>
  <c r="D59" i="67"/>
  <c r="N42" i="67"/>
  <c r="H42" i="67"/>
  <c r="B42" i="67"/>
  <c r="N41" i="67"/>
  <c r="H41" i="67"/>
  <c r="B41" i="67"/>
  <c r="N40" i="67"/>
  <c r="H40" i="67"/>
  <c r="B40" i="67"/>
  <c r="N39" i="67"/>
  <c r="H39" i="67"/>
  <c r="B39" i="67"/>
  <c r="N38" i="67"/>
  <c r="H38" i="67"/>
  <c r="B38" i="67"/>
  <c r="AP37" i="67"/>
  <c r="AL37" i="67" s="1"/>
  <c r="AN37" i="67"/>
  <c r="AJ37" i="67"/>
  <c r="AH37" i="67"/>
  <c r="AF37" i="67"/>
  <c r="AD37" i="67"/>
  <c r="AB37" i="67"/>
  <c r="Z37" i="67"/>
  <c r="X37" i="67"/>
  <c r="V37" i="67"/>
  <c r="T37" i="67"/>
  <c r="R37" i="67"/>
  <c r="N37" i="67" s="1"/>
  <c r="P37" i="67"/>
  <c r="L37" i="67"/>
  <c r="J37" i="67"/>
  <c r="H37" i="67"/>
  <c r="F37" i="67"/>
  <c r="D37" i="67"/>
  <c r="B37" i="67"/>
  <c r="N35" i="67"/>
  <c r="H35" i="67"/>
  <c r="B35" i="67"/>
  <c r="N34" i="67"/>
  <c r="H34" i="67"/>
  <c r="B34" i="67"/>
  <c r="N33" i="67"/>
  <c r="H33" i="67"/>
  <c r="B33" i="67"/>
  <c r="N32" i="67"/>
  <c r="H32" i="67"/>
  <c r="B32" i="67"/>
  <c r="N31" i="67"/>
  <c r="H31" i="67"/>
  <c r="B31" i="67"/>
  <c r="AP30" i="67"/>
  <c r="AL30" i="67" s="1"/>
  <c r="AN30" i="67"/>
  <c r="AJ30" i="67"/>
  <c r="AJ191" i="67" s="1"/>
  <c r="AH30" i="67"/>
  <c r="AH191" i="67" s="1"/>
  <c r="AF191" i="67" s="1"/>
  <c r="AF30" i="67"/>
  <c r="AD30" i="67"/>
  <c r="AD191" i="67" s="1"/>
  <c r="AB30" i="67"/>
  <c r="AB191" i="67" s="1"/>
  <c r="Z191" i="67" s="1"/>
  <c r="Z30" i="67"/>
  <c r="X30" i="67"/>
  <c r="V30" i="67"/>
  <c r="T30" i="67"/>
  <c r="R30" i="67"/>
  <c r="N30" i="67" s="1"/>
  <c r="P30" i="67"/>
  <c r="L30" i="67"/>
  <c r="L191" i="67" s="1"/>
  <c r="J30" i="67"/>
  <c r="J191" i="67" s="1"/>
  <c r="H191" i="67" s="1"/>
  <c r="H30" i="67"/>
  <c r="F30" i="67"/>
  <c r="F191" i="67" s="1"/>
  <c r="D30" i="67"/>
  <c r="D191" i="67" s="1"/>
  <c r="B191" i="67" s="1"/>
  <c r="B30" i="67"/>
  <c r="N28" i="67"/>
  <c r="H28" i="67"/>
  <c r="B28" i="67"/>
  <c r="N27" i="67"/>
  <c r="H27" i="67"/>
  <c r="B27" i="67"/>
  <c r="N26" i="67"/>
  <c r="H26" i="67"/>
  <c r="B26" i="67"/>
  <c r="N25" i="67"/>
  <c r="H25" i="67"/>
  <c r="B25" i="67"/>
  <c r="N24" i="67"/>
  <c r="H24" i="67"/>
  <c r="B24" i="67"/>
  <c r="AP23" i="67"/>
  <c r="AL23" i="67" s="1"/>
  <c r="AN23" i="67"/>
  <c r="AJ23" i="67"/>
  <c r="AH23" i="67"/>
  <c r="AF23" i="67"/>
  <c r="AD23" i="67"/>
  <c r="AB23" i="67"/>
  <c r="Z23" i="67"/>
  <c r="X23" i="67"/>
  <c r="V23" i="67"/>
  <c r="T23" i="67"/>
  <c r="R23" i="67"/>
  <c r="N23" i="67" s="1"/>
  <c r="P23" i="67"/>
  <c r="L23" i="67"/>
  <c r="J23" i="67"/>
  <c r="H23" i="67"/>
  <c r="F23" i="67"/>
  <c r="D23" i="67"/>
  <c r="B23" i="67"/>
  <c r="N21" i="67"/>
  <c r="H21" i="67"/>
  <c r="B21" i="67"/>
  <c r="N20" i="67"/>
  <c r="H20" i="67"/>
  <c r="B20" i="67"/>
  <c r="N19" i="67"/>
  <c r="H19" i="67"/>
  <c r="B19" i="67"/>
  <c r="N18" i="67"/>
  <c r="H18" i="67"/>
  <c r="B18" i="67"/>
  <c r="N17" i="67"/>
  <c r="H17" i="67"/>
  <c r="B17" i="67"/>
  <c r="AP16" i="67"/>
  <c r="AL16" i="67" s="1"/>
  <c r="AL7" i="67" s="1"/>
  <c r="AN16" i="67"/>
  <c r="AJ16" i="67"/>
  <c r="AH16" i="67"/>
  <c r="AF16" i="67"/>
  <c r="AD16" i="67"/>
  <c r="AB16" i="67"/>
  <c r="Z16" i="67"/>
  <c r="X16" i="67"/>
  <c r="V16" i="67"/>
  <c r="T16" i="67"/>
  <c r="R16" i="67"/>
  <c r="N16" i="67" s="1"/>
  <c r="P16" i="67"/>
  <c r="L16" i="67"/>
  <c r="J16" i="67"/>
  <c r="H16" i="67"/>
  <c r="F16" i="67"/>
  <c r="D16" i="67"/>
  <c r="B16" i="67"/>
  <c r="N14" i="67"/>
  <c r="H14" i="67"/>
  <c r="B14" i="67"/>
  <c r="N13" i="67"/>
  <c r="H13" i="67"/>
  <c r="B13" i="67"/>
  <c r="N12" i="67"/>
  <c r="N9" i="67" s="1"/>
  <c r="N7" i="67" s="1"/>
  <c r="H12" i="67"/>
  <c r="B12" i="67"/>
  <c r="N11" i="67"/>
  <c r="H11" i="67"/>
  <c r="B11" i="67"/>
  <c r="N10" i="67"/>
  <c r="H10" i="67"/>
  <c r="H9" i="67" s="1"/>
  <c r="B10" i="67"/>
  <c r="B9" i="67" s="1"/>
  <c r="AP9" i="67"/>
  <c r="AP189" i="67" s="1"/>
  <c r="AN9" i="67"/>
  <c r="AL9" i="67"/>
  <c r="AJ9" i="67"/>
  <c r="AJ189" i="67" s="1"/>
  <c r="AH9" i="67"/>
  <c r="AH7" i="67" s="1"/>
  <c r="AF9" i="67"/>
  <c r="AD9" i="67"/>
  <c r="AD189" i="67" s="1"/>
  <c r="AB9" i="67"/>
  <c r="AB189" i="67" s="1"/>
  <c r="Z9" i="67"/>
  <c r="X9" i="67"/>
  <c r="X189" i="67" s="1"/>
  <c r="V9" i="67"/>
  <c r="V189" i="67" s="1"/>
  <c r="T9" i="67"/>
  <c r="R9" i="67"/>
  <c r="R189" i="67" s="1"/>
  <c r="P9" i="67"/>
  <c r="L9" i="67"/>
  <c r="L189" i="67" s="1"/>
  <c r="J9" i="67"/>
  <c r="J7" i="67" s="1"/>
  <c r="F9" i="67"/>
  <c r="F189" i="67" s="1"/>
  <c r="D9" i="67"/>
  <c r="D189" i="67" s="1"/>
  <c r="AJ7" i="67"/>
  <c r="L7" i="67"/>
  <c r="AJ203" i="67" l="1"/>
  <c r="AJ201" i="67"/>
  <c r="AF189" i="67"/>
  <c r="R204" i="67"/>
  <c r="R202" i="67"/>
  <c r="L203" i="67"/>
  <c r="H189" i="67"/>
  <c r="L201" i="67"/>
  <c r="R201" i="67"/>
  <c r="R203" i="67"/>
  <c r="B7" i="67"/>
  <c r="AD202" i="67"/>
  <c r="AD204" i="67"/>
  <c r="V201" i="67"/>
  <c r="V203" i="67"/>
  <c r="T189" i="67"/>
  <c r="H7" i="67"/>
  <c r="AH204" i="67"/>
  <c r="AF193" i="67"/>
  <c r="AH202" i="67"/>
  <c r="X201" i="67"/>
  <c r="X203" i="67"/>
  <c r="AJ204" i="67"/>
  <c r="AJ202" i="67"/>
  <c r="J204" i="67"/>
  <c r="H193" i="67"/>
  <c r="J202" i="67"/>
  <c r="Z7" i="67"/>
  <c r="F202" i="67"/>
  <c r="F204" i="67"/>
  <c r="Z189" i="67"/>
  <c r="AB203" i="67"/>
  <c r="AB201" i="67"/>
  <c r="AN204" i="67"/>
  <c r="AN202" i="67"/>
  <c r="AL193" i="67"/>
  <c r="AN203" i="67"/>
  <c r="AD203" i="67"/>
  <c r="AD201" i="67"/>
  <c r="L204" i="67"/>
  <c r="L202" i="67"/>
  <c r="AP204" i="67"/>
  <c r="X202" i="67"/>
  <c r="B189" i="67"/>
  <c r="D201" i="67"/>
  <c r="AF7" i="67"/>
  <c r="F203" i="67"/>
  <c r="F201" i="67"/>
  <c r="P204" i="67"/>
  <c r="N193" i="67"/>
  <c r="P202" i="67"/>
  <c r="P203" i="67"/>
  <c r="V204" i="67"/>
  <c r="H125" i="67"/>
  <c r="AF125" i="67"/>
  <c r="R191" i="67"/>
  <c r="N191" i="67" s="1"/>
  <c r="AP191" i="67"/>
  <c r="AL191" i="67" s="1"/>
  <c r="X204" i="67"/>
  <c r="R7" i="67"/>
  <c r="AP7" i="67"/>
  <c r="T177" i="67"/>
  <c r="T7" i="67" s="1"/>
  <c r="N189" i="67"/>
  <c r="AL189" i="67"/>
  <c r="AB193" i="67"/>
  <c r="X191" i="67"/>
  <c r="T191" i="67" s="1"/>
  <c r="T202" i="67" s="1"/>
  <c r="AH201" i="67"/>
  <c r="D7" i="67"/>
  <c r="AB7" i="67"/>
  <c r="D193" i="67"/>
  <c r="J201" i="67"/>
  <c r="L8" i="70"/>
  <c r="X8" i="70" s="1"/>
  <c r="T8" i="70"/>
  <c r="L10" i="70"/>
  <c r="T10" i="70"/>
  <c r="X10" i="70"/>
  <c r="L12" i="70"/>
  <c r="T12" i="70"/>
  <c r="X12" i="70"/>
  <c r="L14" i="70"/>
  <c r="T14" i="70"/>
  <c r="X14" i="70"/>
  <c r="L16" i="70"/>
  <c r="X16" i="70" s="1"/>
  <c r="T16" i="70"/>
  <c r="L18" i="70"/>
  <c r="T18" i="70"/>
  <c r="X18" i="70"/>
  <c r="L20" i="70"/>
  <c r="T20" i="70"/>
  <c r="X20" i="70"/>
  <c r="L22" i="70"/>
  <c r="T22" i="70"/>
  <c r="X22" i="70"/>
  <c r="L24" i="70"/>
  <c r="X24" i="70" s="1"/>
  <c r="T24" i="70"/>
  <c r="L26" i="70"/>
  <c r="T26" i="70"/>
  <c r="X26" i="70"/>
  <c r="L28" i="70"/>
  <c r="T28" i="70"/>
  <c r="X28" i="70"/>
  <c r="L30" i="70"/>
  <c r="T30" i="70"/>
  <c r="X30" i="70"/>
  <c r="L32" i="70"/>
  <c r="X32" i="70" s="1"/>
  <c r="T32" i="70"/>
  <c r="L34" i="70"/>
  <c r="T34" i="70"/>
  <c r="X34" i="70"/>
  <c r="L36" i="70"/>
  <c r="T36" i="70"/>
  <c r="X36" i="70"/>
  <c r="L38" i="70"/>
  <c r="T38" i="70"/>
  <c r="X38" i="70"/>
  <c r="L40" i="70"/>
  <c r="X40" i="70" s="1"/>
  <c r="T40" i="70"/>
  <c r="L42" i="70"/>
  <c r="T42" i="70"/>
  <c r="X42" i="70"/>
  <c r="L44" i="70"/>
  <c r="T44" i="70"/>
  <c r="X44" i="70"/>
  <c r="L46" i="70"/>
  <c r="T46" i="70"/>
  <c r="X46" i="70"/>
  <c r="L48" i="70"/>
  <c r="X48" i="70" s="1"/>
  <c r="T48" i="70"/>
  <c r="L50" i="70"/>
  <c r="T50" i="70"/>
  <c r="X50" i="70"/>
  <c r="L52" i="70"/>
  <c r="T52" i="70"/>
  <c r="X52" i="70"/>
  <c r="L54" i="70"/>
  <c r="T54" i="70"/>
  <c r="X54" i="70"/>
  <c r="L56" i="70"/>
  <c r="X56" i="70" s="1"/>
  <c r="T56" i="70"/>
  <c r="L58" i="70"/>
  <c r="T58" i="70"/>
  <c r="X58" i="70"/>
  <c r="L60" i="70"/>
  <c r="T60" i="70"/>
  <c r="X60" i="70"/>
  <c r="L62" i="70"/>
  <c r="T62" i="70"/>
  <c r="X62" i="70"/>
  <c r="L64" i="70"/>
  <c r="X64" i="70" s="1"/>
  <c r="T64" i="70"/>
  <c r="L66" i="70"/>
  <c r="T66" i="70"/>
  <c r="X66" i="70"/>
  <c r="L72" i="70"/>
  <c r="X72" i="70" s="1"/>
  <c r="T72" i="70"/>
  <c r="L74" i="70"/>
  <c r="T74" i="70"/>
  <c r="X74" i="70"/>
  <c r="AL203" i="67" l="1"/>
  <c r="AL201" i="67"/>
  <c r="AF202" i="67"/>
  <c r="AF204" i="67"/>
  <c r="N203" i="67"/>
  <c r="N201" i="67"/>
  <c r="N204" i="67"/>
  <c r="N202" i="67"/>
  <c r="T204" i="67"/>
  <c r="T201" i="67"/>
  <c r="T203" i="67"/>
  <c r="H203" i="67"/>
  <c r="H201" i="67"/>
  <c r="H202" i="67"/>
  <c r="H204" i="67"/>
  <c r="AL204" i="67"/>
  <c r="AL202" i="67"/>
  <c r="D204" i="67"/>
  <c r="D202" i="67"/>
  <c r="B193" i="67"/>
  <c r="D203" i="67"/>
  <c r="AF203" i="67"/>
  <c r="AF201" i="67"/>
  <c r="B201" i="67"/>
  <c r="AP202" i="67"/>
  <c r="Z201" i="67"/>
  <c r="AP203" i="67"/>
  <c r="AB202" i="67"/>
  <c r="AB204" i="67"/>
  <c r="Z193" i="67"/>
  <c r="AP201" i="67"/>
  <c r="D20" i="55"/>
  <c r="Z202" i="67" l="1"/>
  <c r="Z204" i="67"/>
  <c r="B202" i="67"/>
  <c r="B204" i="67"/>
  <c r="Z203" i="67"/>
  <c r="B203" i="67"/>
  <c r="AR31" i="68"/>
  <c r="L20" i="49"/>
  <c r="L18" i="49"/>
  <c r="L16" i="49"/>
  <c r="L14" i="49"/>
  <c r="L12" i="49"/>
  <c r="L6" i="49"/>
  <c r="L10" i="49"/>
  <c r="L8" i="49"/>
  <c r="R21" i="55" l="1"/>
  <c r="P21" i="55"/>
  <c r="N21" i="55"/>
  <c r="J21" i="55"/>
  <c r="H21" i="55"/>
  <c r="F21" i="55"/>
  <c r="AX133" i="57" l="1"/>
  <c r="AV133" i="57"/>
  <c r="AT133" i="57"/>
  <c r="AR133" i="57"/>
  <c r="AX104" i="57"/>
  <c r="AV104" i="57"/>
  <c r="AT104" i="57"/>
  <c r="AR104" i="57"/>
  <c r="AX79" i="57"/>
  <c r="AV79" i="57"/>
  <c r="AT79" i="57"/>
  <c r="AR79" i="57"/>
  <c r="AX72" i="57"/>
  <c r="AV72" i="57"/>
  <c r="AT72" i="57"/>
  <c r="AR72" i="57"/>
  <c r="AX62" i="57"/>
  <c r="AV62" i="57"/>
  <c r="AT62" i="57"/>
  <c r="AR62" i="57"/>
  <c r="AX31" i="57"/>
  <c r="AV31" i="57"/>
  <c r="AT31" i="57"/>
  <c r="AR31" i="57"/>
  <c r="AX9" i="57"/>
  <c r="AV9" i="57"/>
  <c r="AT9" i="57"/>
  <c r="AR9" i="57"/>
  <c r="AV139" i="68"/>
  <c r="AT139" i="68"/>
  <c r="AR139" i="68"/>
  <c r="AP139" i="68"/>
  <c r="AV110" i="68"/>
  <c r="AT110" i="68"/>
  <c r="AR110" i="68"/>
  <c r="AP110" i="68"/>
  <c r="AV31" i="68"/>
  <c r="AT31" i="68"/>
  <c r="AP31" i="68"/>
  <c r="AJ31" i="68"/>
  <c r="AL31" i="68"/>
  <c r="AN31" i="68"/>
  <c r="AV9" i="68"/>
  <c r="AT9" i="68"/>
  <c r="AR9" i="68"/>
  <c r="AP9" i="68"/>
  <c r="AV77" i="68"/>
  <c r="AT77" i="68"/>
  <c r="AR77" i="68"/>
  <c r="AP77" i="68"/>
  <c r="AV70" i="68"/>
  <c r="AT70" i="68"/>
  <c r="AR70" i="68"/>
  <c r="AP70" i="68"/>
  <c r="AV61" i="68"/>
  <c r="AT61" i="68"/>
  <c r="AR61" i="68"/>
  <c r="AP61" i="68"/>
  <c r="AH61" i="68"/>
  <c r="L22" i="50"/>
  <c r="L23" i="50"/>
  <c r="L24" i="50"/>
  <c r="L25" i="50"/>
  <c r="L26" i="50"/>
  <c r="L27" i="50"/>
  <c r="L28" i="50"/>
  <c r="L29" i="50"/>
  <c r="L30" i="50"/>
  <c r="L31" i="50"/>
  <c r="L32" i="50"/>
  <c r="L21" i="50"/>
  <c r="AR7" i="57" l="1"/>
  <c r="AT7" i="57"/>
  <c r="AV7" i="57"/>
  <c r="AX7" i="57"/>
  <c r="AP7" i="68"/>
  <c r="AT7" i="68"/>
  <c r="AV7" i="68"/>
  <c r="AR7" i="68"/>
  <c r="B7" i="68"/>
  <c r="L19" i="55" l="1"/>
  <c r="D19" i="55"/>
  <c r="B19" i="55"/>
  <c r="L18" i="55"/>
  <c r="B18" i="55" s="1"/>
  <c r="D18" i="55"/>
  <c r="B17" i="55"/>
  <c r="L16" i="55"/>
  <c r="D16" i="55"/>
  <c r="B16" i="55"/>
  <c r="L15" i="55"/>
  <c r="D15" i="55"/>
  <c r="B15" i="55"/>
  <c r="L14" i="55"/>
  <c r="D14" i="55"/>
  <c r="B14" i="55"/>
  <c r="L13" i="55"/>
  <c r="D13" i="55"/>
  <c r="B13" i="55"/>
  <c r="L12" i="55"/>
  <c r="D12" i="55"/>
  <c r="B12" i="55"/>
  <c r="L11" i="55"/>
  <c r="D11" i="55"/>
  <c r="B11" i="55"/>
  <c r="B20" i="55" l="1"/>
  <c r="L22" i="55"/>
  <c r="L23" i="55"/>
  <c r="L24" i="55"/>
  <c r="L25" i="55"/>
  <c r="L26" i="55"/>
  <c r="L27" i="55"/>
  <c r="L28" i="55"/>
  <c r="L29" i="55"/>
  <c r="L30" i="55"/>
  <c r="L31" i="55"/>
  <c r="L32" i="55"/>
  <c r="L33" i="55"/>
  <c r="D22" i="55"/>
  <c r="D23" i="55"/>
  <c r="D24" i="55"/>
  <c r="D25" i="55"/>
  <c r="D26" i="55"/>
  <c r="D27" i="55"/>
  <c r="D28" i="55"/>
  <c r="D29" i="55"/>
  <c r="D30" i="55"/>
  <c r="D31" i="55"/>
  <c r="D32" i="55"/>
  <c r="D33" i="55"/>
  <c r="K21" i="58"/>
  <c r="E21" i="58"/>
  <c r="C21" i="58" s="1"/>
  <c r="K20" i="58"/>
  <c r="E20" i="58"/>
  <c r="C20" i="58"/>
  <c r="K19" i="58"/>
  <c r="E19" i="58"/>
  <c r="C19" i="58" s="1"/>
  <c r="K18" i="58"/>
  <c r="E18" i="58"/>
  <c r="C18" i="58" s="1"/>
  <c r="K17" i="58"/>
  <c r="E17" i="58"/>
  <c r="C17" i="58"/>
  <c r="K16" i="58"/>
  <c r="E16" i="58"/>
  <c r="C16" i="58"/>
  <c r="K15" i="58"/>
  <c r="E15" i="58"/>
  <c r="C15" i="58" s="1"/>
  <c r="K14" i="58"/>
  <c r="E14" i="58"/>
  <c r="C14" i="58" s="1"/>
  <c r="K13" i="58"/>
  <c r="E13" i="58"/>
  <c r="C13" i="58"/>
  <c r="G23" i="58"/>
  <c r="I23" i="58"/>
  <c r="M23" i="58"/>
  <c r="O23" i="58"/>
  <c r="L21" i="55" l="1"/>
  <c r="D21" i="55"/>
  <c r="L61" i="56"/>
  <c r="J61" i="56"/>
  <c r="H61" i="56"/>
  <c r="F61" i="56"/>
  <c r="D61" i="56"/>
  <c r="L5" i="56"/>
  <c r="J5" i="56"/>
  <c r="H5" i="56"/>
  <c r="F5" i="56"/>
  <c r="D5" i="56"/>
  <c r="B21" i="55" l="1"/>
  <c r="L5" i="44"/>
  <c r="J5" i="44"/>
  <c r="H5" i="44"/>
  <c r="F5" i="44"/>
  <c r="D5" i="44"/>
  <c r="AP133" i="57" l="1"/>
  <c r="AN133" i="57"/>
  <c r="AL133" i="57"/>
  <c r="AJ133" i="57"/>
  <c r="AH133" i="57"/>
  <c r="AF133" i="57"/>
  <c r="AD133" i="57"/>
  <c r="AB133" i="57"/>
  <c r="Z133" i="57"/>
  <c r="X133" i="57"/>
  <c r="V133" i="57"/>
  <c r="T133" i="57"/>
  <c r="R133" i="57"/>
  <c r="P133" i="57"/>
  <c r="N133" i="57"/>
  <c r="L133" i="57"/>
  <c r="J133" i="57"/>
  <c r="H133" i="57"/>
  <c r="F133" i="57"/>
  <c r="D133" i="57"/>
  <c r="AP104" i="57"/>
  <c r="AN104" i="57"/>
  <c r="AL104" i="57"/>
  <c r="AJ104" i="57"/>
  <c r="AH104" i="57"/>
  <c r="AF104" i="57"/>
  <c r="AD104" i="57"/>
  <c r="AB104" i="57"/>
  <c r="Z104" i="57"/>
  <c r="X104" i="57"/>
  <c r="V104" i="57"/>
  <c r="T104" i="57"/>
  <c r="R104" i="57"/>
  <c r="P104" i="57"/>
  <c r="N104" i="57"/>
  <c r="L104" i="57"/>
  <c r="J104" i="57"/>
  <c r="H104" i="57"/>
  <c r="F104" i="57"/>
  <c r="D104" i="57"/>
  <c r="AP79" i="57"/>
  <c r="AN79" i="57"/>
  <c r="AL79" i="57"/>
  <c r="AJ79" i="57"/>
  <c r="AH79" i="57"/>
  <c r="AF79" i="57"/>
  <c r="AD79" i="57"/>
  <c r="AB79" i="57"/>
  <c r="Z79" i="57"/>
  <c r="X79" i="57"/>
  <c r="V79" i="57"/>
  <c r="T79" i="57"/>
  <c r="R79" i="57"/>
  <c r="P79" i="57"/>
  <c r="N79" i="57"/>
  <c r="L79" i="57"/>
  <c r="J79" i="57"/>
  <c r="H79" i="57"/>
  <c r="F79" i="57"/>
  <c r="D79" i="57"/>
  <c r="AP72" i="57"/>
  <c r="AN72" i="57"/>
  <c r="AL72" i="57"/>
  <c r="AJ72" i="57"/>
  <c r="AH72" i="57"/>
  <c r="AF72" i="57"/>
  <c r="AD72" i="57"/>
  <c r="AD7" i="57" s="1"/>
  <c r="AB72" i="57"/>
  <c r="Z72" i="57"/>
  <c r="X72" i="57"/>
  <c r="V72" i="57"/>
  <c r="T72" i="57"/>
  <c r="R72" i="57"/>
  <c r="P72" i="57"/>
  <c r="N72" i="57"/>
  <c r="L72" i="57"/>
  <c r="J72" i="57"/>
  <c r="H72" i="57"/>
  <c r="F72" i="57"/>
  <c r="D72" i="57"/>
  <c r="AP62" i="57"/>
  <c r="AN62" i="57"/>
  <c r="AL62" i="57"/>
  <c r="AJ62" i="57"/>
  <c r="AH62" i="57"/>
  <c r="AF62" i="57"/>
  <c r="AF7" i="57" s="1"/>
  <c r="AD62" i="57"/>
  <c r="AB62" i="57"/>
  <c r="Z62" i="57"/>
  <c r="X62" i="57"/>
  <c r="V62" i="57"/>
  <c r="T62" i="57"/>
  <c r="T7" i="57" s="1"/>
  <c r="R62" i="57"/>
  <c r="P62" i="57"/>
  <c r="N62" i="57"/>
  <c r="L62" i="57"/>
  <c r="J62" i="57"/>
  <c r="H62" i="57"/>
  <c r="F62" i="57"/>
  <c r="D62" i="57"/>
  <c r="AP31" i="57"/>
  <c r="AN31" i="57"/>
  <c r="AL31" i="57"/>
  <c r="AJ31" i="57"/>
  <c r="AH31" i="57"/>
  <c r="AF31" i="57"/>
  <c r="AD31" i="57"/>
  <c r="AB31" i="57"/>
  <c r="Z31" i="57"/>
  <c r="X31" i="57"/>
  <c r="V31" i="57"/>
  <c r="T31" i="57"/>
  <c r="R31" i="57"/>
  <c r="P31" i="57"/>
  <c r="N31" i="57"/>
  <c r="L31" i="57"/>
  <c r="J31" i="57"/>
  <c r="H31" i="57"/>
  <c r="F31" i="57"/>
  <c r="D31" i="57"/>
  <c r="AP9" i="57"/>
  <c r="AN9" i="57"/>
  <c r="AL9" i="57"/>
  <c r="AJ9" i="57"/>
  <c r="AH9" i="57"/>
  <c r="AF9" i="57"/>
  <c r="AD9" i="57"/>
  <c r="AB9" i="57"/>
  <c r="Z9" i="57"/>
  <c r="X9" i="57"/>
  <c r="V9" i="57"/>
  <c r="T9" i="57"/>
  <c r="R9" i="57"/>
  <c r="P9" i="57"/>
  <c r="N9" i="57"/>
  <c r="L9" i="57"/>
  <c r="J9" i="57"/>
  <c r="H9" i="57"/>
  <c r="F9" i="57"/>
  <c r="D9" i="57"/>
  <c r="R7" i="57"/>
  <c r="H7" i="57"/>
  <c r="AN77" i="68"/>
  <c r="AL77" i="68"/>
  <c r="AJ77" i="68"/>
  <c r="AH77" i="68"/>
  <c r="AF77" i="68"/>
  <c r="AD77" i="68"/>
  <c r="AB77" i="68"/>
  <c r="Z77" i="68"/>
  <c r="X77" i="68"/>
  <c r="V77" i="68"/>
  <c r="T77" i="68"/>
  <c r="R77" i="68"/>
  <c r="P77" i="68"/>
  <c r="N77" i="68"/>
  <c r="L77" i="68"/>
  <c r="J77" i="68"/>
  <c r="H77" i="68"/>
  <c r="F77" i="68"/>
  <c r="D77" i="68"/>
  <c r="B77" i="68"/>
  <c r="AN70" i="68"/>
  <c r="AN7" i="68" s="1"/>
  <c r="AL70" i="68"/>
  <c r="AJ70" i="68"/>
  <c r="AH70" i="68"/>
  <c r="AF70" i="68"/>
  <c r="AD70" i="68"/>
  <c r="AB70" i="68"/>
  <c r="AB7" i="68" s="1"/>
  <c r="Z70" i="68"/>
  <c r="X70" i="68"/>
  <c r="V70" i="68"/>
  <c r="T70" i="68"/>
  <c r="R70" i="68"/>
  <c r="P70" i="68"/>
  <c r="N70" i="68"/>
  <c r="L70" i="68"/>
  <c r="J70" i="68"/>
  <c r="H70" i="68"/>
  <c r="F70" i="68"/>
  <c r="D70" i="68"/>
  <c r="D7" i="68" s="1"/>
  <c r="B70" i="68"/>
  <c r="AN61" i="68"/>
  <c r="AL61" i="68"/>
  <c r="AJ61" i="68"/>
  <c r="AF61" i="68"/>
  <c r="AD61" i="68"/>
  <c r="AD7" i="68" s="1"/>
  <c r="AB61" i="68"/>
  <c r="Z61" i="68"/>
  <c r="X61" i="68"/>
  <c r="V61" i="68"/>
  <c r="T61" i="68"/>
  <c r="R61" i="68"/>
  <c r="R7" i="68" s="1"/>
  <c r="P61" i="68"/>
  <c r="N61" i="68"/>
  <c r="L61" i="68"/>
  <c r="J61" i="68"/>
  <c r="H61" i="68"/>
  <c r="F61" i="68"/>
  <c r="D61" i="68"/>
  <c r="B61" i="68"/>
  <c r="AH31" i="68"/>
  <c r="AH7" i="68" s="1"/>
  <c r="AF31" i="68"/>
  <c r="AD31" i="68"/>
  <c r="AB31" i="68"/>
  <c r="Z31" i="68"/>
  <c r="X31" i="68"/>
  <c r="V31" i="68"/>
  <c r="V7" i="68" s="1"/>
  <c r="T31" i="68"/>
  <c r="R31" i="68"/>
  <c r="P31" i="68"/>
  <c r="N31" i="68"/>
  <c r="L31" i="68"/>
  <c r="J31" i="68"/>
  <c r="J7" i="68" s="1"/>
  <c r="H31" i="68"/>
  <c r="F31" i="68"/>
  <c r="D31" i="68"/>
  <c r="B31" i="68"/>
  <c r="AN9" i="68"/>
  <c r="AL9" i="68"/>
  <c r="AL7" i="68" s="1"/>
  <c r="AJ9" i="68"/>
  <c r="AH9" i="68"/>
  <c r="AF9" i="68"/>
  <c r="AD9" i="68"/>
  <c r="AB9" i="68"/>
  <c r="Z9" i="68"/>
  <c r="Z7" i="68" s="1"/>
  <c r="X9" i="68"/>
  <c r="V9" i="68"/>
  <c r="T9" i="68"/>
  <c r="R9" i="68"/>
  <c r="P9" i="68"/>
  <c r="N9" i="68"/>
  <c r="N7" i="68" s="1"/>
  <c r="L9" i="68"/>
  <c r="J9" i="68"/>
  <c r="H9" i="68"/>
  <c r="F9" i="68"/>
  <c r="D9" i="68"/>
  <c r="B9" i="68"/>
  <c r="P7" i="68"/>
  <c r="F7" i="68"/>
  <c r="AN139" i="68"/>
  <c r="AL139" i="68"/>
  <c r="AJ139" i="68"/>
  <c r="AH139" i="68"/>
  <c r="AF139" i="68"/>
  <c r="AD139" i="68"/>
  <c r="AB139" i="68"/>
  <c r="Z139" i="68"/>
  <c r="X139" i="68"/>
  <c r="V139" i="68"/>
  <c r="T139" i="68"/>
  <c r="R139" i="68"/>
  <c r="P139" i="68"/>
  <c r="N139" i="68"/>
  <c r="L139" i="68"/>
  <c r="J139" i="68"/>
  <c r="H139" i="68"/>
  <c r="F139" i="68"/>
  <c r="D139" i="68"/>
  <c r="B139" i="68"/>
  <c r="AN110" i="68"/>
  <c r="AL110" i="68"/>
  <c r="AJ110" i="68"/>
  <c r="AH110" i="68"/>
  <c r="AF110" i="68"/>
  <c r="AD110" i="68"/>
  <c r="AB110" i="68"/>
  <c r="Z110" i="68"/>
  <c r="X110" i="68"/>
  <c r="V110" i="68"/>
  <c r="T110" i="68"/>
  <c r="R110" i="68"/>
  <c r="P110" i="68"/>
  <c r="N110" i="68"/>
  <c r="L110" i="68"/>
  <c r="J110" i="68"/>
  <c r="H110" i="68"/>
  <c r="F110" i="68"/>
  <c r="D110" i="68"/>
  <c r="B110" i="68"/>
  <c r="J20" i="49"/>
  <c r="H20" i="49"/>
  <c r="F20" i="49"/>
  <c r="D20" i="49"/>
  <c r="B20" i="49"/>
  <c r="J18" i="49"/>
  <c r="H18" i="49"/>
  <c r="F18" i="49"/>
  <c r="D18" i="49"/>
  <c r="B18" i="49"/>
  <c r="J16" i="49"/>
  <c r="H16" i="49"/>
  <c r="F16" i="49"/>
  <c r="D16" i="49"/>
  <c r="B16" i="49"/>
  <c r="J14" i="49"/>
  <c r="H14" i="49"/>
  <c r="F14" i="49"/>
  <c r="D14" i="49"/>
  <c r="B14" i="49"/>
  <c r="J12" i="49"/>
  <c r="H12" i="49"/>
  <c r="F12" i="49"/>
  <c r="D12" i="49"/>
  <c r="B12" i="49"/>
  <c r="J10" i="49"/>
  <c r="H10" i="49"/>
  <c r="F10" i="49"/>
  <c r="D10" i="49"/>
  <c r="B10" i="49"/>
  <c r="J8" i="49"/>
  <c r="H8" i="49"/>
  <c r="F8" i="49"/>
  <c r="D8" i="49"/>
  <c r="B8" i="49"/>
  <c r="J5" i="49"/>
  <c r="H5" i="49"/>
  <c r="F5" i="49"/>
  <c r="D5" i="49"/>
  <c r="B5" i="49"/>
  <c r="B6" i="49" s="1"/>
  <c r="L7" i="57" l="1"/>
  <c r="AB7" i="57"/>
  <c r="D7" i="57"/>
  <c r="P7" i="57"/>
  <c r="AN7" i="57"/>
  <c r="X7" i="57"/>
  <c r="AJ7" i="57"/>
  <c r="F7" i="57"/>
  <c r="AP7" i="57"/>
  <c r="N7" i="57"/>
  <c r="Z7" i="57"/>
  <c r="AL7" i="57"/>
  <c r="J7" i="57"/>
  <c r="V7" i="57"/>
  <c r="AH7" i="57"/>
  <c r="L7" i="68"/>
  <c r="X7" i="68"/>
  <c r="AJ7" i="68"/>
  <c r="H7" i="68"/>
  <c r="T7" i="68"/>
  <c r="AF7" i="68"/>
  <c r="D6" i="49"/>
  <c r="F6" i="49"/>
  <c r="H6" i="49"/>
  <c r="J6" i="49"/>
  <c r="E32" i="61"/>
  <c r="N61" i="56" l="1"/>
  <c r="N5" i="56"/>
  <c r="B33" i="55"/>
  <c r="B32" i="55"/>
  <c r="B31" i="55"/>
  <c r="B30" i="55"/>
  <c r="B29" i="55"/>
  <c r="B28" i="55"/>
  <c r="B27" i="55"/>
  <c r="B26" i="55"/>
  <c r="B25" i="55"/>
  <c r="B24" i="55"/>
  <c r="B23" i="55"/>
  <c r="B22" i="55"/>
  <c r="L10" i="55"/>
  <c r="D10" i="55"/>
  <c r="B10" i="55"/>
  <c r="L9" i="55"/>
  <c r="B9" i="55" s="1"/>
  <c r="D9" i="55"/>
  <c r="L8" i="55"/>
  <c r="D8" i="55"/>
  <c r="B8" i="55"/>
  <c r="L7" i="55"/>
  <c r="D7" i="55"/>
  <c r="B7" i="55"/>
  <c r="L6" i="55"/>
  <c r="D6" i="55"/>
  <c r="B6" i="55"/>
  <c r="K35" i="58"/>
  <c r="E35" i="58"/>
  <c r="K34" i="58"/>
  <c r="E34" i="58"/>
  <c r="K33" i="58"/>
  <c r="E33" i="58"/>
  <c r="K32" i="58"/>
  <c r="E32" i="58"/>
  <c r="K31" i="58"/>
  <c r="E31" i="58"/>
  <c r="K30" i="58"/>
  <c r="E30" i="58"/>
  <c r="K29" i="58"/>
  <c r="E29" i="58"/>
  <c r="K28" i="58"/>
  <c r="E28" i="58"/>
  <c r="K27" i="58"/>
  <c r="E27" i="58"/>
  <c r="K26" i="58"/>
  <c r="E26" i="58"/>
  <c r="K25" i="58"/>
  <c r="E25" i="58"/>
  <c r="K24" i="58"/>
  <c r="E24" i="58"/>
  <c r="K12" i="58"/>
  <c r="E12" i="58"/>
  <c r="C12" i="58"/>
  <c r="K11" i="58"/>
  <c r="E11" i="58"/>
  <c r="C11" i="58"/>
  <c r="K10" i="58"/>
  <c r="E10" i="58"/>
  <c r="C10" i="58" s="1"/>
  <c r="K9" i="58"/>
  <c r="E9" i="58"/>
  <c r="C9" i="58"/>
  <c r="K8" i="58"/>
  <c r="E8" i="58"/>
  <c r="C8" i="58"/>
  <c r="C35" i="58" l="1"/>
  <c r="C34" i="58"/>
  <c r="C33" i="58"/>
  <c r="C31" i="58"/>
  <c r="C30" i="58"/>
  <c r="C29" i="58"/>
  <c r="C28" i="58"/>
  <c r="C27" i="58"/>
  <c r="C25" i="58"/>
  <c r="E23" i="58"/>
  <c r="K23" i="58"/>
  <c r="C26" i="58"/>
  <c r="C24" i="58"/>
  <c r="C32" i="58"/>
  <c r="C23" i="58" l="1"/>
  <c r="N5" i="44" l="1"/>
  <c r="R39" i="20" l="1"/>
  <c r="P39" i="20"/>
  <c r="O39" i="20"/>
  <c r="N39" i="20"/>
  <c r="L39" i="20"/>
  <c r="J39" i="20"/>
  <c r="H39" i="20"/>
  <c r="F39" i="20"/>
  <c r="D39" i="20"/>
  <c r="C39" i="20"/>
  <c r="B39" i="20"/>
  <c r="R23" i="20"/>
  <c r="P23" i="20"/>
  <c r="O23" i="20"/>
  <c r="N23" i="20"/>
  <c r="L23" i="20"/>
  <c r="J23" i="20"/>
  <c r="H23" i="20"/>
  <c r="F23" i="20"/>
  <c r="D23" i="20"/>
  <c r="C23" i="20"/>
  <c r="B23" i="20"/>
  <c r="R7" i="20"/>
  <c r="P7" i="20"/>
  <c r="N7" i="20"/>
  <c r="L7" i="20"/>
  <c r="J7" i="20"/>
  <c r="H7" i="20"/>
  <c r="F7" i="20"/>
  <c r="D7" i="20"/>
  <c r="C7" i="20"/>
  <c r="B7" i="20"/>
  <c r="I49" i="45"/>
  <c r="I47" i="45"/>
  <c r="E47" i="45"/>
  <c r="I46" i="45"/>
  <c r="E46" i="45"/>
  <c r="I45" i="45"/>
  <c r="E45" i="45"/>
  <c r="I44" i="45"/>
  <c r="E44" i="45"/>
  <c r="E41" i="45" s="1"/>
  <c r="I43" i="45"/>
  <c r="E43" i="45"/>
  <c r="I42" i="45"/>
  <c r="E42" i="45"/>
  <c r="I41" i="45"/>
  <c r="C41" i="45"/>
  <c r="A41" i="45"/>
  <c r="A7" i="45" s="1"/>
  <c r="I39" i="45"/>
  <c r="E39" i="45"/>
  <c r="I38" i="45"/>
  <c r="I37" i="45"/>
  <c r="E37" i="45"/>
  <c r="I36" i="45"/>
  <c r="E36" i="45"/>
  <c r="I35" i="45"/>
  <c r="E35" i="45"/>
  <c r="I34" i="45"/>
  <c r="E34" i="45"/>
  <c r="I33" i="45"/>
  <c r="E33" i="45"/>
  <c r="I32" i="45"/>
  <c r="E32" i="45"/>
  <c r="I31" i="45"/>
  <c r="E31" i="45"/>
  <c r="I30" i="45"/>
  <c r="E30" i="45"/>
  <c r="I29" i="45"/>
  <c r="E29" i="45"/>
  <c r="I28" i="45"/>
  <c r="E28" i="45"/>
  <c r="I27" i="45"/>
  <c r="E27" i="45"/>
  <c r="I26" i="45"/>
  <c r="E26" i="45"/>
  <c r="I25" i="45"/>
  <c r="E25" i="45"/>
  <c r="I24" i="45"/>
  <c r="E24" i="45"/>
  <c r="I23" i="45"/>
  <c r="E23" i="45"/>
  <c r="I22" i="45"/>
  <c r="E22" i="45"/>
  <c r="I21" i="45"/>
  <c r="E21" i="45"/>
  <c r="I20" i="45"/>
  <c r="E20" i="45"/>
  <c r="I19" i="45"/>
  <c r="E19" i="45"/>
  <c r="I18" i="45"/>
  <c r="E18" i="45"/>
  <c r="I17" i="45"/>
  <c r="E17" i="45"/>
  <c r="I16" i="45"/>
  <c r="E16" i="45"/>
  <c r="I15" i="45"/>
  <c r="E15" i="45"/>
  <c r="I14" i="45"/>
  <c r="E14" i="45"/>
  <c r="E9" i="45" s="1"/>
  <c r="E7" i="45" s="1"/>
  <c r="I13" i="45"/>
  <c r="I9" i="45" s="1"/>
  <c r="I7" i="45" s="1"/>
  <c r="E13" i="45"/>
  <c r="I12" i="45"/>
  <c r="E12" i="45"/>
  <c r="I11" i="45"/>
  <c r="E11" i="45"/>
  <c r="I10" i="45"/>
  <c r="E10" i="45"/>
  <c r="M9" i="45"/>
  <c r="M7" i="45" s="1"/>
  <c r="K9" i="45"/>
  <c r="K7" i="45" s="1"/>
  <c r="C9" i="45"/>
  <c r="C7" i="45" s="1"/>
  <c r="A9" i="45"/>
  <c r="F12" i="11" l="1"/>
  <c r="L25" i="28" l="1"/>
  <c r="H25" i="28"/>
  <c r="F25" i="28"/>
  <c r="N24" i="28"/>
  <c r="N23" i="28"/>
  <c r="N22" i="28"/>
  <c r="N25" i="28" s="1"/>
  <c r="L22" i="28"/>
  <c r="H22" i="28"/>
  <c r="F22" i="28"/>
  <c r="J19" i="28"/>
  <c r="H19" i="28"/>
  <c r="F19" i="28"/>
  <c r="N18" i="28"/>
  <c r="L18" i="28"/>
  <c r="J18" i="28"/>
  <c r="N17" i="28"/>
  <c r="L17" i="28"/>
  <c r="J17" i="28"/>
  <c r="N16" i="28"/>
  <c r="N19" i="28" s="1"/>
  <c r="L16" i="28"/>
  <c r="L19" i="28" s="1"/>
  <c r="J16" i="28"/>
  <c r="H16" i="28"/>
  <c r="F16" i="28"/>
  <c r="N13" i="28"/>
  <c r="L13" i="28"/>
  <c r="J13" i="28"/>
  <c r="H13" i="28"/>
  <c r="F13" i="28"/>
  <c r="N9" i="28"/>
  <c r="L9" i="28"/>
  <c r="J9" i="28"/>
  <c r="N8" i="28"/>
  <c r="L8" i="28"/>
  <c r="J8" i="28"/>
  <c r="J51" i="48" l="1"/>
  <c r="D51" i="48"/>
  <c r="N51" i="48" s="1"/>
  <c r="J50" i="48"/>
  <c r="D50" i="48"/>
  <c r="N50" i="48" s="1"/>
  <c r="J49" i="48"/>
  <c r="D49" i="48"/>
  <c r="N49" i="48" s="1"/>
  <c r="J48" i="48"/>
  <c r="D48" i="48"/>
  <c r="N48" i="48" s="1"/>
  <c r="J47" i="48"/>
  <c r="D47" i="48"/>
  <c r="N47" i="48" s="1"/>
  <c r="J46" i="48"/>
  <c r="D46" i="48"/>
  <c r="N46" i="48" s="1"/>
  <c r="J45" i="48"/>
  <c r="D45" i="48"/>
  <c r="N45" i="48" s="1"/>
  <c r="I44" i="48"/>
  <c r="H44" i="48"/>
  <c r="G44" i="48"/>
  <c r="F44" i="48"/>
  <c r="E44" i="48"/>
  <c r="C44" i="48"/>
  <c r="B44" i="48"/>
  <c r="J39" i="48"/>
  <c r="D39" i="48"/>
  <c r="N38" i="48"/>
  <c r="J38" i="48"/>
  <c r="D38" i="48"/>
  <c r="J37" i="48"/>
  <c r="D37" i="48"/>
  <c r="J36" i="48"/>
  <c r="D36" i="48"/>
  <c r="N36" i="48" s="1"/>
  <c r="J35" i="48"/>
  <c r="D35" i="48"/>
  <c r="N34" i="48"/>
  <c r="J34" i="48"/>
  <c r="D34" i="48"/>
  <c r="D32" i="48" s="1"/>
  <c r="J33" i="48"/>
  <c r="D33" i="48"/>
  <c r="I32" i="48"/>
  <c r="H32" i="48"/>
  <c r="G32" i="48"/>
  <c r="F32" i="48"/>
  <c r="E32" i="48"/>
  <c r="C32" i="48"/>
  <c r="B32" i="48"/>
  <c r="J27" i="48"/>
  <c r="D27" i="48"/>
  <c r="N27" i="48" s="1"/>
  <c r="J26" i="48"/>
  <c r="D26" i="48"/>
  <c r="N26" i="48" s="1"/>
  <c r="J25" i="48"/>
  <c r="D25" i="48"/>
  <c r="N25" i="48" s="1"/>
  <c r="J24" i="48"/>
  <c r="D24" i="48"/>
  <c r="N24" i="48" s="1"/>
  <c r="J23" i="48"/>
  <c r="D23" i="48"/>
  <c r="N23" i="48" s="1"/>
  <c r="J22" i="48"/>
  <c r="D22" i="48"/>
  <c r="N22" i="48" s="1"/>
  <c r="J21" i="48"/>
  <c r="D21" i="48"/>
  <c r="N21" i="48" s="1"/>
  <c r="I20" i="48"/>
  <c r="H20" i="48"/>
  <c r="G20" i="48"/>
  <c r="F20" i="48"/>
  <c r="J20" i="48" s="1"/>
  <c r="E20" i="48"/>
  <c r="C20" i="48"/>
  <c r="B20" i="48"/>
  <c r="D15" i="48"/>
  <c r="D14" i="48"/>
  <c r="D13" i="48"/>
  <c r="D8" i="48" s="1"/>
  <c r="D12" i="48"/>
  <c r="D11" i="48"/>
  <c r="D10" i="48"/>
  <c r="D9" i="48"/>
  <c r="I8" i="48"/>
  <c r="H8" i="48"/>
  <c r="G8" i="48"/>
  <c r="F8" i="48"/>
  <c r="E8" i="48"/>
  <c r="C8" i="48"/>
  <c r="B8" i="48"/>
  <c r="J44" i="48" l="1"/>
  <c r="L33" i="48"/>
  <c r="L37" i="48"/>
  <c r="L35" i="48"/>
  <c r="L39" i="48"/>
  <c r="J32" i="48"/>
  <c r="N33" i="48"/>
  <c r="N35" i="48"/>
  <c r="N37" i="48"/>
  <c r="N39" i="48"/>
  <c r="L34" i="48"/>
  <c r="L36" i="48"/>
  <c r="L38" i="48"/>
  <c r="D20" i="48"/>
  <c r="L21" i="48" s="1"/>
  <c r="D44" i="48"/>
  <c r="L46" i="48" s="1"/>
  <c r="L26" i="48" l="1"/>
  <c r="L24" i="48"/>
  <c r="L22" i="48"/>
  <c r="L51" i="48"/>
  <c r="L49" i="48"/>
  <c r="L47" i="48"/>
  <c r="L45" i="48"/>
  <c r="L50" i="48"/>
  <c r="L48" i="48"/>
  <c r="L27" i="48"/>
  <c r="L25" i="48"/>
  <c r="L23" i="48"/>
</calcChain>
</file>

<file path=xl/sharedStrings.xml><?xml version="1.0" encoding="utf-8"?>
<sst xmlns="http://schemas.openxmlformats.org/spreadsheetml/2006/main" count="1751" uniqueCount="766">
  <si>
    <t>年 次 別</t>
  </si>
  <si>
    <t>世 帯 数</t>
  </si>
  <si>
    <t>人　　　　　口</t>
  </si>
  <si>
    <t>一世帯当</t>
  </si>
  <si>
    <t>たり人員</t>
  </si>
  <si>
    <t>計</t>
  </si>
  <si>
    <t>男</t>
  </si>
  <si>
    <t>女</t>
  </si>
  <si>
    <t>世帯</t>
  </si>
  <si>
    <t>人</t>
  </si>
  <si>
    <t>　　１０年</t>
  </si>
  <si>
    <t>　　１５年</t>
  </si>
  <si>
    <t>　　６１年</t>
  </si>
  <si>
    <t>　　６２年</t>
  </si>
  <si>
    <t>　　６３年</t>
  </si>
  <si>
    <t>　　　２年</t>
  </si>
  <si>
    <t>　　　３年</t>
  </si>
  <si>
    <t>　　　４年</t>
  </si>
  <si>
    <t>　　　５年</t>
  </si>
  <si>
    <t>　　　６年</t>
  </si>
  <si>
    <t>　　　７年</t>
  </si>
  <si>
    <t>　　　８年</t>
  </si>
  <si>
    <t>　　　９年</t>
  </si>
  <si>
    <t>　　１１年</t>
  </si>
  <si>
    <t>　　１２年</t>
  </si>
  <si>
    <t>　　１３年</t>
  </si>
  <si>
    <t>　　１４年</t>
  </si>
  <si>
    <t>年　次　別</t>
  </si>
  <si>
    <t>出　　　生</t>
  </si>
  <si>
    <t>出　生　率</t>
  </si>
  <si>
    <t>死　　　亡</t>
  </si>
  <si>
    <t>死　亡　率</t>
  </si>
  <si>
    <t>自然増加人口</t>
  </si>
  <si>
    <t>自然増加率</t>
  </si>
  <si>
    <t>転出人口</t>
  </si>
  <si>
    <t>転入人口</t>
  </si>
  <si>
    <t>社会増加人口</t>
  </si>
  <si>
    <t>社会増加率</t>
  </si>
  <si>
    <t>実質増加人口</t>
  </si>
  <si>
    <t>対前年増加率</t>
  </si>
  <si>
    <t>Ｂ</t>
  </si>
  <si>
    <t>Ｃ</t>
  </si>
  <si>
    <t>(Ｂ－Ｃ)／Ａ</t>
  </si>
  <si>
    <t>Ｄ</t>
  </si>
  <si>
    <t>Ｅ</t>
  </si>
  <si>
    <t>(Ｅ－Ｄ)／Ａ</t>
  </si>
  <si>
    <t>Ｘ＋Ｙ</t>
  </si>
  <si>
    <t>‰</t>
  </si>
  <si>
    <t>％</t>
  </si>
  <si>
    <t>１０月１日</t>
    <rPh sb="2" eb="3">
      <t>ガツ</t>
    </rPh>
    <rPh sb="4" eb="5">
      <t>ニチ</t>
    </rPh>
    <phoneticPr fontId="4"/>
  </si>
  <si>
    <t>人</t>
    <rPh sb="0" eb="1">
      <t>ニン</t>
    </rPh>
    <phoneticPr fontId="4"/>
  </si>
  <si>
    <t>　１９　世帯数・男女別人口及び人口密度　－　地区別　－</t>
  </si>
  <si>
    <t>地区別</t>
  </si>
  <si>
    <t>世帯数</t>
  </si>
  <si>
    <t>人　　　　　　口</t>
  </si>
  <si>
    <t>女100人</t>
  </si>
  <si>
    <t>人口割合</t>
  </si>
  <si>
    <t>１世帯当</t>
  </si>
  <si>
    <t>人口密度</t>
  </si>
  <si>
    <t>につき男</t>
  </si>
  <si>
    <t>総　数</t>
  </si>
  <si>
    <t>本町地区</t>
  </si>
  <si>
    <t>南地区</t>
  </si>
  <si>
    <t>東地区</t>
  </si>
  <si>
    <t>北地区</t>
  </si>
  <si>
    <t>西地区</t>
  </si>
  <si>
    <t>上地区</t>
  </si>
  <si>
    <t>　２０　人　口　増　減　指　数　－　地　区　別　－</t>
  </si>
  <si>
    <t>地 区 別</t>
  </si>
  <si>
    <t>平成１２年</t>
  </si>
  <si>
    <t>総　　数</t>
  </si>
  <si>
    <t>南 地 区</t>
  </si>
  <si>
    <t>東 地 区</t>
  </si>
  <si>
    <t>北 地 区</t>
  </si>
  <si>
    <t>西 地 区</t>
  </si>
  <si>
    <t>上 地 区</t>
  </si>
  <si>
    <t>人　　口</t>
  </si>
  <si>
    <t>総面積に占める</t>
  </si>
  <si>
    <t>（人）</t>
  </si>
  <si>
    <t>割　合　（％）</t>
  </si>
  <si>
    <t>面　　積</t>
    <rPh sb="0" eb="1">
      <t>メン</t>
    </rPh>
    <rPh sb="3" eb="4">
      <t>セキ</t>
    </rPh>
    <phoneticPr fontId="4"/>
  </si>
  <si>
    <t>総人口に占める</t>
    <rPh sb="0" eb="1">
      <t>ソウ</t>
    </rPh>
    <rPh sb="1" eb="3">
      <t>ジンコウ</t>
    </rPh>
    <rPh sb="4" eb="5">
      <t>シ</t>
    </rPh>
    <phoneticPr fontId="4"/>
  </si>
  <si>
    <t>　２２　月　別　人　口　の　推　移</t>
  </si>
  <si>
    <t>月　別</t>
  </si>
  <si>
    <t>１　月</t>
  </si>
  <si>
    <t>２　月</t>
  </si>
  <si>
    <t>３　月</t>
  </si>
  <si>
    <t>４　月</t>
  </si>
  <si>
    <t>５　月</t>
  </si>
  <si>
    <t>６　月</t>
  </si>
  <si>
    <t>７　月</t>
  </si>
  <si>
    <t>８　月</t>
  </si>
  <si>
    <t>９　月</t>
  </si>
  <si>
    <t>10　月</t>
  </si>
  <si>
    <t>11　月</t>
  </si>
  <si>
    <t>12　月</t>
  </si>
  <si>
    <t>平成12年</t>
  </si>
  <si>
    <t>総数</t>
  </si>
  <si>
    <t>　２４　死産・婚姻・離婚件数</t>
  </si>
  <si>
    <t>死　　　　産</t>
  </si>
  <si>
    <t>婚　　　　姻</t>
  </si>
  <si>
    <t>離　　　　婚</t>
  </si>
  <si>
    <t>実　　数</t>
  </si>
  <si>
    <t>率</t>
  </si>
  <si>
    <t>(出産千対)</t>
  </si>
  <si>
    <t>(人口千対)</t>
  </si>
  <si>
    <t>件</t>
  </si>
  <si>
    <t>総 　　数</t>
  </si>
  <si>
    <t>世帯人員</t>
  </si>
  <si>
    <t>一　　　　　　　般　　　　　　　世　　　　　　　帯</t>
  </si>
  <si>
    <t>世　帯　数</t>
  </si>
  <si>
    <t>９人</t>
  </si>
  <si>
    <t>10人以上</t>
  </si>
  <si>
    <t>一　　　　　　般　　　　　　世　　　　　　帯</t>
    <rPh sb="0" eb="1">
      <t>１</t>
    </rPh>
    <rPh sb="7" eb="8">
      <t>バン</t>
    </rPh>
    <rPh sb="14" eb="15">
      <t>ヨ</t>
    </rPh>
    <rPh sb="21" eb="22">
      <t>オビ</t>
    </rPh>
    <phoneticPr fontId="4"/>
  </si>
  <si>
    <t>世　　　　　帯　　　　　　数</t>
    <rPh sb="0" eb="1">
      <t>ヨ</t>
    </rPh>
    <rPh sb="6" eb="7">
      <t>オビ</t>
    </rPh>
    <rPh sb="13" eb="14">
      <t>スウ</t>
    </rPh>
    <phoneticPr fontId="4"/>
  </si>
  <si>
    <t>１人</t>
    <rPh sb="1" eb="2">
      <t>ニン</t>
    </rPh>
    <phoneticPr fontId="4"/>
  </si>
  <si>
    <t>２人</t>
    <rPh sb="1" eb="2">
      <t>ニン</t>
    </rPh>
    <phoneticPr fontId="4"/>
  </si>
  <si>
    <t>３人</t>
    <rPh sb="1" eb="2">
      <t>ニン</t>
    </rPh>
    <phoneticPr fontId="4"/>
  </si>
  <si>
    <t>４人</t>
    <rPh sb="1" eb="2">
      <t>ニン</t>
    </rPh>
    <phoneticPr fontId="4"/>
  </si>
  <si>
    <t>５人</t>
    <rPh sb="1" eb="2">
      <t>ニン</t>
    </rPh>
    <phoneticPr fontId="4"/>
  </si>
  <si>
    <t>６人</t>
    <rPh sb="1" eb="2">
      <t>ニン</t>
    </rPh>
    <phoneticPr fontId="4"/>
  </si>
  <si>
    <t>７人</t>
    <rPh sb="1" eb="2">
      <t>ニン</t>
    </rPh>
    <phoneticPr fontId="4"/>
  </si>
  <si>
    <t>８人</t>
    <rPh sb="1" eb="2">
      <t>ニン</t>
    </rPh>
    <phoneticPr fontId="4"/>
  </si>
  <si>
    <t>施設等の世帯</t>
    <rPh sb="0" eb="2">
      <t>シセツ</t>
    </rPh>
    <rPh sb="2" eb="3">
      <t>トウ</t>
    </rPh>
    <rPh sb="4" eb="6">
      <t>セタイ</t>
    </rPh>
    <phoneticPr fontId="4"/>
  </si>
  <si>
    <t>１世帯
当たり
人　員</t>
    <rPh sb="1" eb="3">
      <t>セタイ</t>
    </rPh>
    <rPh sb="4" eb="5">
      <t>ア</t>
    </rPh>
    <rPh sb="8" eb="9">
      <t>ヒト</t>
    </rPh>
    <rPh sb="10" eb="11">
      <t>イン</t>
    </rPh>
    <phoneticPr fontId="4"/>
  </si>
  <si>
    <t>核家族
世　帯</t>
    <rPh sb="0" eb="1">
      <t>カク</t>
    </rPh>
    <rPh sb="1" eb="3">
      <t>カゾク</t>
    </rPh>
    <rPh sb="4" eb="5">
      <t>ヨ</t>
    </rPh>
    <rPh sb="6" eb="7">
      <t>オビ</t>
    </rPh>
    <phoneticPr fontId="4"/>
  </si>
  <si>
    <t>18歳未満
の親族の
いる世帯</t>
    <rPh sb="2" eb="3">
      <t>サイ</t>
    </rPh>
    <rPh sb="3" eb="5">
      <t>ミマン</t>
    </rPh>
    <rPh sb="7" eb="9">
      <t>シンゾク</t>
    </rPh>
    <rPh sb="13" eb="15">
      <t>セタイ</t>
    </rPh>
    <phoneticPr fontId="4"/>
  </si>
  <si>
    <t>65歳以上
の親族の
いる世帯</t>
    <rPh sb="2" eb="3">
      <t>サイ</t>
    </rPh>
    <rPh sb="3" eb="5">
      <t>イジョウ</t>
    </rPh>
    <rPh sb="7" eb="9">
      <t>シンゾク</t>
    </rPh>
    <rPh sb="13" eb="15">
      <t>セタイ</t>
    </rPh>
    <phoneticPr fontId="4"/>
  </si>
  <si>
    <t>世帯数</t>
    <rPh sb="0" eb="2">
      <t>セタイ</t>
    </rPh>
    <rPh sb="2" eb="3">
      <t>スウ</t>
    </rPh>
    <phoneticPr fontId="4"/>
  </si>
  <si>
    <t>世帯人数</t>
    <rPh sb="0" eb="2">
      <t>セタイ</t>
    </rPh>
    <rPh sb="2" eb="4">
      <t>ニンズウ</t>
    </rPh>
    <phoneticPr fontId="4"/>
  </si>
  <si>
    <t>字　　別</t>
  </si>
  <si>
    <t>秦野市計</t>
  </si>
  <si>
    <t>本町地区計</t>
  </si>
  <si>
    <t>本町一丁目</t>
  </si>
  <si>
    <t>本町二丁目</t>
  </si>
  <si>
    <t>本町三丁目</t>
  </si>
  <si>
    <t>河原町</t>
  </si>
  <si>
    <t>元町</t>
  </si>
  <si>
    <t>末広町</t>
  </si>
  <si>
    <t>入船町</t>
  </si>
  <si>
    <t>曽屋一丁目</t>
  </si>
  <si>
    <t>曽屋二丁目</t>
  </si>
  <si>
    <t>寿町</t>
  </si>
  <si>
    <t>栄町</t>
  </si>
  <si>
    <t>文京町</t>
  </si>
  <si>
    <t>幸町</t>
  </si>
  <si>
    <t>桜町一丁目</t>
  </si>
  <si>
    <t>水神町</t>
  </si>
  <si>
    <t>ひばりヶ丘</t>
  </si>
  <si>
    <t>富士見町</t>
  </si>
  <si>
    <t>曽屋</t>
  </si>
  <si>
    <t>上大槻</t>
  </si>
  <si>
    <t>南地区計</t>
  </si>
  <si>
    <t>新町</t>
  </si>
  <si>
    <t>鈴張町</t>
  </si>
  <si>
    <t>緑町</t>
  </si>
  <si>
    <t>清水町</t>
  </si>
  <si>
    <t>平沢</t>
  </si>
  <si>
    <t>上今川町</t>
  </si>
  <si>
    <t>今川町</t>
  </si>
  <si>
    <t>今泉</t>
  </si>
  <si>
    <t>大秦町</t>
  </si>
  <si>
    <t>室町</t>
  </si>
  <si>
    <t>尾尻</t>
  </si>
  <si>
    <t>西大竹</t>
  </si>
  <si>
    <t>南が丘一丁目</t>
  </si>
  <si>
    <t>南が丘二丁目</t>
  </si>
  <si>
    <t>南が丘三丁目</t>
  </si>
  <si>
    <t>南が丘四丁目</t>
  </si>
  <si>
    <t>南が丘五丁目</t>
  </si>
  <si>
    <t>東地区計</t>
  </si>
  <si>
    <t>落合</t>
  </si>
  <si>
    <t>名古木</t>
  </si>
  <si>
    <t>寺山</t>
  </si>
  <si>
    <t>小蓑毛</t>
  </si>
  <si>
    <t>東田原</t>
  </si>
  <si>
    <t>西田原</t>
  </si>
  <si>
    <t>下落合</t>
  </si>
  <si>
    <t>北地区計</t>
  </si>
  <si>
    <t>羽根</t>
  </si>
  <si>
    <t>菩提</t>
  </si>
  <si>
    <t>横野</t>
  </si>
  <si>
    <t>戸川</t>
  </si>
  <si>
    <t>三屋</t>
  </si>
  <si>
    <t>鶴巻</t>
  </si>
  <si>
    <t>北矢名</t>
  </si>
  <si>
    <t>南矢名</t>
  </si>
  <si>
    <t>下大槻</t>
  </si>
  <si>
    <t>鶴巻北一丁目</t>
  </si>
  <si>
    <t>鶴巻北三丁目</t>
  </si>
  <si>
    <t>鶴巻南一丁目</t>
  </si>
  <si>
    <t>鶴巻南三丁目</t>
  </si>
  <si>
    <t>鶴巻南四丁目</t>
  </si>
  <si>
    <t>鶴巻南五丁目</t>
  </si>
  <si>
    <t>南矢名一丁目</t>
  </si>
  <si>
    <t>南矢名三丁目</t>
  </si>
  <si>
    <t>南矢名四丁目</t>
  </si>
  <si>
    <t>南矢名五丁目</t>
  </si>
  <si>
    <t>西地区計</t>
  </si>
  <si>
    <t>並木町</t>
  </si>
  <si>
    <t>弥生町</t>
  </si>
  <si>
    <t>春日町</t>
  </si>
  <si>
    <t>松原町</t>
  </si>
  <si>
    <t>堀西</t>
  </si>
  <si>
    <t>堀川</t>
  </si>
  <si>
    <t>堀山下</t>
  </si>
  <si>
    <t>沼代新町</t>
  </si>
  <si>
    <t>柳町一丁目</t>
  </si>
  <si>
    <t>若松町</t>
  </si>
  <si>
    <t>萩が丘</t>
  </si>
  <si>
    <t>曲松一丁目</t>
  </si>
  <si>
    <t>渋沢</t>
  </si>
  <si>
    <t>栃窪</t>
  </si>
  <si>
    <t>千村</t>
  </si>
  <si>
    <t>渋沢一丁目</t>
  </si>
  <si>
    <t>渋沢三丁目</t>
  </si>
  <si>
    <t>渋沢上一丁目</t>
  </si>
  <si>
    <t>千村一丁目</t>
  </si>
  <si>
    <t>千村三丁目</t>
  </si>
  <si>
    <t>千村四丁目</t>
  </si>
  <si>
    <t>千村五丁目</t>
  </si>
  <si>
    <t>上地区計</t>
  </si>
  <si>
    <t>菖蒲</t>
  </si>
  <si>
    <t>三廻部</t>
  </si>
  <si>
    <t>柳川</t>
  </si>
  <si>
    <t>八沢</t>
  </si>
  <si>
    <t>年齢別</t>
  </si>
  <si>
    <t>０～４歳</t>
  </si>
  <si>
    <t>５～９歳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</si>
  <si>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</si>
  <si>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</si>
  <si>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</si>
  <si>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</si>
  <si>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</si>
  <si>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</si>
  <si>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</si>
  <si>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</si>
  <si>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</si>
  <si>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</si>
  <si>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</si>
  <si>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</si>
  <si>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</si>
  <si>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</si>
  <si>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</si>
  <si>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</si>
  <si>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</si>
  <si>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</si>
  <si>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</si>
  <si>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年齢不詳</t>
  </si>
  <si>
    <t>平均年齢(歳)</t>
  </si>
  <si>
    <t>生産年齢人口</t>
  </si>
  <si>
    <t>15歳未満</t>
  </si>
  <si>
    <t>15～65歳未満</t>
  </si>
  <si>
    <t>65歳以上</t>
  </si>
  <si>
    <t>年齢構造指数</t>
  </si>
  <si>
    <t>年少人口指数</t>
  </si>
  <si>
    <t>老年人口指数</t>
  </si>
  <si>
    <t>従属人口指数</t>
  </si>
  <si>
    <t>老年化指数</t>
  </si>
  <si>
    <t>年次・月別</t>
  </si>
  <si>
    <t>増　減</t>
  </si>
  <si>
    <t>出　　　　　生</t>
  </si>
  <si>
    <t>死　　　　　亡</t>
  </si>
  <si>
    <t>出　　　　　生</t>
    <rPh sb="0" eb="1">
      <t>デ</t>
    </rPh>
    <rPh sb="6" eb="7">
      <t>ショウ</t>
    </rPh>
    <phoneticPr fontId="4"/>
  </si>
  <si>
    <t>死　　　　　亡</t>
    <rPh sb="0" eb="1">
      <t>シ</t>
    </rPh>
    <rPh sb="6" eb="7">
      <t>ボウ</t>
    </rPh>
    <phoneticPr fontId="4"/>
  </si>
  <si>
    <t>　　　３月</t>
  </si>
  <si>
    <t>　　　４月</t>
  </si>
  <si>
    <t>　　　５月</t>
  </si>
  <si>
    <t>　　　６月</t>
  </si>
  <si>
    <t>　　　７月</t>
  </si>
  <si>
    <t>　　　８月</t>
  </si>
  <si>
    <t>　　　９月</t>
  </si>
  <si>
    <t>　　１０月</t>
  </si>
  <si>
    <t>　　１１月</t>
  </si>
  <si>
    <t>　　１２月</t>
  </si>
  <si>
    <t>　２９　人　口　の　社　会　動　態</t>
  </si>
  <si>
    <t>転　　　　　入</t>
  </si>
  <si>
    <t>転　　　　　出</t>
  </si>
  <si>
    <t>県　内</t>
  </si>
  <si>
    <t>県　外</t>
  </si>
  <si>
    <t>その他</t>
  </si>
  <si>
    <t>　　　１月</t>
  </si>
  <si>
    <t>　　　２月</t>
  </si>
  <si>
    <t>　３０　前　住　地　別　転　入　人　口</t>
  </si>
  <si>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</si>
  <si>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</si>
  <si>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</si>
  <si>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</si>
  <si>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</si>
  <si>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</si>
  <si>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</si>
  <si>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</si>
  <si>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</si>
  <si>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</si>
  <si>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</si>
  <si>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</si>
  <si>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</si>
  <si>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</si>
  <si>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</si>
  <si>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</si>
  <si>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</si>
  <si>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</si>
  <si>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</si>
  <si>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</si>
  <si>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</si>
  <si>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</si>
  <si>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</si>
  <si>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</si>
  <si>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</si>
  <si>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</si>
  <si>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</si>
  <si>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</si>
  <si>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</si>
  <si>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</si>
  <si>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</si>
  <si>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</si>
  <si>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</si>
  <si>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</si>
  <si>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</si>
  <si>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</si>
  <si>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</si>
  <si>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</si>
  <si>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</si>
  <si>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</si>
  <si>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</si>
  <si>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</si>
  <si>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</si>
  <si>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</si>
  <si>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</si>
  <si>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</si>
  <si>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</si>
  <si>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</si>
  <si>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</si>
  <si>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その他</t>
    <rPh sb="2" eb="3">
      <t>タ</t>
    </rPh>
    <phoneticPr fontId="4"/>
  </si>
  <si>
    <t>　３２　昼夜間人口と流出入人口</t>
  </si>
  <si>
    <t>区　　　　　分</t>
  </si>
  <si>
    <t>国勢調査人口　　ａ</t>
  </si>
  <si>
    <t>昼間人口　　ｂ</t>
  </si>
  <si>
    <t>昼間人口の割合（％）</t>
  </si>
  <si>
    <t>就業者</t>
  </si>
  <si>
    <t>通学者</t>
  </si>
  <si>
    <t>集計対象とした就業者・通学者</t>
  </si>
  <si>
    <t>全　人　口</t>
  </si>
  <si>
    <t>　Ａ　秦野市に常住
　　し市内で従業・
　　通学する者</t>
    <rPh sb="13" eb="15">
      <t>シナイ</t>
    </rPh>
    <rPh sb="16" eb="18">
      <t>ジュウギョウ</t>
    </rPh>
    <rPh sb="22" eb="24">
      <t>ツウガク</t>
    </rPh>
    <rPh sb="26" eb="27">
      <t>モノ</t>
    </rPh>
    <phoneticPr fontId="4"/>
  </si>
  <si>
    <t>　Ｂ　秦野市で従業
　　・通学する者</t>
    <rPh sb="13" eb="15">
      <t>ツウガク</t>
    </rPh>
    <rPh sb="17" eb="18">
      <t>モノ</t>
    </rPh>
    <phoneticPr fontId="4"/>
  </si>
  <si>
    <t>　Ｃ　秦野市で従業
　　・通学する者で
　　他市に常住する
　　者
　　　（Ｂ－Ａ）</t>
    <rPh sb="13" eb="15">
      <t>ツウガク</t>
    </rPh>
    <rPh sb="17" eb="18">
      <t>モノ</t>
    </rPh>
    <rPh sb="22" eb="24">
      <t>タシ</t>
    </rPh>
    <rPh sb="25" eb="27">
      <t>ジョウジュウ</t>
    </rPh>
    <rPh sb="32" eb="33">
      <t>モノ</t>
    </rPh>
    <phoneticPr fontId="4"/>
  </si>
  <si>
    <t>　Ｄ　秦野市に常住
　　する就業者・通
　　学する者</t>
    <rPh sb="14" eb="17">
      <t>シュウギョウシャ</t>
    </rPh>
    <rPh sb="18" eb="19">
      <t>ツウ</t>
    </rPh>
    <rPh sb="22" eb="23">
      <t>ガク</t>
    </rPh>
    <rPh sb="25" eb="26">
      <t>モノ</t>
    </rPh>
    <phoneticPr fontId="4"/>
  </si>
  <si>
    <t>　Ｅ　秦野市に常住
　　する就業者・通
　　学者で他市で従
　　業・通学する者
　　　（Ｄ－Ａ）</t>
    <rPh sb="14" eb="16">
      <t>シュウギョウ</t>
    </rPh>
    <rPh sb="16" eb="17">
      <t>シャ</t>
    </rPh>
    <rPh sb="18" eb="19">
      <t>ツウ</t>
    </rPh>
    <rPh sb="22" eb="23">
      <t>ガク</t>
    </rPh>
    <rPh sb="23" eb="24">
      <t>シャ</t>
    </rPh>
    <rPh sb="25" eb="26">
      <t>タ</t>
    </rPh>
    <rPh sb="26" eb="27">
      <t>シ</t>
    </rPh>
    <rPh sb="28" eb="29">
      <t>ジュウ</t>
    </rPh>
    <rPh sb="32" eb="33">
      <t>ギョウ</t>
    </rPh>
    <rPh sb="34" eb="36">
      <t>ツウガク</t>
    </rPh>
    <rPh sb="38" eb="39">
      <t>モノ</t>
    </rPh>
    <phoneticPr fontId="4"/>
  </si>
  <si>
    <t>市外から秦野市へ（流入）</t>
  </si>
  <si>
    <t>県・市町村別</t>
  </si>
  <si>
    <t>通　学　者</t>
  </si>
  <si>
    <t>就　業　者</t>
  </si>
  <si>
    <t>総　　　数</t>
  </si>
  <si>
    <t>総　　　　数</t>
  </si>
  <si>
    <t>県内他市町村</t>
  </si>
  <si>
    <t>その他の市町</t>
  </si>
  <si>
    <t>他県</t>
  </si>
  <si>
    <t>その他の都道府県</t>
  </si>
  <si>
    <t>秦野市から市外へ（流出）</t>
    <rPh sb="0" eb="3">
      <t>ハダノシ</t>
    </rPh>
    <rPh sb="5" eb="7">
      <t>シガイ</t>
    </rPh>
    <rPh sb="9" eb="11">
      <t>リュウシュツ</t>
    </rPh>
    <phoneticPr fontId="4"/>
  </si>
  <si>
    <t>単位：人</t>
  </si>
  <si>
    <t>区　　　分</t>
  </si>
  <si>
    <t>自宅で従業　Ｃ</t>
  </si>
  <si>
    <t>自宅外の市内で</t>
  </si>
  <si>
    <t>従業・通学　Ｄ</t>
  </si>
  <si>
    <t>１５歳　未　満</t>
  </si>
  <si>
    <t>１５歳～１９歳</t>
  </si>
  <si>
    <t>２０歳～２４歳</t>
  </si>
  <si>
    <t>２５歳～２９歳</t>
  </si>
  <si>
    <t>３０歳～３４歳</t>
  </si>
  <si>
    <t>３５歳～３９歳</t>
  </si>
  <si>
    <t>４０歳～４４歳</t>
  </si>
  <si>
    <t>４５歳～４９歳</t>
  </si>
  <si>
    <t>５０歳～５４歳</t>
  </si>
  <si>
    <t>５５歳～５９歳</t>
  </si>
  <si>
    <t>６０歳～６４歳</t>
  </si>
  <si>
    <t>６５歳～６９歳</t>
  </si>
  <si>
    <t>７０歳～７４歳</t>
  </si>
  <si>
    <t>７５歳　以　上</t>
  </si>
  <si>
    <t>　　　２　Ｇ＝Ａ－Ｅ－Ｆ＋Ｈ＋Ｉ</t>
  </si>
  <si>
    <t>県内他市町村で</t>
  </si>
  <si>
    <t>他県で従業</t>
  </si>
  <si>
    <t>総　　　　　数</t>
  </si>
  <si>
    <t>他県に常住　Ｉ</t>
  </si>
  <si>
    <t>従業・通学　Ｅ</t>
  </si>
  <si>
    <t>・通学　Ｆ</t>
  </si>
  <si>
    <t>(昼間人口)　Ｇ</t>
  </si>
  <si>
    <t>に常住　　Ｈ</t>
  </si>
  <si>
    <t>韓国・朝鮮</t>
  </si>
  <si>
    <t>中　国</t>
  </si>
  <si>
    <t>米　国</t>
  </si>
  <si>
    <t>フィリピン</t>
  </si>
  <si>
    <t>ブラジル</t>
  </si>
  <si>
    <t>ラオス</t>
  </si>
  <si>
    <t>タ　イ</t>
  </si>
  <si>
    <t>インドネシア</t>
  </si>
  <si>
    <t>ペルー</t>
  </si>
  <si>
    <t>イラン</t>
  </si>
  <si>
    <t>カナダ</t>
  </si>
  <si>
    <t>英　国</t>
  </si>
  <si>
    <t>不明</t>
    <rPh sb="0" eb="2">
      <t>フメイ</t>
    </rPh>
    <phoneticPr fontId="4"/>
  </si>
  <si>
    <t>桜町二丁目</t>
    <rPh sb="2" eb="3">
      <t>ニ</t>
    </rPh>
    <phoneticPr fontId="4"/>
  </si>
  <si>
    <t>鶴巻北二丁目</t>
    <rPh sb="3" eb="4">
      <t>ニ</t>
    </rPh>
    <phoneticPr fontId="4"/>
  </si>
  <si>
    <t>鶴巻南二丁目</t>
    <rPh sb="3" eb="4">
      <t>ニ</t>
    </rPh>
    <phoneticPr fontId="4"/>
  </si>
  <si>
    <t>南矢名二丁目</t>
    <rPh sb="3" eb="4">
      <t>ニ</t>
    </rPh>
    <phoneticPr fontId="4"/>
  </si>
  <si>
    <t>柳町二丁目</t>
    <rPh sb="2" eb="3">
      <t>ニ</t>
    </rPh>
    <phoneticPr fontId="4"/>
  </si>
  <si>
    <t>曲松二丁目</t>
    <rPh sb="2" eb="3">
      <t>ニ</t>
    </rPh>
    <phoneticPr fontId="4"/>
  </si>
  <si>
    <t>渋沢二丁目</t>
    <rPh sb="2" eb="3">
      <t>ニ</t>
    </rPh>
    <phoneticPr fontId="4"/>
  </si>
  <si>
    <t>渋沢上二丁目</t>
    <rPh sb="3" eb="4">
      <t>ニ</t>
    </rPh>
    <phoneticPr fontId="4"/>
  </si>
  <si>
    <t>千村二丁目</t>
    <rPh sb="2" eb="3">
      <t>ニ</t>
    </rPh>
    <phoneticPr fontId="4"/>
  </si>
  <si>
    <t>　１７　世帯数・男女別人口の推移</t>
    <rPh sb="4" eb="6">
      <t>セタイ</t>
    </rPh>
    <rPh sb="6" eb="7">
      <t>スウ</t>
    </rPh>
    <rPh sb="8" eb="10">
      <t>ダンジョ</t>
    </rPh>
    <rPh sb="10" eb="11">
      <t>ベツ</t>
    </rPh>
    <rPh sb="11" eb="13">
      <t>ジンコウ</t>
    </rPh>
    <phoneticPr fontId="4"/>
  </si>
  <si>
    <t>世帯</t>
    <rPh sb="0" eb="2">
      <t>セタイ</t>
    </rPh>
    <phoneticPr fontId="4"/>
  </si>
  <si>
    <t>立野台一丁目</t>
    <rPh sb="0" eb="1">
      <t>タテ</t>
    </rPh>
    <rPh sb="1" eb="2">
      <t>ノ</t>
    </rPh>
    <rPh sb="2" eb="3">
      <t>ダイ</t>
    </rPh>
    <rPh sb="3" eb="4">
      <t>1</t>
    </rPh>
    <rPh sb="4" eb="6">
      <t>チョウメ</t>
    </rPh>
    <phoneticPr fontId="4"/>
  </si>
  <si>
    <t>立野台二丁目</t>
    <rPh sb="0" eb="1">
      <t>タテ</t>
    </rPh>
    <rPh sb="1" eb="2">
      <t>ノ</t>
    </rPh>
    <rPh sb="2" eb="3">
      <t>ダイ</t>
    </rPh>
    <rPh sb="3" eb="4">
      <t>2</t>
    </rPh>
    <rPh sb="4" eb="6">
      <t>チョウメ</t>
    </rPh>
    <phoneticPr fontId="4"/>
  </si>
  <si>
    <t>立野台三丁目</t>
    <rPh sb="0" eb="1">
      <t>タテ</t>
    </rPh>
    <rPh sb="1" eb="2">
      <t>ノ</t>
    </rPh>
    <rPh sb="2" eb="3">
      <t>ダイ</t>
    </rPh>
    <rPh sb="3" eb="4">
      <t>3</t>
    </rPh>
    <rPh sb="4" eb="6">
      <t>チョウメ</t>
    </rPh>
    <phoneticPr fontId="4"/>
  </si>
  <si>
    <t>今泉台一丁目</t>
    <rPh sb="0" eb="3">
      <t>イマイズミダイ</t>
    </rPh>
    <rPh sb="3" eb="4">
      <t>1</t>
    </rPh>
    <rPh sb="4" eb="6">
      <t>チョウメ</t>
    </rPh>
    <phoneticPr fontId="4"/>
  </si>
  <si>
    <t>今泉台二丁目</t>
    <rPh sb="0" eb="3">
      <t>イマイズミダイ</t>
    </rPh>
    <rPh sb="3" eb="4">
      <t>2</t>
    </rPh>
    <rPh sb="4" eb="6">
      <t>チョウメ</t>
    </rPh>
    <phoneticPr fontId="4"/>
  </si>
  <si>
    <t>今泉台三丁目</t>
    <rPh sb="0" eb="3">
      <t>イマイズミダイ</t>
    </rPh>
    <rPh sb="3" eb="4">
      <t>3</t>
    </rPh>
    <rPh sb="4" eb="6">
      <t>チョウメ</t>
    </rPh>
    <phoneticPr fontId="4"/>
  </si>
  <si>
    <t>立野台一丁目</t>
    <rPh sb="0" eb="1">
      <t>タ</t>
    </rPh>
    <rPh sb="1" eb="2">
      <t>ノ</t>
    </rPh>
    <rPh sb="2" eb="3">
      <t>ダイ</t>
    </rPh>
    <rPh sb="3" eb="6">
      <t>イッチョウメ</t>
    </rPh>
    <phoneticPr fontId="4"/>
  </si>
  <si>
    <t>今泉台一丁目</t>
    <rPh sb="0" eb="2">
      <t>イマイズミ</t>
    </rPh>
    <rPh sb="2" eb="3">
      <t>ダイ</t>
    </rPh>
    <rPh sb="3" eb="6">
      <t>イッチョウメ</t>
    </rPh>
    <phoneticPr fontId="4"/>
  </si>
  <si>
    <t>今泉台二丁目</t>
    <rPh sb="0" eb="2">
      <t>イマイズミ</t>
    </rPh>
    <rPh sb="2" eb="3">
      <t>ダイ</t>
    </rPh>
    <rPh sb="3" eb="4">
      <t>ニ</t>
    </rPh>
    <rPh sb="4" eb="6">
      <t>チョウメ</t>
    </rPh>
    <phoneticPr fontId="4"/>
  </si>
  <si>
    <t>今泉台三丁目</t>
    <rPh sb="0" eb="2">
      <t>イマイズミ</t>
    </rPh>
    <rPh sb="2" eb="3">
      <t>ダイ</t>
    </rPh>
    <rPh sb="3" eb="6">
      <t>サンチョウメ</t>
    </rPh>
    <phoneticPr fontId="4"/>
  </si>
  <si>
    <t>立野台二丁目</t>
    <rPh sb="0" eb="1">
      <t>タ</t>
    </rPh>
    <rPh sb="1" eb="2">
      <t>ノ</t>
    </rPh>
    <rPh sb="2" eb="3">
      <t>ダイ</t>
    </rPh>
    <rPh sb="3" eb="4">
      <t>ニ</t>
    </rPh>
    <rPh sb="4" eb="6">
      <t>チョウメ</t>
    </rPh>
    <phoneticPr fontId="4"/>
  </si>
  <si>
    <t>立野台三丁目</t>
    <rPh sb="0" eb="1">
      <t>タ</t>
    </rPh>
    <rPh sb="1" eb="2">
      <t>ノ</t>
    </rPh>
    <rPh sb="2" eb="3">
      <t>ダイ</t>
    </rPh>
    <rPh sb="3" eb="6">
      <t>サンチョウメ</t>
    </rPh>
    <phoneticPr fontId="4"/>
  </si>
  <si>
    <t>総　　数</t>
    <rPh sb="0" eb="1">
      <t>フサ</t>
    </rPh>
    <rPh sb="3" eb="4">
      <t>カズ</t>
    </rPh>
    <phoneticPr fontId="4"/>
  </si>
  <si>
    <t>１８年</t>
    <rPh sb="2" eb="3">
      <t>ネン</t>
    </rPh>
    <phoneticPr fontId="4"/>
  </si>
  <si>
    <t>平成１７年</t>
    <rPh sb="0" eb="2">
      <t>ヘイセイ</t>
    </rPh>
    <phoneticPr fontId="4"/>
  </si>
  <si>
    <t>１９年</t>
    <rPh sb="2" eb="3">
      <t>ネン</t>
    </rPh>
    <phoneticPr fontId="4"/>
  </si>
  <si>
    <t>大根・鶴巻地区</t>
    <rPh sb="0" eb="2">
      <t>ダイコン</t>
    </rPh>
    <rPh sb="3" eb="7">
      <t>ツルマキチク</t>
    </rPh>
    <phoneticPr fontId="4"/>
  </si>
  <si>
    <t>大根・鶴巻地区</t>
    <rPh sb="3" eb="5">
      <t>ツルマキ</t>
    </rPh>
    <phoneticPr fontId="4"/>
  </si>
  <si>
    <t>大根・鶴巻地区計</t>
    <rPh sb="3" eb="5">
      <t>ツルマキ</t>
    </rPh>
    <phoneticPr fontId="4"/>
  </si>
  <si>
    <t>２０年</t>
    <rPh sb="2" eb="3">
      <t>ネン</t>
    </rPh>
    <phoneticPr fontId="4"/>
  </si>
  <si>
    <t>　　１９年</t>
  </si>
  <si>
    <t>２１年</t>
    <rPh sb="2" eb="3">
      <t>ネン</t>
    </rPh>
    <phoneticPr fontId="4"/>
  </si>
  <si>
    <t>２２年</t>
    <rPh sb="2" eb="3">
      <t>ネン</t>
    </rPh>
    <phoneticPr fontId="4"/>
  </si>
  <si>
    <t>　　２１年</t>
  </si>
  <si>
    <t>２３年</t>
    <rPh sb="2" eb="3">
      <t>ネン</t>
    </rPh>
    <phoneticPr fontId="4"/>
  </si>
  <si>
    <t>　　１６年</t>
  </si>
  <si>
    <t>　　１７年</t>
  </si>
  <si>
    <t>　　１８年</t>
  </si>
  <si>
    <t>　　２０年</t>
  </si>
  <si>
    <t>　　２２年</t>
  </si>
  <si>
    <t>　　２３年</t>
    <rPh sb="4" eb="5">
      <t>ネン</t>
    </rPh>
    <phoneticPr fontId="4"/>
  </si>
  <si>
    <t>　単位：人、％　　　　　　　　　　</t>
    <rPh sb="1" eb="3">
      <t>タンイ</t>
    </rPh>
    <rPh sb="4" eb="5">
      <t>ニン</t>
    </rPh>
    <phoneticPr fontId="4"/>
  </si>
  <si>
    <t>　　　６　年齢別割合には年齢不詳を含まない</t>
    <rPh sb="5" eb="7">
      <t>ネンレイ</t>
    </rPh>
    <rPh sb="7" eb="8">
      <t>ベツ</t>
    </rPh>
    <rPh sb="8" eb="10">
      <t>ワリアイ</t>
    </rPh>
    <rPh sb="12" eb="14">
      <t>ネンレイ</t>
    </rPh>
    <rPh sb="14" eb="16">
      <t>フショウ</t>
    </rPh>
    <rPh sb="17" eb="18">
      <t>フク</t>
    </rPh>
    <phoneticPr fontId="4"/>
  </si>
  <si>
    <t>ベトナム</t>
  </si>
  <si>
    <t>カンボジア</t>
  </si>
  <si>
    <t>ボリビア</t>
  </si>
  <si>
    <r>
      <t>従</t>
    </r>
    <r>
      <rPr>
        <sz val="11"/>
        <rFont val="ＭＳ 明朝"/>
        <family val="1"/>
        <charset val="128"/>
      </rPr>
      <t>　</t>
    </r>
    <r>
      <rPr>
        <sz val="10"/>
        <rFont val="ＭＳ 明朝"/>
        <family val="1"/>
        <charset val="128"/>
      </rPr>
      <t>業</t>
    </r>
    <r>
      <rPr>
        <sz val="11"/>
        <rFont val="ＭＳ 明朝"/>
        <family val="1"/>
        <charset val="128"/>
      </rPr>
      <t>　</t>
    </r>
    <r>
      <rPr>
        <sz val="10"/>
        <rFont val="ＭＳ 明朝"/>
        <family val="1"/>
        <charset val="128"/>
      </rPr>
      <t>地</t>
    </r>
    <r>
      <rPr>
        <sz val="11"/>
        <rFont val="ＭＳ 明朝"/>
        <family val="1"/>
        <charset val="128"/>
      </rPr>
      <t>　</t>
    </r>
    <r>
      <rPr>
        <sz val="10"/>
        <rFont val="ＭＳ 明朝"/>
        <family val="1"/>
        <charset val="128"/>
      </rPr>
      <t>・</t>
    </r>
    <r>
      <rPr>
        <sz val="11"/>
        <rFont val="ＭＳ 明朝"/>
        <family val="1"/>
        <charset val="128"/>
      </rPr>
      <t>　</t>
    </r>
    <r>
      <rPr>
        <sz val="10"/>
        <rFont val="ＭＳ 明朝"/>
        <family val="1"/>
        <charset val="128"/>
      </rPr>
      <t>通</t>
    </r>
    <r>
      <rPr>
        <sz val="11"/>
        <rFont val="ＭＳ 明朝"/>
        <family val="1"/>
        <charset val="128"/>
      </rPr>
      <t>　</t>
    </r>
    <r>
      <rPr>
        <sz val="10"/>
        <rFont val="ＭＳ 明朝"/>
        <family val="1"/>
        <charset val="128"/>
      </rPr>
      <t>学</t>
    </r>
    <r>
      <rPr>
        <sz val="11"/>
        <rFont val="ＭＳ 明朝"/>
        <family val="1"/>
        <charset val="128"/>
      </rPr>
      <t>　</t>
    </r>
    <r>
      <rPr>
        <sz val="10"/>
        <rFont val="ＭＳ 明朝"/>
        <family val="1"/>
        <charset val="128"/>
      </rPr>
      <t>地</t>
    </r>
    <r>
      <rPr>
        <sz val="11"/>
        <rFont val="ＭＳ 明朝"/>
        <family val="1"/>
        <charset val="128"/>
      </rPr>
      <t>　</t>
    </r>
    <r>
      <rPr>
        <sz val="10"/>
        <rFont val="ＭＳ 明朝"/>
        <family val="1"/>
        <charset val="128"/>
      </rPr>
      <t>に</t>
    </r>
    <r>
      <rPr>
        <sz val="11"/>
        <rFont val="ＭＳ 明朝"/>
        <family val="1"/>
        <charset val="128"/>
      </rPr>
      <t>　</t>
    </r>
    <r>
      <rPr>
        <sz val="10"/>
        <rFont val="ＭＳ 明朝"/>
        <family val="1"/>
        <charset val="128"/>
      </rPr>
      <t>よ</t>
    </r>
    <r>
      <rPr>
        <sz val="11"/>
        <rFont val="ＭＳ 明朝"/>
        <family val="1"/>
        <charset val="128"/>
      </rPr>
      <t>　</t>
    </r>
    <r>
      <rPr>
        <sz val="10"/>
        <rFont val="ＭＳ 明朝"/>
        <family val="1"/>
        <charset val="128"/>
      </rPr>
      <t>る</t>
    </r>
    <r>
      <rPr>
        <sz val="11"/>
        <rFont val="ＭＳ 明朝"/>
        <family val="1"/>
        <charset val="128"/>
      </rPr>
      <t>　</t>
    </r>
    <r>
      <rPr>
        <sz val="10"/>
        <rFont val="ＭＳ 明朝"/>
        <family val="1"/>
        <charset val="128"/>
      </rPr>
      <t>人</t>
    </r>
    <r>
      <rPr>
        <sz val="11"/>
        <rFont val="ＭＳ 明朝"/>
        <family val="1"/>
        <charset val="128"/>
      </rPr>
      <t>　</t>
    </r>
    <r>
      <rPr>
        <sz val="10"/>
        <rFont val="ＭＳ 明朝"/>
        <family val="1"/>
        <charset val="128"/>
      </rPr>
      <t>口</t>
    </r>
  </si>
  <si>
    <t>２４年</t>
    <rPh sb="2" eb="3">
      <t>ネン</t>
    </rPh>
    <phoneticPr fontId="4"/>
  </si>
  <si>
    <t>　　２４年</t>
    <rPh sb="4" eb="5">
      <t>ネン</t>
    </rPh>
    <phoneticPr fontId="4"/>
  </si>
  <si>
    <t>不詳</t>
    <rPh sb="0" eb="2">
      <t>フショウ</t>
    </rPh>
    <phoneticPr fontId="4"/>
  </si>
  <si>
    <t>２５年</t>
    <rPh sb="2" eb="3">
      <t>ネン</t>
    </rPh>
    <phoneticPr fontId="4"/>
  </si>
  <si>
    <t>　　２５年</t>
    <rPh sb="4" eb="5">
      <t>ネン</t>
    </rPh>
    <phoneticPr fontId="4"/>
  </si>
  <si>
    <t>平成１０年</t>
    <rPh sb="0" eb="2">
      <t>ヘイセイ</t>
    </rPh>
    <phoneticPr fontId="4"/>
  </si>
  <si>
    <t>昭和１０年</t>
    <rPh sb="0" eb="2">
      <t>ショウワ</t>
    </rPh>
    <phoneticPr fontId="4"/>
  </si>
  <si>
    <t>平成１４年</t>
    <rPh sb="0" eb="2">
      <t>ヘイセイ</t>
    </rPh>
    <phoneticPr fontId="4"/>
  </si>
  <si>
    <t xml:space="preserve"> (1) 人口の自然動態</t>
    <rPh sb="5" eb="7">
      <t>ジンコウ</t>
    </rPh>
    <rPh sb="8" eb="10">
      <t>シゼン</t>
    </rPh>
    <rPh sb="10" eb="12">
      <t>ドウタイ</t>
    </rPh>
    <phoneticPr fontId="4"/>
  </si>
  <si>
    <t>　２８　人口の自然動態 ・合計特殊出生率</t>
    <rPh sb="13" eb="15">
      <t>ゴウケイ</t>
    </rPh>
    <rPh sb="15" eb="17">
      <t>トクシュ</t>
    </rPh>
    <rPh sb="17" eb="19">
      <t>シュッショウ</t>
    </rPh>
    <rPh sb="19" eb="20">
      <t>リツ</t>
    </rPh>
    <phoneticPr fontId="4"/>
  </si>
  <si>
    <t>２６年</t>
    <rPh sb="2" eb="3">
      <t>ネン</t>
    </rPh>
    <phoneticPr fontId="4"/>
  </si>
  <si>
    <t>　　２６年</t>
    <rPh sb="4" eb="5">
      <t>ネン</t>
    </rPh>
    <phoneticPr fontId="4"/>
  </si>
  <si>
    <t>２７年</t>
    <rPh sb="2" eb="3">
      <t>ネン</t>
    </rPh>
    <phoneticPr fontId="4"/>
  </si>
  <si>
    <t>　　２７年</t>
    <rPh sb="4" eb="5">
      <t>ネン</t>
    </rPh>
    <phoneticPr fontId="4"/>
  </si>
  <si>
    <t>２８年</t>
    <rPh sb="2" eb="3">
      <t>ネン</t>
    </rPh>
    <phoneticPr fontId="4"/>
  </si>
  <si>
    <t>　　２８年</t>
    <rPh sb="4" eb="5">
      <t>ネン</t>
    </rPh>
    <phoneticPr fontId="4"/>
  </si>
  <si>
    <t>　３４　外 国 人 住 民 の 人 口 （住 民 基 本 台 帳）</t>
    <rPh sb="4" eb="5">
      <t>ガイ</t>
    </rPh>
    <rPh sb="6" eb="7">
      <t>コク</t>
    </rPh>
    <rPh sb="8" eb="9">
      <t>ジン</t>
    </rPh>
    <rPh sb="10" eb="11">
      <t>ジュウ</t>
    </rPh>
    <rPh sb="12" eb="13">
      <t>ミン</t>
    </rPh>
    <rPh sb="16" eb="17">
      <t>ジン</t>
    </rPh>
    <rPh sb="18" eb="19">
      <t>クチ</t>
    </rPh>
    <rPh sb="21" eb="22">
      <t>ジュウ</t>
    </rPh>
    <rPh sb="23" eb="24">
      <t>ミン</t>
    </rPh>
    <rPh sb="25" eb="26">
      <t>モト</t>
    </rPh>
    <rPh sb="27" eb="28">
      <t>ホン</t>
    </rPh>
    <rPh sb="29" eb="30">
      <t>ダイ</t>
    </rPh>
    <rPh sb="31" eb="32">
      <t>トバリ</t>
    </rPh>
    <phoneticPr fontId="4"/>
  </si>
  <si>
    <t>計</t>
    <rPh sb="0" eb="1">
      <t>ケイ</t>
    </rPh>
    <phoneticPr fontId="4"/>
  </si>
  <si>
    <t>単位：人　　　　　　　　　　　　 　　　　　　 　 （各年１２月末日現在）戸籍住民課調　</t>
    <rPh sb="37" eb="39">
      <t>コセキ</t>
    </rPh>
    <rPh sb="39" eb="41">
      <t>ジュウミン</t>
    </rPh>
    <phoneticPr fontId="4"/>
  </si>
  <si>
    <t xml:space="preserve">  </t>
    <phoneticPr fontId="4"/>
  </si>
  <si>
    <t>（注）１　人口総数の人口密度を計算する際の市の面積は、平成２２年までは１０３．６１k㎡、平成２７年から</t>
    <rPh sb="1" eb="2">
      <t>チュウ</t>
    </rPh>
    <rPh sb="5" eb="7">
      <t>ジンコウ</t>
    </rPh>
    <rPh sb="7" eb="9">
      <t>ソウスウ</t>
    </rPh>
    <rPh sb="10" eb="12">
      <t>ジンコウ</t>
    </rPh>
    <rPh sb="12" eb="14">
      <t>ミツド</t>
    </rPh>
    <rPh sb="15" eb="17">
      <t>ケイサン</t>
    </rPh>
    <rPh sb="19" eb="20">
      <t>サイ</t>
    </rPh>
    <rPh sb="21" eb="22">
      <t>シ</t>
    </rPh>
    <rPh sb="23" eb="25">
      <t>メンセキ</t>
    </rPh>
    <rPh sb="27" eb="29">
      <t>ヘイセイ</t>
    </rPh>
    <rPh sb="31" eb="32">
      <t>ネン</t>
    </rPh>
    <rPh sb="44" eb="46">
      <t>ヘイセイ</t>
    </rPh>
    <rPh sb="48" eb="49">
      <t>ネン</t>
    </rPh>
    <phoneticPr fontId="4"/>
  </si>
  <si>
    <t>　　　　　に切り替えたため）</t>
    <rPh sb="6" eb="7">
      <t>キリ</t>
    </rPh>
    <rPh sb="8" eb="9">
      <t>カ</t>
    </rPh>
    <phoneticPr fontId="4"/>
  </si>
  <si>
    <t>　　　２　地区別の人口密度を計算する際の地区別面積は、平成２９年実施予定の都市計画基礎調査の結果に基</t>
    <rPh sb="5" eb="7">
      <t>チク</t>
    </rPh>
    <rPh sb="7" eb="8">
      <t>ベツ</t>
    </rPh>
    <rPh sb="9" eb="11">
      <t>ジンコウ</t>
    </rPh>
    <rPh sb="11" eb="13">
      <t>ミツド</t>
    </rPh>
    <rPh sb="14" eb="16">
      <t>ケイサン</t>
    </rPh>
    <rPh sb="18" eb="19">
      <t>サイ</t>
    </rPh>
    <rPh sb="20" eb="22">
      <t>チク</t>
    </rPh>
    <rPh sb="22" eb="23">
      <t>ベツ</t>
    </rPh>
    <rPh sb="23" eb="25">
      <t>メンセキ</t>
    </rPh>
    <rPh sb="27" eb="29">
      <t>ヘイセイ</t>
    </rPh>
    <rPh sb="31" eb="32">
      <t>ネン</t>
    </rPh>
    <rPh sb="32" eb="34">
      <t>ジッシ</t>
    </rPh>
    <rPh sb="34" eb="36">
      <t>ヨテイ</t>
    </rPh>
    <rPh sb="37" eb="39">
      <t>トシ</t>
    </rPh>
    <rPh sb="39" eb="41">
      <t>ケイカク</t>
    </rPh>
    <rPh sb="41" eb="43">
      <t>キソ</t>
    </rPh>
    <rPh sb="43" eb="45">
      <t>チョウサ</t>
    </rPh>
    <rPh sb="46" eb="48">
      <t>ケッカ</t>
    </rPh>
    <rPh sb="49" eb="50">
      <t>モト</t>
    </rPh>
    <phoneticPr fontId="4"/>
  </si>
  <si>
    <t>平成27年</t>
    <rPh sb="0" eb="2">
      <t>ヘイセイ</t>
    </rPh>
    <rPh sb="4" eb="5">
      <t>ネン</t>
    </rPh>
    <phoneticPr fontId="4"/>
  </si>
  <si>
    <t>２９年</t>
    <rPh sb="2" eb="3">
      <t>ネン</t>
    </rPh>
    <phoneticPr fontId="4"/>
  </si>
  <si>
    <t>平成24年</t>
  </si>
  <si>
    <t>　　２９年</t>
    <rPh sb="4" eb="5">
      <t>ネン</t>
    </rPh>
    <phoneticPr fontId="4"/>
  </si>
  <si>
    <t>総　数</t>
    <phoneticPr fontId="4"/>
  </si>
  <si>
    <t xml:space="preserve"> </t>
    <phoneticPr fontId="4"/>
  </si>
  <si>
    <t>従業・通学市区町村</t>
    <rPh sb="0" eb="2">
      <t>ジュウギョウ</t>
    </rPh>
    <rPh sb="3" eb="5">
      <t>ツウガク</t>
    </rPh>
    <rPh sb="5" eb="7">
      <t>シク</t>
    </rPh>
    <rPh sb="7" eb="9">
      <t>チョウソン</t>
    </rPh>
    <phoneticPr fontId="52"/>
  </si>
  <si>
    <t>「不詳・外国」</t>
    <rPh sb="1" eb="3">
      <t>フショウ</t>
    </rPh>
    <rPh sb="4" eb="6">
      <t>ガイコク</t>
    </rPh>
    <phoneticPr fontId="52"/>
  </si>
  <si>
    <t>-</t>
  </si>
  <si>
    <t>　　　　　づき更新</t>
    <rPh sb="7" eb="9">
      <t>コウシン</t>
    </rPh>
    <phoneticPr fontId="4"/>
  </si>
  <si>
    <t>　　　　　は１０３．７６k㎡（平成２６年１０月１日に国土地理院が計測の基礎となる地図を電子国土基本図</t>
    <rPh sb="22" eb="23">
      <t>ガツ</t>
    </rPh>
    <rPh sb="24" eb="25">
      <t>ヒ</t>
    </rPh>
    <rPh sb="26" eb="28">
      <t>コクド</t>
    </rPh>
    <rPh sb="28" eb="30">
      <t>チリ</t>
    </rPh>
    <rPh sb="30" eb="31">
      <t>イン</t>
    </rPh>
    <rPh sb="32" eb="34">
      <t>ケイソク</t>
    </rPh>
    <rPh sb="35" eb="37">
      <t>キソ</t>
    </rPh>
    <rPh sb="40" eb="42">
      <t>チズ</t>
    </rPh>
    <rPh sb="43" eb="45">
      <t>デンシ</t>
    </rPh>
    <rPh sb="45" eb="47">
      <t>コクド</t>
    </rPh>
    <rPh sb="47" eb="49">
      <t>キホン</t>
    </rPh>
    <rPh sb="49" eb="50">
      <t>ズ</t>
    </rPh>
    <phoneticPr fontId="4"/>
  </si>
  <si>
    <t>３０年</t>
    <rPh sb="2" eb="3">
      <t>ネン</t>
    </rPh>
    <phoneticPr fontId="4"/>
  </si>
  <si>
    <t xml:space="preserve">平成３０年 </t>
    <rPh sb="0" eb="2">
      <t>ヘイセイ</t>
    </rPh>
    <rPh sb="4" eb="5">
      <t>ネン</t>
    </rPh>
    <phoneticPr fontId="4"/>
  </si>
  <si>
    <t>　　３０年</t>
    <rPh sb="4" eb="5">
      <t>ネン</t>
    </rPh>
    <phoneticPr fontId="4"/>
  </si>
  <si>
    <t>　　６１年</t>
    <phoneticPr fontId="4"/>
  </si>
  <si>
    <t>　　６３年</t>
    <phoneticPr fontId="4"/>
  </si>
  <si>
    <t>平成  元年</t>
    <phoneticPr fontId="4"/>
  </si>
  <si>
    <t>　　　２年</t>
    <phoneticPr fontId="4"/>
  </si>
  <si>
    <t>　　　３年</t>
    <phoneticPr fontId="4"/>
  </si>
  <si>
    <t>　　　４年</t>
    <phoneticPr fontId="4"/>
  </si>
  <si>
    <t>　　　５年</t>
    <phoneticPr fontId="4"/>
  </si>
  <si>
    <t>　　　６年</t>
    <phoneticPr fontId="4"/>
  </si>
  <si>
    <t>　　　８年</t>
    <phoneticPr fontId="4"/>
  </si>
  <si>
    <t>　　　９年</t>
    <phoneticPr fontId="4"/>
  </si>
  <si>
    <t>　　１０年</t>
    <phoneticPr fontId="4"/>
  </si>
  <si>
    <t>　　１１年</t>
    <phoneticPr fontId="4"/>
  </si>
  <si>
    <t>　　１３年</t>
    <phoneticPr fontId="4"/>
  </si>
  <si>
    <t>　　１４年</t>
    <phoneticPr fontId="4"/>
  </si>
  <si>
    <t>　　１５年</t>
    <phoneticPr fontId="4"/>
  </si>
  <si>
    <t>　　１６年</t>
    <phoneticPr fontId="4"/>
  </si>
  <si>
    <t>　　１７年</t>
    <phoneticPr fontId="4"/>
  </si>
  <si>
    <t>現在人口　Ａ</t>
    <phoneticPr fontId="4"/>
  </si>
  <si>
    <t>(Ｂ－Ｃ)
Ｘ</t>
    <phoneticPr fontId="4"/>
  </si>
  <si>
    <t>(Ｅ－Ｄ)
Ｙ</t>
    <phoneticPr fontId="4"/>
  </si>
  <si>
    <t>（注）　出生率＜死亡率＞＝出生者数＜死亡者数＞÷10月1日現在人口×1,000</t>
    <phoneticPr fontId="4"/>
  </si>
  <si>
    <t>平成２７年</t>
    <phoneticPr fontId="4"/>
  </si>
  <si>
    <r>
      <t>　２１　人口集中地区（Ｄ.</t>
    </r>
    <r>
      <rPr>
        <b/>
        <sz val="14"/>
        <rFont val="ＭＳ 明朝"/>
        <family val="1"/>
        <charset val="128"/>
      </rPr>
      <t>Ｉ</t>
    </r>
    <r>
      <rPr>
        <sz val="14"/>
        <rFont val="ＭＳ ゴシック"/>
        <family val="3"/>
        <charset val="128"/>
      </rPr>
      <t>.Ｄ）人口及び面積</t>
    </r>
    <phoneticPr fontId="4"/>
  </si>
  <si>
    <r>
      <t>（km</t>
    </r>
    <r>
      <rPr>
        <vertAlign val="superscript"/>
        <sz val="10"/>
        <rFont val="ＭＳ 明朝"/>
        <family val="1"/>
        <charset val="128"/>
      </rPr>
      <t>2</t>
    </r>
    <r>
      <rPr>
        <sz val="10"/>
        <rFont val="ＭＳ 明朝"/>
        <family val="1"/>
        <charset val="128"/>
      </rPr>
      <t>）</t>
    </r>
    <phoneticPr fontId="4"/>
  </si>
  <si>
    <r>
      <t>（人／km</t>
    </r>
    <r>
      <rPr>
        <vertAlign val="superscript"/>
        <sz val="10"/>
        <rFont val="ＭＳ 明朝"/>
        <family val="1"/>
        <charset val="128"/>
      </rPr>
      <t>2</t>
    </r>
    <r>
      <rPr>
        <sz val="10"/>
        <rFont val="ＭＳ 明朝"/>
        <family val="1"/>
        <charset val="128"/>
      </rPr>
      <t>）</t>
    </r>
    <phoneticPr fontId="4"/>
  </si>
  <si>
    <t>Ⅰ   101,586　　</t>
    <phoneticPr fontId="4"/>
  </si>
  <si>
    <t>平成２２年</t>
    <phoneticPr fontId="4"/>
  </si>
  <si>
    <r>
      <rPr>
        <vertAlign val="superscript"/>
        <sz val="10"/>
        <rFont val="ＭＳ 明朝"/>
        <family val="1"/>
        <charset val="128"/>
      </rPr>
      <t>※</t>
    </r>
    <r>
      <rPr>
        <sz val="10"/>
        <rFont val="ＭＳ 明朝"/>
        <family val="1"/>
        <charset val="128"/>
      </rPr>
      <t>22.94</t>
    </r>
    <phoneticPr fontId="4"/>
  </si>
  <si>
    <t>Ⅰ   104,110</t>
    <phoneticPr fontId="4"/>
  </si>
  <si>
    <t>Ⅲ　 　5,071</t>
    <phoneticPr fontId="4"/>
  </si>
  <si>
    <t>　　　　　　　　　　　　　　　　　　　　　　　　</t>
    <phoneticPr fontId="4"/>
  </si>
  <si>
    <t>　２３　世帯種類別世帯数と世帯人員</t>
    <phoneticPr fontId="4"/>
  </si>
  <si>
    <t>　単位：人　　　　　　　　　　　　　　　　　　　　　　　　　 　　　　　　　　　　　　　　　　　　　　　　　　（各年１月１日現在）年齢別人口統計調査結果　</t>
    <phoneticPr fontId="4"/>
  </si>
  <si>
    <t xml:space="preserve"> ２７　年　齢　各　歳　</t>
    <phoneticPr fontId="4"/>
  </si>
  <si>
    <t>　85～89歳</t>
    <phoneticPr fontId="4"/>
  </si>
  <si>
    <t>　90～94歳</t>
    <phoneticPr fontId="4"/>
  </si>
  <si>
    <t xml:space="preserve"> 95～99歳</t>
    <phoneticPr fontId="4"/>
  </si>
  <si>
    <t>年齢不詳</t>
    <phoneticPr fontId="4"/>
  </si>
  <si>
    <t>生産年齢人口</t>
    <phoneticPr fontId="4"/>
  </si>
  <si>
    <t>15歳未満</t>
    <phoneticPr fontId="4"/>
  </si>
  <si>
    <t>15～65歳未満</t>
    <phoneticPr fontId="4"/>
  </si>
  <si>
    <t>（注）１　年少人口指数＝年少人口÷生産年齢人口×１００　　　　　　　　　　　　　　　　　　　　　　　　　　　　　　　</t>
    <phoneticPr fontId="4"/>
  </si>
  <si>
    <t>　　２８年</t>
    <phoneticPr fontId="4"/>
  </si>
  <si>
    <t>　　２９年</t>
    <phoneticPr fontId="4"/>
  </si>
  <si>
    <t>　　３０年</t>
    <phoneticPr fontId="4"/>
  </si>
  <si>
    <t>　３１　転　出　地　先　別　人　口</t>
    <phoneticPr fontId="4"/>
  </si>
  <si>
    <t>(1)　昼夜間人口</t>
    <phoneticPr fontId="4"/>
  </si>
  <si>
    <t>（168,103）</t>
    <phoneticPr fontId="4"/>
  </si>
  <si>
    <t>（168,153）</t>
    <phoneticPr fontId="4"/>
  </si>
  <si>
    <t>（169,133）</t>
    <phoneticPr fontId="4"/>
  </si>
  <si>
    <t>(165,957)</t>
    <phoneticPr fontId="4"/>
  </si>
  <si>
    <t>国勢調査人口に対する</t>
    <phoneticPr fontId="4"/>
  </si>
  <si>
    <t>就業者</t>
    <phoneticPr fontId="4"/>
  </si>
  <si>
    <t>　３２　昼夜間人口と流出入人口（つづき)</t>
    <phoneticPr fontId="4"/>
  </si>
  <si>
    <t>(2)　流出入人口</t>
    <phoneticPr fontId="4"/>
  </si>
  <si>
    <t>横浜市</t>
    <phoneticPr fontId="4"/>
  </si>
  <si>
    <t>川崎市</t>
    <phoneticPr fontId="4"/>
  </si>
  <si>
    <t>横須賀市</t>
    <phoneticPr fontId="4"/>
  </si>
  <si>
    <t>平塚市</t>
    <phoneticPr fontId="4"/>
  </si>
  <si>
    <t>鎌倉市</t>
    <phoneticPr fontId="4"/>
  </si>
  <si>
    <t>小田原市</t>
    <phoneticPr fontId="4"/>
  </si>
  <si>
    <t>茅ヶ崎市</t>
    <phoneticPr fontId="4"/>
  </si>
  <si>
    <t>相模原市</t>
    <phoneticPr fontId="4"/>
  </si>
  <si>
    <t>大和市</t>
    <phoneticPr fontId="4"/>
  </si>
  <si>
    <t>伊勢原市</t>
    <phoneticPr fontId="4"/>
  </si>
  <si>
    <t>座間市</t>
    <phoneticPr fontId="4"/>
  </si>
  <si>
    <t>南足柄市</t>
    <phoneticPr fontId="4"/>
  </si>
  <si>
    <t>綾瀬市</t>
    <phoneticPr fontId="4"/>
  </si>
  <si>
    <t>寒川町</t>
    <phoneticPr fontId="4"/>
  </si>
  <si>
    <t>大磯町</t>
    <phoneticPr fontId="4"/>
  </si>
  <si>
    <t>二宮町</t>
    <phoneticPr fontId="4"/>
  </si>
  <si>
    <t>中井町</t>
    <phoneticPr fontId="4"/>
  </si>
  <si>
    <t>大井町</t>
    <phoneticPr fontId="4"/>
  </si>
  <si>
    <t>松田町</t>
    <phoneticPr fontId="4"/>
  </si>
  <si>
    <t>山北町</t>
    <phoneticPr fontId="4"/>
  </si>
  <si>
    <t>開成町</t>
    <phoneticPr fontId="4"/>
  </si>
  <si>
    <t>箱根町</t>
    <phoneticPr fontId="4"/>
  </si>
  <si>
    <t>真鶴町</t>
    <phoneticPr fontId="4"/>
  </si>
  <si>
    <t>湯河原町</t>
    <phoneticPr fontId="4"/>
  </si>
  <si>
    <t>清川村</t>
    <phoneticPr fontId="4"/>
  </si>
  <si>
    <t>常　　住　　地　　に　　よ　　る　　人　　口</t>
    <phoneticPr fontId="4"/>
  </si>
  <si>
    <t>総　　　　数</t>
    <phoneticPr fontId="4"/>
  </si>
  <si>
    <t>従業も通学も
していないＢ</t>
    <phoneticPr fontId="4"/>
  </si>
  <si>
    <t>就　　　業　　　者　　・　　通　　　学　　　者</t>
    <phoneticPr fontId="4"/>
  </si>
  <si>
    <t>　　　３　※については 端数処理（切上げ）あり</t>
    <rPh sb="12" eb="14">
      <t>ハスウ</t>
    </rPh>
    <rPh sb="14" eb="16">
      <t>ショリ</t>
    </rPh>
    <rPh sb="17" eb="19">
      <t>キリア</t>
    </rPh>
    <phoneticPr fontId="4"/>
  </si>
  <si>
    <t>（注）　平成２４年７月に外国人登録法が廃止されたことにより、外国人も住民基本台帳法の対象になったため、</t>
    <rPh sb="1" eb="2">
      <t>チュウ</t>
    </rPh>
    <phoneticPr fontId="4"/>
  </si>
  <si>
    <t>　　　　平成２４年からは住民基本台帳上の外国人住民数を集計</t>
    <rPh sb="4" eb="6">
      <t>ヘイセイ</t>
    </rPh>
    <rPh sb="8" eb="9">
      <t>ネン</t>
    </rPh>
    <rPh sb="12" eb="14">
      <t>ジュウミン</t>
    </rPh>
    <rPh sb="14" eb="16">
      <t>キホン</t>
    </rPh>
    <rPh sb="16" eb="18">
      <t>ダイチョウ</t>
    </rPh>
    <rPh sb="18" eb="19">
      <t>ジョウ</t>
    </rPh>
    <rPh sb="20" eb="22">
      <t>ガイコク</t>
    </rPh>
    <rPh sb="22" eb="23">
      <t>ジン</t>
    </rPh>
    <rPh sb="23" eb="25">
      <t>ジュウミン</t>
    </rPh>
    <rPh sb="25" eb="26">
      <t>スウ</t>
    </rPh>
    <rPh sb="27" eb="29">
      <t>シュウケイ</t>
    </rPh>
    <phoneticPr fontId="4"/>
  </si>
  <si>
    <t>（注）　労働力状態不詳を含む</t>
    <rPh sb="1" eb="2">
      <t>チュウ</t>
    </rPh>
    <rPh sb="4" eb="7">
      <t>ロウドウリョク</t>
    </rPh>
    <rPh sb="7" eb="9">
      <t>ジョウタイ</t>
    </rPh>
    <rPh sb="9" eb="11">
      <t>フショウ</t>
    </rPh>
    <rPh sb="12" eb="13">
      <t>フク</t>
    </rPh>
    <phoneticPr fontId="4"/>
  </si>
  <si>
    <t xml:space="preserve">令和元年 </t>
    <rPh sb="0" eb="2">
      <t>レイワ</t>
    </rPh>
    <rPh sb="2" eb="4">
      <t>ガンネン</t>
    </rPh>
    <rPh sb="4" eb="5">
      <t>ヘイネン</t>
    </rPh>
    <phoneticPr fontId="4"/>
  </si>
  <si>
    <t xml:space="preserve"> (2)　合計特殊出生率</t>
  </si>
  <si>
    <t>単位：％</t>
  </si>
  <si>
    <t>年次別</t>
  </si>
  <si>
    <t>平成２８年</t>
  </si>
  <si>
    <t>平成２９年</t>
  </si>
  <si>
    <t>出生率</t>
  </si>
  <si>
    <t>資料：「神奈川県衛生統計年報」</t>
  </si>
  <si>
    <t>　　６０年</t>
    <phoneticPr fontId="4"/>
  </si>
  <si>
    <t>　　６２年</t>
    <phoneticPr fontId="4"/>
  </si>
  <si>
    <t>　　　７年</t>
    <phoneticPr fontId="4"/>
  </si>
  <si>
    <t>　　１２年</t>
    <phoneticPr fontId="4"/>
  </si>
  <si>
    <t>令和  元年</t>
    <rPh sb="0" eb="2">
      <t>レイワ</t>
    </rPh>
    <phoneticPr fontId="4"/>
  </si>
  <si>
    <t>平成　元年</t>
    <phoneticPr fontId="4"/>
  </si>
  <si>
    <t>令和　元年</t>
    <rPh sb="0" eb="2">
      <t>レイワ</t>
    </rPh>
    <phoneticPr fontId="4"/>
  </si>
  <si>
    <t>令和　元年</t>
    <phoneticPr fontId="4"/>
  </si>
  <si>
    <t>令和元年</t>
    <rPh sb="0" eb="2">
      <t>レイワ</t>
    </rPh>
    <rPh sb="2" eb="3">
      <t>ガン</t>
    </rPh>
    <phoneticPr fontId="4"/>
  </si>
  <si>
    <t>　　　　</t>
    <phoneticPr fontId="4"/>
  </si>
  <si>
    <t>世帯</t>
    <phoneticPr fontId="4"/>
  </si>
  <si>
    <t>平成17年</t>
    <phoneticPr fontId="4"/>
  </si>
  <si>
    <t>平成22年</t>
    <phoneticPr fontId="4"/>
  </si>
  <si>
    <t>年齢別割合(％)</t>
    <phoneticPr fontId="4"/>
  </si>
  <si>
    <t>年齢構造指数</t>
    <phoneticPr fontId="4"/>
  </si>
  <si>
    <t>令和元年</t>
    <rPh sb="0" eb="4">
      <t>レイワガンネン</t>
    </rPh>
    <phoneticPr fontId="4"/>
  </si>
  <si>
    <t>単位：人　　　　　　　　　　　　　　　　　     　　   　　　　　人口統計調査結果　</t>
    <phoneticPr fontId="4"/>
  </si>
  <si>
    <t>　　２７年</t>
    <phoneticPr fontId="4"/>
  </si>
  <si>
    <t>平成１７年</t>
    <phoneticPr fontId="4"/>
  </si>
  <si>
    <t>(　夜　間　人　口　)</t>
    <phoneticPr fontId="4"/>
  </si>
  <si>
    <t>差　　引　　(ｂ－ａ)</t>
    <phoneticPr fontId="4"/>
  </si>
  <si>
    <t>総　　数</t>
    <phoneticPr fontId="4"/>
  </si>
  <si>
    <t>県内市町村</t>
    <phoneticPr fontId="4"/>
  </si>
  <si>
    <t>藤沢市</t>
    <phoneticPr fontId="4"/>
  </si>
  <si>
    <t>厚木市</t>
    <phoneticPr fontId="4"/>
  </si>
  <si>
    <t>海老名市</t>
    <phoneticPr fontId="4"/>
  </si>
  <si>
    <t>愛川町</t>
    <phoneticPr fontId="4"/>
  </si>
  <si>
    <t>常住地による人口</t>
    <phoneticPr fontId="4"/>
  </si>
  <si>
    <t>平　　成　　３１　　年</t>
    <phoneticPr fontId="4"/>
  </si>
  <si>
    <t>（注）　平成３１年５月からは令和元年</t>
    <rPh sb="1" eb="2">
      <t>チュウ</t>
    </rPh>
    <rPh sb="4" eb="6">
      <t>ヘイセイ</t>
    </rPh>
    <rPh sb="8" eb="9">
      <t>ネン</t>
    </rPh>
    <rPh sb="10" eb="11">
      <t>ガツ</t>
    </rPh>
    <rPh sb="14" eb="16">
      <t>レイワ</t>
    </rPh>
    <rPh sb="16" eb="18">
      <t>ガンネン</t>
    </rPh>
    <phoneticPr fontId="4"/>
  </si>
  <si>
    <r>
      <t>　　　２　人口集中地区（Ｄ.Ⅰ.Ｄ）とは、国勢調査基本単位区の人口密度が4,000人/k</t>
    </r>
    <r>
      <rPr>
        <sz val="9"/>
        <rFont val="ＭＳ Ｐゴシック"/>
        <family val="3"/>
        <charset val="128"/>
      </rPr>
      <t>㎡</t>
    </r>
    <r>
      <rPr>
        <sz val="9"/>
        <rFont val="HG丸ｺﾞｼｯｸM-PRO"/>
        <family val="3"/>
        <charset val="128"/>
      </rPr>
      <t>以上の基本単位区が</t>
    </r>
    <rPh sb="5" eb="7">
      <t>ジンコウ</t>
    </rPh>
    <rPh sb="7" eb="9">
      <t>シュウチュウ</t>
    </rPh>
    <rPh sb="9" eb="11">
      <t>チク</t>
    </rPh>
    <rPh sb="21" eb="23">
      <t>コクセイ</t>
    </rPh>
    <rPh sb="23" eb="25">
      <t>チョウサ</t>
    </rPh>
    <rPh sb="25" eb="27">
      <t>キホン</t>
    </rPh>
    <rPh sb="27" eb="29">
      <t>タンイ</t>
    </rPh>
    <rPh sb="29" eb="30">
      <t>ク</t>
    </rPh>
    <rPh sb="31" eb="33">
      <t>ジンコウ</t>
    </rPh>
    <rPh sb="33" eb="35">
      <t>ミツド</t>
    </rPh>
    <rPh sb="41" eb="42">
      <t>ヒト</t>
    </rPh>
    <rPh sb="45" eb="47">
      <t>イジョウ</t>
    </rPh>
    <rPh sb="48" eb="50">
      <t>キホン</t>
    </rPh>
    <rPh sb="50" eb="52">
      <t>タンイ</t>
    </rPh>
    <rPh sb="52" eb="53">
      <t>ク</t>
    </rPh>
    <phoneticPr fontId="4"/>
  </si>
  <si>
    <t>　　　　　隣接する地域で、人口5,000人以上となる地域</t>
    <rPh sb="9" eb="11">
      <t>チイキ</t>
    </rPh>
    <rPh sb="13" eb="15">
      <t>ジンコウ</t>
    </rPh>
    <rPh sb="20" eb="21">
      <t>ヒト</t>
    </rPh>
    <rPh sb="21" eb="23">
      <t>イジョウ</t>
    </rPh>
    <rPh sb="26" eb="28">
      <t>チイキ</t>
    </rPh>
    <phoneticPr fontId="4"/>
  </si>
  <si>
    <t>　　　４　人口密度を計算する際の市の面積は、平成２２年までは１０３．６１k㎡、平成２７年からは</t>
    <rPh sb="5" eb="7">
      <t>ジンコウ</t>
    </rPh>
    <rPh sb="7" eb="9">
      <t>ミツド</t>
    </rPh>
    <rPh sb="10" eb="12">
      <t>ケイサン</t>
    </rPh>
    <rPh sb="14" eb="15">
      <t>サイ</t>
    </rPh>
    <rPh sb="16" eb="17">
      <t>シ</t>
    </rPh>
    <rPh sb="18" eb="20">
      <t>メンセキ</t>
    </rPh>
    <rPh sb="22" eb="24">
      <t>ヘイセイ</t>
    </rPh>
    <rPh sb="26" eb="27">
      <t>ネン</t>
    </rPh>
    <rPh sb="39" eb="41">
      <t>ヘイセイ</t>
    </rPh>
    <rPh sb="43" eb="44">
      <t>ネン</t>
    </rPh>
    <phoneticPr fontId="4"/>
  </si>
  <si>
    <t>　　　　（平成２６年１０月１日に国土地理院が計測の基礎となる地図を電子国土基本図に切り替えたため）</t>
    <phoneticPr fontId="4"/>
  </si>
  <si>
    <t>　　　　　１０３．７６k㎡</t>
    <phoneticPr fontId="4"/>
  </si>
  <si>
    <t xml:space="preserve">  ２年</t>
    <phoneticPr fontId="4"/>
  </si>
  <si>
    <t>２年</t>
    <phoneticPr fontId="4"/>
  </si>
  <si>
    <t>令和２年</t>
    <rPh sb="0" eb="2">
      <t>レイワ</t>
    </rPh>
    <phoneticPr fontId="4"/>
  </si>
  <si>
    <t>令　　和　　２　　年</t>
    <rPh sb="0" eb="1">
      <t>レイ</t>
    </rPh>
    <rPh sb="3" eb="4">
      <t>ワ</t>
    </rPh>
    <phoneticPr fontId="4"/>
  </si>
  <si>
    <t>令和２年</t>
    <rPh sb="0" eb="2">
      <t>レイワ</t>
    </rPh>
    <rPh sb="3" eb="4">
      <t>ネン</t>
    </rPh>
    <phoneticPr fontId="4"/>
  </si>
  <si>
    <t xml:space="preserve">令和２年 </t>
    <rPh sb="0" eb="2">
      <t>レイワ</t>
    </rPh>
    <rPh sb="3" eb="4">
      <t>ネン</t>
    </rPh>
    <rPh sb="4" eb="5">
      <t>ヘイネン</t>
    </rPh>
    <phoneticPr fontId="4"/>
  </si>
  <si>
    <t xml:space="preserve">  ３年</t>
    <phoneticPr fontId="4"/>
  </si>
  <si>
    <t>３年</t>
    <rPh sb="1" eb="2">
      <t>ネン</t>
    </rPh>
    <phoneticPr fontId="4"/>
  </si>
  <si>
    <t>令和2年</t>
    <rPh sb="0" eb="2">
      <t>レイワ</t>
    </rPh>
    <rPh sb="3" eb="4">
      <t>ネン</t>
    </rPh>
    <phoneticPr fontId="4"/>
  </si>
  <si>
    <t>令和　元年</t>
    <rPh sb="0" eb="2">
      <t>レイワ</t>
    </rPh>
    <rPh sb="3" eb="5">
      <t>ガンネン</t>
    </rPh>
    <phoneticPr fontId="4"/>
  </si>
  <si>
    <t>令　　和　　３　　年</t>
    <rPh sb="0" eb="1">
      <t>レイ</t>
    </rPh>
    <rPh sb="3" eb="4">
      <t>ワ</t>
    </rPh>
    <phoneticPr fontId="4"/>
  </si>
  <si>
    <t>令和元年</t>
    <rPh sb="0" eb="2">
      <t>レイワ</t>
    </rPh>
    <rPh sb="2" eb="3">
      <t>モト</t>
    </rPh>
    <phoneticPr fontId="4"/>
  </si>
  <si>
    <t xml:space="preserve"> 令和　元年</t>
    <rPh sb="1" eb="3">
      <t>レイワ</t>
    </rPh>
    <rPh sb="4" eb="6">
      <t>ガンネン</t>
    </rPh>
    <rPh sb="5" eb="6">
      <t>ドシ</t>
    </rPh>
    <phoneticPr fontId="4"/>
  </si>
  <si>
    <t>　   　２年</t>
    <rPh sb="6" eb="7">
      <t>ネン</t>
    </rPh>
    <phoneticPr fontId="4"/>
  </si>
  <si>
    <t>　　　２年</t>
    <rPh sb="4" eb="5">
      <t>ネン</t>
    </rPh>
    <phoneticPr fontId="4"/>
  </si>
  <si>
    <t>令和３年</t>
    <rPh sb="0" eb="2">
      <t>レイワ</t>
    </rPh>
    <rPh sb="3" eb="4">
      <t>ネン</t>
    </rPh>
    <phoneticPr fontId="4"/>
  </si>
  <si>
    <t xml:space="preserve">令和３年 </t>
    <rPh sb="0" eb="2">
      <t>レイワ</t>
    </rPh>
    <rPh sb="3" eb="4">
      <t>ネン</t>
    </rPh>
    <rPh sb="4" eb="5">
      <t>ヘイネン</t>
    </rPh>
    <phoneticPr fontId="4"/>
  </si>
  <si>
    <t>令和３年</t>
    <rPh sb="0" eb="2">
      <t>レイワ</t>
    </rPh>
    <phoneticPr fontId="4"/>
  </si>
  <si>
    <t>100歳以上</t>
    <phoneticPr fontId="4"/>
  </si>
  <si>
    <t>平均年齢(歳)</t>
    <phoneticPr fontId="4"/>
  </si>
  <si>
    <t>年少人口
(15歳未満)</t>
    <phoneticPr fontId="4"/>
  </si>
  <si>
    <t>老年人口
(65歳以上)</t>
    <phoneticPr fontId="4"/>
  </si>
  <si>
    <t>65歳以上</t>
    <phoneticPr fontId="4"/>
  </si>
  <si>
    <t>年少人口指数</t>
    <phoneticPr fontId="4"/>
  </si>
  <si>
    <t>老年人口指数</t>
    <phoneticPr fontId="4"/>
  </si>
  <si>
    <t>従属人口指数</t>
    <phoneticPr fontId="4"/>
  </si>
  <si>
    <t>老年化指数</t>
    <phoneticPr fontId="4"/>
  </si>
  <si>
    <t>　　　２　老年人口指数＝老年人口÷生産年齢人口×１００　　</t>
    <phoneticPr fontId="4"/>
  </si>
  <si>
    <t>　　　３　従属人口指数＝（年少人口＋老年人口）÷生産年齢人口×１００</t>
    <phoneticPr fontId="4"/>
  </si>
  <si>
    <t>　　　４　老年化指数＝老年人口÷年少人口×１００</t>
    <phoneticPr fontId="4"/>
  </si>
  <si>
    <t>平　　　　　成　　　　　１７　　　　　年</t>
    <phoneticPr fontId="4"/>
  </si>
  <si>
    <r>
      <t>（１km</t>
    </r>
    <r>
      <rPr>
        <vertAlign val="superscript"/>
        <sz val="10"/>
        <rFont val="ＭＳ 明朝"/>
        <family val="1"/>
        <charset val="128"/>
      </rPr>
      <t>2</t>
    </r>
    <r>
      <rPr>
        <sz val="10"/>
        <rFont val="ＭＳ 明朝"/>
        <family val="1"/>
        <charset val="128"/>
      </rPr>
      <t>）</t>
    </r>
    <phoneticPr fontId="4"/>
  </si>
  <si>
    <t>総　数</t>
    <phoneticPr fontId="4"/>
  </si>
  <si>
    <t>大根・鶴巻地区</t>
    <phoneticPr fontId="4"/>
  </si>
  <si>
    <t>平　　　　　成　　　　　２２　　　　　年</t>
    <phoneticPr fontId="4"/>
  </si>
  <si>
    <t>平　　　　　成　　　　　２７　　　　　年</t>
    <phoneticPr fontId="4"/>
  </si>
  <si>
    <t>令　　　　　和　　　　　２　　　　　年</t>
    <rPh sb="0" eb="1">
      <t>レイ</t>
    </rPh>
    <rPh sb="6" eb="7">
      <t>ワ</t>
    </rPh>
    <phoneticPr fontId="4"/>
  </si>
  <si>
    <t>平成３０年</t>
    <phoneticPr fontId="4"/>
  </si>
  <si>
    <t xml:space="preserve">　　　　　　　　　　　　　　　　　 </t>
    <phoneticPr fontId="4"/>
  </si>
  <si>
    <t>平成25年</t>
    <phoneticPr fontId="4"/>
  </si>
  <si>
    <t>平成26年</t>
    <phoneticPr fontId="4"/>
  </si>
  <si>
    <t>平成27年</t>
    <phoneticPr fontId="4"/>
  </si>
  <si>
    <t>平成28年</t>
    <phoneticPr fontId="4"/>
  </si>
  <si>
    <t>　 　２７年</t>
    <phoneticPr fontId="4"/>
  </si>
  <si>
    <t>　 　２８年</t>
    <phoneticPr fontId="4"/>
  </si>
  <si>
    <t>　 　２９年</t>
    <phoneticPr fontId="4"/>
  </si>
  <si>
    <t>　 　３０年</t>
    <phoneticPr fontId="4"/>
  </si>
  <si>
    <t>　　　１月</t>
    <phoneticPr fontId="4"/>
  </si>
  <si>
    <t>　　　２月</t>
    <phoneticPr fontId="4"/>
  </si>
  <si>
    <t>　　　　　　　　　　　　　　　　　　　　　　　　　　　　　</t>
    <phoneticPr fontId="4"/>
  </si>
  <si>
    <t>令和 ２ 年</t>
    <rPh sb="0" eb="2">
      <t>レイワ</t>
    </rPh>
    <rPh sb="5" eb="6">
      <t>ネン</t>
    </rPh>
    <phoneticPr fontId="4"/>
  </si>
  <si>
    <t>（注）１　平成１２、２２年は、Ⅰ　本町・西・南・北・東地区　Ⅱ　大根・鶴巻地区　Ⅲ　南地区(南が丘)</t>
    <phoneticPr fontId="4"/>
  </si>
  <si>
    <t>　　　　　平成１７、２７年、令和２年は、Ⅰ　本町・西・南・北・東地区　Ⅱ　大根・鶴巻地区</t>
    <rPh sb="12" eb="13">
      <t>ネン</t>
    </rPh>
    <rPh sb="14" eb="16">
      <t>レイワ</t>
    </rPh>
    <rPh sb="17" eb="18">
      <t>ネン</t>
    </rPh>
    <phoneticPr fontId="4"/>
  </si>
  <si>
    <t>令和４年</t>
    <rPh sb="0" eb="2">
      <t>レイワ</t>
    </rPh>
    <phoneticPr fontId="4"/>
  </si>
  <si>
    <t xml:space="preserve">令和４年 </t>
    <rPh sb="0" eb="2">
      <t>レイワ</t>
    </rPh>
    <rPh sb="3" eb="4">
      <t>ネン</t>
    </rPh>
    <rPh sb="4" eb="5">
      <t>ヘイネン</t>
    </rPh>
    <phoneticPr fontId="4"/>
  </si>
  <si>
    <t>　　　３年</t>
    <rPh sb="4" eb="5">
      <t>ネン</t>
    </rPh>
    <phoneticPr fontId="4"/>
  </si>
  <si>
    <t xml:space="preserve">  ４年</t>
    <phoneticPr fontId="4"/>
  </si>
  <si>
    <t>４年</t>
    <rPh sb="1" eb="2">
      <t>ネン</t>
    </rPh>
    <phoneticPr fontId="4"/>
  </si>
  <si>
    <t>平成29年</t>
  </si>
  <si>
    <t>令和3年</t>
    <rPh sb="0" eb="2">
      <t>レイワ</t>
    </rPh>
    <rPh sb="3" eb="4">
      <t>ネン</t>
    </rPh>
    <phoneticPr fontId="4"/>
  </si>
  <si>
    <t>令　　和　　４　　年</t>
    <rPh sb="0" eb="1">
      <t>レイ</t>
    </rPh>
    <rPh sb="3" eb="4">
      <t>ワ</t>
    </rPh>
    <phoneticPr fontId="4"/>
  </si>
  <si>
    <t>　   　３年</t>
    <rPh sb="6" eb="7">
      <t>ネン</t>
    </rPh>
    <phoneticPr fontId="4"/>
  </si>
  <si>
    <t>令和４年</t>
    <rPh sb="0" eb="2">
      <t>レイワ</t>
    </rPh>
    <rPh sb="3" eb="4">
      <t>ネン</t>
    </rPh>
    <phoneticPr fontId="4"/>
  </si>
  <si>
    <t>　　　　　　　　　　　　　　　　　　　　　　　　　　　　　　　　　　　　　　　　　　　　　　　　　　　　　　　　　　  　        　　</t>
    <phoneticPr fontId="4"/>
  </si>
  <si>
    <t>単位：人　　　　　　　　　　　　　　　　　　　　 　　　　　　　人口統計調査結果　</t>
    <phoneticPr fontId="4"/>
  </si>
  <si>
    <t>蓑毛・丹沢寺山</t>
    <rPh sb="3" eb="5">
      <t>タンザワ</t>
    </rPh>
    <rPh sb="5" eb="7">
      <t>テラヤマ</t>
    </rPh>
    <phoneticPr fontId="52"/>
  </si>
  <si>
    <t>注　総数には世帯不詳を含める</t>
    <rPh sb="0" eb="1">
      <t>チュウ</t>
    </rPh>
    <phoneticPr fontId="4"/>
  </si>
  <si>
    <t>蓑毛・丹沢寺山</t>
    <rPh sb="3" eb="5">
      <t>タンザワ</t>
    </rPh>
    <rPh sb="5" eb="7">
      <t>テラヤマ</t>
    </rPh>
    <phoneticPr fontId="3"/>
  </si>
  <si>
    <t>令和２年（国勢調査）</t>
    <rPh sb="0" eb="2">
      <t>レイワ</t>
    </rPh>
    <rPh sb="5" eb="7">
      <t>コクセイ</t>
    </rPh>
    <rPh sb="7" eb="9">
      <t>チョウサ</t>
    </rPh>
    <phoneticPr fontId="4"/>
  </si>
  <si>
    <t>年齢別割合(％)</t>
    <phoneticPr fontId="52"/>
  </si>
  <si>
    <t>　　　５　国勢調査は令和２年１０月1日に実施</t>
    <rPh sb="10" eb="12">
      <t>レイワ</t>
    </rPh>
    <rPh sb="13" eb="14">
      <t>ネン</t>
    </rPh>
    <rPh sb="16" eb="17">
      <t>ガツ</t>
    </rPh>
    <rPh sb="18" eb="19">
      <t>ニチ</t>
    </rPh>
    <rPh sb="20" eb="22">
      <t>ジッシ</t>
    </rPh>
    <phoneticPr fontId="4"/>
  </si>
  <si>
    <t>(159,540)</t>
    <phoneticPr fontId="4"/>
  </si>
  <si>
    <t>（注）　１５歳未満は除く</t>
    <rPh sb="1" eb="2">
      <t>チュウ</t>
    </rPh>
    <rPh sb="6" eb="7">
      <t>サイ</t>
    </rPh>
    <rPh sb="7" eb="9">
      <t>ミマン</t>
    </rPh>
    <rPh sb="10" eb="11">
      <t>ノゾ</t>
    </rPh>
    <phoneticPr fontId="4"/>
  </si>
  <si>
    <t>　　　　　　　                    　 　（令和２年１０月１日現在）国勢調査結果</t>
    <rPh sb="31" eb="33">
      <t>レイワ</t>
    </rPh>
    <phoneticPr fontId="4"/>
  </si>
  <si>
    <t>(夜間人口)Ａ</t>
    <rPh sb="3" eb="5">
      <t>ジンコウ</t>
    </rPh>
    <phoneticPr fontId="4"/>
  </si>
  <si>
    <t>Ⅰ　　99,159</t>
    <phoneticPr fontId="4"/>
  </si>
  <si>
    <t>Ⅱ　　41,662</t>
    <phoneticPr fontId="4"/>
  </si>
  <si>
    <t>Ⅲ　　 5,249</t>
    <phoneticPr fontId="4"/>
  </si>
  <si>
    <t>Ⅱ　　41,550</t>
    <phoneticPr fontId="4"/>
  </si>
  <si>
    <t>Ⅱ　　41,471</t>
    <phoneticPr fontId="4"/>
  </si>
  <si>
    <t>Ⅰ　 103,528</t>
    <phoneticPr fontId="4"/>
  </si>
  <si>
    <t>Ⅱ　　40,078</t>
    <phoneticPr fontId="4"/>
  </si>
  <si>
    <t>Ⅰ　 106,556</t>
    <phoneticPr fontId="4"/>
  </si>
  <si>
    <t>Ⅱ　　37,726</t>
    <phoneticPr fontId="4"/>
  </si>
  <si>
    <t>単位：人　　　　　　　　　　　　　　    　               　　　　　　　国勢調査結果　</t>
    <phoneticPr fontId="4"/>
  </si>
  <si>
    <t>単位：人　　　　　　　　　　　　　　 　 　（令和２年１０月１日現在）国勢調査結果</t>
    <rPh sb="23" eb="25">
      <t>レイワ</t>
    </rPh>
    <rPh sb="39" eb="41">
      <t>ケッカ</t>
    </rPh>
    <phoneticPr fontId="4"/>
  </si>
  <si>
    <t xml:space="preserve">  ５年</t>
    <phoneticPr fontId="4"/>
  </si>
  <si>
    <t>５年</t>
    <rPh sb="1" eb="2">
      <t>ネン</t>
    </rPh>
    <phoneticPr fontId="4"/>
  </si>
  <si>
    <t>令和５年</t>
    <rPh sb="0" eb="2">
      <t>レイワ</t>
    </rPh>
    <phoneticPr fontId="4"/>
  </si>
  <si>
    <t>平成30年</t>
    <phoneticPr fontId="4"/>
  </si>
  <si>
    <t>令和4年</t>
    <rPh sb="0" eb="2">
      <t>レイワ</t>
    </rPh>
    <rPh sb="3" eb="4">
      <t>ネン</t>
    </rPh>
    <phoneticPr fontId="4"/>
  </si>
  <si>
    <t>令　　和　　元　　年</t>
    <rPh sb="0" eb="1">
      <t>レイ</t>
    </rPh>
    <rPh sb="3" eb="4">
      <t>ワ</t>
    </rPh>
    <rPh sb="6" eb="7">
      <t>モト</t>
    </rPh>
    <phoneticPr fontId="4"/>
  </si>
  <si>
    <t>令　　和　　５　　年</t>
    <rPh sb="0" eb="1">
      <t>レイ</t>
    </rPh>
    <rPh sb="3" eb="4">
      <t>ワ</t>
    </rPh>
    <phoneticPr fontId="4"/>
  </si>
  <si>
    <t>令　　和　　２　　年</t>
    <phoneticPr fontId="4"/>
  </si>
  <si>
    <t>　   　４年</t>
    <rPh sb="6" eb="7">
      <t>ネン</t>
    </rPh>
    <phoneticPr fontId="4"/>
  </si>
  <si>
    <t>　　　４年</t>
    <rPh sb="4" eb="5">
      <t>ネン</t>
    </rPh>
    <phoneticPr fontId="4"/>
  </si>
  <si>
    <t>令和５年</t>
    <rPh sb="0" eb="2">
      <t>レイワ</t>
    </rPh>
    <rPh sb="3" eb="4">
      <t>ネン</t>
    </rPh>
    <phoneticPr fontId="4"/>
  </si>
  <si>
    <t xml:space="preserve">令和５年 </t>
    <rPh sb="0" eb="2">
      <t>レイワ</t>
    </rPh>
    <rPh sb="3" eb="4">
      <t>ネン</t>
    </rPh>
    <rPh sb="4" eb="5">
      <t>ヘイネン</t>
    </rPh>
    <phoneticPr fontId="4"/>
  </si>
  <si>
    <t>インド</t>
    <phoneticPr fontId="4"/>
  </si>
  <si>
    <t>ネパール</t>
    <phoneticPr fontId="4"/>
  </si>
  <si>
    <t>（各年１０月１日現在）人口統計調査結果　 　</t>
    <phoneticPr fontId="4"/>
  </si>
  <si>
    <t>（各年１０月１日現在）国勢調査、人口統計調査　  　</t>
    <phoneticPr fontId="4"/>
  </si>
  <si>
    <t>　　　　　　　　　　　　　　　　　　　　　　　　（各年１０月１日現在）国勢調査結果　　　　</t>
    <phoneticPr fontId="4"/>
  </si>
  <si>
    <t>（各年１０月１日現在）国勢調査、人口統計調査結果　　　</t>
    <phoneticPr fontId="4"/>
  </si>
  <si>
    <t>　  （各年１０月１日現在）国勢調査、人口統計調査結果　　　</t>
    <phoneticPr fontId="4"/>
  </si>
  <si>
    <t xml:space="preserve">（各月１日現在）国勢調査、人口統計調査結果　　 </t>
    <phoneticPr fontId="4"/>
  </si>
  <si>
    <t>（各年１０月１日現在）国勢調査結果　　</t>
    <phoneticPr fontId="4"/>
  </si>
  <si>
    <t>厚生労働省人口動態統計調　　</t>
    <rPh sb="11" eb="12">
      <t>シラ</t>
    </rPh>
    <phoneticPr fontId="4"/>
  </si>
  <si>
    <t xml:space="preserve">　　　　　　　　　　　（各年１０月１日～９月３０日）国勢調査、人口統計調査結果　　 </t>
    <phoneticPr fontId="4"/>
  </si>
  <si>
    <t>単位：人　　　　　　　　　　　　　             　  　      　   人口統計調査結果</t>
    <phoneticPr fontId="4"/>
  </si>
  <si>
    <t>単位：人　　　　　　　　　　 　 　 　　　　 　　　　　　　　　人口統計調査結果　</t>
    <phoneticPr fontId="4"/>
  </si>
  <si>
    <t>　昭和５９年</t>
    <rPh sb="1" eb="3">
      <t>ショウワ</t>
    </rPh>
    <phoneticPr fontId="4"/>
  </si>
  <si>
    <t xml:space="preserve">  ６年</t>
    <phoneticPr fontId="4"/>
  </si>
  <si>
    <t>６年</t>
    <rPh sb="1" eb="2">
      <t>ネン</t>
    </rPh>
    <phoneticPr fontId="4"/>
  </si>
  <si>
    <t>令和６年</t>
    <rPh sb="0" eb="2">
      <t>レイワ</t>
    </rPh>
    <phoneticPr fontId="4"/>
  </si>
  <si>
    <t>平成31年</t>
  </si>
  <si>
    <t>令和5年</t>
    <rPh sb="0" eb="2">
      <t>レイワ</t>
    </rPh>
    <rPh sb="3" eb="4">
      <t>ネン</t>
    </rPh>
    <phoneticPr fontId="4"/>
  </si>
  <si>
    <t>　　　５年</t>
    <rPh sb="4" eb="5">
      <t>ネン</t>
    </rPh>
    <phoneticPr fontId="4"/>
  </si>
  <si>
    <t>令　　和　　６　　年</t>
    <rPh sb="0" eb="1">
      <t>レイ</t>
    </rPh>
    <rPh sb="3" eb="4">
      <t>ワ</t>
    </rPh>
    <phoneticPr fontId="4"/>
  </si>
  <si>
    <t xml:space="preserve">令和６年 </t>
    <rPh sb="0" eb="2">
      <t>レイワ</t>
    </rPh>
    <rPh sb="3" eb="4">
      <t>ネン</t>
    </rPh>
    <rPh sb="4" eb="5">
      <t>ヘイネン</t>
    </rPh>
    <phoneticPr fontId="4"/>
  </si>
  <si>
    <t>令和６年</t>
    <rPh sb="0" eb="2">
      <t>レイワ</t>
    </rPh>
    <rPh sb="3" eb="4">
      <t>ネン</t>
    </rPh>
    <phoneticPr fontId="4"/>
  </si>
  <si>
    <t xml:space="preserve"> 平成２６年</t>
    <rPh sb="1" eb="3">
      <t>ヘイセイ</t>
    </rPh>
    <rPh sb="5" eb="6">
      <t>ネン</t>
    </rPh>
    <phoneticPr fontId="4"/>
  </si>
  <si>
    <t>　   　５年</t>
    <rPh sb="6" eb="7">
      <t>ネン</t>
    </rPh>
    <phoneticPr fontId="4"/>
  </si>
  <si>
    <t xml:space="preserve"> 令和　６年</t>
    <rPh sb="1" eb="3">
      <t>レイワ</t>
    </rPh>
    <rPh sb="5" eb="6">
      <t>ネン</t>
    </rPh>
    <phoneticPr fontId="4"/>
  </si>
  <si>
    <t>平成２６年</t>
    <rPh sb="0" eb="2">
      <t>ヘイセイ</t>
    </rPh>
    <phoneticPr fontId="4"/>
  </si>
  <si>
    <t>令和　６年</t>
    <rPh sb="0" eb="2">
      <t>レイワ</t>
    </rPh>
    <rPh sb="4" eb="5">
      <t>ネン</t>
    </rPh>
    <phoneticPr fontId="4"/>
  </si>
  <si>
    <t>令　和　６　年</t>
    <rPh sb="0" eb="1">
      <t>レイ</t>
    </rPh>
    <rPh sb="2" eb="3">
      <t>ワ</t>
    </rPh>
    <rPh sb="6" eb="7">
      <t>ネン</t>
    </rPh>
    <phoneticPr fontId="4"/>
  </si>
  <si>
    <t xml:space="preserve">   　 ５年</t>
    <phoneticPr fontId="4"/>
  </si>
  <si>
    <t xml:space="preserve">   　 ６年</t>
    <phoneticPr fontId="4"/>
  </si>
  <si>
    <t xml:space="preserve">                                                                                  （各年９月３０日現在）戸籍住民課調　　　　　</t>
    <phoneticPr fontId="4"/>
  </si>
  <si>
    <t xml:space="preserve">                                                                                  （各年９月３０日現在）戸籍住民課調　　　　</t>
    <phoneticPr fontId="4"/>
  </si>
  <si>
    <t xml:space="preserve">                                                                                 （各年９月３０日現在）戸籍住民課調　　　　</t>
    <phoneticPr fontId="4"/>
  </si>
  <si>
    <t>　　６０年</t>
  </si>
  <si>
    <t>（注）　令和元年を基準として計算</t>
    <rPh sb="4" eb="6">
      <t>レイワ</t>
    </rPh>
    <rPh sb="6" eb="8">
      <t>ガンネン</t>
    </rPh>
    <rPh sb="8" eb="9">
      <t>ヘイネン</t>
    </rPh>
    <rPh sb="9" eb="11">
      <t>キジュン</t>
    </rPh>
    <rPh sb="14" eb="16">
      <t>ケイサン</t>
    </rPh>
    <phoneticPr fontId="4"/>
  </si>
  <si>
    <t>平成２７年</t>
    <rPh sb="0" eb="2">
      <t>ヘイセイ</t>
    </rPh>
    <phoneticPr fontId="4"/>
  </si>
  <si>
    <t>　　３０年</t>
  </si>
  <si>
    <t>※　「丹沢寺山」については、数値が著しく小さいため、秘匿処理を行い、「蓑毛」に合算した</t>
    <phoneticPr fontId="52"/>
  </si>
  <si>
    <t>（注）１　昼間人口＝国勢調査人口 ＋ Ｃ － Ｅ</t>
    <phoneticPr fontId="4"/>
  </si>
  <si>
    <t>　　　２　国勢調査人口欄の（　）内及び平成12年の昼間人口は、年齢不詳者を含まない。</t>
    <rPh sb="5" eb="7">
      <t>コクセイ</t>
    </rPh>
    <rPh sb="7" eb="9">
      <t>チョウサ</t>
    </rPh>
    <rPh sb="17" eb="18">
      <t>オヨ</t>
    </rPh>
    <rPh sb="19" eb="21">
      <t>ヘイセイ</t>
    </rPh>
    <rPh sb="23" eb="24">
      <t>ネン</t>
    </rPh>
    <rPh sb="25" eb="29">
      <t>ヒルマジンコウ</t>
    </rPh>
    <phoneticPr fontId="4"/>
  </si>
  <si>
    <t>　　　３　平成17年以降は、昼間人口に年齢不詳者を含む。</t>
    <rPh sb="5" eb="7">
      <t>ヘイセイ</t>
    </rPh>
    <rPh sb="9" eb="10">
      <t>ネン</t>
    </rPh>
    <rPh sb="10" eb="12">
      <t>イコウ</t>
    </rPh>
    <rPh sb="16" eb="18">
      <t>ジンコウ</t>
    </rPh>
    <rPh sb="19" eb="24">
      <t>ネンレイフショウシャ</t>
    </rPh>
    <rPh sb="25" eb="26">
      <t>フク</t>
    </rPh>
    <phoneticPr fontId="4"/>
  </si>
  <si>
    <t xml:space="preserve">１８　　人　口  の　推　移 </t>
    <phoneticPr fontId="4"/>
  </si>
  <si>
    <t>　２５　大　字　・　町　別　世　帯　数  及　び　人　口　</t>
    <phoneticPr fontId="4"/>
  </si>
  <si>
    <t>　２５　大　字　・　町　別　世　帯　数  及　び　人　口（　つ　づ　き　）　</t>
  </si>
  <si>
    <t>　２５　大　字　・　町　別　世　帯　数  及　び　人　口（　つ　づ　き　）　</t>
    <phoneticPr fontId="4"/>
  </si>
  <si>
    <t>２６　住　民　基　本　台　帳　大　字　・　町　別  世　帯　数　及　び　人　口　　</t>
    <phoneticPr fontId="4"/>
  </si>
  <si>
    <t>２６　住　民　基　本　台　帳　大　字　・　町　別  世　帯　数　及　び　人　口　（つ　づ　き）　　</t>
  </si>
  <si>
    <t>２６　住　民　基　本　台　帳　大　字　・　町　別  世　帯　数　及　び　人　口　（つ　づ　き）　　</t>
    <phoneticPr fontId="4"/>
  </si>
  <si>
    <t>２７　年　齢　各　歳  別　人　口　</t>
    <phoneticPr fontId="4"/>
  </si>
  <si>
    <t>２７　年　齢　各　歳  別　人　口　（　つ　づ　き　）　</t>
    <phoneticPr fontId="4"/>
  </si>
  <si>
    <t>３３　常住地又は従業地・通学地による年齢（１４区分）、男女別人口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</si>
</sst>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quot;△ &quot;#,##0"/>
    <numFmt numFmtId="177" formatCode="#,##0.00;&quot;△ &quot;#,##0.00"/>
    <numFmt numFmtId="178" formatCode="0.0;&quot;△ &quot;0.0"/>
    <numFmt numFmtId="179" formatCode="#,##0.0_);[Red]\(#,##0.0\)"/>
    <numFmt numFmtId="180" formatCode="#,##0.0;&quot;△ &quot;#,##0.0"/>
    <numFmt numFmtId="181" formatCode="0_ "/>
    <numFmt numFmtId="182" formatCode="#,##0_);[Red]\(#,##0\)"/>
    <numFmt numFmtId="183" formatCode="##,###;#;&quot;-&quot;"/>
    <numFmt numFmtId="184" formatCode="\ ###,###,##0;&quot;-&quot;###,###,##0"/>
    <numFmt numFmtId="185" formatCode="@&quot;%&quot;"/>
    <numFmt numFmtId="186" formatCode="0_);[Red]\(0\)"/>
    <numFmt numFmtId="187" formatCode="0.000"/>
  </numFmts>
  <fonts count="63">
    <font>
      <sz val="11"/>
      <name val="ＭＳ Ｐゴシック"/>
      <family val="3"/>
      <charset val="128"/>
    </font>
    <font>
      <sz val="11"/>
      <name val="ＭＳ Ｐゴシック"/>
      <family val="3"/>
      <charset val="128"/>
    </font>
    <font>
      <sz val="11"/>
      <name val="ＭＳ 明朝"/>
      <family val="1"/>
      <charset val="128"/>
    </font>
    <font>
      <sz val="14"/>
      <name val="ＭＳ ゴシック"/>
      <family val="3"/>
      <charset val="128"/>
    </font>
    <font>
      <sz val="6"/>
      <name val="ＭＳ Ｐゴシック"/>
      <family val="3"/>
      <charset val="128"/>
    </font>
    <font>
      <sz val="10"/>
      <name val="ＭＳ 明朝"/>
      <family val="1"/>
      <charset val="128"/>
    </font>
    <font>
      <sz val="8"/>
      <name val="ＭＳ 明朝"/>
      <family val="1"/>
      <charset val="128"/>
    </font>
    <font>
      <sz val="9"/>
      <name val="HG丸ｺﾞｼｯｸM-PRO"/>
      <family val="3"/>
      <charset val="128"/>
    </font>
    <font>
      <sz val="8"/>
      <name val="ＭＳ Ｐゴシック"/>
      <family val="3"/>
      <charset val="128"/>
    </font>
    <font>
      <sz val="9"/>
      <name val="ＭＳ 明朝"/>
      <family val="1"/>
      <charset val="128"/>
    </font>
    <font>
      <sz val="7"/>
      <name val="ＭＳ 明朝"/>
      <family val="1"/>
      <charset val="128"/>
    </font>
    <font>
      <sz val="8"/>
      <name val="HG丸ｺﾞｼｯｸM-PRO"/>
      <family val="3"/>
      <charset val="128"/>
    </font>
    <font>
      <sz val="12"/>
      <name val="ＭＳ 明朝"/>
      <family val="1"/>
      <charset val="128"/>
    </font>
    <font>
      <sz val="14"/>
      <name val="ＭＳ Ｐゴシック"/>
      <family val="3"/>
      <charset val="128"/>
    </font>
    <font>
      <sz val="13"/>
      <name val="ＭＳ Ｐゴシック"/>
      <family val="3"/>
      <charset val="128"/>
    </font>
    <font>
      <sz val="9"/>
      <name val="ＭＳ Ｐゴシック"/>
      <family val="3"/>
      <charset val="128"/>
    </font>
    <font>
      <sz val="8.5"/>
      <name val="ＭＳ 明朝"/>
      <family val="1"/>
      <charset val="128"/>
    </font>
    <font>
      <vertAlign val="superscript"/>
      <sz val="10"/>
      <name val="ＭＳ 明朝"/>
      <family val="1"/>
      <charset val="128"/>
    </font>
    <font>
      <sz val="10"/>
      <name val="ＭＳ Ｐゴシック"/>
      <family val="3"/>
      <charset val="128"/>
    </font>
    <font>
      <b/>
      <sz val="14"/>
      <name val="ＭＳ 明朝"/>
      <family val="1"/>
      <charset val="128"/>
    </font>
    <font>
      <sz val="10"/>
      <color indexed="8"/>
      <name val="ＭＳ 明朝"/>
      <family val="1"/>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明朝"/>
      <family val="1"/>
      <charset val="128"/>
    </font>
    <font>
      <b/>
      <sz val="8"/>
      <name val="ＭＳ 明朝"/>
      <family val="1"/>
      <charset val="128"/>
    </font>
    <font>
      <b/>
      <sz val="10"/>
      <name val="ＭＳ 明朝"/>
      <family val="1"/>
      <charset val="128"/>
    </font>
    <font>
      <b/>
      <sz val="10"/>
      <color indexed="8"/>
      <name val="ＭＳ 明朝"/>
      <family val="1"/>
      <charset val="128"/>
    </font>
    <font>
      <sz val="14"/>
      <color indexed="10"/>
      <name val="ＭＳ ゴシック"/>
      <family val="3"/>
      <charset val="128"/>
    </font>
    <font>
      <sz val="10"/>
      <color indexed="10"/>
      <name val="ＭＳ 明朝"/>
      <family val="1"/>
      <charset val="128"/>
    </font>
    <font>
      <b/>
      <sz val="10"/>
      <color indexed="10"/>
      <name val="ＭＳ 明朝"/>
      <family val="1"/>
      <charset val="128"/>
    </font>
    <font>
      <b/>
      <sz val="11"/>
      <color indexed="10"/>
      <name val="ＭＳ Ｐゴシック"/>
      <family val="3"/>
      <charset val="128"/>
    </font>
    <font>
      <sz val="9"/>
      <color indexed="10"/>
      <name val="HG丸ｺﾞｼｯｸM-PRO"/>
      <family val="3"/>
      <charset val="128"/>
    </font>
    <font>
      <b/>
      <sz val="8"/>
      <name val="ＭＳ Ｐゴシック"/>
      <family val="3"/>
      <charset val="128"/>
    </font>
    <font>
      <b/>
      <sz val="11"/>
      <name val="ＭＳ 明朝"/>
      <family val="1"/>
      <charset val="128"/>
    </font>
    <font>
      <sz val="11"/>
      <name val="HG丸ｺﾞｼｯｸM-PRO"/>
      <family val="3"/>
      <charset val="128"/>
    </font>
    <font>
      <sz val="9"/>
      <color indexed="8"/>
      <name val="HG丸ｺﾞｼｯｸM-PRO"/>
      <family val="3"/>
      <charset val="128"/>
    </font>
    <font>
      <sz val="6"/>
      <name val="ＭＳ Ｐゴシック"/>
      <family val="2"/>
      <charset val="128"/>
      <scheme val="minor"/>
    </font>
    <font>
      <sz val="9.5"/>
      <name val="ＭＳ 明朝"/>
      <family val="1"/>
      <charset val="128"/>
    </font>
    <font>
      <sz val="10"/>
      <color theme="1"/>
      <name val="ＭＳ 明朝"/>
      <family val="1"/>
      <charset val="128"/>
    </font>
    <font>
      <sz val="11"/>
      <name val="ＭＳ Ｐゴシック"/>
      <family val="2"/>
      <charset val="128"/>
      <scheme val="minor"/>
    </font>
    <font>
      <sz val="10"/>
      <color theme="1"/>
      <name val="ＭＳゴシック"/>
      <family val="3"/>
      <charset val="128"/>
    </font>
    <font>
      <sz val="10"/>
      <color rgb="FFFF0000"/>
      <name val="ＭＳ Ｐゴシック"/>
      <family val="3"/>
      <charset val="128"/>
    </font>
    <font>
      <b/>
      <sz val="8"/>
      <color theme="1"/>
      <name val="ＭＳ 明朝"/>
      <family val="1"/>
      <charset val="128"/>
    </font>
    <font>
      <sz val="8"/>
      <color theme="1"/>
      <name val="ＭＳ 明朝"/>
      <family val="1"/>
      <charset val="128"/>
    </font>
    <font>
      <b/>
      <sz val="10"/>
      <color theme="1"/>
      <name val="ＭＳ 明朝"/>
      <family val="1"/>
      <charset val="128"/>
    </font>
    <font>
      <sz val="10"/>
      <color theme="1"/>
      <name val="ＭＳ Ｐ明朝"/>
      <family val="1"/>
      <charset val="128"/>
    </font>
    <font>
      <sz val="9"/>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style="medium">
        <color indexed="64"/>
      </bottom>
      <diagonal/>
    </border>
    <border>
      <left style="double">
        <color indexed="64"/>
      </left>
      <right/>
      <top/>
      <bottom/>
      <diagonal/>
    </border>
    <border>
      <left style="double">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auto="1"/>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s>
  <cellStyleXfs count="56">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1"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38" fontId="1" fillId="0" borderId="0" applyFont="0" applyFill="0" applyBorder="0" applyAlignment="0" applyProtection="0"/>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6" fontId="1" fillId="0" borderId="0" applyFont="0" applyFill="0" applyBorder="0" applyAlignment="0" applyProtection="0"/>
    <xf numFmtId="0" fontId="37" fillId="7" borderId="4" applyNumberFormat="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38" fillId="4" borderId="0" applyNumberFormat="0" applyBorder="0" applyAlignment="0" applyProtection="0">
      <alignment vertical="center"/>
    </xf>
    <xf numFmtId="38"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0" fontId="1" fillId="0" borderId="0"/>
  </cellStyleXfs>
  <cellXfs count="1025">
    <xf numFmtId="0" fontId="0" fillId="0" borderId="0" xfId="0"/>
    <xf numFmtId="0" fontId="0" fillId="0" borderId="0" xfId="0" applyAlignment="1">
      <alignment vertical="center"/>
    </xf>
    <xf numFmtId="0" fontId="5" fillId="0" borderId="10" xfId="0" applyFont="1" applyBorder="1" applyAlignment="1">
      <alignment horizontal="right" vertical="center" wrapText="1"/>
    </xf>
    <xf numFmtId="176" fontId="5" fillId="0" borderId="10" xfId="0" applyNumberFormat="1" applyFont="1" applyBorder="1" applyAlignment="1">
      <alignment horizontal="right" vertical="center" wrapText="1"/>
    </xf>
    <xf numFmtId="176" fontId="5" fillId="0" borderId="11" xfId="0" applyNumberFormat="1" applyFont="1" applyBorder="1" applyAlignment="1">
      <alignment horizontal="right" vertical="center" wrapText="1"/>
    </xf>
    <xf numFmtId="0" fontId="5" fillId="0" borderId="12" xfId="0" applyFont="1" applyBorder="1" applyAlignment="1">
      <alignment horizontal="right" vertical="center" wrapText="1"/>
    </xf>
    <xf numFmtId="0" fontId="0" fillId="0" borderId="0" xfId="0" applyBorder="1"/>
    <xf numFmtId="0" fontId="7" fillId="0" borderId="0" xfId="0" applyFont="1" applyAlignment="1">
      <alignment vertical="center"/>
    </xf>
    <xf numFmtId="0" fontId="2" fillId="0" borderId="0" xfId="0" applyFont="1" applyAlignment="1">
      <alignment vertical="center"/>
    </xf>
    <xf numFmtId="0" fontId="0" fillId="0" borderId="0" xfId="0" applyBorder="1" applyAlignment="1">
      <alignment vertical="center"/>
    </xf>
    <xf numFmtId="0" fontId="2" fillId="0" borderId="15" xfId="0" applyFont="1" applyBorder="1" applyAlignment="1">
      <alignment horizontal="justify" vertical="center" wrapText="1"/>
    </xf>
    <xf numFmtId="0" fontId="0" fillId="0" borderId="10" xfId="0" applyBorder="1" applyAlignment="1">
      <alignment vertical="center"/>
    </xf>
    <xf numFmtId="176" fontId="2" fillId="0" borderId="10" xfId="0" applyNumberFormat="1" applyFont="1" applyBorder="1" applyAlignment="1">
      <alignment horizontal="right" vertical="center" wrapText="1"/>
    </xf>
    <xf numFmtId="0" fontId="6" fillId="0" borderId="10" xfId="0" applyFont="1" applyBorder="1" applyAlignment="1">
      <alignment horizontal="right" vertical="center" wrapText="1"/>
    </xf>
    <xf numFmtId="176" fontId="2" fillId="0" borderId="11" xfId="0" applyNumberFormat="1" applyFont="1" applyBorder="1" applyAlignment="1">
      <alignment horizontal="right" vertical="center" wrapText="1"/>
    </xf>
    <xf numFmtId="0" fontId="6" fillId="0" borderId="11" xfId="0" applyFont="1" applyBorder="1" applyAlignment="1">
      <alignment horizontal="right" vertical="center" wrapText="1"/>
    </xf>
    <xf numFmtId="0" fontId="6" fillId="0" borderId="0" xfId="0" applyFont="1" applyBorder="1" applyAlignment="1">
      <alignment horizontal="right" vertical="center" wrapText="1"/>
    </xf>
    <xf numFmtId="0" fontId="0" fillId="0" borderId="10" xfId="0" applyBorder="1"/>
    <xf numFmtId="3" fontId="5" fillId="0" borderId="10" xfId="0" applyNumberFormat="1" applyFont="1" applyBorder="1" applyAlignment="1">
      <alignment horizontal="right" vertical="center" wrapText="1"/>
    </xf>
    <xf numFmtId="180" fontId="5" fillId="0" borderId="11" xfId="0" applyNumberFormat="1" applyFont="1" applyBorder="1" applyAlignment="1">
      <alignment horizontal="right" vertical="center" wrapText="1"/>
    </xf>
    <xf numFmtId="0" fontId="5" fillId="0" borderId="24" xfId="0" applyFont="1" applyBorder="1" applyAlignment="1">
      <alignment horizontal="distributed" vertical="center" wrapText="1"/>
    </xf>
    <xf numFmtId="0" fontId="5" fillId="0" borderId="18" xfId="0" applyFont="1" applyBorder="1" applyAlignment="1">
      <alignment horizontal="right" vertical="center" wrapText="1"/>
    </xf>
    <xf numFmtId="3" fontId="5" fillId="0" borderId="18" xfId="0" applyNumberFormat="1" applyFont="1" applyBorder="1" applyAlignment="1">
      <alignment horizontal="right" vertical="center" wrapText="1"/>
    </xf>
    <xf numFmtId="3" fontId="5" fillId="0" borderId="12" xfId="0" applyNumberFormat="1" applyFont="1" applyBorder="1" applyAlignment="1">
      <alignment horizontal="right" vertical="center" wrapText="1"/>
    </xf>
    <xf numFmtId="0" fontId="0" fillId="0" borderId="12" xfId="0" applyBorder="1"/>
    <xf numFmtId="0" fontId="0" fillId="0" borderId="12" xfId="0" applyBorder="1" applyAlignment="1">
      <alignment vertical="center"/>
    </xf>
    <xf numFmtId="0" fontId="2" fillId="0" borderId="0" xfId="0" applyFont="1" applyAlignment="1">
      <alignment horizontal="left" vertical="center"/>
    </xf>
    <xf numFmtId="176" fontId="5" fillId="0" borderId="25" xfId="0" applyNumberFormat="1" applyFont="1" applyBorder="1" applyAlignment="1">
      <alignment horizontal="right" vertical="center" wrapText="1"/>
    </xf>
    <xf numFmtId="3" fontId="5" fillId="0" borderId="26" xfId="0" applyNumberFormat="1" applyFont="1" applyBorder="1" applyAlignment="1">
      <alignment horizontal="right" vertical="center" wrapText="1"/>
    </xf>
    <xf numFmtId="180" fontId="5" fillId="0" borderId="25" xfId="0" applyNumberFormat="1" applyFont="1" applyBorder="1" applyAlignment="1">
      <alignment horizontal="right" vertical="center" wrapText="1"/>
    </xf>
    <xf numFmtId="0" fontId="5" fillId="0" borderId="26" xfId="0" applyFont="1" applyBorder="1" applyAlignment="1">
      <alignment horizontal="right" vertical="center" wrapText="1"/>
    </xf>
    <xf numFmtId="0" fontId="0" fillId="0" borderId="26" xfId="0" applyBorder="1" applyAlignment="1">
      <alignment vertical="center"/>
    </xf>
    <xf numFmtId="176" fontId="5" fillId="0" borderId="13" xfId="0" applyNumberFormat="1" applyFont="1" applyBorder="1" applyAlignment="1">
      <alignment horizontal="right" vertical="center" wrapText="1"/>
    </xf>
    <xf numFmtId="0" fontId="6" fillId="0" borderId="0" xfId="0" applyFont="1" applyAlignment="1">
      <alignment vertical="center"/>
    </xf>
    <xf numFmtId="0" fontId="11" fillId="0" borderId="0" xfId="0" applyFont="1" applyAlignment="1">
      <alignment vertical="center"/>
    </xf>
    <xf numFmtId="0" fontId="6" fillId="0" borderId="0" xfId="0" applyFont="1" applyBorder="1" applyAlignment="1">
      <alignment horizontal="justify" vertical="center"/>
    </xf>
    <xf numFmtId="0" fontId="6" fillId="0" borderId="0" xfId="0" applyFont="1" applyBorder="1" applyAlignment="1">
      <alignment horizontal="right" vertical="center"/>
    </xf>
    <xf numFmtId="3" fontId="6" fillId="0" borderId="0" xfId="0" applyNumberFormat="1" applyFont="1" applyBorder="1" applyAlignment="1">
      <alignment horizontal="right" vertical="center"/>
    </xf>
    <xf numFmtId="0" fontId="6" fillId="0" borderId="0" xfId="0" applyFont="1" applyBorder="1" applyAlignment="1">
      <alignment horizontal="center" vertical="center"/>
    </xf>
    <xf numFmtId="3" fontId="6" fillId="0" borderId="0" xfId="0" applyNumberFormat="1"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0" fillId="0" borderId="0" xfId="0" applyBorder="1" applyAlignment="1">
      <alignment horizontal="distributed" vertical="center"/>
    </xf>
    <xf numFmtId="176" fontId="5" fillId="0" borderId="0" xfId="0" applyNumberFormat="1" applyFont="1" applyBorder="1" applyAlignment="1">
      <alignment horizontal="right" vertical="center" wrapText="1"/>
    </xf>
    <xf numFmtId="176" fontId="5" fillId="0" borderId="18" xfId="0" applyNumberFormat="1" applyFont="1" applyBorder="1" applyAlignment="1">
      <alignment horizontal="right" vertical="center" wrapText="1"/>
    </xf>
    <xf numFmtId="0" fontId="0" fillId="0" borderId="0" xfId="0" applyAlignment="1">
      <alignment horizontal="left" vertical="center" wrapText="1"/>
    </xf>
    <xf numFmtId="0" fontId="0" fillId="0" borderId="13" xfId="0" applyBorder="1" applyAlignment="1">
      <alignment vertical="center"/>
    </xf>
    <xf numFmtId="0" fontId="0" fillId="0" borderId="14" xfId="0" applyBorder="1" applyAlignment="1">
      <alignment vertical="center"/>
    </xf>
    <xf numFmtId="176" fontId="5" fillId="0" borderId="27" xfId="0" applyNumberFormat="1" applyFont="1" applyBorder="1" applyAlignment="1">
      <alignment horizontal="right" vertical="center" wrapText="1"/>
    </xf>
    <xf numFmtId="0" fontId="0" fillId="0" borderId="17" xfId="0" applyBorder="1" applyAlignment="1">
      <alignment vertical="center"/>
    </xf>
    <xf numFmtId="0" fontId="0" fillId="0" borderId="11" xfId="0" applyBorder="1" applyAlignment="1">
      <alignment vertical="center"/>
    </xf>
    <xf numFmtId="0" fontId="0" fillId="0" borderId="16" xfId="0" applyBorder="1" applyAlignment="1">
      <alignment vertical="center"/>
    </xf>
    <xf numFmtId="0" fontId="5" fillId="0" borderId="0" xfId="0" applyFont="1" applyBorder="1" applyAlignment="1">
      <alignment horizontal="left" vertical="center" wrapText="1"/>
    </xf>
    <xf numFmtId="0" fontId="0" fillId="0" borderId="0" xfId="0" applyAlignment="1">
      <alignment horizontal="left" vertical="center"/>
    </xf>
    <xf numFmtId="0" fontId="2" fillId="0" borderId="0" xfId="0" applyFont="1" applyBorder="1" applyAlignment="1">
      <alignment horizontal="center"/>
    </xf>
    <xf numFmtId="176" fontId="2" fillId="0" borderId="13" xfId="0" applyNumberFormat="1" applyFont="1" applyBorder="1" applyAlignment="1">
      <alignment horizontal="right" vertical="center" wrapText="1"/>
    </xf>
    <xf numFmtId="0" fontId="2" fillId="0" borderId="10" xfId="0" applyFont="1" applyBorder="1" applyAlignment="1">
      <alignment horizontal="right" wrapText="1"/>
    </xf>
    <xf numFmtId="3" fontId="5" fillId="0" borderId="10" xfId="0" applyNumberFormat="1" applyFont="1" applyBorder="1" applyAlignment="1">
      <alignment horizontal="right" wrapText="1"/>
    </xf>
    <xf numFmtId="0" fontId="5" fillId="0" borderId="10" xfId="0" applyFont="1" applyBorder="1" applyAlignment="1">
      <alignment horizontal="right" wrapText="1"/>
    </xf>
    <xf numFmtId="176" fontId="2" fillId="0" borderId="14" xfId="0" applyNumberFormat="1" applyFont="1" applyBorder="1" applyAlignment="1">
      <alignment horizontal="right" vertical="center" wrapText="1"/>
    </xf>
    <xf numFmtId="176" fontId="2" fillId="0" borderId="18" xfId="0" applyNumberFormat="1" applyFont="1" applyBorder="1" applyAlignment="1">
      <alignment horizontal="right" vertical="center" wrapText="1"/>
    </xf>
    <xf numFmtId="0" fontId="2" fillId="0" borderId="18" xfId="0" applyFont="1" applyBorder="1" applyAlignment="1">
      <alignment horizontal="right" wrapText="1"/>
    </xf>
    <xf numFmtId="0" fontId="0" fillId="0" borderId="0" xfId="0" applyAlignment="1">
      <alignment horizontal="distributed" vertical="center"/>
    </xf>
    <xf numFmtId="0" fontId="0" fillId="0" borderId="18" xfId="0" applyBorder="1" applyAlignment="1">
      <alignment vertical="center"/>
    </xf>
    <xf numFmtId="0" fontId="5" fillId="0" borderId="14" xfId="0" applyFont="1" applyBorder="1" applyAlignment="1" applyProtection="1">
      <alignment horizontal="right" vertical="center" wrapText="1"/>
    </xf>
    <xf numFmtId="0" fontId="0" fillId="0" borderId="0" xfId="0" applyAlignment="1" applyProtection="1">
      <alignment vertical="center"/>
    </xf>
    <xf numFmtId="0" fontId="0" fillId="0" borderId="0" xfId="0" applyBorder="1" applyAlignment="1" applyProtection="1">
      <alignment vertical="center"/>
    </xf>
    <xf numFmtId="176" fontId="5" fillId="0" borderId="13" xfId="0" applyNumberFormat="1" applyFont="1" applyBorder="1" applyAlignment="1" applyProtection="1">
      <alignment horizontal="right" vertical="center" wrapText="1"/>
    </xf>
    <xf numFmtId="176" fontId="5" fillId="0" borderId="16" xfId="0" applyNumberFormat="1" applyFont="1" applyBorder="1" applyAlignment="1" applyProtection="1">
      <alignment horizontal="right" vertical="center" wrapText="1"/>
    </xf>
    <xf numFmtId="180" fontId="5" fillId="0" borderId="13" xfId="0" applyNumberFormat="1" applyFont="1" applyBorder="1" applyAlignment="1" applyProtection="1">
      <alignment horizontal="right" vertical="center" wrapText="1"/>
    </xf>
    <xf numFmtId="180" fontId="5" fillId="0" borderId="16" xfId="0" applyNumberFormat="1" applyFont="1" applyBorder="1" applyAlignment="1" applyProtection="1">
      <alignment horizontal="right" vertical="center" wrapText="1"/>
    </xf>
    <xf numFmtId="0" fontId="0" fillId="0" borderId="16" xfId="0" applyBorder="1" applyAlignment="1" applyProtection="1">
      <alignment vertical="center" wrapText="1"/>
    </xf>
    <xf numFmtId="176" fontId="5" fillId="0" borderId="11" xfId="0" applyNumberFormat="1" applyFont="1" applyBorder="1" applyAlignment="1" applyProtection="1">
      <alignment horizontal="right" vertical="center" wrapText="1"/>
    </xf>
    <xf numFmtId="176" fontId="5" fillId="0" borderId="10" xfId="0" applyNumberFormat="1" applyFont="1" applyBorder="1" applyAlignment="1" applyProtection="1">
      <alignment horizontal="right" vertical="center" wrapText="1"/>
    </xf>
    <xf numFmtId="180" fontId="5" fillId="0" borderId="11" xfId="0" applyNumberFormat="1" applyFont="1" applyBorder="1" applyAlignment="1" applyProtection="1">
      <alignment horizontal="right" vertical="center" wrapText="1"/>
    </xf>
    <xf numFmtId="180" fontId="5" fillId="0" borderId="10" xfId="0" applyNumberFormat="1" applyFont="1" applyBorder="1" applyAlignment="1" applyProtection="1">
      <alignment horizontal="right" vertical="center" wrapText="1"/>
    </xf>
    <xf numFmtId="177" fontId="5" fillId="0" borderId="11" xfId="0" applyNumberFormat="1" applyFont="1" applyBorder="1" applyAlignment="1" applyProtection="1">
      <alignment horizontal="right" vertical="center" wrapText="1"/>
    </xf>
    <xf numFmtId="0" fontId="2" fillId="0" borderId="10" xfId="0" applyFont="1" applyBorder="1" applyAlignment="1" applyProtection="1">
      <alignment horizontal="justify" vertical="center" wrapText="1"/>
    </xf>
    <xf numFmtId="176" fontId="5" fillId="0" borderId="14" xfId="0" applyNumberFormat="1" applyFont="1" applyBorder="1" applyAlignment="1" applyProtection="1">
      <alignment horizontal="right" vertical="center" wrapText="1"/>
    </xf>
    <xf numFmtId="176" fontId="5" fillId="0" borderId="12" xfId="0" applyNumberFormat="1" applyFont="1" applyBorder="1" applyAlignment="1" applyProtection="1">
      <alignment horizontal="right" vertical="center" wrapText="1"/>
    </xf>
    <xf numFmtId="180" fontId="5" fillId="0" borderId="14" xfId="0" applyNumberFormat="1" applyFont="1" applyBorder="1" applyAlignment="1" applyProtection="1">
      <alignment horizontal="right" vertical="center" wrapText="1"/>
    </xf>
    <xf numFmtId="0" fontId="2" fillId="0" borderId="12" xfId="0" applyFont="1" applyBorder="1" applyAlignment="1" applyProtection="1">
      <alignment horizontal="justify" vertical="center" wrapText="1"/>
    </xf>
    <xf numFmtId="0" fontId="5" fillId="0" borderId="29" xfId="0" applyFont="1" applyBorder="1" applyAlignment="1" applyProtection="1">
      <alignment horizontal="center" vertical="center" wrapText="1"/>
    </xf>
    <xf numFmtId="176" fontId="5" fillId="0" borderId="0" xfId="0" applyNumberFormat="1" applyFont="1" applyBorder="1" applyAlignment="1" applyProtection="1">
      <alignment horizontal="right" vertical="center" wrapText="1"/>
    </xf>
    <xf numFmtId="0" fontId="5" fillId="0" borderId="0" xfId="0" applyFont="1" applyBorder="1" applyAlignment="1" applyProtection="1">
      <alignment horizontal="center" vertical="center" wrapText="1"/>
    </xf>
    <xf numFmtId="0" fontId="0" fillId="0" borderId="0" xfId="0" applyAlignment="1" applyProtection="1">
      <alignment horizontal="center" vertical="center"/>
    </xf>
    <xf numFmtId="0" fontId="0" fillId="0" borderId="0" xfId="0" applyProtection="1"/>
    <xf numFmtId="0" fontId="2" fillId="0" borderId="0" xfId="0" applyFont="1" applyAlignment="1" applyProtection="1">
      <alignment vertical="center"/>
    </xf>
    <xf numFmtId="0" fontId="0" fillId="0" borderId="0" xfId="0" applyBorder="1" applyProtection="1"/>
    <xf numFmtId="0" fontId="2" fillId="0" borderId="13" xfId="0" applyFont="1" applyBorder="1" applyAlignment="1" applyProtection="1">
      <alignment horizontal="center" wrapText="1"/>
    </xf>
    <xf numFmtId="0" fontId="2" fillId="0" borderId="16" xfId="0" applyFont="1" applyBorder="1" applyAlignment="1" applyProtection="1">
      <alignment horizontal="center" wrapText="1"/>
    </xf>
    <xf numFmtId="0" fontId="6" fillId="0" borderId="13" xfId="0" applyFont="1" applyBorder="1" applyAlignment="1" applyProtection="1">
      <alignment horizontal="right" vertical="center" wrapText="1"/>
    </xf>
    <xf numFmtId="0" fontId="6" fillId="0" borderId="16" xfId="0" applyFont="1" applyBorder="1" applyAlignment="1" applyProtection="1">
      <alignment horizontal="right" vertical="center" wrapText="1"/>
    </xf>
    <xf numFmtId="0" fontId="5" fillId="0" borderId="11" xfId="0" applyFont="1" applyBorder="1" applyAlignment="1" applyProtection="1">
      <alignment horizontal="right" vertical="center" wrapText="1"/>
    </xf>
    <xf numFmtId="0" fontId="5" fillId="0" borderId="10" xfId="0" applyFont="1" applyBorder="1" applyAlignment="1" applyProtection="1">
      <alignment horizontal="right" vertical="center" wrapText="1"/>
    </xf>
    <xf numFmtId="0" fontId="0" fillId="0" borderId="0" xfId="0" applyAlignment="1" applyProtection="1">
      <alignment horizontal="left" vertical="top"/>
    </xf>
    <xf numFmtId="0" fontId="0" fillId="0" borderId="0" xfId="0" applyAlignment="1" applyProtection="1">
      <alignment horizontal="right" vertical="top"/>
    </xf>
    <xf numFmtId="179" fontId="0" fillId="0" borderId="0" xfId="0" applyNumberFormat="1" applyAlignment="1" applyProtection="1">
      <alignment vertical="center"/>
    </xf>
    <xf numFmtId="180" fontId="0" fillId="0" borderId="0" xfId="0" applyNumberFormat="1" applyAlignment="1" applyProtection="1">
      <alignment vertical="center"/>
    </xf>
    <xf numFmtId="178" fontId="0" fillId="0" borderId="0" xfId="0" applyNumberFormat="1" applyAlignment="1" applyProtection="1">
      <alignment vertical="center"/>
    </xf>
    <xf numFmtId="177" fontId="0" fillId="0" borderId="0" xfId="0" applyNumberFormat="1" applyAlignment="1" applyProtection="1">
      <alignment vertical="center"/>
    </xf>
    <xf numFmtId="0" fontId="0" fillId="0" borderId="0" xfId="0" applyAlignment="1" applyProtection="1">
      <alignment horizontal="center" vertical="top"/>
    </xf>
    <xf numFmtId="0" fontId="2" fillId="0" borderId="10" xfId="0" applyFont="1" applyBorder="1" applyAlignment="1" applyProtection="1">
      <alignment horizontal="right" vertical="center" wrapText="1"/>
    </xf>
    <xf numFmtId="176" fontId="6" fillId="0" borderId="10" xfId="0" applyNumberFormat="1" applyFont="1" applyBorder="1" applyAlignment="1" applyProtection="1">
      <alignment horizontal="right" vertical="center" wrapText="1"/>
    </xf>
    <xf numFmtId="176" fontId="6" fillId="0" borderId="0" xfId="0" applyNumberFormat="1" applyFont="1" applyBorder="1" applyAlignment="1" applyProtection="1">
      <alignment horizontal="right" vertical="center" wrapText="1"/>
    </xf>
    <xf numFmtId="176" fontId="6" fillId="0" borderId="11" xfId="0" applyNumberFormat="1" applyFont="1" applyBorder="1" applyAlignment="1" applyProtection="1">
      <alignment horizontal="right" vertical="center" wrapText="1"/>
    </xf>
    <xf numFmtId="0" fontId="6" fillId="0" borderId="10" xfId="0" applyFont="1" applyBorder="1" applyAlignment="1" applyProtection="1">
      <alignment horizontal="right" vertical="center" wrapText="1"/>
    </xf>
    <xf numFmtId="0" fontId="8" fillId="0" borderId="0" xfId="0" applyFont="1" applyAlignment="1" applyProtection="1">
      <alignment vertical="center"/>
    </xf>
    <xf numFmtId="176" fontId="6" fillId="0" borderId="14" xfId="0" applyNumberFormat="1" applyFont="1" applyBorder="1" applyAlignment="1" applyProtection="1">
      <alignment horizontal="right" vertical="center" wrapText="1"/>
    </xf>
    <xf numFmtId="0" fontId="6" fillId="0" borderId="12" xfId="0" applyFont="1" applyBorder="1" applyAlignment="1" applyProtection="1">
      <alignment horizontal="right" vertical="center" wrapText="1"/>
    </xf>
    <xf numFmtId="177" fontId="7" fillId="0" borderId="0" xfId="0" applyNumberFormat="1" applyFont="1" applyAlignment="1" applyProtection="1">
      <alignment vertical="center"/>
    </xf>
    <xf numFmtId="0" fontId="7" fillId="0" borderId="0" xfId="0" applyFont="1" applyAlignment="1" applyProtection="1">
      <alignment horizontal="center" vertical="top"/>
    </xf>
    <xf numFmtId="180" fontId="7" fillId="0" borderId="0" xfId="0" applyNumberFormat="1" applyFont="1" applyBorder="1" applyAlignment="1" applyProtection="1">
      <alignment horizontal="left" vertical="center" wrapText="1"/>
    </xf>
    <xf numFmtId="0" fontId="3" fillId="0" borderId="0" xfId="0" applyFont="1" applyAlignment="1" applyProtection="1">
      <alignment horizontal="center" vertical="center"/>
    </xf>
    <xf numFmtId="0" fontId="2" fillId="0" borderId="15" xfId="0" applyFont="1" applyBorder="1" applyAlignment="1" applyProtection="1">
      <alignment horizontal="center" vertical="center" wrapText="1"/>
    </xf>
    <xf numFmtId="0" fontId="10" fillId="0" borderId="13" xfId="0" applyFont="1" applyBorder="1" applyAlignment="1" applyProtection="1">
      <alignment horizontal="right" vertical="center" wrapText="1"/>
    </xf>
    <xf numFmtId="0" fontId="10" fillId="0" borderId="10" xfId="0" applyFont="1" applyBorder="1" applyAlignment="1" applyProtection="1">
      <alignment horizontal="right" vertical="center" wrapText="1"/>
    </xf>
    <xf numFmtId="0" fontId="10" fillId="0" borderId="16" xfId="0" applyFont="1" applyBorder="1" applyAlignment="1" applyProtection="1">
      <alignment horizontal="right" vertical="center" wrapText="1"/>
    </xf>
    <xf numFmtId="0" fontId="9" fillId="0" borderId="15" xfId="0" applyFont="1" applyBorder="1" applyAlignment="1" applyProtection="1">
      <alignment horizontal="center" vertical="center" wrapText="1"/>
    </xf>
    <xf numFmtId="176" fontId="9" fillId="0" borderId="11" xfId="0" applyNumberFormat="1" applyFont="1" applyBorder="1" applyAlignment="1" applyProtection="1">
      <alignment horizontal="right" vertical="center" wrapText="1"/>
    </xf>
    <xf numFmtId="176" fontId="9" fillId="0" borderId="10" xfId="0" applyNumberFormat="1" applyFont="1" applyBorder="1" applyAlignment="1" applyProtection="1">
      <alignment horizontal="right" vertical="center" wrapText="1"/>
    </xf>
    <xf numFmtId="3" fontId="9" fillId="0" borderId="10" xfId="0" applyNumberFormat="1" applyFont="1" applyBorder="1" applyAlignment="1" applyProtection="1">
      <alignment horizontal="right" vertical="center" wrapText="1"/>
    </xf>
    <xf numFmtId="0" fontId="9" fillId="0" borderId="19" xfId="0" applyFont="1" applyBorder="1" applyAlignment="1" applyProtection="1">
      <alignment horizontal="center" vertical="center" wrapText="1"/>
    </xf>
    <xf numFmtId="3" fontId="9" fillId="0" borderId="20" xfId="0" applyNumberFormat="1" applyFont="1" applyBorder="1" applyAlignment="1" applyProtection="1">
      <alignment horizontal="right" vertical="center" wrapText="1"/>
    </xf>
    <xf numFmtId="0" fontId="2" fillId="0" borderId="15" xfId="0" applyFont="1" applyBorder="1" applyAlignment="1" applyProtection="1">
      <alignment horizontal="right" vertical="center" wrapText="1"/>
    </xf>
    <xf numFmtId="176" fontId="9" fillId="0" borderId="14" xfId="0" applyNumberFormat="1" applyFont="1" applyBorder="1" applyAlignment="1" applyProtection="1">
      <alignment horizontal="right" vertical="center" wrapText="1"/>
    </xf>
    <xf numFmtId="0" fontId="2" fillId="0" borderId="12" xfId="0" applyFont="1" applyBorder="1" applyAlignment="1" applyProtection="1">
      <alignment horizontal="right" vertical="center" wrapText="1"/>
    </xf>
    <xf numFmtId="176" fontId="9" fillId="0" borderId="0" xfId="0" applyNumberFormat="1" applyFont="1" applyBorder="1" applyAlignment="1" applyProtection="1">
      <alignment horizontal="right" vertical="center" wrapText="1"/>
    </xf>
    <xf numFmtId="0" fontId="2" fillId="0" borderId="0" xfId="0" applyFont="1" applyBorder="1" applyAlignment="1" applyProtection="1">
      <alignment vertical="center"/>
    </xf>
    <xf numFmtId="0" fontId="2" fillId="0" borderId="0" xfId="0" applyFont="1" applyBorder="1" applyAlignment="1" applyProtection="1">
      <alignment horizontal="right" vertical="center"/>
    </xf>
    <xf numFmtId="0" fontId="12" fillId="0" borderId="15" xfId="0" applyFont="1" applyBorder="1" applyAlignment="1" applyProtection="1">
      <alignment horizontal="distributed" vertical="center" wrapText="1"/>
    </xf>
    <xf numFmtId="0" fontId="10" fillId="0" borderId="0" xfId="0" applyFont="1" applyBorder="1" applyAlignment="1" applyProtection="1">
      <alignment horizontal="right" vertical="center" wrapText="1"/>
    </xf>
    <xf numFmtId="0" fontId="10" fillId="0" borderId="11" xfId="0" applyFont="1" applyBorder="1" applyAlignment="1" applyProtection="1">
      <alignment horizontal="right" vertical="center" wrapText="1"/>
    </xf>
    <xf numFmtId="0" fontId="12" fillId="0" borderId="10" xfId="0" applyFont="1" applyBorder="1" applyAlignment="1" applyProtection="1">
      <alignment horizontal="justify" vertical="center" wrapText="1"/>
    </xf>
    <xf numFmtId="0" fontId="6" fillId="0" borderId="15" xfId="0" applyFont="1" applyBorder="1" applyAlignment="1" applyProtection="1">
      <alignment horizontal="distributed" vertical="center" wrapText="1"/>
    </xf>
    <xf numFmtId="176" fontId="2" fillId="0" borderId="0" xfId="0" applyNumberFormat="1" applyFont="1" applyAlignment="1" applyProtection="1">
      <alignment vertical="center"/>
    </xf>
    <xf numFmtId="176" fontId="12" fillId="0" borderId="11" xfId="0" applyNumberFormat="1" applyFont="1" applyBorder="1" applyAlignment="1" applyProtection="1">
      <alignment horizontal="right" vertical="center" wrapText="1"/>
    </xf>
    <xf numFmtId="176" fontId="12" fillId="0" borderId="10" xfId="0" applyNumberFormat="1" applyFont="1" applyBorder="1" applyAlignment="1" applyProtection="1">
      <alignment horizontal="right" vertical="center" wrapText="1"/>
    </xf>
    <xf numFmtId="176" fontId="12" fillId="0" borderId="0" xfId="0" applyNumberFormat="1" applyFont="1" applyBorder="1" applyAlignment="1" applyProtection="1">
      <alignment horizontal="right" vertical="center" wrapText="1"/>
    </xf>
    <xf numFmtId="181" fontId="6" fillId="0" borderId="15" xfId="0" applyNumberFormat="1" applyFont="1" applyBorder="1" applyAlignment="1" applyProtection="1">
      <alignment horizontal="distributed" vertical="center" wrapText="1"/>
    </xf>
    <xf numFmtId="0" fontId="6" fillId="0" borderId="11" xfId="0" applyFont="1" applyBorder="1" applyAlignment="1" applyProtection="1">
      <alignment horizontal="right" vertical="center" wrapText="1"/>
    </xf>
    <xf numFmtId="0" fontId="6" fillId="0" borderId="0" xfId="0" applyFont="1" applyBorder="1" applyAlignment="1" applyProtection="1">
      <alignment vertical="center"/>
    </xf>
    <xf numFmtId="0" fontId="6" fillId="0" borderId="10" xfId="0" applyFont="1" applyBorder="1" applyAlignment="1" applyProtection="1">
      <alignment vertical="center"/>
    </xf>
    <xf numFmtId="0" fontId="6" fillId="0" borderId="0" xfId="0" applyFont="1" applyBorder="1" applyAlignment="1" applyProtection="1">
      <alignment horizontal="right" vertical="center" wrapText="1"/>
    </xf>
    <xf numFmtId="0" fontId="6" fillId="0" borderId="0" xfId="0" applyFont="1" applyAlignment="1" applyProtection="1">
      <alignment vertical="center"/>
    </xf>
    <xf numFmtId="181" fontId="6" fillId="0" borderId="24" xfId="0" applyNumberFormat="1" applyFont="1" applyBorder="1" applyAlignment="1" applyProtection="1">
      <alignment horizontal="distributed" vertical="center" wrapText="1"/>
    </xf>
    <xf numFmtId="0" fontId="6" fillId="0" borderId="14" xfId="0" applyFont="1" applyBorder="1" applyAlignment="1" applyProtection="1">
      <alignment horizontal="right" vertical="center" wrapText="1"/>
    </xf>
    <xf numFmtId="0" fontId="6" fillId="0" borderId="18" xfId="0" applyFont="1" applyBorder="1" applyAlignment="1" applyProtection="1">
      <alignment vertical="center"/>
    </xf>
    <xf numFmtId="0" fontId="6" fillId="0" borderId="12" xfId="0" applyFont="1" applyBorder="1" applyAlignment="1" applyProtection="1">
      <alignment vertical="center"/>
    </xf>
    <xf numFmtId="0" fontId="6" fillId="0" borderId="18" xfId="0" applyFont="1" applyBorder="1" applyAlignment="1" applyProtection="1">
      <alignment horizontal="right" vertical="center" wrapText="1"/>
    </xf>
    <xf numFmtId="181" fontId="12" fillId="0" borderId="15" xfId="0" applyNumberFormat="1" applyFont="1" applyBorder="1" applyAlignment="1" applyProtection="1">
      <alignment horizontal="distributed" vertical="center" wrapText="1"/>
    </xf>
    <xf numFmtId="0" fontId="2" fillId="0" borderId="10" xfId="0" applyFont="1" applyBorder="1" applyAlignment="1" applyProtection="1">
      <alignment vertical="center"/>
    </xf>
    <xf numFmtId="0" fontId="2" fillId="0" borderId="16" xfId="0" applyFont="1" applyBorder="1" applyAlignment="1" applyProtection="1">
      <alignment vertical="center"/>
    </xf>
    <xf numFmtId="176" fontId="6" fillId="0" borderId="0" xfId="0" applyNumberFormat="1" applyFont="1" applyBorder="1" applyAlignment="1" applyProtection="1">
      <alignment vertical="center"/>
    </xf>
    <xf numFmtId="176" fontId="6" fillId="0" borderId="10" xfId="0" applyNumberFormat="1" applyFont="1" applyBorder="1" applyAlignment="1" applyProtection="1">
      <alignment vertical="center"/>
    </xf>
    <xf numFmtId="176" fontId="6" fillId="0" borderId="11" xfId="0" applyNumberFormat="1" applyFont="1" applyBorder="1" applyAlignment="1" applyProtection="1">
      <alignment vertical="center"/>
    </xf>
    <xf numFmtId="176" fontId="6" fillId="0" borderId="18" xfId="0" applyNumberFormat="1" applyFont="1" applyBorder="1" applyAlignment="1" applyProtection="1">
      <alignment vertical="center"/>
    </xf>
    <xf numFmtId="176" fontId="6" fillId="0" borderId="12" xfId="0" applyNumberFormat="1" applyFont="1" applyBorder="1" applyAlignment="1" applyProtection="1">
      <alignment vertical="center"/>
    </xf>
    <xf numFmtId="176" fontId="6" fillId="0" borderId="14" xfId="0" applyNumberFormat="1" applyFont="1" applyBorder="1" applyAlignment="1" applyProtection="1">
      <alignment vertical="center"/>
    </xf>
    <xf numFmtId="0" fontId="2" fillId="0" borderId="12" xfId="0" applyFont="1" applyBorder="1" applyAlignment="1" applyProtection="1">
      <alignment vertical="center"/>
    </xf>
    <xf numFmtId="0" fontId="12" fillId="0" borderId="0" xfId="0" applyFont="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5" xfId="0" applyFont="1" applyBorder="1" applyAlignment="1" applyProtection="1">
      <alignment horizontal="center" vertical="center" wrapText="1"/>
    </xf>
    <xf numFmtId="0" fontId="12" fillId="0" borderId="10" xfId="0" applyFont="1" applyBorder="1" applyAlignment="1" applyProtection="1">
      <alignment horizontal="right" vertical="center" wrapText="1"/>
    </xf>
    <xf numFmtId="0" fontId="12" fillId="0" borderId="10" xfId="0" applyFont="1" applyBorder="1" applyAlignment="1" applyProtection="1">
      <alignment horizontal="center" vertical="center" wrapText="1"/>
    </xf>
    <xf numFmtId="0" fontId="12" fillId="0" borderId="12" xfId="0" applyFont="1" applyBorder="1" applyAlignment="1" applyProtection="1">
      <alignment horizontal="right" vertical="center" wrapText="1"/>
    </xf>
    <xf numFmtId="0" fontId="9" fillId="0" borderId="0" xfId="0" applyFont="1" applyBorder="1" applyAlignment="1" applyProtection="1">
      <alignment horizontal="left" vertical="center"/>
    </xf>
    <xf numFmtId="0" fontId="12" fillId="0" borderId="30" xfId="0" applyFont="1" applyBorder="1" applyAlignment="1" applyProtection="1">
      <alignment horizontal="center" vertical="center" wrapText="1"/>
    </xf>
    <xf numFmtId="0" fontId="2" fillId="0" borderId="11" xfId="0" applyFont="1" applyBorder="1" applyAlignment="1" applyProtection="1">
      <alignment vertical="center"/>
    </xf>
    <xf numFmtId="0" fontId="12" fillId="0" borderId="24" xfId="0" applyFont="1" applyBorder="1" applyAlignment="1" applyProtection="1">
      <alignment horizontal="justify" vertical="center" wrapText="1"/>
    </xf>
    <xf numFmtId="176" fontId="10" fillId="0" borderId="18" xfId="0" applyNumberFormat="1" applyFont="1" applyBorder="1" applyAlignment="1" applyProtection="1">
      <alignment horizontal="right" vertical="center" wrapText="1"/>
    </xf>
    <xf numFmtId="176" fontId="10" fillId="0" borderId="12" xfId="0" applyNumberFormat="1" applyFont="1" applyBorder="1" applyAlignment="1" applyProtection="1">
      <alignment horizontal="right" vertical="center" wrapText="1"/>
    </xf>
    <xf numFmtId="0" fontId="9" fillId="0" borderId="0" xfId="0" applyFont="1" applyAlignment="1" applyProtection="1">
      <alignment horizontal="left" vertical="center"/>
    </xf>
    <xf numFmtId="176" fontId="5" fillId="0" borderId="10" xfId="0" applyNumberFormat="1" applyFont="1" applyBorder="1" applyAlignment="1" applyProtection="1">
      <alignment horizontal="center" vertical="center" wrapText="1"/>
    </xf>
    <xf numFmtId="0" fontId="15" fillId="0" borderId="10" xfId="0" applyFont="1" applyBorder="1" applyAlignment="1" applyProtection="1">
      <alignment vertical="center"/>
    </xf>
    <xf numFmtId="0" fontId="0" fillId="0" borderId="0" xfId="0" applyBorder="1" applyAlignment="1" applyProtection="1">
      <alignment horizontal="center" vertical="center"/>
    </xf>
    <xf numFmtId="3" fontId="5" fillId="0" borderId="16" xfId="0" applyNumberFormat="1" applyFont="1" applyBorder="1" applyAlignment="1" applyProtection="1">
      <alignment horizontal="right" vertical="center" wrapText="1"/>
    </xf>
    <xf numFmtId="0" fontId="2" fillId="0" borderId="0" xfId="0" applyFont="1" applyBorder="1" applyAlignment="1" applyProtection="1">
      <alignment horizontal="distributed" vertical="center" wrapText="1"/>
    </xf>
    <xf numFmtId="0" fontId="2" fillId="0" borderId="10" xfId="0" applyFont="1" applyBorder="1" applyAlignment="1" applyProtection="1">
      <alignment horizontal="distributed" vertical="center" wrapText="1"/>
    </xf>
    <xf numFmtId="0" fontId="2" fillId="0" borderId="11" xfId="0" applyFont="1" applyBorder="1" applyAlignment="1" applyProtection="1">
      <alignment horizontal="right" vertical="center" wrapText="1"/>
    </xf>
    <xf numFmtId="0" fontId="5" fillId="0" borderId="0" xfId="0" applyFont="1" applyBorder="1" applyAlignment="1" applyProtection="1">
      <alignment horizontal="distributed" vertical="center" wrapText="1"/>
    </xf>
    <xf numFmtId="0" fontId="5" fillId="0" borderId="10" xfId="0" applyFont="1" applyBorder="1" applyAlignment="1" applyProtection="1">
      <alignment horizontal="distributed" vertical="center" wrapText="1"/>
    </xf>
    <xf numFmtId="0" fontId="5" fillId="0" borderId="18" xfId="0" applyFont="1" applyBorder="1" applyAlignment="1" applyProtection="1">
      <alignment horizontal="distributed" vertical="center" wrapText="1"/>
    </xf>
    <xf numFmtId="0" fontId="5" fillId="0" borderId="12" xfId="0" applyFont="1" applyBorder="1" applyAlignment="1" applyProtection="1">
      <alignment horizontal="distributed" vertical="center" wrapText="1"/>
    </xf>
    <xf numFmtId="38" fontId="5" fillId="0" borderId="11" xfId="33" applyFont="1" applyBorder="1" applyAlignment="1" applyProtection="1">
      <alignment horizontal="right" vertical="center" wrapText="1"/>
    </xf>
    <xf numFmtId="0" fontId="2" fillId="0" borderId="12" xfId="0" applyFont="1" applyBorder="1" applyAlignment="1" applyProtection="1">
      <alignment horizontal="center" vertical="center" wrapText="1"/>
    </xf>
    <xf numFmtId="185" fontId="0" fillId="0" borderId="0" xfId="0" applyNumberFormat="1" applyAlignment="1" applyProtection="1">
      <alignment vertical="center"/>
    </xf>
    <xf numFmtId="184" fontId="20" fillId="0" borderId="0" xfId="47" applyNumberFormat="1" applyFont="1" applyFill="1" applyBorder="1" applyAlignment="1">
      <alignment vertical="top"/>
    </xf>
    <xf numFmtId="184" fontId="20" fillId="0" borderId="11" xfId="47" applyNumberFormat="1" applyFont="1" applyFill="1" applyBorder="1" applyAlignment="1">
      <alignment vertical="top"/>
    </xf>
    <xf numFmtId="184" fontId="20" fillId="0" borderId="11" xfId="47" applyNumberFormat="1" applyFont="1" applyFill="1" applyBorder="1" applyAlignment="1">
      <alignment horizontal="right" vertical="top"/>
    </xf>
    <xf numFmtId="184" fontId="21" fillId="0" borderId="0" xfId="47" applyNumberFormat="1" applyFont="1" applyFill="1" applyBorder="1" applyAlignment="1">
      <alignment vertical="top"/>
    </xf>
    <xf numFmtId="176" fontId="10" fillId="0" borderId="14" xfId="0" applyNumberFormat="1" applyFont="1" applyBorder="1" applyAlignment="1" applyProtection="1">
      <alignment horizontal="right" vertical="center" wrapText="1"/>
    </xf>
    <xf numFmtId="176" fontId="6" fillId="0" borderId="11" xfId="0" applyNumberFormat="1" applyFont="1" applyBorder="1" applyAlignment="1" applyProtection="1">
      <alignment vertical="center" wrapText="1"/>
    </xf>
    <xf numFmtId="176" fontId="6" fillId="0" borderId="10" xfId="0" applyNumberFormat="1" applyFont="1" applyBorder="1" applyAlignment="1" applyProtection="1">
      <alignment vertical="center" wrapText="1"/>
    </xf>
    <xf numFmtId="177" fontId="5" fillId="0" borderId="25" xfId="0" applyNumberFormat="1" applyFont="1" applyBorder="1" applyAlignment="1">
      <alignment horizontal="right" vertical="center" wrapText="1"/>
    </xf>
    <xf numFmtId="177" fontId="5" fillId="0" borderId="11" xfId="0" applyNumberFormat="1" applyFont="1" applyBorder="1" applyAlignment="1">
      <alignment horizontal="right" vertical="center" wrapText="1"/>
    </xf>
    <xf numFmtId="177" fontId="5" fillId="0" borderId="14" xfId="0" applyNumberFormat="1" applyFont="1" applyBorder="1" applyAlignment="1">
      <alignment horizontal="right" vertical="center" wrapText="1"/>
    </xf>
    <xf numFmtId="0" fontId="1" fillId="0" borderId="0" xfId="46" applyBorder="1" applyAlignment="1">
      <alignment vertical="center"/>
    </xf>
    <xf numFmtId="0" fontId="3" fillId="0" borderId="0" xfId="46" applyFont="1" applyAlignment="1" applyProtection="1">
      <alignment vertical="center"/>
    </xf>
    <xf numFmtId="0" fontId="1" fillId="0" borderId="0" xfId="46" applyAlignment="1">
      <alignment vertical="center"/>
    </xf>
    <xf numFmtId="0" fontId="1" fillId="0" borderId="0" xfId="46" applyBorder="1" applyAlignment="1" applyProtection="1">
      <alignment horizontal="distributed" vertical="center"/>
    </xf>
    <xf numFmtId="0" fontId="1" fillId="0" borderId="0" xfId="46" applyBorder="1" applyAlignment="1" applyProtection="1">
      <alignment vertical="center"/>
    </xf>
    <xf numFmtId="0" fontId="14" fillId="0" borderId="0" xfId="46" applyFont="1" applyBorder="1" applyAlignment="1">
      <alignment vertical="center"/>
    </xf>
    <xf numFmtId="0" fontId="14" fillId="0" borderId="0" xfId="46" applyFont="1" applyAlignment="1">
      <alignment vertical="center"/>
    </xf>
    <xf numFmtId="0" fontId="1" fillId="0" borderId="13" xfId="46" applyBorder="1">
      <alignment vertical="center"/>
    </xf>
    <xf numFmtId="0" fontId="9" fillId="0" borderId="0" xfId="46" applyFont="1" applyBorder="1" applyAlignment="1">
      <alignment horizontal="center" wrapText="1"/>
    </xf>
    <xf numFmtId="0" fontId="1" fillId="0" borderId="0" xfId="46">
      <alignment vertical="center"/>
    </xf>
    <xf numFmtId="0" fontId="1" fillId="0" borderId="14" xfId="46" applyBorder="1">
      <alignment vertical="center"/>
    </xf>
    <xf numFmtId="0" fontId="12" fillId="0" borderId="0" xfId="46" applyFont="1" applyAlignment="1">
      <alignment horizontal="justify" wrapText="1"/>
    </xf>
    <xf numFmtId="0" fontId="1" fillId="0" borderId="11" xfId="46" applyBorder="1">
      <alignment vertical="center"/>
    </xf>
    <xf numFmtId="0" fontId="9" fillId="0" borderId="0" xfId="46" applyFont="1" applyBorder="1" applyAlignment="1" applyProtection="1">
      <alignment horizontal="distributed" vertical="center" wrapText="1"/>
    </xf>
    <xf numFmtId="0" fontId="9" fillId="0" borderId="10" xfId="46" applyFont="1" applyBorder="1" applyAlignment="1" applyProtection="1">
      <alignment horizontal="right" vertical="center" wrapText="1"/>
    </xf>
    <xf numFmtId="0" fontId="8" fillId="0" borderId="11" xfId="46" applyFont="1" applyBorder="1">
      <alignment vertical="center"/>
    </xf>
    <xf numFmtId="182" fontId="6" fillId="0" borderId="10" xfId="46" applyNumberFormat="1" applyFont="1" applyBorder="1" applyAlignment="1" applyProtection="1">
      <alignment horizontal="right" vertical="center" wrapText="1"/>
    </xf>
    <xf numFmtId="0" fontId="6" fillId="0" borderId="0" xfId="46" applyFont="1" applyAlignment="1">
      <alignment horizontal="justify" wrapText="1"/>
    </xf>
    <xf numFmtId="0" fontId="8" fillId="0" borderId="0" xfId="46" applyFont="1">
      <alignment vertical="center"/>
    </xf>
    <xf numFmtId="0" fontId="8" fillId="0" borderId="14" xfId="46" applyFont="1" applyBorder="1">
      <alignment vertical="center"/>
    </xf>
    <xf numFmtId="182" fontId="6" fillId="0" borderId="12" xfId="46" applyNumberFormat="1" applyFont="1" applyBorder="1" applyAlignment="1" applyProtection="1">
      <alignment horizontal="right" vertical="center" wrapText="1"/>
    </xf>
    <xf numFmtId="182" fontId="13" fillId="0" borderId="0" xfId="46" applyNumberFormat="1" applyFont="1" applyBorder="1" applyAlignment="1" applyProtection="1">
      <alignment horizontal="left" vertical="center"/>
    </xf>
    <xf numFmtId="0" fontId="1" fillId="0" borderId="0" xfId="46" applyBorder="1">
      <alignment vertical="center"/>
    </xf>
    <xf numFmtId="182" fontId="9" fillId="0" borderId="0" xfId="46" applyNumberFormat="1" applyFont="1" applyBorder="1" applyAlignment="1" applyProtection="1">
      <alignment horizontal="distributed" vertical="center" wrapText="1"/>
    </xf>
    <xf numFmtId="182" fontId="9" fillId="0" borderId="0" xfId="46" applyNumberFormat="1" applyFont="1" applyBorder="1" applyAlignment="1" applyProtection="1">
      <alignment horizontal="right" vertical="center" wrapText="1"/>
    </xf>
    <xf numFmtId="182" fontId="9" fillId="0" borderId="10" xfId="46" applyNumberFormat="1" applyFont="1" applyBorder="1" applyAlignment="1" applyProtection="1">
      <alignment horizontal="right" vertical="center" wrapText="1"/>
    </xf>
    <xf numFmtId="182" fontId="6" fillId="0" borderId="0" xfId="46" applyNumberFormat="1" applyFont="1" applyBorder="1" applyAlignment="1" applyProtection="1">
      <alignment horizontal="distributed" wrapText="1"/>
    </xf>
    <xf numFmtId="182" fontId="6" fillId="0" borderId="10" xfId="46" applyNumberFormat="1" applyFont="1" applyBorder="1" applyAlignment="1" applyProtection="1">
      <alignment horizontal="right" wrapText="1"/>
    </xf>
    <xf numFmtId="182" fontId="6" fillId="0" borderId="18" xfId="46" applyNumberFormat="1" applyFont="1" applyBorder="1" applyAlignment="1" applyProtection="1">
      <alignment horizontal="distributed" wrapText="1"/>
    </xf>
    <xf numFmtId="182" fontId="6" fillId="0" borderId="12" xfId="46" applyNumberFormat="1" applyFont="1" applyBorder="1" applyAlignment="1" applyProtection="1">
      <alignment horizontal="right" wrapText="1"/>
    </xf>
    <xf numFmtId="182" fontId="1" fillId="0" borderId="0" xfId="46" applyNumberFormat="1" applyBorder="1" applyAlignment="1" applyProtection="1">
      <alignment horizontal="distributed" vertical="center"/>
    </xf>
    <xf numFmtId="182" fontId="1" fillId="0" borderId="0" xfId="46" applyNumberFormat="1" applyBorder="1" applyAlignment="1" applyProtection="1">
      <alignment vertical="center"/>
    </xf>
    <xf numFmtId="182" fontId="9" fillId="0" borderId="13" xfId="46" applyNumberFormat="1" applyFont="1" applyBorder="1" applyAlignment="1" applyProtection="1">
      <alignment horizontal="right" vertical="center" wrapText="1"/>
    </xf>
    <xf numFmtId="182" fontId="9" fillId="0" borderId="16" xfId="46" applyNumberFormat="1" applyFont="1" applyBorder="1" applyAlignment="1" applyProtection="1">
      <alignment horizontal="right" vertical="center" wrapText="1"/>
    </xf>
    <xf numFmtId="0" fontId="1" fillId="0" borderId="0" xfId="46" applyBorder="1" applyAlignment="1">
      <alignment horizontal="distributed" vertical="center"/>
    </xf>
    <xf numFmtId="0" fontId="5" fillId="0" borderId="11" xfId="48" applyFont="1" applyBorder="1" applyAlignment="1" applyProtection="1">
      <alignment horizontal="right" vertical="center" wrapText="1"/>
    </xf>
    <xf numFmtId="0" fontId="5" fillId="0" borderId="10" xfId="48" applyFont="1" applyBorder="1" applyAlignment="1" applyProtection="1">
      <alignment horizontal="right" vertical="center" wrapText="1"/>
    </xf>
    <xf numFmtId="176" fontId="5" fillId="0" borderId="11" xfId="48" applyNumberFormat="1" applyFont="1" applyBorder="1" applyAlignment="1" applyProtection="1">
      <alignment horizontal="right" vertical="center" wrapText="1"/>
    </xf>
    <xf numFmtId="176" fontId="5" fillId="0" borderId="10" xfId="48" applyNumberFormat="1" applyFont="1" applyBorder="1" applyAlignment="1" applyProtection="1">
      <alignment horizontal="right" vertical="center" wrapText="1"/>
    </xf>
    <xf numFmtId="49" fontId="5" fillId="0" borderId="10" xfId="48" applyNumberFormat="1" applyFont="1" applyBorder="1" applyAlignment="1" applyProtection="1">
      <alignment horizontal="right" vertical="center" wrapText="1"/>
    </xf>
    <xf numFmtId="177" fontId="5" fillId="0" borderId="11" xfId="48" applyNumberFormat="1" applyFont="1" applyBorder="1" applyAlignment="1" applyProtection="1">
      <alignment horizontal="right" vertical="center" wrapText="1"/>
    </xf>
    <xf numFmtId="177" fontId="5" fillId="0" borderId="10" xfId="48" applyNumberFormat="1" applyFont="1" applyBorder="1" applyAlignment="1" applyProtection="1">
      <alignment horizontal="right" vertical="center" wrapText="1"/>
    </xf>
    <xf numFmtId="49" fontId="5" fillId="0" borderId="12" xfId="48" applyNumberFormat="1" applyFont="1" applyBorder="1" applyAlignment="1" applyProtection="1">
      <alignment horizontal="right" vertical="center" wrapText="1"/>
    </xf>
    <xf numFmtId="38" fontId="5" fillId="0" borderId="10" xfId="33" applyFont="1" applyBorder="1" applyAlignment="1" applyProtection="1">
      <alignment horizontal="right" vertical="center" wrapText="1"/>
    </xf>
    <xf numFmtId="176" fontId="5" fillId="0" borderId="11" xfId="44" applyNumberFormat="1" applyFont="1" applyBorder="1" applyAlignment="1" applyProtection="1">
      <alignment horizontal="right" vertical="center" wrapText="1"/>
    </xf>
    <xf numFmtId="176" fontId="9" fillId="0" borderId="11" xfId="45" applyNumberFormat="1" applyFont="1" applyBorder="1" applyAlignment="1" applyProtection="1">
      <alignment horizontal="right" vertical="center" wrapText="1"/>
    </xf>
    <xf numFmtId="176" fontId="9" fillId="0" borderId="14" xfId="45" applyNumberFormat="1" applyFont="1" applyBorder="1" applyAlignment="1" applyProtection="1">
      <alignment horizontal="right" vertical="center" wrapText="1"/>
    </xf>
    <xf numFmtId="0" fontId="5" fillId="0" borderId="11" xfId="0" applyFont="1" applyBorder="1" applyAlignment="1">
      <alignment horizontal="right" wrapText="1"/>
    </xf>
    <xf numFmtId="3" fontId="5" fillId="0" borderId="11" xfId="0" applyNumberFormat="1" applyFont="1" applyBorder="1" applyAlignment="1">
      <alignment horizontal="right" wrapText="1"/>
    </xf>
    <xf numFmtId="0" fontId="5" fillId="0" borderId="0" xfId="0" applyFont="1" applyFill="1" applyBorder="1" applyAlignment="1">
      <alignment horizontal="distributed" vertical="center" wrapText="1"/>
    </xf>
    <xf numFmtId="0" fontId="5" fillId="0" borderId="10" xfId="33" applyNumberFormat="1" applyFont="1" applyBorder="1" applyAlignment="1" applyProtection="1">
      <alignment horizontal="right" vertical="center" wrapText="1"/>
    </xf>
    <xf numFmtId="3" fontId="5" fillId="0" borderId="11" xfId="33" applyNumberFormat="1" applyFont="1" applyBorder="1" applyAlignment="1" applyProtection="1">
      <alignment horizontal="right" vertical="center" wrapText="1"/>
    </xf>
    <xf numFmtId="0" fontId="1" fillId="0" borderId="11" xfId="0" applyFont="1" applyBorder="1" applyAlignment="1" applyProtection="1">
      <alignment vertical="center"/>
    </xf>
    <xf numFmtId="176" fontId="9" fillId="0" borderId="18" xfId="0" applyNumberFormat="1" applyFont="1" applyBorder="1" applyAlignment="1" applyProtection="1">
      <alignment horizontal="right" vertical="center" wrapText="1"/>
    </xf>
    <xf numFmtId="180" fontId="5" fillId="0" borderId="0" xfId="0" applyNumberFormat="1" applyFont="1" applyBorder="1" applyAlignment="1" applyProtection="1">
      <alignment horizontal="right" vertical="center" wrapText="1"/>
    </xf>
    <xf numFmtId="0" fontId="2" fillId="0" borderId="0" xfId="0" applyFont="1" applyAlignment="1" applyProtection="1">
      <alignment horizontal="right" vertical="center"/>
    </xf>
    <xf numFmtId="0" fontId="2" fillId="0" borderId="18" xfId="0" applyFont="1" applyBorder="1" applyAlignment="1" applyProtection="1">
      <alignment vertical="center"/>
    </xf>
    <xf numFmtId="0" fontId="2" fillId="0" borderId="18" xfId="0" applyFont="1" applyBorder="1" applyAlignment="1">
      <alignment vertical="center"/>
    </xf>
    <xf numFmtId="176" fontId="5" fillId="0" borderId="32" xfId="0" applyNumberFormat="1" applyFont="1" applyBorder="1" applyAlignment="1">
      <alignment horizontal="right" vertical="center" wrapText="1"/>
    </xf>
    <xf numFmtId="0" fontId="6" fillId="0" borderId="24" xfId="0" applyFont="1" applyBorder="1" applyAlignment="1" applyProtection="1">
      <alignment horizontal="distributed" vertical="center" wrapText="1"/>
    </xf>
    <xf numFmtId="176" fontId="5" fillId="0" borderId="33" xfId="0" applyNumberFormat="1" applyFont="1" applyBorder="1" applyAlignment="1" applyProtection="1">
      <alignment horizontal="right" vertical="center" wrapText="1"/>
    </xf>
    <xf numFmtId="176" fontId="5" fillId="0" borderId="11" xfId="0" applyNumberFormat="1" applyFont="1" applyBorder="1" applyAlignment="1" applyProtection="1">
      <alignment horizontal="center" vertical="center" wrapText="1"/>
    </xf>
    <xf numFmtId="176" fontId="5" fillId="0" borderId="11" xfId="0" applyNumberFormat="1" applyFont="1" applyBorder="1" applyAlignment="1" applyProtection="1">
      <alignment vertical="center" wrapText="1"/>
    </xf>
    <xf numFmtId="0" fontId="2" fillId="0" borderId="0" xfId="46" applyFont="1" applyBorder="1" applyAlignment="1" applyProtection="1">
      <alignment vertical="center"/>
    </xf>
    <xf numFmtId="0" fontId="39" fillId="0" borderId="0" xfId="0" applyFont="1" applyAlignment="1">
      <alignment vertical="center"/>
    </xf>
    <xf numFmtId="0" fontId="39" fillId="0" borderId="0" xfId="0" applyFont="1" applyBorder="1" applyAlignment="1">
      <alignment vertical="center"/>
    </xf>
    <xf numFmtId="0" fontId="40" fillId="0" borderId="15" xfId="0" applyFont="1" applyBorder="1" applyAlignment="1" applyProtection="1">
      <alignment horizontal="distributed" vertical="center" wrapText="1"/>
    </xf>
    <xf numFmtId="176" fontId="40" fillId="0" borderId="0" xfId="0" applyNumberFormat="1" applyFont="1" applyBorder="1" applyAlignment="1" applyProtection="1">
      <alignment horizontal="right" vertical="center" wrapText="1"/>
    </xf>
    <xf numFmtId="176" fontId="40" fillId="0" borderId="10" xfId="0" applyNumberFormat="1" applyFont="1" applyBorder="1" applyAlignment="1" applyProtection="1">
      <alignment horizontal="right" vertical="center" wrapText="1"/>
    </xf>
    <xf numFmtId="176" fontId="40" fillId="0" borderId="11" xfId="0" applyNumberFormat="1" applyFont="1" applyBorder="1" applyAlignment="1" applyProtection="1">
      <alignment horizontal="right" vertical="center" wrapText="1"/>
    </xf>
    <xf numFmtId="0" fontId="41" fillId="0" borderId="10" xfId="0" applyFont="1" applyBorder="1" applyAlignment="1" applyProtection="1">
      <alignment horizontal="center" vertical="center" wrapText="1"/>
    </xf>
    <xf numFmtId="3" fontId="41" fillId="0" borderId="13" xfId="0" applyNumberFormat="1" applyFont="1" applyBorder="1" applyAlignment="1" applyProtection="1">
      <alignment horizontal="right" vertical="center" wrapText="1"/>
    </xf>
    <xf numFmtId="3" fontId="41" fillId="0" borderId="16" xfId="0" applyNumberFormat="1" applyFont="1" applyBorder="1" applyAlignment="1" applyProtection="1">
      <alignment horizontal="right" vertical="center" wrapText="1"/>
    </xf>
    <xf numFmtId="0" fontId="41" fillId="0" borderId="28" xfId="0" applyFont="1" applyBorder="1" applyAlignment="1" applyProtection="1">
      <alignment horizontal="distributed" vertical="center" wrapText="1"/>
    </xf>
    <xf numFmtId="0" fontId="41" fillId="0" borderId="10" xfId="0" applyFont="1" applyBorder="1" applyAlignment="1" applyProtection="1">
      <alignment horizontal="distributed" vertical="center" wrapText="1"/>
    </xf>
    <xf numFmtId="3" fontId="41" fillId="0" borderId="11" xfId="0" applyNumberFormat="1" applyFont="1" applyBorder="1" applyAlignment="1" applyProtection="1">
      <alignment horizontal="right" vertical="center" wrapText="1"/>
    </xf>
    <xf numFmtId="176" fontId="41" fillId="0" borderId="11" xfId="0" applyNumberFormat="1" applyFont="1" applyBorder="1" applyAlignment="1">
      <alignment horizontal="right" vertical="center" wrapText="1"/>
    </xf>
    <xf numFmtId="176" fontId="41" fillId="0" borderId="10" xfId="0" applyNumberFormat="1" applyFont="1" applyBorder="1" applyAlignment="1">
      <alignment horizontal="right" vertical="center" wrapText="1"/>
    </xf>
    <xf numFmtId="3" fontId="41" fillId="0" borderId="10" xfId="0" applyNumberFormat="1" applyFont="1" applyBorder="1" applyAlignment="1">
      <alignment horizontal="right" wrapText="1"/>
    </xf>
    <xf numFmtId="176" fontId="41" fillId="0" borderId="0" xfId="0" applyNumberFormat="1" applyFont="1" applyBorder="1" applyAlignment="1">
      <alignment horizontal="right" vertical="center" wrapText="1"/>
    </xf>
    <xf numFmtId="0" fontId="42" fillId="0" borderId="11" xfId="0" applyFont="1" applyBorder="1" applyAlignment="1">
      <alignment horizontal="center" vertical="center"/>
    </xf>
    <xf numFmtId="176" fontId="41" fillId="0" borderId="11" xfId="46" applyNumberFormat="1" applyFont="1" applyBorder="1" applyAlignment="1" applyProtection="1">
      <alignment horizontal="right" vertical="center" wrapText="1"/>
    </xf>
    <xf numFmtId="0" fontId="5" fillId="0" borderId="11" xfId="46" applyFont="1" applyBorder="1" applyAlignment="1" applyProtection="1">
      <alignment horizontal="center" vertical="center" wrapText="1"/>
    </xf>
    <xf numFmtId="0" fontId="39" fillId="0" borderId="10" xfId="0" applyFont="1" applyBorder="1" applyAlignment="1">
      <alignment vertical="center"/>
    </xf>
    <xf numFmtId="0" fontId="39" fillId="0" borderId="12" xfId="0" applyFont="1" applyBorder="1" applyAlignment="1">
      <alignment vertical="center"/>
    </xf>
    <xf numFmtId="0" fontId="43"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0" fillId="0" borderId="0" xfId="0" applyFont="1" applyBorder="1" applyAlignment="1">
      <alignment vertical="center"/>
    </xf>
    <xf numFmtId="176" fontId="45" fillId="0" borderId="16" xfId="0" applyNumberFormat="1" applyFont="1" applyBorder="1" applyAlignment="1">
      <alignment horizontal="right" vertical="center" wrapText="1"/>
    </xf>
    <xf numFmtId="3" fontId="45" fillId="0" borderId="16" xfId="0" applyNumberFormat="1" applyFont="1" applyBorder="1" applyAlignment="1">
      <alignment horizontal="right" vertical="center" wrapText="1"/>
    </xf>
    <xf numFmtId="0" fontId="46" fillId="0" borderId="0" xfId="0" applyFont="1" applyAlignment="1">
      <alignment vertical="center"/>
    </xf>
    <xf numFmtId="176" fontId="44" fillId="0" borderId="10" xfId="0" applyNumberFormat="1" applyFont="1" applyBorder="1" applyAlignment="1">
      <alignment horizontal="right" vertical="center" wrapText="1"/>
    </xf>
    <xf numFmtId="0" fontId="44" fillId="0" borderId="10" xfId="0" applyFont="1" applyBorder="1" applyAlignment="1">
      <alignment horizontal="right" vertical="center" wrapText="1"/>
    </xf>
    <xf numFmtId="176" fontId="44" fillId="0" borderId="12" xfId="0" applyNumberFormat="1" applyFont="1" applyBorder="1" applyAlignment="1">
      <alignment horizontal="right" vertical="center" wrapText="1"/>
    </xf>
    <xf numFmtId="0" fontId="44" fillId="0" borderId="12" xfId="0" applyFont="1" applyBorder="1" applyAlignment="1">
      <alignment horizontal="right" vertical="center" wrapText="1"/>
    </xf>
    <xf numFmtId="176" fontId="30" fillId="0" borderId="10" xfId="0" applyNumberFormat="1" applyFont="1" applyBorder="1" applyAlignment="1">
      <alignment vertical="center"/>
    </xf>
    <xf numFmtId="0" fontId="47" fillId="0" borderId="0" xfId="0" applyFont="1" applyAlignment="1">
      <alignment horizontal="justify" vertical="center"/>
    </xf>
    <xf numFmtId="176" fontId="5" fillId="0" borderId="34" xfId="0" applyNumberFormat="1" applyFont="1" applyBorder="1" applyAlignment="1">
      <alignment horizontal="right" vertical="center" wrapText="1"/>
    </xf>
    <xf numFmtId="176" fontId="5" fillId="0" borderId="35" xfId="0" applyNumberFormat="1" applyFont="1" applyBorder="1" applyAlignment="1">
      <alignment horizontal="right" vertical="center" wrapText="1"/>
    </xf>
    <xf numFmtId="176" fontId="41" fillId="0" borderId="13" xfId="0" applyNumberFormat="1" applyFont="1" applyBorder="1" applyAlignment="1">
      <alignment horizontal="right" vertical="center" wrapText="1"/>
    </xf>
    <xf numFmtId="176" fontId="41" fillId="0" borderId="16" xfId="0" applyNumberFormat="1" applyFont="1" applyBorder="1" applyAlignment="1">
      <alignment horizontal="right" vertical="center" wrapText="1"/>
    </xf>
    <xf numFmtId="176" fontId="41" fillId="0" borderId="28" xfId="0" applyNumberFormat="1" applyFont="1" applyBorder="1" applyAlignment="1">
      <alignment horizontal="right" vertical="center" wrapText="1"/>
    </xf>
    <xf numFmtId="0" fontId="0" fillId="0" borderId="0" xfId="0" applyFont="1" applyBorder="1" applyAlignment="1">
      <alignment vertical="center"/>
    </xf>
    <xf numFmtId="0" fontId="0" fillId="0" borderId="18" xfId="0" applyFont="1" applyBorder="1" applyAlignment="1">
      <alignment vertical="center"/>
    </xf>
    <xf numFmtId="0" fontId="41" fillId="0" borderId="30" xfId="0" applyFont="1" applyBorder="1" applyAlignment="1">
      <alignment horizontal="left" vertical="center" wrapText="1"/>
    </xf>
    <xf numFmtId="182" fontId="40" fillId="0" borderId="0" xfId="46" applyNumberFormat="1" applyFont="1" applyBorder="1" applyAlignment="1" applyProtection="1">
      <alignment horizontal="distributed" wrapText="1"/>
    </xf>
    <xf numFmtId="0" fontId="48" fillId="0" borderId="11" xfId="46" applyFont="1" applyBorder="1">
      <alignment vertical="center"/>
    </xf>
    <xf numFmtId="176" fontId="9" fillId="0" borderId="10" xfId="0" applyNumberFormat="1" applyFont="1" applyBorder="1" applyAlignment="1" applyProtection="1">
      <alignment vertical="center" wrapText="1"/>
    </xf>
    <xf numFmtId="176" fontId="5" fillId="0" borderId="36" xfId="0" applyNumberFormat="1" applyFont="1" applyBorder="1" applyAlignment="1" applyProtection="1">
      <alignment horizontal="center" vertical="center" wrapText="1"/>
    </xf>
    <xf numFmtId="176" fontId="5" fillId="0" borderId="37" xfId="0" applyNumberFormat="1" applyFont="1" applyBorder="1" applyAlignment="1" applyProtection="1">
      <alignment horizontal="right" vertical="center" wrapText="1"/>
    </xf>
    <xf numFmtId="176" fontId="5" fillId="0" borderId="36" xfId="0" applyNumberFormat="1" applyFont="1" applyBorder="1" applyAlignment="1" applyProtection="1">
      <alignment horizontal="right" vertical="center" wrapText="1"/>
    </xf>
    <xf numFmtId="0" fontId="6" fillId="0" borderId="15"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3" fontId="6" fillId="0" borderId="10" xfId="0" applyNumberFormat="1" applyFont="1" applyBorder="1" applyAlignment="1" applyProtection="1">
      <alignment horizontal="right" vertical="center" wrapText="1"/>
    </xf>
    <xf numFmtId="176" fontId="6" fillId="0" borderId="0" xfId="0" applyNumberFormat="1" applyFont="1" applyBorder="1" applyAlignment="1" applyProtection="1">
      <alignment vertical="center" wrapText="1"/>
    </xf>
    <xf numFmtId="3" fontId="6" fillId="0" borderId="0" xfId="0" applyNumberFormat="1" applyFont="1" applyBorder="1" applyAlignment="1">
      <alignment vertical="center"/>
    </xf>
    <xf numFmtId="0" fontId="6" fillId="0" borderId="14" xfId="0" applyFont="1" applyBorder="1" applyAlignment="1" applyProtection="1">
      <alignment vertical="center" wrapText="1"/>
    </xf>
    <xf numFmtId="0" fontId="6" fillId="0" borderId="12" xfId="0" applyFont="1" applyBorder="1" applyAlignment="1" applyProtection="1">
      <alignment vertical="center" wrapText="1"/>
    </xf>
    <xf numFmtId="0" fontId="6" fillId="0" borderId="18" xfId="0" applyFont="1" applyBorder="1" applyAlignment="1" applyProtection="1">
      <alignment vertical="center" wrapText="1"/>
    </xf>
    <xf numFmtId="3" fontId="6" fillId="0" borderId="0" xfId="0" applyNumberFormat="1" applyFont="1" applyBorder="1" applyAlignment="1" applyProtection="1">
      <alignment horizontal="right" vertical="center" wrapText="1"/>
    </xf>
    <xf numFmtId="0" fontId="6" fillId="0" borderId="15" xfId="0" applyFont="1" applyBorder="1" applyAlignment="1" applyProtection="1">
      <alignment horizontal="justify" vertical="center" wrapText="1"/>
    </xf>
    <xf numFmtId="180" fontId="6" fillId="0" borderId="10" xfId="0" applyNumberFormat="1" applyFont="1" applyBorder="1" applyAlignment="1" applyProtection="1">
      <alignment horizontal="right" vertical="center" wrapText="1"/>
    </xf>
    <xf numFmtId="176" fontId="49" fillId="0" borderId="0" xfId="0" applyNumberFormat="1" applyFont="1" applyAlignment="1" applyProtection="1">
      <alignment vertical="center"/>
    </xf>
    <xf numFmtId="0" fontId="49" fillId="0" borderId="0" xfId="0" applyFont="1" applyAlignment="1" applyProtection="1">
      <alignment vertical="center"/>
    </xf>
    <xf numFmtId="181" fontId="40" fillId="0" borderId="15" xfId="0" applyNumberFormat="1" applyFont="1" applyBorder="1" applyAlignment="1" applyProtection="1">
      <alignment horizontal="distributed" vertical="center" wrapText="1"/>
    </xf>
    <xf numFmtId="176" fontId="40" fillId="0" borderId="0" xfId="0" applyNumberFormat="1" applyFont="1" applyBorder="1" applyAlignment="1" applyProtection="1">
      <alignment vertical="center"/>
    </xf>
    <xf numFmtId="176" fontId="40" fillId="0" borderId="10" xfId="0" applyNumberFormat="1" applyFont="1" applyBorder="1" applyAlignment="1" applyProtection="1">
      <alignment vertical="center"/>
    </xf>
    <xf numFmtId="0" fontId="49" fillId="0" borderId="0" xfId="0" applyFont="1" applyBorder="1" applyAlignment="1" applyProtection="1">
      <alignment vertical="center"/>
    </xf>
    <xf numFmtId="176" fontId="40" fillId="0" borderId="11" xfId="0" applyNumberFormat="1" applyFont="1" applyBorder="1" applyAlignment="1" applyProtection="1">
      <alignment vertical="center"/>
    </xf>
    <xf numFmtId="0" fontId="9" fillId="0" borderId="0" xfId="0" applyFont="1" applyBorder="1" applyAlignment="1" applyProtection="1">
      <alignment horizontal="right" vertical="top" wrapText="1"/>
    </xf>
    <xf numFmtId="0" fontId="9" fillId="0" borderId="10" xfId="0" applyFont="1" applyBorder="1" applyAlignment="1" applyProtection="1">
      <alignment horizontal="right" vertical="center" wrapText="1"/>
    </xf>
    <xf numFmtId="0" fontId="9" fillId="0" borderId="0" xfId="0" applyFont="1" applyBorder="1" applyAlignment="1" applyProtection="1">
      <alignment horizontal="right" vertical="center" wrapText="1"/>
    </xf>
    <xf numFmtId="179" fontId="9" fillId="0" borderId="0" xfId="0" applyNumberFormat="1" applyFont="1" applyBorder="1" applyAlignment="1" applyProtection="1">
      <alignment horizontal="right" vertical="center" wrapText="1"/>
    </xf>
    <xf numFmtId="180" fontId="9" fillId="0" borderId="0" xfId="0" applyNumberFormat="1" applyFont="1" applyBorder="1" applyAlignment="1" applyProtection="1">
      <alignment horizontal="right" vertical="center" wrapText="1"/>
    </xf>
    <xf numFmtId="180" fontId="9" fillId="0" borderId="11" xfId="0" applyNumberFormat="1" applyFont="1" applyBorder="1" applyAlignment="1" applyProtection="1">
      <alignment horizontal="right" vertical="center" wrapText="1"/>
    </xf>
    <xf numFmtId="0" fontId="9" fillId="0" borderId="11" xfId="0" applyFont="1" applyBorder="1" applyAlignment="1" applyProtection="1">
      <alignment horizontal="right" vertical="center" wrapText="1"/>
    </xf>
    <xf numFmtId="178" fontId="9" fillId="0" borderId="0" xfId="0" applyNumberFormat="1" applyFont="1" applyBorder="1" applyAlignment="1" applyProtection="1">
      <alignment horizontal="right" vertical="center" wrapText="1"/>
    </xf>
    <xf numFmtId="177" fontId="9" fillId="0" borderId="0" xfId="0" applyNumberFormat="1" applyFont="1" applyBorder="1" applyAlignment="1" applyProtection="1">
      <alignment horizontal="right" vertical="center" wrapText="1"/>
    </xf>
    <xf numFmtId="0" fontId="9" fillId="0" borderId="10" xfId="0" applyFont="1" applyBorder="1" applyAlignment="1" applyProtection="1">
      <alignment horizontal="center" vertical="top" wrapText="1"/>
    </xf>
    <xf numFmtId="176" fontId="9" fillId="0" borderId="11" xfId="0" applyNumberFormat="1" applyFont="1" applyBorder="1" applyAlignment="1" applyProtection="1">
      <alignment vertical="center" wrapText="1"/>
    </xf>
    <xf numFmtId="176" fontId="9" fillId="0" borderId="11" xfId="43" applyNumberFormat="1" applyFont="1" applyBorder="1" applyAlignment="1" applyProtection="1">
      <alignment horizontal="right" vertical="center" wrapText="1"/>
    </xf>
    <xf numFmtId="176" fontId="9" fillId="0" borderId="10" xfId="43" applyNumberFormat="1" applyFont="1" applyBorder="1" applyAlignment="1" applyProtection="1">
      <alignment horizontal="right" vertical="center" wrapText="1"/>
    </xf>
    <xf numFmtId="179" fontId="9" fillId="0" borderId="0" xfId="43" applyNumberFormat="1" applyFont="1" applyBorder="1" applyAlignment="1" applyProtection="1">
      <alignment horizontal="right" vertical="center" wrapText="1"/>
    </xf>
    <xf numFmtId="176" fontId="9" fillId="0" borderId="0" xfId="43" applyNumberFormat="1" applyFont="1" applyBorder="1" applyAlignment="1" applyProtection="1">
      <alignment horizontal="right" vertical="center" wrapText="1"/>
    </xf>
    <xf numFmtId="180" fontId="9" fillId="0" borderId="0" xfId="43" applyNumberFormat="1" applyFont="1" applyBorder="1" applyAlignment="1" applyProtection="1">
      <alignment horizontal="right" vertical="center" wrapText="1"/>
    </xf>
    <xf numFmtId="180" fontId="9" fillId="0" borderId="11" xfId="43" applyNumberFormat="1" applyFont="1" applyBorder="1" applyAlignment="1" applyProtection="1">
      <alignment horizontal="right" vertical="center" wrapText="1"/>
    </xf>
    <xf numFmtId="0" fontId="15" fillId="0" borderId="10" xfId="43" applyFont="1" applyBorder="1" applyAlignment="1" applyProtection="1">
      <alignment vertical="center"/>
    </xf>
    <xf numFmtId="176" fontId="9" fillId="0" borderId="11" xfId="43" applyNumberFormat="1" applyFont="1" applyBorder="1" applyAlignment="1" applyProtection="1">
      <alignment vertical="center" wrapText="1"/>
    </xf>
    <xf numFmtId="176" fontId="9" fillId="0" borderId="10" xfId="43" applyNumberFormat="1" applyFont="1" applyBorder="1" applyAlignment="1" applyProtection="1">
      <alignment vertical="center" wrapText="1"/>
    </xf>
    <xf numFmtId="178" fontId="9" fillId="0" borderId="0" xfId="43" applyNumberFormat="1" applyFont="1" applyBorder="1" applyAlignment="1" applyProtection="1">
      <alignment horizontal="right" vertical="center" wrapText="1"/>
    </xf>
    <xf numFmtId="177" fontId="9" fillId="0" borderId="0" xfId="43" applyNumberFormat="1" applyFont="1" applyBorder="1" applyAlignment="1" applyProtection="1">
      <alignment horizontal="right" vertical="center" wrapText="1"/>
    </xf>
    <xf numFmtId="177" fontId="9" fillId="0" borderId="0" xfId="43" applyNumberFormat="1" applyFont="1" applyFill="1" applyBorder="1" applyAlignment="1" applyProtection="1">
      <alignment horizontal="right" vertical="center" wrapText="1"/>
    </xf>
    <xf numFmtId="0" fontId="9" fillId="0" borderId="10" xfId="0" applyFont="1" applyBorder="1" applyAlignment="1">
      <alignment vertical="center"/>
    </xf>
    <xf numFmtId="176" fontId="9" fillId="0" borderId="10" xfId="0" applyNumberFormat="1" applyFont="1" applyBorder="1" applyAlignment="1">
      <alignment horizontal="right" vertical="center"/>
    </xf>
    <xf numFmtId="176" fontId="9" fillId="0" borderId="11" xfId="0" applyNumberFormat="1" applyFont="1" applyBorder="1" applyAlignment="1">
      <alignment vertical="center"/>
    </xf>
    <xf numFmtId="0" fontId="9" fillId="0" borderId="19" xfId="0" applyFont="1" applyBorder="1" applyAlignment="1">
      <alignment horizontal="center" vertical="center" wrapText="1"/>
    </xf>
    <xf numFmtId="176" fontId="9" fillId="0" borderId="20" xfId="0" applyNumberFormat="1" applyFont="1" applyBorder="1" applyAlignment="1">
      <alignment horizontal="right" vertical="center"/>
    </xf>
    <xf numFmtId="176" fontId="9" fillId="0" borderId="21" xfId="0" applyNumberFormat="1" applyFont="1" applyBorder="1" applyAlignment="1">
      <alignment vertical="center"/>
    </xf>
    <xf numFmtId="0" fontId="9" fillId="0" borderId="20" xfId="0" applyFont="1" applyBorder="1" applyAlignment="1">
      <alignment vertical="center"/>
    </xf>
    <xf numFmtId="176" fontId="9" fillId="0" borderId="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176" fontId="9" fillId="0" borderId="18" xfId="0" applyNumberFormat="1" applyFont="1" applyBorder="1" applyAlignment="1">
      <alignment horizontal="center" vertical="center"/>
    </xf>
    <xf numFmtId="176" fontId="9" fillId="0" borderId="14" xfId="0" applyNumberFormat="1" applyFont="1" applyBorder="1" applyAlignment="1">
      <alignment vertical="center"/>
    </xf>
    <xf numFmtId="0" fontId="9" fillId="0" borderId="12" xfId="0" applyFont="1" applyBorder="1" applyAlignment="1">
      <alignment vertical="center"/>
    </xf>
    <xf numFmtId="176" fontId="5" fillId="0" borderId="11" xfId="0" applyNumberFormat="1" applyFont="1" applyFill="1" applyBorder="1" applyAlignment="1" applyProtection="1">
      <alignment horizontal="right" vertical="center" wrapText="1"/>
    </xf>
    <xf numFmtId="176" fontId="5" fillId="0" borderId="10" xfId="0" applyNumberFormat="1" applyFont="1" applyFill="1" applyBorder="1" applyAlignment="1" applyProtection="1">
      <alignment horizontal="right" vertical="center" wrapText="1"/>
    </xf>
    <xf numFmtId="176" fontId="5" fillId="0" borderId="14" xfId="0" applyNumberFormat="1" applyFont="1" applyFill="1" applyBorder="1" applyAlignment="1" applyProtection="1">
      <alignment horizontal="right" vertical="center" wrapText="1"/>
    </xf>
    <xf numFmtId="176" fontId="5" fillId="0" borderId="12" xfId="0" applyNumberFormat="1" applyFont="1" applyFill="1" applyBorder="1" applyAlignment="1" applyProtection="1">
      <alignment horizontal="right" vertical="center" wrapText="1"/>
    </xf>
    <xf numFmtId="176" fontId="41" fillId="0" borderId="38" xfId="0" applyNumberFormat="1" applyFont="1" applyBorder="1" applyAlignment="1">
      <alignment horizontal="right" vertical="center" wrapText="1"/>
    </xf>
    <xf numFmtId="176" fontId="5" fillId="0" borderId="11" xfId="0" applyNumberFormat="1" applyFont="1" applyFill="1" applyBorder="1" applyAlignment="1">
      <alignment horizontal="right" vertical="center" wrapText="1"/>
    </xf>
    <xf numFmtId="176" fontId="5" fillId="0" borderId="14" xfId="0" applyNumberFormat="1" applyFont="1" applyFill="1" applyBorder="1" applyAlignment="1">
      <alignment horizontal="right" vertical="center" wrapText="1"/>
    </xf>
    <xf numFmtId="0" fontId="9" fillId="0" borderId="12" xfId="0" applyFont="1" applyBorder="1" applyAlignment="1" applyProtection="1">
      <alignment horizontal="right" vertical="center" wrapText="1"/>
    </xf>
    <xf numFmtId="0" fontId="0" fillId="0" borderId="0" xfId="0" applyAlignment="1"/>
    <xf numFmtId="49" fontId="0" fillId="0" borderId="0" xfId="0" applyNumberFormat="1" applyAlignment="1" applyProtection="1">
      <alignment vertical="center"/>
    </xf>
    <xf numFmtId="0" fontId="6" fillId="0" borderId="10" xfId="0" applyFont="1" applyBorder="1" applyAlignment="1" applyProtection="1">
      <alignment horizontal="left" vertical="center" wrapText="1"/>
    </xf>
    <xf numFmtId="0" fontId="12" fillId="0" borderId="12" xfId="0" applyFont="1" applyBorder="1" applyAlignment="1" applyProtection="1">
      <alignment horizontal="left" vertical="center" wrapText="1"/>
    </xf>
    <xf numFmtId="176" fontId="5" fillId="0" borderId="15" xfId="0" applyNumberFormat="1" applyFont="1" applyBorder="1" applyAlignment="1" applyProtection="1">
      <alignment vertical="center" wrapText="1"/>
    </xf>
    <xf numFmtId="0" fontId="18" fillId="0" borderId="10" xfId="0" applyFont="1" applyBorder="1" applyAlignment="1" applyProtection="1">
      <alignment vertical="center"/>
    </xf>
    <xf numFmtId="0" fontId="18" fillId="0" borderId="12" xfId="0" applyFont="1" applyBorder="1" applyAlignment="1" applyProtection="1">
      <alignment vertical="center"/>
    </xf>
    <xf numFmtId="0" fontId="5" fillId="0" borderId="0" xfId="0" applyFont="1" applyBorder="1" applyAlignment="1">
      <alignment horizontal="right" wrapText="1"/>
    </xf>
    <xf numFmtId="0" fontId="7" fillId="0" borderId="0" xfId="0" applyFont="1" applyAlignment="1" applyProtection="1">
      <alignment horizontal="left" vertical="center"/>
    </xf>
    <xf numFmtId="0" fontId="7" fillId="0" borderId="0" xfId="0" applyFont="1" applyBorder="1" applyAlignment="1" applyProtection="1">
      <alignment horizontal="left" vertical="center"/>
    </xf>
    <xf numFmtId="176" fontId="6" fillId="0" borderId="0" xfId="0" applyNumberFormat="1" applyFont="1" applyAlignment="1" applyProtection="1">
      <alignment vertical="center" wrapText="1"/>
    </xf>
    <xf numFmtId="186" fontId="6" fillId="0" borderId="11" xfId="0" applyNumberFormat="1" applyFont="1" applyBorder="1" applyAlignment="1">
      <alignment vertical="center" wrapText="1"/>
    </xf>
    <xf numFmtId="186" fontId="6" fillId="0" borderId="10" xfId="0" applyNumberFormat="1" applyFont="1" applyBorder="1" applyAlignment="1" applyProtection="1">
      <alignment vertical="center" wrapText="1"/>
    </xf>
    <xf numFmtId="186" fontId="6" fillId="0" borderId="0" xfId="0" applyNumberFormat="1" applyFont="1" applyBorder="1" applyAlignment="1">
      <alignment vertical="center" wrapText="1"/>
    </xf>
    <xf numFmtId="3" fontId="6" fillId="0" borderId="11" xfId="0" applyNumberFormat="1" applyFont="1" applyBorder="1" applyAlignment="1">
      <alignment vertical="center"/>
    </xf>
    <xf numFmtId="3" fontId="6" fillId="0" borderId="0" xfId="0" applyNumberFormat="1" applyFont="1" applyBorder="1" applyAlignment="1">
      <alignment vertical="center" wrapText="1"/>
    </xf>
    <xf numFmtId="3" fontId="6" fillId="0" borderId="11" xfId="0" applyNumberFormat="1" applyFont="1" applyBorder="1" applyAlignment="1">
      <alignment vertical="center" wrapText="1"/>
    </xf>
    <xf numFmtId="180" fontId="6" fillId="0" borderId="0" xfId="0" applyNumberFormat="1" applyFont="1" applyBorder="1" applyAlignment="1" applyProtection="1">
      <alignment vertical="center" wrapText="1"/>
    </xf>
    <xf numFmtId="180" fontId="6" fillId="0" borderId="11" xfId="0" applyNumberFormat="1" applyFont="1" applyBorder="1" applyAlignment="1" applyProtection="1">
      <alignment vertical="center" wrapText="1"/>
    </xf>
    <xf numFmtId="180" fontId="6" fillId="0" borderId="10" xfId="0" applyNumberFormat="1" applyFont="1" applyBorder="1" applyAlignment="1" applyProtection="1">
      <alignment vertical="center" wrapText="1"/>
    </xf>
    <xf numFmtId="180" fontId="6" fillId="0" borderId="0" xfId="0" applyNumberFormat="1" applyFont="1" applyFill="1" applyBorder="1" applyAlignment="1" applyProtection="1">
      <alignment vertical="center" wrapText="1"/>
    </xf>
    <xf numFmtId="180" fontId="6" fillId="0" borderId="10" xfId="0" applyNumberFormat="1" applyFont="1" applyFill="1" applyBorder="1" applyAlignment="1" applyProtection="1">
      <alignment vertical="center" wrapText="1"/>
    </xf>
    <xf numFmtId="180" fontId="6" fillId="0" borderId="11" xfId="0" applyNumberFormat="1" applyFont="1" applyFill="1" applyBorder="1" applyAlignment="1" applyProtection="1">
      <alignment vertical="center" wrapText="1"/>
    </xf>
    <xf numFmtId="0" fontId="1" fillId="0" borderId="14"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0" xfId="46" applyFont="1" applyAlignment="1">
      <alignment vertical="center"/>
    </xf>
    <xf numFmtId="0" fontId="1" fillId="0" borderId="0" xfId="46" applyFont="1" applyBorder="1" applyAlignment="1" applyProtection="1">
      <alignment vertical="center"/>
    </xf>
    <xf numFmtId="0" fontId="1" fillId="0" borderId="0" xfId="46" applyFont="1" applyBorder="1" applyAlignment="1">
      <alignment vertical="center"/>
    </xf>
    <xf numFmtId="182" fontId="1" fillId="0" borderId="0" xfId="46" applyNumberFormat="1" applyFont="1" applyBorder="1" applyAlignment="1" applyProtection="1">
      <alignment vertical="center"/>
    </xf>
    <xf numFmtId="0" fontId="1" fillId="0" borderId="0" xfId="46" applyFont="1" applyBorder="1">
      <alignment vertical="center"/>
    </xf>
    <xf numFmtId="0" fontId="1" fillId="0" borderId="0" xfId="46" applyFont="1">
      <alignment vertical="center"/>
    </xf>
    <xf numFmtId="0" fontId="5" fillId="0" borderId="14" xfId="48" applyFont="1" applyBorder="1" applyAlignment="1" applyProtection="1">
      <alignment horizontal="right" vertical="center" wrapText="1"/>
    </xf>
    <xf numFmtId="0" fontId="5" fillId="0" borderId="12" xfId="48" applyFont="1" applyBorder="1" applyAlignment="1" applyProtection="1">
      <alignment horizontal="right" vertical="center" wrapText="1"/>
    </xf>
    <xf numFmtId="176" fontId="5" fillId="0" borderId="14" xfId="48" applyNumberFormat="1" applyFont="1" applyBorder="1" applyAlignment="1" applyProtection="1">
      <alignment horizontal="right" vertical="center" wrapText="1"/>
    </xf>
    <xf numFmtId="176" fontId="5" fillId="0" borderId="12" xfId="48" applyNumberFormat="1" applyFont="1" applyBorder="1" applyAlignment="1" applyProtection="1">
      <alignment horizontal="right" vertical="center" wrapText="1"/>
    </xf>
    <xf numFmtId="3" fontId="5" fillId="0" borderId="12" xfId="48" applyNumberFormat="1" applyFont="1" applyBorder="1" applyAlignment="1" applyProtection="1">
      <alignment horizontal="right" vertical="center" wrapText="1"/>
    </xf>
    <xf numFmtId="177" fontId="5" fillId="0" borderId="14" xfId="48" applyNumberFormat="1" applyFont="1" applyBorder="1" applyAlignment="1" applyProtection="1">
      <alignment horizontal="right" vertical="center" wrapText="1"/>
    </xf>
    <xf numFmtId="177" fontId="5" fillId="0" borderId="12" xfId="48" applyNumberFormat="1" applyFont="1" applyBorder="1" applyAlignment="1" applyProtection="1">
      <alignment horizontal="right" vertical="center" wrapText="1"/>
    </xf>
    <xf numFmtId="0" fontId="0" fillId="0" borderId="16" xfId="0" applyFont="1" applyBorder="1" applyAlignment="1" applyProtection="1">
      <alignment vertical="center"/>
    </xf>
    <xf numFmtId="0" fontId="0" fillId="0" borderId="12" xfId="0" applyFont="1" applyBorder="1" applyAlignment="1" applyProtection="1">
      <alignment vertical="center"/>
    </xf>
    <xf numFmtId="180" fontId="5" fillId="0" borderId="12" xfId="0" applyNumberFormat="1" applyFont="1" applyBorder="1" applyAlignment="1" applyProtection="1">
      <alignment horizontal="right" vertical="center" wrapText="1"/>
    </xf>
    <xf numFmtId="177" fontId="5" fillId="0" borderId="14" xfId="0" applyNumberFormat="1" applyFont="1" applyBorder="1" applyAlignment="1" applyProtection="1">
      <alignment horizontal="right" vertical="center" wrapText="1"/>
    </xf>
    <xf numFmtId="176" fontId="5" fillId="0" borderId="0" xfId="0" applyNumberFormat="1" applyFont="1" applyFill="1" applyBorder="1" applyAlignment="1" applyProtection="1">
      <alignment horizontal="right" vertical="center" wrapText="1"/>
    </xf>
    <xf numFmtId="176" fontId="5" fillId="0" borderId="18" xfId="0" applyNumberFormat="1" applyFont="1" applyFill="1" applyBorder="1" applyAlignment="1" applyProtection="1">
      <alignment horizontal="right" vertical="center" wrapText="1"/>
    </xf>
    <xf numFmtId="183" fontId="5" fillId="0" borderId="11" xfId="0" applyNumberFormat="1" applyFont="1" applyFill="1" applyBorder="1" applyAlignment="1" applyProtection="1">
      <alignment horizontal="right" vertical="center" wrapText="1"/>
    </xf>
    <xf numFmtId="0" fontId="0" fillId="0" borderId="0" xfId="0" applyFont="1" applyBorder="1" applyAlignment="1" applyProtection="1">
      <alignment vertical="center"/>
    </xf>
    <xf numFmtId="0" fontId="0" fillId="0" borderId="0" xfId="0" applyFont="1" applyAlignment="1" applyProtection="1">
      <alignment vertical="center"/>
    </xf>
    <xf numFmtId="0" fontId="50" fillId="0" borderId="0" xfId="0" applyFont="1" applyBorder="1" applyAlignment="1">
      <alignment vertical="center"/>
    </xf>
    <xf numFmtId="0" fontId="7" fillId="0" borderId="0" xfId="0" applyFont="1" applyBorder="1" applyAlignment="1">
      <alignment vertical="center"/>
    </xf>
    <xf numFmtId="3" fontId="5" fillId="0" borderId="11" xfId="48" applyNumberFormat="1" applyFont="1" applyBorder="1" applyAlignment="1" applyProtection="1">
      <alignment horizontal="right" vertical="center" wrapText="1"/>
    </xf>
    <xf numFmtId="3" fontId="5" fillId="0" borderId="10" xfId="48" applyNumberFormat="1" applyFont="1" applyBorder="1" applyAlignment="1" applyProtection="1">
      <alignment horizontal="right" vertical="center" wrapText="1"/>
    </xf>
    <xf numFmtId="0" fontId="2" fillId="0" borderId="28" xfId="0" applyFont="1" applyBorder="1" applyAlignment="1" applyProtection="1">
      <alignment vertical="center"/>
    </xf>
    <xf numFmtId="0" fontId="9" fillId="0" borderId="16" xfId="46" applyFont="1" applyBorder="1" applyAlignment="1" applyProtection="1">
      <alignment horizontal="center" vertical="center" wrapText="1"/>
    </xf>
    <xf numFmtId="0" fontId="9" fillId="0" borderId="12" xfId="46" applyFont="1" applyBorder="1" applyAlignment="1" applyProtection="1">
      <alignment horizontal="center" vertical="center" wrapText="1"/>
    </xf>
    <xf numFmtId="0" fontId="9" fillId="0" borderId="10" xfId="46" applyFont="1" applyBorder="1" applyAlignment="1" applyProtection="1">
      <alignment horizontal="distributed" vertical="center" wrapText="1"/>
    </xf>
    <xf numFmtId="182" fontId="40" fillId="0" borderId="10" xfId="46" applyNumberFormat="1" applyFont="1" applyBorder="1" applyAlignment="1" applyProtection="1">
      <alignment horizontal="distributed" vertical="center" wrapText="1"/>
    </xf>
    <xf numFmtId="182" fontId="6" fillId="0" borderId="10" xfId="46" applyNumberFormat="1" applyFont="1" applyBorder="1" applyAlignment="1" applyProtection="1">
      <alignment horizontal="distributed" vertical="center" wrapText="1"/>
    </xf>
    <xf numFmtId="182" fontId="6" fillId="0" borderId="12" xfId="46" applyNumberFormat="1" applyFont="1" applyBorder="1" applyAlignment="1" applyProtection="1">
      <alignment horizontal="distributed" vertical="center" wrapText="1"/>
    </xf>
    <xf numFmtId="0" fontId="7" fillId="0" borderId="0" xfId="0" applyFont="1" applyAlignment="1" applyProtection="1">
      <alignment vertical="center"/>
    </xf>
    <xf numFmtId="0" fontId="7" fillId="0" borderId="0" xfId="0" applyFont="1" applyBorder="1" applyAlignment="1" applyProtection="1">
      <alignment vertical="center" wrapText="1"/>
    </xf>
    <xf numFmtId="38" fontId="6" fillId="0" borderId="11" xfId="33" applyFont="1" applyBorder="1" applyAlignment="1">
      <alignment vertical="center" wrapText="1"/>
    </xf>
    <xf numFmtId="38" fontId="6" fillId="0" borderId="10" xfId="33" applyFont="1" applyBorder="1" applyAlignment="1" applyProtection="1">
      <alignment vertical="center" wrapText="1"/>
    </xf>
    <xf numFmtId="38" fontId="6" fillId="0" borderId="0" xfId="33" applyFont="1" applyBorder="1" applyAlignment="1">
      <alignment vertical="center" wrapText="1"/>
    </xf>
    <xf numFmtId="38" fontId="6" fillId="0" borderId="0" xfId="33" applyFont="1" applyBorder="1" applyAlignment="1" applyProtection="1">
      <alignment vertical="center" wrapText="1"/>
    </xf>
    <xf numFmtId="38" fontId="6" fillId="0" borderId="0" xfId="33" applyFont="1" applyAlignment="1" applyProtection="1">
      <alignment vertical="center" wrapText="1"/>
    </xf>
    <xf numFmtId="0" fontId="2" fillId="0" borderId="0" xfId="0" applyFont="1" applyAlignment="1" applyProtection="1">
      <alignment horizontal="center" vertical="center"/>
    </xf>
    <xf numFmtId="0" fontId="7" fillId="0" borderId="0" xfId="0" applyFont="1" applyBorder="1" applyAlignment="1" applyProtection="1">
      <alignment horizontal="left" vertical="center" wrapText="1"/>
    </xf>
    <xf numFmtId="177" fontId="7" fillId="0" borderId="0" xfId="0" applyNumberFormat="1" applyFont="1" applyBorder="1" applyAlignment="1" applyProtection="1">
      <alignment vertical="center"/>
    </xf>
    <xf numFmtId="0" fontId="7" fillId="0" borderId="0" xfId="0" applyFont="1" applyBorder="1" applyAlignment="1" applyProtection="1">
      <alignment horizontal="center" vertical="top"/>
    </xf>
    <xf numFmtId="176" fontId="9" fillId="0" borderId="12" xfId="0" applyNumberFormat="1" applyFont="1" applyBorder="1" applyAlignment="1" applyProtection="1">
      <alignment horizontal="right" vertical="center" wrapText="1"/>
    </xf>
    <xf numFmtId="179" fontId="9" fillId="0" borderId="18" xfId="0" applyNumberFormat="1" applyFont="1" applyBorder="1" applyAlignment="1" applyProtection="1">
      <alignment horizontal="right" vertical="center" wrapText="1"/>
    </xf>
    <xf numFmtId="180" fontId="9" fillId="0" borderId="18" xfId="0" applyNumberFormat="1" applyFont="1" applyBorder="1" applyAlignment="1" applyProtection="1">
      <alignment horizontal="right" vertical="center" wrapText="1"/>
    </xf>
    <xf numFmtId="180" fontId="9" fillId="0" borderId="14" xfId="0" applyNumberFormat="1" applyFont="1" applyBorder="1" applyAlignment="1" applyProtection="1">
      <alignment horizontal="right" vertical="center" wrapText="1"/>
    </xf>
    <xf numFmtId="0" fontId="15" fillId="0" borderId="12" xfId="0" applyFont="1" applyBorder="1" applyAlignment="1" applyProtection="1">
      <alignment vertical="center"/>
    </xf>
    <xf numFmtId="178" fontId="9" fillId="0" borderId="18" xfId="0" applyNumberFormat="1" applyFont="1" applyBorder="1" applyAlignment="1" applyProtection="1">
      <alignment horizontal="right" vertical="center" wrapText="1"/>
    </xf>
    <xf numFmtId="177" fontId="9" fillId="0" borderId="18" xfId="0" applyNumberFormat="1" applyFont="1" applyBorder="1" applyAlignment="1" applyProtection="1">
      <alignment horizontal="right" vertical="center" wrapText="1"/>
    </xf>
    <xf numFmtId="182" fontId="40" fillId="0" borderId="11" xfId="46" applyNumberFormat="1" applyFont="1" applyFill="1" applyBorder="1" applyAlignment="1" applyProtection="1">
      <alignment horizontal="right" wrapText="1"/>
    </xf>
    <xf numFmtId="182" fontId="6" fillId="0" borderId="10" xfId="46" applyNumberFormat="1" applyFont="1" applyFill="1" applyBorder="1" applyAlignment="1" applyProtection="1">
      <alignment horizontal="right" wrapText="1"/>
    </xf>
    <xf numFmtId="182" fontId="6" fillId="0" borderId="11" xfId="46" applyNumberFormat="1" applyFont="1" applyFill="1" applyBorder="1" applyAlignment="1" applyProtection="1">
      <alignment horizontal="right" wrapText="1"/>
    </xf>
    <xf numFmtId="182" fontId="6" fillId="0" borderId="14" xfId="46" applyNumberFormat="1" applyFont="1" applyFill="1" applyBorder="1" applyAlignment="1" applyProtection="1">
      <alignment horizontal="right" wrapText="1"/>
    </xf>
    <xf numFmtId="182" fontId="6" fillId="0" borderId="12" xfId="46" applyNumberFormat="1" applyFont="1" applyFill="1" applyBorder="1" applyAlignment="1" applyProtection="1">
      <alignment horizontal="right" wrapText="1"/>
    </xf>
    <xf numFmtId="0" fontId="20" fillId="0" borderId="27" xfId="0" applyFont="1" applyBorder="1" applyAlignment="1">
      <alignment vertical="center"/>
    </xf>
    <xf numFmtId="0" fontId="20" fillId="0" borderId="11" xfId="0" applyFont="1" applyBorder="1" applyAlignment="1">
      <alignment horizontal="center" vertical="center"/>
    </xf>
    <xf numFmtId="176" fontId="5" fillId="0" borderId="11" xfId="46" applyNumberFormat="1" applyFont="1" applyBorder="1" applyAlignment="1" applyProtection="1">
      <alignment horizontal="right" vertical="center" wrapText="1"/>
    </xf>
    <xf numFmtId="0" fontId="5" fillId="0" borderId="11" xfId="0" applyFont="1" applyBorder="1" applyAlignment="1">
      <alignment vertical="center"/>
    </xf>
    <xf numFmtId="0" fontId="51" fillId="0" borderId="0" xfId="0" applyFont="1" applyAlignment="1">
      <alignment vertical="center"/>
    </xf>
    <xf numFmtId="0" fontId="3"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3" fontId="5" fillId="0" borderId="14" xfId="48" applyNumberFormat="1" applyFont="1" applyBorder="1" applyAlignment="1" applyProtection="1">
      <alignment horizontal="right" vertical="center" wrapText="1"/>
    </xf>
    <xf numFmtId="176" fontId="9" fillId="0" borderId="10" xfId="43" applyNumberFormat="1" applyFont="1" applyFill="1" applyBorder="1" applyAlignment="1" applyProtection="1">
      <alignment horizontal="right" vertical="center" wrapText="1"/>
    </xf>
    <xf numFmtId="176" fontId="9" fillId="0" borderId="0" xfId="43" applyNumberFormat="1" applyFont="1" applyFill="1" applyBorder="1" applyAlignment="1" applyProtection="1">
      <alignment horizontal="right" vertical="center" wrapText="1"/>
    </xf>
    <xf numFmtId="179" fontId="9" fillId="0" borderId="0" xfId="43" applyNumberFormat="1" applyFont="1" applyFill="1" applyBorder="1" applyAlignment="1" applyProtection="1">
      <alignment horizontal="right" vertical="center" wrapText="1"/>
    </xf>
    <xf numFmtId="180" fontId="9" fillId="0" borderId="0" xfId="43" applyNumberFormat="1" applyFont="1" applyFill="1" applyBorder="1" applyAlignment="1" applyProtection="1">
      <alignment horizontal="right" vertical="center" wrapText="1"/>
    </xf>
    <xf numFmtId="176" fontId="9" fillId="0" borderId="0" xfId="0" applyNumberFormat="1" applyFont="1" applyFill="1" applyBorder="1" applyAlignment="1" applyProtection="1">
      <alignment horizontal="right" vertical="center" wrapText="1"/>
    </xf>
    <xf numFmtId="180" fontId="9" fillId="0" borderId="11" xfId="43" applyNumberFormat="1" applyFont="1" applyFill="1" applyBorder="1" applyAlignment="1" applyProtection="1">
      <alignment horizontal="right" vertical="center" wrapText="1"/>
    </xf>
    <xf numFmtId="0" fontId="15" fillId="0" borderId="10" xfId="43" applyFont="1" applyFill="1" applyBorder="1" applyAlignment="1" applyProtection="1">
      <alignment vertical="center"/>
    </xf>
    <xf numFmtId="176" fontId="9" fillId="0" borderId="11" xfId="43" applyNumberFormat="1" applyFont="1" applyFill="1" applyBorder="1" applyAlignment="1" applyProtection="1">
      <alignment vertical="center" wrapText="1"/>
    </xf>
    <xf numFmtId="176" fontId="9" fillId="0" borderId="10" xfId="43" applyNumberFormat="1" applyFont="1" applyFill="1" applyBorder="1" applyAlignment="1" applyProtection="1">
      <alignment vertical="center" wrapText="1"/>
    </xf>
    <xf numFmtId="178" fontId="9" fillId="0" borderId="0" xfId="43" applyNumberFormat="1" applyFont="1" applyFill="1" applyBorder="1" applyAlignment="1" applyProtection="1">
      <alignment horizontal="right" vertical="center" wrapText="1"/>
    </xf>
    <xf numFmtId="0" fontId="9" fillId="0" borderId="10" xfId="0" applyFont="1" applyFill="1" applyBorder="1" applyAlignment="1" applyProtection="1">
      <alignment horizontal="right" vertical="center" wrapText="1"/>
    </xf>
    <xf numFmtId="0" fontId="8" fillId="0" borderId="0" xfId="0" applyFont="1" applyFill="1" applyAlignment="1" applyProtection="1">
      <alignment vertical="center"/>
    </xf>
    <xf numFmtId="177" fontId="0" fillId="0" borderId="0" xfId="0" applyNumberFormat="1"/>
    <xf numFmtId="176" fontId="5" fillId="0" borderId="11" xfId="44" applyNumberFormat="1" applyFont="1" applyFill="1" applyBorder="1" applyAlignment="1" applyProtection="1">
      <alignment horizontal="right" vertical="center" wrapText="1"/>
    </xf>
    <xf numFmtId="0" fontId="0" fillId="0" borderId="16" xfId="0" applyFont="1" applyFill="1" applyBorder="1" applyAlignment="1" applyProtection="1">
      <alignment vertical="center"/>
    </xf>
    <xf numFmtId="180" fontId="5" fillId="0" borderId="14" xfId="0" applyNumberFormat="1" applyFont="1" applyFill="1" applyBorder="1" applyAlignment="1" applyProtection="1">
      <alignment horizontal="right" vertical="center" wrapText="1"/>
    </xf>
    <xf numFmtId="0" fontId="0" fillId="0" borderId="12" xfId="0" applyFont="1" applyFill="1" applyBorder="1" applyAlignment="1" applyProtection="1">
      <alignment vertical="center"/>
    </xf>
    <xf numFmtId="0" fontId="7" fillId="0" borderId="0" xfId="0" applyFont="1" applyFill="1" applyBorder="1" applyAlignment="1">
      <alignment vertical="center" wrapText="1"/>
    </xf>
    <xf numFmtId="182" fontId="5" fillId="0" borderId="11" xfId="55" applyNumberFormat="1" applyFont="1" applyBorder="1" applyAlignment="1" applyProtection="1">
      <alignment horizontal="right" vertical="center" wrapText="1"/>
    </xf>
    <xf numFmtId="182" fontId="5" fillId="0" borderId="14" xfId="55" applyNumberFormat="1" applyFont="1" applyBorder="1" applyAlignment="1" applyProtection="1">
      <alignment horizontal="right" vertical="center" wrapText="1"/>
    </xf>
    <xf numFmtId="0" fontId="0" fillId="0" borderId="16" xfId="0" applyBorder="1" applyAlignment="1">
      <alignment horizontal="right" vertical="center"/>
    </xf>
    <xf numFmtId="0" fontId="0" fillId="0" borderId="12" xfId="0" applyBorder="1" applyAlignment="1">
      <alignment horizontal="right" vertical="center"/>
    </xf>
    <xf numFmtId="182" fontId="16" fillId="0" borderId="13" xfId="46" applyNumberFormat="1" applyFont="1" applyBorder="1" applyAlignment="1" applyProtection="1">
      <alignment horizontal="right" wrapText="1"/>
    </xf>
    <xf numFmtId="182" fontId="16" fillId="0" borderId="16" xfId="46" applyNumberFormat="1" applyFont="1" applyBorder="1" applyAlignment="1" applyProtection="1">
      <alignment horizontal="right" wrapText="1"/>
    </xf>
    <xf numFmtId="182" fontId="16" fillId="0" borderId="11" xfId="46" applyNumberFormat="1" applyFont="1" applyBorder="1" applyAlignment="1" applyProtection="1">
      <alignment horizontal="right" wrapText="1"/>
    </xf>
    <xf numFmtId="182" fontId="9" fillId="0" borderId="10" xfId="46" applyNumberFormat="1" applyFont="1" applyBorder="1" applyAlignment="1" applyProtection="1">
      <alignment horizontal="right" wrapText="1"/>
    </xf>
    <xf numFmtId="182" fontId="40" fillId="0" borderId="11" xfId="46" applyNumberFormat="1" applyFont="1" applyFill="1" applyBorder="1" applyAlignment="1" applyProtection="1">
      <alignment horizontal="right" wrapText="1" shrinkToFit="1"/>
    </xf>
    <xf numFmtId="182" fontId="40" fillId="0" borderId="10" xfId="46" applyNumberFormat="1" applyFont="1" applyFill="1" applyBorder="1" applyAlignment="1" applyProtection="1">
      <alignment horizontal="right" wrapText="1" shrinkToFit="1"/>
    </xf>
    <xf numFmtId="182" fontId="6" fillId="0" borderId="10" xfId="46" applyNumberFormat="1" applyFont="1" applyFill="1" applyBorder="1" applyAlignment="1" applyProtection="1">
      <alignment horizontal="right" wrapText="1" shrinkToFit="1"/>
    </xf>
    <xf numFmtId="0" fontId="16" fillId="0" borderId="0" xfId="46" applyFont="1" applyBorder="1" applyAlignment="1" applyProtection="1">
      <alignment horizontal="right" wrapText="1"/>
    </xf>
    <xf numFmtId="0" fontId="16" fillId="0" borderId="10" xfId="46" applyFont="1" applyBorder="1" applyAlignment="1" applyProtection="1">
      <alignment horizontal="right" wrapText="1"/>
    </xf>
    <xf numFmtId="0" fontId="16" fillId="0" borderId="11" xfId="46" applyFont="1" applyBorder="1" applyAlignment="1" applyProtection="1">
      <alignment horizontal="right" wrapText="1"/>
    </xf>
    <xf numFmtId="0" fontId="9" fillId="0" borderId="10" xfId="46" applyFont="1" applyBorder="1" applyAlignment="1" applyProtection="1">
      <alignment horizontal="right" wrapText="1"/>
    </xf>
    <xf numFmtId="182" fontId="40" fillId="0" borderId="0" xfId="46" applyNumberFormat="1" applyFont="1" applyFill="1" applyBorder="1" applyAlignment="1" applyProtection="1">
      <alignment horizontal="right" wrapText="1" shrinkToFit="1"/>
    </xf>
    <xf numFmtId="182" fontId="6" fillId="0" borderId="0" xfId="46" applyNumberFormat="1" applyFont="1" applyFill="1" applyBorder="1" applyAlignment="1" applyProtection="1">
      <alignment horizontal="right" wrapText="1" shrinkToFit="1"/>
    </xf>
    <xf numFmtId="182" fontId="6" fillId="0" borderId="11" xfId="46" applyNumberFormat="1" applyFont="1" applyFill="1" applyBorder="1" applyAlignment="1" applyProtection="1">
      <alignment horizontal="right" wrapText="1" shrinkToFit="1"/>
    </xf>
    <xf numFmtId="182" fontId="6" fillId="0" borderId="0" xfId="46" applyNumberFormat="1" applyFont="1" applyFill="1" applyBorder="1" applyAlignment="1" applyProtection="1">
      <alignment horizontal="right" wrapText="1"/>
    </xf>
    <xf numFmtId="182" fontId="6" fillId="0" borderId="18" xfId="46" applyNumberFormat="1" applyFont="1" applyFill="1" applyBorder="1" applyAlignment="1" applyProtection="1">
      <alignment horizontal="right" wrapText="1"/>
    </xf>
    <xf numFmtId="0" fontId="9" fillId="0" borderId="29" xfId="0" applyFont="1" applyBorder="1" applyAlignment="1" applyProtection="1">
      <alignment horizontal="center" vertical="center" wrapText="1"/>
    </xf>
    <xf numFmtId="0" fontId="5" fillId="0" borderId="18" xfId="0" applyFont="1" applyBorder="1" applyAlignment="1">
      <alignment horizontal="center" vertical="center" wrapText="1"/>
    </xf>
    <xf numFmtId="0" fontId="0" fillId="0" borderId="0" xfId="0" applyBorder="1" applyAlignment="1" applyProtection="1"/>
    <xf numFmtId="0" fontId="1" fillId="0" borderId="0" xfId="0" applyFont="1" applyBorder="1" applyAlignment="1" applyProtection="1"/>
    <xf numFmtId="0" fontId="0" fillId="0" borderId="0" xfId="0" applyBorder="1" applyAlignment="1"/>
    <xf numFmtId="176" fontId="18" fillId="0" borderId="16" xfId="0" applyNumberFormat="1" applyFont="1" applyBorder="1" applyAlignment="1"/>
    <xf numFmtId="176" fontId="18" fillId="0" borderId="10" xfId="0" applyNumberFormat="1" applyFont="1" applyBorder="1" applyAlignment="1"/>
    <xf numFmtId="176" fontId="41" fillId="0" borderId="49" xfId="0" applyNumberFormat="1" applyFont="1" applyBorder="1" applyAlignment="1">
      <alignment horizontal="right" vertical="center" wrapText="1"/>
    </xf>
    <xf numFmtId="176" fontId="5" fillId="0" borderId="50" xfId="0" applyNumberFormat="1" applyFont="1" applyBorder="1" applyAlignment="1">
      <alignment horizontal="right" vertical="center" wrapText="1"/>
    </xf>
    <xf numFmtId="176" fontId="45" fillId="0" borderId="49" xfId="0" applyNumberFormat="1" applyFont="1" applyBorder="1" applyAlignment="1">
      <alignment horizontal="right" vertical="center" wrapText="1"/>
    </xf>
    <xf numFmtId="176" fontId="44" fillId="0" borderId="50" xfId="0" applyNumberFormat="1" applyFont="1" applyBorder="1" applyAlignment="1">
      <alignment horizontal="right" vertical="center" wrapText="1"/>
    </xf>
    <xf numFmtId="0" fontId="51" fillId="0" borderId="0" xfId="0" applyFont="1" applyAlignment="1">
      <alignment horizontal="left" vertical="center"/>
    </xf>
    <xf numFmtId="0" fontId="12" fillId="0" borderId="16" xfId="0" applyFont="1" applyBorder="1" applyAlignment="1" applyProtection="1">
      <alignment horizontal="justify" vertical="center" wrapText="1"/>
    </xf>
    <xf numFmtId="0" fontId="10" fillId="0" borderId="11" xfId="0" applyFont="1" applyBorder="1" applyAlignment="1">
      <alignment horizontal="right" vertical="center" wrapText="1"/>
    </xf>
    <xf numFmtId="0" fontId="10" fillId="0" borderId="0"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10" xfId="0" applyFont="1" applyBorder="1" applyAlignment="1">
      <alignment horizontal="right" vertical="center" wrapText="1"/>
    </xf>
    <xf numFmtId="0" fontId="6" fillId="0" borderId="10" xfId="0" applyFont="1" applyBorder="1" applyAlignment="1">
      <alignment horizontal="right" vertical="center"/>
    </xf>
    <xf numFmtId="0" fontId="5" fillId="0" borderId="36" xfId="0" applyFont="1" applyBorder="1" applyAlignment="1" applyProtection="1">
      <alignment horizontal="right" vertical="center" wrapText="1"/>
    </xf>
    <xf numFmtId="176" fontId="12" fillId="0" borderId="10" xfId="0" applyNumberFormat="1" applyFont="1" applyBorder="1" applyAlignment="1" applyProtection="1">
      <alignment horizontal="justify" vertical="center" wrapText="1"/>
    </xf>
    <xf numFmtId="0" fontId="2" fillId="0" borderId="27" xfId="0" applyFont="1" applyBorder="1" applyAlignment="1" applyProtection="1">
      <alignment horizontal="center" vertical="center"/>
    </xf>
    <xf numFmtId="0" fontId="2" fillId="0" borderId="17" xfId="0" applyFont="1" applyBorder="1" applyAlignment="1" applyProtection="1">
      <alignment horizontal="center" vertical="center"/>
    </xf>
    <xf numFmtId="176" fontId="5" fillId="0" borderId="11" xfId="0" applyNumberFormat="1" applyFont="1" applyBorder="1" applyAlignment="1" applyProtection="1">
      <alignment horizontal="left" vertical="center" wrapText="1"/>
    </xf>
    <xf numFmtId="176" fontId="5" fillId="0" borderId="51" xfId="0" applyNumberFormat="1" applyFont="1" applyBorder="1" applyAlignment="1" applyProtection="1">
      <alignment horizontal="left" vertical="center" wrapText="1"/>
    </xf>
    <xf numFmtId="176" fontId="5" fillId="0" borderId="37" xfId="0" applyNumberFormat="1" applyFont="1" applyBorder="1" applyAlignment="1" applyProtection="1">
      <alignment horizontal="left" vertical="center" wrapText="1"/>
    </xf>
    <xf numFmtId="176" fontId="5" fillId="0" borderId="15" xfId="0" applyNumberFormat="1" applyFont="1" applyBorder="1" applyAlignment="1" applyProtection="1">
      <alignment horizontal="left" vertical="center" wrapText="1"/>
    </xf>
    <xf numFmtId="176" fontId="5" fillId="0" borderId="23" xfId="0" applyNumberFormat="1" applyFont="1" applyBorder="1" applyAlignment="1" applyProtection="1">
      <alignment horizontal="left" vertical="center" wrapText="1"/>
    </xf>
    <xf numFmtId="176" fontId="5" fillId="0" borderId="52" xfId="0" applyNumberFormat="1" applyFont="1" applyBorder="1" applyAlignment="1" applyProtection="1">
      <alignment horizontal="left" vertical="center" wrapText="1"/>
    </xf>
    <xf numFmtId="0" fontId="53" fillId="0" borderId="15" xfId="0" applyFont="1" applyBorder="1" applyAlignment="1">
      <alignment horizontal="center" vertical="center" wrapText="1"/>
    </xf>
    <xf numFmtId="3" fontId="53" fillId="0" borderId="11" xfId="0" applyNumberFormat="1" applyFont="1" applyBorder="1" applyAlignment="1">
      <alignment horizontal="right" vertical="center" wrapText="1"/>
    </xf>
    <xf numFmtId="3" fontId="53" fillId="0" borderId="0" xfId="0" applyNumberFormat="1" applyFont="1" applyBorder="1" applyAlignment="1">
      <alignment horizontal="right" vertical="center" wrapText="1"/>
    </xf>
    <xf numFmtId="180" fontId="53" fillId="0" borderId="11" xfId="0" applyNumberFormat="1" applyFont="1" applyBorder="1" applyAlignment="1">
      <alignment horizontal="right" vertical="center" wrapText="1"/>
    </xf>
    <xf numFmtId="0" fontId="53" fillId="0" borderId="10" xfId="0" applyFont="1" applyBorder="1" applyAlignment="1">
      <alignment horizontal="right" vertical="center" wrapText="1"/>
    </xf>
    <xf numFmtId="177" fontId="53" fillId="0" borderId="0" xfId="0" applyNumberFormat="1" applyFont="1" applyBorder="1" applyAlignment="1">
      <alignment horizontal="right" vertical="center" wrapText="1"/>
    </xf>
    <xf numFmtId="177" fontId="53" fillId="0" borderId="10" xfId="0" applyNumberFormat="1" applyFont="1" applyBorder="1" applyAlignment="1">
      <alignment horizontal="right" vertical="center" wrapText="1"/>
    </xf>
    <xf numFmtId="0" fontId="53" fillId="0" borderId="15" xfId="0" applyFont="1" applyBorder="1" applyAlignment="1">
      <alignment horizontal="distributed" vertical="center" wrapText="1"/>
    </xf>
    <xf numFmtId="3" fontId="53" fillId="0" borderId="10" xfId="0" applyNumberFormat="1" applyFont="1" applyBorder="1" applyAlignment="1">
      <alignment horizontal="right" vertical="center" wrapText="1"/>
    </xf>
    <xf numFmtId="180" fontId="53" fillId="0" borderId="0" xfId="0" applyNumberFormat="1" applyFont="1" applyBorder="1" applyAlignment="1">
      <alignment horizontal="right" vertical="center" wrapText="1"/>
    </xf>
    <xf numFmtId="0" fontId="53" fillId="0" borderId="11" xfId="0" applyFont="1" applyBorder="1" applyAlignment="1">
      <alignment horizontal="right" vertical="center" wrapText="1"/>
    </xf>
    <xf numFmtId="0" fontId="53" fillId="0" borderId="24" xfId="0" applyFont="1" applyBorder="1" applyAlignment="1">
      <alignment horizontal="distributed" vertical="center" wrapText="1"/>
    </xf>
    <xf numFmtId="0" fontId="53" fillId="0" borderId="14" xfId="0" applyFont="1" applyBorder="1" applyAlignment="1">
      <alignment horizontal="right" vertical="center" wrapText="1"/>
    </xf>
    <xf numFmtId="0" fontId="53" fillId="0" borderId="18" xfId="0" applyFont="1" applyBorder="1" applyAlignment="1">
      <alignment horizontal="right" vertical="center" wrapText="1"/>
    </xf>
    <xf numFmtId="3" fontId="53" fillId="0" borderId="14" xfId="0" applyNumberFormat="1" applyFont="1" applyBorder="1" applyAlignment="1">
      <alignment horizontal="right" vertical="center" wrapText="1"/>
    </xf>
    <xf numFmtId="3" fontId="53" fillId="0" borderId="18" xfId="0" applyNumberFormat="1" applyFont="1" applyBorder="1" applyAlignment="1">
      <alignment horizontal="right" vertical="center" wrapText="1"/>
    </xf>
    <xf numFmtId="3" fontId="53" fillId="0" borderId="12" xfId="0" applyNumberFormat="1" applyFont="1" applyBorder="1" applyAlignment="1">
      <alignment horizontal="right" vertical="center" wrapText="1"/>
    </xf>
    <xf numFmtId="180" fontId="53" fillId="0" borderId="14" xfId="0" applyNumberFormat="1" applyFont="1" applyBorder="1" applyAlignment="1">
      <alignment horizontal="right" vertical="center" wrapText="1"/>
    </xf>
    <xf numFmtId="0" fontId="53" fillId="0" borderId="12" xfId="0" applyFont="1" applyBorder="1" applyAlignment="1">
      <alignment horizontal="right" vertical="center" wrapText="1"/>
    </xf>
    <xf numFmtId="177" fontId="53" fillId="0" borderId="14" xfId="0" applyNumberFormat="1" applyFont="1" applyBorder="1" applyAlignment="1">
      <alignment horizontal="right" vertical="center" wrapText="1"/>
    </xf>
    <xf numFmtId="177" fontId="53" fillId="0" borderId="12" xfId="0" applyNumberFormat="1" applyFont="1" applyBorder="1" applyAlignment="1">
      <alignment horizontal="right" vertical="center" wrapText="1"/>
    </xf>
    <xf numFmtId="177" fontId="53" fillId="0" borderId="18" xfId="0" applyNumberFormat="1" applyFont="1" applyBorder="1" applyAlignment="1">
      <alignment horizontal="right" vertical="center" wrapText="1"/>
    </xf>
    <xf numFmtId="0" fontId="0" fillId="0" borderId="11" xfId="0" applyBorder="1" applyAlignment="1" applyProtection="1">
      <alignment vertical="center"/>
    </xf>
    <xf numFmtId="0" fontId="7" fillId="0" borderId="0" xfId="0" applyFont="1" applyFill="1" applyBorder="1" applyAlignment="1">
      <alignment vertical="center" wrapText="1"/>
    </xf>
    <xf numFmtId="0" fontId="7" fillId="0" borderId="0" xfId="0" applyFont="1" applyBorder="1" applyAlignment="1" applyProtection="1">
      <alignment vertical="center"/>
    </xf>
    <xf numFmtId="176" fontId="5" fillId="0" borderId="24" xfId="0" applyNumberFormat="1" applyFont="1" applyBorder="1" applyAlignment="1" applyProtection="1">
      <alignment vertical="center" wrapText="1"/>
    </xf>
    <xf numFmtId="0" fontId="3" fillId="0" borderId="0" xfId="0" applyFont="1" applyAlignment="1" applyProtection="1">
      <alignment vertical="center"/>
    </xf>
    <xf numFmtId="176" fontId="5" fillId="0" borderId="10" xfId="48" applyNumberFormat="1" applyFont="1" applyFill="1" applyBorder="1" applyAlignment="1" applyProtection="1">
      <alignment horizontal="right" vertical="center" wrapText="1"/>
    </xf>
    <xf numFmtId="3" fontId="5" fillId="0" borderId="10" xfId="48" applyNumberFormat="1" applyFont="1" applyFill="1" applyBorder="1" applyAlignment="1" applyProtection="1">
      <alignment horizontal="right" vertical="center" wrapText="1"/>
    </xf>
    <xf numFmtId="49" fontId="5" fillId="0" borderId="10" xfId="48" applyNumberFormat="1" applyFont="1" applyFill="1" applyBorder="1" applyAlignment="1" applyProtection="1">
      <alignment horizontal="right" vertical="center" wrapText="1"/>
    </xf>
    <xf numFmtId="176" fontId="5" fillId="0" borderId="11" xfId="48" applyNumberFormat="1" applyFont="1" applyFill="1" applyBorder="1" applyAlignment="1" applyProtection="1">
      <alignment horizontal="right" vertical="center" wrapText="1"/>
    </xf>
    <xf numFmtId="3" fontId="5" fillId="0" borderId="11" xfId="48" applyNumberFormat="1" applyFont="1" applyFill="1" applyBorder="1" applyAlignment="1" applyProtection="1">
      <alignment horizontal="right" vertical="center" wrapText="1"/>
    </xf>
    <xf numFmtId="177" fontId="5" fillId="0" borderId="11" xfId="48" applyNumberFormat="1" applyFont="1" applyFill="1" applyBorder="1" applyAlignment="1" applyProtection="1">
      <alignment horizontal="right" vertical="center" wrapText="1"/>
    </xf>
    <xf numFmtId="0" fontId="10" fillId="0" borderId="13" xfId="0" applyFont="1" applyFill="1" applyBorder="1" applyAlignment="1" applyProtection="1">
      <alignment horizontal="right" vertical="center" wrapText="1"/>
    </xf>
    <xf numFmtId="0" fontId="10" fillId="0" borderId="0" xfId="0" applyFont="1" applyFill="1" applyBorder="1" applyAlignment="1" applyProtection="1">
      <alignment horizontal="right" vertical="center" wrapText="1"/>
    </xf>
    <xf numFmtId="0" fontId="10" fillId="0" borderId="38" xfId="45" applyFont="1" applyFill="1" applyBorder="1" applyAlignment="1" applyProtection="1">
      <alignment horizontal="right" vertical="center" wrapText="1"/>
    </xf>
    <xf numFmtId="0" fontId="10" fillId="0" borderId="10" xfId="45" applyFont="1" applyFill="1" applyBorder="1" applyAlignment="1" applyProtection="1">
      <alignment horizontal="right" vertical="center" wrapText="1"/>
    </xf>
    <xf numFmtId="0" fontId="10" fillId="0" borderId="13" xfId="45" applyFont="1" applyFill="1" applyBorder="1" applyAlignment="1" applyProtection="1">
      <alignment horizontal="right" vertical="center" wrapText="1"/>
    </xf>
    <xf numFmtId="0" fontId="10" fillId="0" borderId="16" xfId="0" applyFont="1" applyFill="1" applyBorder="1" applyAlignment="1" applyProtection="1">
      <alignment horizontal="right" vertical="center" wrapText="1"/>
    </xf>
    <xf numFmtId="176" fontId="9" fillId="0" borderId="11" xfId="45" applyNumberFormat="1" applyFont="1" applyFill="1" applyBorder="1" applyAlignment="1" applyProtection="1">
      <alignment horizontal="right" vertical="center" wrapText="1"/>
    </xf>
    <xf numFmtId="176" fontId="9" fillId="0" borderId="34" xfId="45" applyNumberFormat="1" applyFont="1" applyFill="1" applyBorder="1" applyAlignment="1" applyProtection="1">
      <alignment horizontal="right" vertical="center" wrapText="1"/>
    </xf>
    <xf numFmtId="176" fontId="9" fillId="0" borderId="10" xfId="45" applyNumberFormat="1" applyFont="1" applyFill="1" applyBorder="1" applyAlignment="1" applyProtection="1">
      <alignment horizontal="right" vertical="center" wrapText="1"/>
    </xf>
    <xf numFmtId="176" fontId="9" fillId="0" borderId="0" xfId="45" applyNumberFormat="1" applyFont="1" applyFill="1" applyBorder="1" applyAlignment="1" applyProtection="1">
      <alignment horizontal="right" vertical="center" wrapText="1"/>
    </xf>
    <xf numFmtId="0" fontId="2" fillId="0" borderId="10" xfId="0" applyFont="1" applyFill="1" applyBorder="1" applyAlignment="1" applyProtection="1">
      <alignment horizontal="right" vertical="center" wrapText="1"/>
    </xf>
    <xf numFmtId="38" fontId="9" fillId="0" borderId="34" xfId="33" applyFont="1" applyFill="1" applyBorder="1" applyAlignment="1" applyProtection="1">
      <alignment vertical="center"/>
    </xf>
    <xf numFmtId="176" fontId="9" fillId="0" borderId="18" xfId="0" applyNumberFormat="1" applyFont="1" applyFill="1" applyBorder="1" applyAlignment="1" applyProtection="1">
      <alignment horizontal="right" vertical="center" wrapText="1"/>
    </xf>
    <xf numFmtId="176" fontId="9" fillId="0" borderId="35" xfId="45" applyNumberFormat="1" applyFont="1" applyFill="1" applyBorder="1" applyAlignment="1" applyProtection="1">
      <alignment horizontal="right" vertical="center" wrapText="1"/>
    </xf>
    <xf numFmtId="176" fontId="9" fillId="0" borderId="12" xfId="45" applyNumberFormat="1" applyFont="1" applyFill="1" applyBorder="1" applyAlignment="1" applyProtection="1">
      <alignment horizontal="right" vertical="center" wrapText="1"/>
    </xf>
    <xf numFmtId="176" fontId="9" fillId="0" borderId="14" xfId="45" applyNumberFormat="1" applyFont="1" applyFill="1" applyBorder="1" applyAlignment="1" applyProtection="1">
      <alignment horizontal="right" vertical="center" wrapText="1"/>
    </xf>
    <xf numFmtId="0" fontId="2" fillId="0" borderId="12" xfId="0" applyFont="1" applyFill="1" applyBorder="1" applyAlignment="1" applyProtection="1">
      <alignment horizontal="right" vertical="center" wrapText="1"/>
    </xf>
    <xf numFmtId="0" fontId="2" fillId="0" borderId="0" xfId="0" applyFont="1" applyFill="1" applyAlignment="1" applyProtection="1">
      <alignment vertical="center"/>
    </xf>
    <xf numFmtId="0" fontId="2" fillId="0" borderId="0" xfId="0" applyFont="1" applyFill="1" applyBorder="1" applyAlignment="1" applyProtection="1">
      <alignment vertical="center"/>
    </xf>
    <xf numFmtId="0" fontId="10" fillId="0" borderId="11" xfId="0" applyFont="1" applyFill="1" applyBorder="1" applyAlignment="1" applyProtection="1">
      <alignment horizontal="right" vertical="center" wrapText="1"/>
    </xf>
    <xf numFmtId="0" fontId="10" fillId="0" borderId="10" xfId="0" applyFont="1" applyFill="1" applyBorder="1" applyAlignment="1" applyProtection="1">
      <alignment horizontal="right" vertical="center" wrapText="1"/>
    </xf>
    <xf numFmtId="0" fontId="12" fillId="0" borderId="10" xfId="0" applyFont="1" applyFill="1" applyBorder="1" applyAlignment="1" applyProtection="1">
      <alignment horizontal="justify" vertical="center" wrapText="1"/>
    </xf>
    <xf numFmtId="176" fontId="40" fillId="0" borderId="0" xfId="0" applyNumberFormat="1" applyFont="1" applyFill="1" applyBorder="1" applyAlignment="1" applyProtection="1">
      <alignment horizontal="right" vertical="center" wrapText="1"/>
    </xf>
    <xf numFmtId="176" fontId="40" fillId="0" borderId="10" xfId="0" applyNumberFormat="1" applyFont="1" applyFill="1" applyBorder="1" applyAlignment="1" applyProtection="1">
      <alignment horizontal="right" vertical="center" wrapText="1"/>
    </xf>
    <xf numFmtId="176" fontId="40" fillId="0" borderId="11" xfId="0" applyNumberFormat="1" applyFont="1" applyFill="1" applyBorder="1" applyAlignment="1" applyProtection="1">
      <alignment horizontal="right" vertical="center" wrapText="1"/>
    </xf>
    <xf numFmtId="176" fontId="12" fillId="0" borderId="11" xfId="0" applyNumberFormat="1" applyFont="1" applyFill="1" applyBorder="1" applyAlignment="1" applyProtection="1">
      <alignment horizontal="right" vertical="center" wrapText="1"/>
    </xf>
    <xf numFmtId="176" fontId="12" fillId="0" borderId="10" xfId="0" applyNumberFormat="1" applyFont="1" applyFill="1" applyBorder="1" applyAlignment="1" applyProtection="1">
      <alignment horizontal="right" vertical="center" wrapText="1"/>
    </xf>
    <xf numFmtId="176" fontId="12" fillId="0" borderId="0" xfId="0" applyNumberFormat="1" applyFont="1" applyFill="1" applyBorder="1" applyAlignment="1" applyProtection="1">
      <alignment horizontal="right" vertical="center" wrapText="1"/>
    </xf>
    <xf numFmtId="176" fontId="12" fillId="0" borderId="10" xfId="0" applyNumberFormat="1" applyFont="1" applyFill="1" applyBorder="1" applyAlignment="1" applyProtection="1">
      <alignment horizontal="justify" vertical="center" wrapText="1"/>
    </xf>
    <xf numFmtId="176" fontId="6" fillId="0" borderId="0" xfId="0" applyNumberFormat="1" applyFont="1" applyFill="1" applyBorder="1" applyAlignment="1" applyProtection="1">
      <alignment horizontal="right" vertical="center" wrapText="1"/>
    </xf>
    <xf numFmtId="176" fontId="6" fillId="0" borderId="11" xfId="0" applyNumberFormat="1" applyFont="1" applyFill="1" applyBorder="1" applyAlignment="1" applyProtection="1">
      <alignment horizontal="right" vertical="center" wrapText="1"/>
    </xf>
    <xf numFmtId="0" fontId="6" fillId="0" borderId="11" xfId="0" applyFont="1" applyFill="1" applyBorder="1" applyAlignment="1" applyProtection="1">
      <alignment horizontal="right" vertical="center" wrapText="1"/>
    </xf>
    <xf numFmtId="0" fontId="6" fillId="0" borderId="10"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10" xfId="0" applyFont="1" applyFill="1" applyBorder="1" applyAlignment="1" applyProtection="1">
      <alignment horizontal="right" vertical="center" wrapText="1"/>
    </xf>
    <xf numFmtId="0" fontId="6" fillId="0" borderId="14" xfId="0" applyFont="1" applyFill="1" applyBorder="1" applyAlignment="1" applyProtection="1">
      <alignment horizontal="right" vertical="center" wrapText="1"/>
    </xf>
    <xf numFmtId="0" fontId="6" fillId="0" borderId="12" xfId="0" applyFont="1" applyFill="1" applyBorder="1" applyAlignment="1" applyProtection="1">
      <alignment vertical="center"/>
    </xf>
    <xf numFmtId="176" fontId="6" fillId="0" borderId="14" xfId="0" applyNumberFormat="1" applyFont="1" applyFill="1" applyBorder="1" applyAlignment="1" applyProtection="1">
      <alignment horizontal="right" vertical="center" wrapText="1"/>
    </xf>
    <xf numFmtId="0" fontId="6" fillId="0" borderId="18" xfId="0" applyFont="1" applyFill="1" applyBorder="1" applyAlignment="1" applyProtection="1">
      <alignment vertical="center"/>
    </xf>
    <xf numFmtId="0" fontId="6" fillId="0" borderId="12" xfId="0" applyFont="1" applyFill="1" applyBorder="1" applyAlignment="1" applyProtection="1">
      <alignment horizontal="right" vertical="center" wrapText="1"/>
    </xf>
    <xf numFmtId="0" fontId="6" fillId="0" borderId="13" xfId="0" applyFont="1" applyFill="1" applyBorder="1" applyAlignment="1" applyProtection="1">
      <alignment horizontal="right" vertical="center" wrapText="1"/>
    </xf>
    <xf numFmtId="0" fontId="6" fillId="0" borderId="16" xfId="0" applyFont="1" applyFill="1" applyBorder="1" applyAlignment="1" applyProtection="1">
      <alignment horizontal="right" vertical="center" wrapText="1"/>
    </xf>
    <xf numFmtId="0" fontId="2" fillId="0" borderId="16" xfId="0" applyFont="1" applyFill="1" applyBorder="1" applyAlignment="1" applyProtection="1">
      <alignment vertical="center"/>
    </xf>
    <xf numFmtId="176" fontId="40" fillId="0" borderId="0" xfId="0" applyNumberFormat="1" applyFont="1" applyFill="1" applyBorder="1" applyAlignment="1" applyProtection="1">
      <alignment vertical="center"/>
    </xf>
    <xf numFmtId="176" fontId="40" fillId="0" borderId="10" xfId="0" applyNumberFormat="1" applyFont="1" applyFill="1" applyBorder="1" applyAlignment="1" applyProtection="1">
      <alignment vertical="center"/>
    </xf>
    <xf numFmtId="176" fontId="6" fillId="0" borderId="11" xfId="0" applyNumberFormat="1" applyFont="1" applyFill="1" applyBorder="1" applyAlignment="1" applyProtection="1">
      <alignment vertical="center"/>
    </xf>
    <xf numFmtId="176" fontId="6" fillId="0" borderId="0" xfId="0" applyNumberFormat="1" applyFont="1" applyFill="1" applyBorder="1" applyAlignment="1" applyProtection="1">
      <alignment vertical="center"/>
    </xf>
    <xf numFmtId="176" fontId="6" fillId="0" borderId="10" xfId="0" applyNumberFormat="1" applyFont="1" applyFill="1" applyBorder="1" applyAlignment="1" applyProtection="1">
      <alignment vertical="center"/>
    </xf>
    <xf numFmtId="0" fontId="2" fillId="0" borderId="10" xfId="0" applyFont="1" applyFill="1" applyBorder="1" applyAlignment="1" applyProtection="1">
      <alignment vertical="center"/>
    </xf>
    <xf numFmtId="176" fontId="6" fillId="0" borderId="14" xfId="0" applyNumberFormat="1" applyFont="1" applyFill="1" applyBorder="1" applyAlignment="1" applyProtection="1">
      <alignment vertical="center"/>
    </xf>
    <xf numFmtId="176" fontId="6" fillId="0" borderId="18" xfId="0" applyNumberFormat="1" applyFont="1" applyFill="1" applyBorder="1" applyAlignment="1" applyProtection="1">
      <alignment vertical="center"/>
    </xf>
    <xf numFmtId="176" fontId="6" fillId="0" borderId="12" xfId="0" applyNumberFormat="1" applyFont="1" applyFill="1" applyBorder="1" applyAlignment="1" applyProtection="1">
      <alignment vertical="center"/>
    </xf>
    <xf numFmtId="0" fontId="2" fillId="0" borderId="12" xfId="0" applyFont="1" applyFill="1" applyBorder="1" applyAlignment="1" applyProtection="1">
      <alignment vertical="center"/>
    </xf>
    <xf numFmtId="176" fontId="40" fillId="0" borderId="11" xfId="0" applyNumberFormat="1" applyFont="1" applyFill="1" applyBorder="1" applyAlignment="1" applyProtection="1">
      <alignment vertical="center"/>
    </xf>
    <xf numFmtId="180" fontId="5" fillId="0" borderId="14" xfId="0" applyNumberFormat="1" applyFont="1" applyBorder="1" applyAlignment="1">
      <alignment horizontal="right" vertical="center" wrapText="1"/>
    </xf>
    <xf numFmtId="176" fontId="5" fillId="0" borderId="14" xfId="0" applyNumberFormat="1" applyFont="1" applyBorder="1" applyAlignment="1">
      <alignment horizontal="right" vertical="center" wrapText="1"/>
    </xf>
    <xf numFmtId="0" fontId="55" fillId="0" borderId="26" xfId="0" applyFont="1" applyBorder="1" applyAlignment="1">
      <alignment vertical="center"/>
    </xf>
    <xf numFmtId="0" fontId="55" fillId="0" borderId="10" xfId="0" applyFont="1" applyBorder="1" applyAlignment="1">
      <alignment vertical="center"/>
    </xf>
    <xf numFmtId="0" fontId="2" fillId="0" borderId="0" xfId="46" applyFont="1" applyAlignment="1" applyProtection="1">
      <alignment vertical="center"/>
    </xf>
    <xf numFmtId="0" fontId="7" fillId="0" borderId="0" xfId="46" applyFont="1" applyBorder="1" applyAlignment="1">
      <alignment vertical="center"/>
    </xf>
    <xf numFmtId="182" fontId="7" fillId="0" borderId="0" xfId="46" applyNumberFormat="1" applyFont="1" applyBorder="1" applyAlignment="1" applyProtection="1">
      <alignment horizontal="left" vertical="center"/>
    </xf>
    <xf numFmtId="182" fontId="7" fillId="0" borderId="0" xfId="46" applyNumberFormat="1" applyFont="1" applyBorder="1" applyAlignment="1" applyProtection="1">
      <alignment horizontal="distributed" wrapText="1"/>
    </xf>
    <xf numFmtId="182" fontId="7" fillId="0" borderId="0" xfId="46" applyNumberFormat="1" applyFont="1" applyFill="1" applyBorder="1" applyAlignment="1" applyProtection="1">
      <alignment horizontal="right" wrapText="1"/>
    </xf>
    <xf numFmtId="182" fontId="7" fillId="0" borderId="0" xfId="46" applyNumberFormat="1" applyFont="1" applyBorder="1" applyAlignment="1" applyProtection="1">
      <alignment horizontal="right" wrapText="1"/>
    </xf>
    <xf numFmtId="0" fontId="7" fillId="0" borderId="0" xfId="0" applyFont="1" applyAlignment="1" applyProtection="1">
      <alignment vertical="center"/>
    </xf>
    <xf numFmtId="0" fontId="7" fillId="0" borderId="0" xfId="0" applyFont="1" applyBorder="1" applyAlignment="1" applyProtection="1">
      <alignment horizontal="left" vertical="center"/>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176" fontId="5" fillId="0" borderId="14" xfId="0" applyNumberFormat="1" applyFont="1" applyBorder="1" applyAlignment="1">
      <alignment horizontal="right" vertical="center" wrapText="1"/>
    </xf>
    <xf numFmtId="176" fontId="5" fillId="0" borderId="12" xfId="0" applyNumberFormat="1" applyFont="1" applyBorder="1" applyAlignment="1">
      <alignment horizontal="right" vertical="center" wrapText="1"/>
    </xf>
    <xf numFmtId="0" fontId="2" fillId="0" borderId="18" xfId="0" applyFont="1" applyBorder="1" applyAlignment="1">
      <alignment horizontal="left" vertical="center"/>
    </xf>
    <xf numFmtId="176" fontId="9" fillId="0" borderId="14" xfId="0" applyNumberFormat="1" applyFont="1" applyBorder="1" applyAlignment="1">
      <alignment horizontal="right" vertical="center"/>
    </xf>
    <xf numFmtId="0" fontId="6" fillId="0" borderId="0" xfId="0" applyFont="1" applyFill="1" applyBorder="1" applyAlignment="1" applyProtection="1">
      <alignment horizontal="right" vertical="center" wrapText="1"/>
    </xf>
    <xf numFmtId="176" fontId="6" fillId="0" borderId="11" xfId="0" applyNumberFormat="1" applyFont="1" applyFill="1" applyBorder="1" applyAlignment="1" applyProtection="1">
      <alignment vertical="center" wrapText="1"/>
    </xf>
    <xf numFmtId="176" fontId="6" fillId="0" borderId="10" xfId="0" applyNumberFormat="1" applyFont="1" applyFill="1" applyBorder="1" applyAlignment="1" applyProtection="1">
      <alignment vertical="center" wrapText="1"/>
    </xf>
    <xf numFmtId="176" fontId="6" fillId="0" borderId="0" xfId="0" applyNumberFormat="1" applyFont="1" applyFill="1" applyBorder="1" applyAlignment="1" applyProtection="1">
      <alignment vertical="center" wrapText="1"/>
    </xf>
    <xf numFmtId="186" fontId="6" fillId="0" borderId="11" xfId="0" applyNumberFormat="1" applyFont="1" applyFill="1" applyBorder="1" applyAlignment="1">
      <alignment vertical="center" wrapText="1"/>
    </xf>
    <xf numFmtId="186" fontId="6" fillId="0" borderId="10" xfId="0" applyNumberFormat="1" applyFont="1" applyFill="1" applyBorder="1" applyAlignment="1" applyProtection="1">
      <alignment vertical="center" wrapText="1"/>
    </xf>
    <xf numFmtId="186" fontId="6" fillId="0" borderId="0" xfId="0" applyNumberFormat="1" applyFont="1" applyFill="1" applyBorder="1" applyAlignment="1">
      <alignment vertical="center" wrapText="1"/>
    </xf>
    <xf numFmtId="38" fontId="6" fillId="0" borderId="11" xfId="33" applyFont="1" applyFill="1" applyBorder="1" applyAlignment="1">
      <alignment vertical="center" wrapText="1"/>
    </xf>
    <xf numFmtId="38" fontId="6" fillId="0" borderId="10" xfId="33" applyFont="1" applyFill="1" applyBorder="1" applyAlignment="1" applyProtection="1">
      <alignment vertical="center" wrapText="1"/>
    </xf>
    <xf numFmtId="38" fontId="6" fillId="0" borderId="0" xfId="33" applyFont="1" applyFill="1" applyBorder="1" applyAlignment="1">
      <alignment vertical="center" wrapText="1"/>
    </xf>
    <xf numFmtId="0" fontId="6" fillId="0" borderId="18" xfId="0" applyFont="1" applyFill="1" applyBorder="1" applyAlignment="1" applyProtection="1">
      <alignment horizontal="right" vertical="center" wrapText="1"/>
    </xf>
    <xf numFmtId="0" fontId="12" fillId="0" borderId="0" xfId="0" applyFont="1" applyFill="1" applyBorder="1" applyAlignment="1" applyProtection="1">
      <alignment horizontal="right" vertical="center" wrapText="1"/>
    </xf>
    <xf numFmtId="0" fontId="12" fillId="0" borderId="10" xfId="0" applyFont="1" applyFill="1" applyBorder="1" applyAlignment="1" applyProtection="1">
      <alignment horizontal="right" vertical="center" wrapText="1"/>
    </xf>
    <xf numFmtId="3" fontId="6" fillId="0" borderId="11" xfId="0" applyNumberFormat="1" applyFont="1" applyFill="1" applyBorder="1" applyAlignment="1">
      <alignment vertical="center"/>
    </xf>
    <xf numFmtId="3" fontId="6" fillId="0" borderId="0" xfId="0" applyNumberFormat="1" applyFont="1" applyFill="1" applyBorder="1" applyAlignment="1">
      <alignment vertical="center"/>
    </xf>
    <xf numFmtId="0" fontId="6" fillId="0" borderId="18" xfId="0" applyFont="1" applyFill="1" applyBorder="1" applyAlignment="1" applyProtection="1">
      <alignment vertical="center" wrapText="1"/>
    </xf>
    <xf numFmtId="0" fontId="6" fillId="0" borderId="12" xfId="0" applyFont="1" applyFill="1" applyBorder="1" applyAlignment="1" applyProtection="1">
      <alignment vertical="center" wrapText="1"/>
    </xf>
    <xf numFmtId="3" fontId="6" fillId="0" borderId="0" xfId="0" applyNumberFormat="1" applyFont="1" applyFill="1" applyBorder="1" applyAlignment="1">
      <alignment vertical="center" wrapText="1"/>
    </xf>
    <xf numFmtId="176" fontId="6" fillId="0" borderId="10" xfId="0" applyNumberFormat="1" applyFont="1" applyFill="1" applyBorder="1" applyAlignment="1" applyProtection="1">
      <alignment horizontal="right" vertical="center" wrapText="1"/>
    </xf>
    <xf numFmtId="3" fontId="6" fillId="0" borderId="11" xfId="0" applyNumberFormat="1" applyFont="1" applyFill="1" applyBorder="1" applyAlignment="1">
      <alignment vertical="center" wrapText="1"/>
    </xf>
    <xf numFmtId="176" fontId="10" fillId="0" borderId="18" xfId="0" applyNumberFormat="1" applyFont="1" applyFill="1" applyBorder="1" applyAlignment="1" applyProtection="1">
      <alignment horizontal="right" vertical="center" wrapText="1"/>
    </xf>
    <xf numFmtId="176" fontId="10" fillId="0" borderId="12" xfId="0" applyNumberFormat="1" applyFont="1" applyFill="1" applyBorder="1" applyAlignment="1" applyProtection="1">
      <alignment horizontal="right" vertical="center" wrapText="1"/>
    </xf>
    <xf numFmtId="187" fontId="2" fillId="0" borderId="0" xfId="0" applyNumberFormat="1" applyFont="1" applyBorder="1" applyAlignment="1" applyProtection="1">
      <alignment vertical="center"/>
    </xf>
    <xf numFmtId="37" fontId="54" fillId="0" borderId="11" xfId="0" applyNumberFormat="1" applyFont="1" applyBorder="1" applyAlignment="1">
      <alignment horizontal="right" vertical="top"/>
    </xf>
    <xf numFmtId="37" fontId="56" fillId="0" borderId="11" xfId="0" quotePrefix="1" applyNumberFormat="1" applyFont="1" applyBorder="1" applyAlignment="1">
      <alignment horizontal="right" vertical="top"/>
    </xf>
    <xf numFmtId="37" fontId="5" fillId="0" borderId="11" xfId="0" applyNumberFormat="1" applyFont="1" applyBorder="1" applyAlignment="1">
      <alignment vertical="center"/>
    </xf>
    <xf numFmtId="0" fontId="0" fillId="0" borderId="14" xfId="0" applyBorder="1"/>
    <xf numFmtId="0" fontId="0" fillId="0" borderId="18" xfId="0" applyBorder="1"/>
    <xf numFmtId="176" fontId="41" fillId="0" borderId="13" xfId="0" applyNumberFormat="1" applyFont="1" applyFill="1" applyBorder="1" applyAlignment="1">
      <alignment horizontal="right" vertical="center" wrapText="1"/>
    </xf>
    <xf numFmtId="0" fontId="2" fillId="0" borderId="18" xfId="0" applyFont="1" applyBorder="1" applyAlignment="1">
      <alignment horizontal="right" vertical="center"/>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6" fillId="0" borderId="13" xfId="0" applyFont="1" applyBorder="1" applyAlignment="1">
      <alignment horizontal="right" vertical="center"/>
    </xf>
    <xf numFmtId="176" fontId="9" fillId="0" borderId="11" xfId="0" applyNumberFormat="1" applyFont="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14" xfId="0" applyNumberFormat="1" applyFont="1" applyBorder="1" applyAlignment="1">
      <alignment horizontal="right" vertical="center" wrapText="1"/>
    </xf>
    <xf numFmtId="176" fontId="9" fillId="0" borderId="18" xfId="0" applyNumberFormat="1" applyFont="1" applyBorder="1" applyAlignment="1">
      <alignment horizontal="right" vertical="center" wrapText="1"/>
    </xf>
    <xf numFmtId="176" fontId="9" fillId="0" borderId="0" xfId="0" applyNumberFormat="1" applyFont="1" applyBorder="1" applyAlignment="1">
      <alignment horizontal="right" vertical="center"/>
    </xf>
    <xf numFmtId="176" fontId="9" fillId="0" borderId="21" xfId="0" applyNumberFormat="1" applyFont="1" applyBorder="1" applyAlignment="1">
      <alignment horizontal="right" vertical="center"/>
    </xf>
    <xf numFmtId="176" fontId="9" fillId="0" borderId="22" xfId="0" applyNumberFormat="1" applyFont="1" applyBorder="1" applyAlignment="1">
      <alignment horizontal="right" vertical="center"/>
    </xf>
    <xf numFmtId="176" fontId="9" fillId="0" borderId="21" xfId="0" applyNumberFormat="1" applyFont="1" applyBorder="1" applyAlignment="1">
      <alignment horizontal="right" vertical="center" wrapText="1"/>
    </xf>
    <xf numFmtId="176" fontId="9" fillId="0" borderId="22" xfId="0" applyNumberFormat="1" applyFont="1" applyBorder="1" applyAlignment="1">
      <alignment horizontal="right" vertical="center" wrapText="1"/>
    </xf>
    <xf numFmtId="38" fontId="6" fillId="0" borderId="0" xfId="33" applyFont="1" applyFill="1" applyBorder="1" applyAlignment="1" applyProtection="1">
      <alignment vertical="center" wrapText="1"/>
    </xf>
    <xf numFmtId="0" fontId="12" fillId="0" borderId="11" xfId="0" applyFont="1" applyFill="1" applyBorder="1" applyAlignment="1" applyProtection="1">
      <alignment horizontal="right" vertical="center" wrapText="1"/>
    </xf>
    <xf numFmtId="176" fontId="10" fillId="0" borderId="14" xfId="0" applyNumberFormat="1" applyFont="1" applyFill="1" applyBorder="1" applyAlignment="1" applyProtection="1">
      <alignment horizontal="right" vertical="center" wrapText="1"/>
    </xf>
    <xf numFmtId="0" fontId="6" fillId="0" borderId="14" xfId="0" applyFont="1" applyFill="1" applyBorder="1" applyAlignment="1" applyProtection="1">
      <alignment vertical="center" wrapText="1"/>
    </xf>
    <xf numFmtId="0" fontId="5" fillId="0" borderId="15" xfId="0" applyFont="1" applyBorder="1" applyAlignment="1">
      <alignment horizontal="center" vertical="center" wrapText="1"/>
    </xf>
    <xf numFmtId="0" fontId="5" fillId="0" borderId="24" xfId="0" applyFont="1" applyBorder="1" applyAlignment="1">
      <alignment horizontal="center" vertical="center" wrapText="1"/>
    </xf>
    <xf numFmtId="176" fontId="5" fillId="0" borderId="14" xfId="0" applyNumberFormat="1" applyFont="1" applyBorder="1" applyAlignment="1">
      <alignment horizontal="right" vertical="center" wrapText="1"/>
    </xf>
    <xf numFmtId="176" fontId="5" fillId="0" borderId="12" xfId="0" applyNumberFormat="1" applyFont="1" applyBorder="1" applyAlignment="1">
      <alignment horizontal="right" vertical="center" wrapText="1"/>
    </xf>
    <xf numFmtId="0" fontId="2" fillId="0" borderId="18" xfId="0" applyFont="1" applyBorder="1" applyAlignment="1">
      <alignment horizontal="left" vertical="center"/>
    </xf>
    <xf numFmtId="0" fontId="8" fillId="0" borderId="0" xfId="46" applyFont="1" applyBorder="1">
      <alignment vertical="center"/>
    </xf>
    <xf numFmtId="182" fontId="6" fillId="0" borderId="0" xfId="46" applyNumberFormat="1" applyFont="1" applyBorder="1" applyAlignment="1" applyProtection="1">
      <alignment horizontal="distributed" vertical="center" wrapText="1"/>
    </xf>
    <xf numFmtId="182" fontId="6" fillId="0" borderId="0" xfId="46" applyNumberFormat="1" applyFont="1" applyBorder="1" applyAlignment="1" applyProtection="1">
      <alignment horizontal="right" vertical="center" wrapText="1"/>
    </xf>
    <xf numFmtId="3" fontId="6" fillId="0" borderId="10" xfId="0" applyNumberFormat="1" applyFont="1" applyFill="1" applyBorder="1" applyAlignment="1" applyProtection="1">
      <alignment horizontal="right" vertical="center" wrapText="1"/>
    </xf>
    <xf numFmtId="3" fontId="6" fillId="0" borderId="0" xfId="0" applyNumberFormat="1" applyFont="1" applyFill="1" applyBorder="1" applyAlignment="1"/>
    <xf numFmtId="176" fontId="57" fillId="0" borderId="10" xfId="0" applyNumberFormat="1" applyFont="1" applyBorder="1" applyAlignment="1"/>
    <xf numFmtId="37" fontId="5" fillId="0" borderId="11" xfId="0" applyNumberFormat="1" applyFont="1" applyBorder="1" applyAlignment="1">
      <alignment horizontal="right" vertical="top"/>
    </xf>
    <xf numFmtId="0" fontId="0" fillId="0" borderId="0" xfId="0" applyFont="1" applyBorder="1"/>
    <xf numFmtId="184" fontId="5" fillId="0" borderId="0" xfId="47" applyNumberFormat="1" applyFont="1" applyFill="1" applyBorder="1" applyAlignment="1">
      <alignment vertical="top"/>
    </xf>
    <xf numFmtId="184" fontId="5" fillId="0" borderId="11" xfId="47" applyNumberFormat="1" applyFont="1" applyFill="1" applyBorder="1" applyAlignment="1">
      <alignment vertical="top"/>
    </xf>
    <xf numFmtId="176" fontId="44" fillId="0" borderId="10" xfId="0" applyNumberFormat="1" applyFont="1" applyFill="1" applyBorder="1" applyAlignment="1">
      <alignment horizontal="right" vertical="center" wrapText="1"/>
    </xf>
    <xf numFmtId="176" fontId="5" fillId="0" borderId="14" xfId="0" applyNumberFormat="1" applyFont="1" applyBorder="1" applyAlignment="1">
      <alignment horizontal="right" vertical="center" wrapText="1"/>
    </xf>
    <xf numFmtId="176" fontId="5" fillId="0" borderId="14" xfId="0" applyNumberFormat="1" applyFont="1" applyBorder="1" applyAlignment="1">
      <alignment horizontal="right" vertical="center" wrapText="1"/>
    </xf>
    <xf numFmtId="176" fontId="5" fillId="0" borderId="12" xfId="0" applyNumberFormat="1" applyFont="1" applyBorder="1" applyAlignment="1">
      <alignment horizontal="right" vertical="center" wrapText="1"/>
    </xf>
    <xf numFmtId="176" fontId="5" fillId="0" borderId="47" xfId="0" applyNumberFormat="1" applyFont="1" applyBorder="1" applyAlignment="1">
      <alignment horizontal="right" vertical="center" wrapText="1"/>
    </xf>
    <xf numFmtId="176" fontId="5" fillId="0" borderId="51" xfId="0" applyNumberFormat="1" applyFont="1" applyBorder="1" applyAlignment="1" applyProtection="1">
      <alignment horizontal="right" vertical="center" wrapText="1"/>
    </xf>
    <xf numFmtId="176" fontId="5" fillId="0" borderId="53" xfId="0" applyNumberFormat="1" applyFont="1" applyBorder="1" applyAlignment="1" applyProtection="1">
      <alignment horizontal="right" vertical="center" wrapText="1"/>
    </xf>
    <xf numFmtId="182" fontId="58" fillId="0" borderId="0" xfId="46" applyNumberFormat="1" applyFont="1" applyFill="1" applyBorder="1" applyAlignment="1" applyProtection="1">
      <alignment horizontal="right" wrapText="1" shrinkToFit="1"/>
    </xf>
    <xf numFmtId="182" fontId="58" fillId="0" borderId="10" xfId="46" applyNumberFormat="1" applyFont="1" applyFill="1" applyBorder="1" applyAlignment="1" applyProtection="1">
      <alignment horizontal="right" wrapText="1" shrinkToFit="1"/>
    </xf>
    <xf numFmtId="182" fontId="59" fillId="0" borderId="0" xfId="46" applyNumberFormat="1" applyFont="1" applyFill="1" applyBorder="1" applyAlignment="1" applyProtection="1">
      <alignment horizontal="right" wrapText="1" shrinkToFit="1"/>
    </xf>
    <xf numFmtId="182" fontId="59" fillId="0" borderId="10" xfId="46" applyNumberFormat="1" applyFont="1" applyFill="1" applyBorder="1" applyAlignment="1" applyProtection="1">
      <alignment horizontal="right" wrapText="1" shrinkToFit="1"/>
    </xf>
    <xf numFmtId="182" fontId="58" fillId="0" borderId="11" xfId="46" applyNumberFormat="1" applyFont="1" applyFill="1" applyBorder="1" applyAlignment="1" applyProtection="1">
      <alignment horizontal="right" wrapText="1" shrinkToFit="1"/>
    </xf>
    <xf numFmtId="182" fontId="59" fillId="0" borderId="0" xfId="46" applyNumberFormat="1" applyFont="1" applyFill="1" applyBorder="1" applyAlignment="1" applyProtection="1">
      <alignment horizontal="right" wrapText="1"/>
    </xf>
    <xf numFmtId="182" fontId="59" fillId="0" borderId="10" xfId="46" applyNumberFormat="1" applyFont="1" applyFill="1" applyBorder="1" applyAlignment="1" applyProtection="1">
      <alignment horizontal="right" wrapText="1"/>
    </xf>
    <xf numFmtId="182" fontId="59" fillId="0" borderId="11" xfId="46" applyNumberFormat="1" applyFont="1" applyFill="1" applyBorder="1" applyAlignment="1" applyProtection="1">
      <alignment horizontal="right" wrapText="1"/>
    </xf>
    <xf numFmtId="182" fontId="59" fillId="0" borderId="14" xfId="46" applyNumberFormat="1" applyFont="1" applyFill="1" applyBorder="1" applyAlignment="1" applyProtection="1">
      <alignment horizontal="right" wrapText="1"/>
    </xf>
    <xf numFmtId="182" fontId="59" fillId="0" borderId="12" xfId="46" applyNumberFormat="1" applyFont="1" applyFill="1" applyBorder="1" applyAlignment="1" applyProtection="1">
      <alignment horizontal="right" wrapText="1"/>
    </xf>
    <xf numFmtId="182" fontId="59" fillId="0" borderId="18" xfId="46" applyNumberFormat="1" applyFont="1" applyFill="1" applyBorder="1" applyAlignment="1" applyProtection="1">
      <alignment horizontal="right" wrapText="1"/>
    </xf>
    <xf numFmtId="182" fontId="58" fillId="0" borderId="11" xfId="46" applyNumberFormat="1" applyFont="1" applyFill="1" applyBorder="1" applyAlignment="1" applyProtection="1">
      <alignment horizontal="right" wrapText="1"/>
    </xf>
    <xf numFmtId="176" fontId="60" fillId="0" borderId="11" xfId="46" applyNumberFormat="1" applyFont="1" applyBorder="1" applyAlignment="1" applyProtection="1">
      <alignment horizontal="right" vertical="center" wrapText="1"/>
    </xf>
    <xf numFmtId="0" fontId="54" fillId="0" borderId="11" xfId="46" applyFont="1" applyBorder="1" applyAlignment="1" applyProtection="1">
      <alignment horizontal="center" vertical="center" wrapText="1"/>
    </xf>
    <xf numFmtId="176" fontId="54" fillId="0" borderId="11" xfId="46" applyNumberFormat="1" applyFont="1" applyBorder="1" applyAlignment="1" applyProtection="1">
      <alignment horizontal="right" vertical="center" wrapText="1"/>
    </xf>
    <xf numFmtId="0" fontId="54" fillId="0" borderId="11" xfId="0" applyFont="1" applyBorder="1" applyAlignment="1">
      <alignment vertical="center"/>
    </xf>
    <xf numFmtId="0" fontId="54" fillId="0" borderId="11" xfId="0" applyFont="1" applyBorder="1" applyAlignment="1">
      <alignment horizontal="center" vertical="center"/>
    </xf>
    <xf numFmtId="0" fontId="61" fillId="0" borderId="10" xfId="0" applyFont="1" applyBorder="1" applyAlignment="1">
      <alignment vertical="center"/>
    </xf>
    <xf numFmtId="0" fontId="54" fillId="0" borderId="14" xfId="0" applyFont="1" applyBorder="1" applyAlignment="1">
      <alignment horizontal="center" vertical="center"/>
    </xf>
    <xf numFmtId="176" fontId="54" fillId="0" borderId="14" xfId="46" applyNumberFormat="1" applyFont="1" applyBorder="1" applyProtection="1">
      <alignment vertical="center"/>
    </xf>
    <xf numFmtId="0" fontId="61" fillId="0" borderId="12" xfId="0" applyFont="1" applyBorder="1" applyAlignment="1">
      <alignment vertical="center"/>
    </xf>
    <xf numFmtId="0" fontId="3" fillId="0" borderId="0" xfId="0" applyFont="1" applyAlignment="1" applyProtection="1">
      <alignment horizontal="left" vertical="center"/>
    </xf>
    <xf numFmtId="0" fontId="7" fillId="0" borderId="0" xfId="0" applyFont="1" applyAlignment="1" applyProtection="1">
      <alignment vertical="center"/>
    </xf>
    <xf numFmtId="0" fontId="5" fillId="0" borderId="31" xfId="0" applyFont="1" applyBorder="1" applyAlignment="1" applyProtection="1">
      <alignment horizontal="center" vertical="center" wrapText="1"/>
    </xf>
    <xf numFmtId="0" fontId="2" fillId="0" borderId="18" xfId="0" applyFont="1" applyBorder="1" applyAlignment="1" applyProtection="1">
      <alignment horizontal="right" vertical="center"/>
    </xf>
    <xf numFmtId="0" fontId="9" fillId="0" borderId="24" xfId="0" applyFont="1" applyBorder="1" applyAlignment="1" applyProtection="1">
      <alignment horizontal="center" vertical="center" wrapText="1"/>
    </xf>
    <xf numFmtId="176" fontId="5" fillId="0" borderId="14" xfId="0" applyNumberFormat="1" applyFont="1" applyBorder="1" applyAlignment="1" applyProtection="1">
      <alignment horizontal="center" vertical="center" wrapText="1"/>
    </xf>
    <xf numFmtId="176" fontId="5" fillId="0" borderId="12" xfId="0" applyNumberFormat="1" applyFont="1" applyBorder="1" applyAlignment="1" applyProtection="1">
      <alignment horizontal="center" vertical="center" wrapText="1"/>
    </xf>
    <xf numFmtId="0" fontId="9" fillId="0" borderId="28" xfId="46" applyFont="1" applyBorder="1" applyAlignment="1" applyProtection="1">
      <alignment horizontal="center" vertical="center" wrapText="1"/>
    </xf>
    <xf numFmtId="182" fontId="9" fillId="0" borderId="18" xfId="46" applyNumberFormat="1" applyFont="1" applyBorder="1" applyAlignment="1" applyProtection="1">
      <alignment horizontal="center" vertical="center" wrapText="1"/>
    </xf>
    <xf numFmtId="0" fontId="2" fillId="0" borderId="18" xfId="0" applyFont="1" applyBorder="1" applyAlignment="1" applyProtection="1">
      <alignment horizontal="left" vertical="center"/>
    </xf>
    <xf numFmtId="0" fontId="2" fillId="0" borderId="0" xfId="0" applyFont="1" applyAlignment="1" applyProtection="1">
      <alignment horizontal="left" vertical="center"/>
    </xf>
    <xf numFmtId="0" fontId="7" fillId="0" borderId="0" xfId="0" applyFont="1" applyBorder="1" applyAlignment="1" applyProtection="1">
      <alignment vertical="center"/>
    </xf>
    <xf numFmtId="177" fontId="62" fillId="0" borderId="0" xfId="0" applyNumberFormat="1" applyFont="1" applyBorder="1" applyAlignment="1" applyProtection="1">
      <alignment horizontal="right" vertical="center" wrapText="1"/>
    </xf>
    <xf numFmtId="0" fontId="0" fillId="0" borderId="18" xfId="0" applyBorder="1" applyAlignment="1" applyProtection="1">
      <alignment vertical="center"/>
    </xf>
    <xf numFmtId="0" fontId="6" fillId="0" borderId="27"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9" fillId="0" borderId="27" xfId="46" applyFont="1" applyBorder="1" applyAlignment="1" applyProtection="1">
      <alignment horizontal="center" vertical="center" wrapText="1"/>
    </xf>
    <xf numFmtId="0" fontId="9" fillId="0" borderId="17" xfId="46"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27" xfId="0" applyFont="1" applyBorder="1" applyAlignment="1" applyProtection="1">
      <alignment horizontal="center" vertical="center"/>
    </xf>
    <xf numFmtId="0" fontId="5" fillId="0" borderId="17" xfId="0" applyFont="1" applyBorder="1" applyAlignment="1" applyProtection="1">
      <alignment horizontal="center" vertical="center"/>
    </xf>
    <xf numFmtId="0" fontId="9" fillId="0" borderId="27" xfId="0" applyFont="1" applyBorder="1" applyAlignment="1" applyProtection="1">
      <alignment horizontal="center" vertical="center"/>
    </xf>
    <xf numFmtId="0" fontId="9" fillId="0" borderId="17" xfId="0" applyFont="1" applyBorder="1" applyAlignment="1" applyProtection="1">
      <alignment horizontal="center" vertical="center"/>
    </xf>
    <xf numFmtId="0" fontId="5" fillId="0" borderId="27" xfId="46" applyFont="1" applyBorder="1" applyAlignment="1" applyProtection="1">
      <alignment horizontal="center" vertical="center" wrapText="1"/>
    </xf>
    <xf numFmtId="0" fontId="5" fillId="0" borderId="17" xfId="46" applyFont="1" applyBorder="1" applyAlignment="1" applyProtection="1">
      <alignment horizontal="center" vertical="center" wrapText="1"/>
    </xf>
    <xf numFmtId="0" fontId="9" fillId="0" borderId="27" xfId="46" applyFont="1" applyBorder="1" applyAlignment="1" applyProtection="1">
      <alignment horizontal="center" vertical="center" wrapText="1"/>
    </xf>
    <xf numFmtId="0" fontId="9" fillId="0" borderId="17" xfId="46" applyFont="1" applyBorder="1" applyAlignment="1" applyProtection="1">
      <alignment horizontal="center" vertical="center" wrapText="1"/>
    </xf>
    <xf numFmtId="0" fontId="7" fillId="0" borderId="0" xfId="0" applyFont="1" applyAlignment="1" applyProtection="1">
      <alignment vertical="center"/>
    </xf>
    <xf numFmtId="0" fontId="9" fillId="0" borderId="15" xfId="0" applyFont="1" applyBorder="1" applyAlignment="1" applyProtection="1">
      <alignment horizontal="left" vertical="top" wrapText="1"/>
    </xf>
    <xf numFmtId="0" fontId="7" fillId="0" borderId="0" xfId="0" applyFont="1" applyAlignment="1" applyProtection="1">
      <alignment horizontal="left" vertical="center"/>
    </xf>
    <xf numFmtId="0" fontId="7" fillId="0" borderId="0" xfId="0" applyFont="1" applyBorder="1" applyAlignment="1" applyProtection="1">
      <alignment vertical="center"/>
    </xf>
    <xf numFmtId="0" fontId="6" fillId="0" borderId="24" xfId="0" applyFont="1" applyBorder="1" applyAlignment="1" applyProtection="1">
      <alignment horizontal="center" vertical="center" wrapText="1"/>
    </xf>
    <xf numFmtId="0" fontId="6" fillId="0" borderId="15" xfId="0" applyFont="1" applyBorder="1" applyAlignment="1" applyProtection="1">
      <alignment horizontal="left" vertical="center" wrapText="1"/>
    </xf>
    <xf numFmtId="0" fontId="2" fillId="0" borderId="0" xfId="0" applyFont="1" applyAlignment="1" applyProtection="1">
      <alignment horizontal="left" vertical="center"/>
    </xf>
    <xf numFmtId="176" fontId="6" fillId="0" borderId="0" xfId="0" applyNumberFormat="1" applyFont="1" applyBorder="1" applyAlignment="1" applyProtection="1">
      <alignment vertical="center" wrapText="1" shrinkToFit="1"/>
    </xf>
    <xf numFmtId="176" fontId="6" fillId="0" borderId="11" xfId="0" applyNumberFormat="1" applyFont="1" applyFill="1" applyBorder="1" applyAlignment="1" applyProtection="1">
      <alignment vertical="center" wrapText="1" shrinkToFit="1"/>
    </xf>
    <xf numFmtId="176" fontId="6" fillId="0" borderId="11" xfId="0" applyNumberFormat="1" applyFont="1" applyBorder="1" applyAlignment="1" applyProtection="1">
      <alignment vertical="center" wrapText="1" shrinkToFit="1"/>
    </xf>
    <xf numFmtId="176" fontId="6" fillId="0" borderId="0" xfId="0" applyNumberFormat="1" applyFont="1" applyAlignment="1" applyProtection="1">
      <alignment vertical="center" wrapText="1" shrinkToFit="1"/>
    </xf>
    <xf numFmtId="0" fontId="2" fillId="0" borderId="18" xfId="0" applyFont="1" applyBorder="1" applyAlignment="1" applyProtection="1">
      <alignment horizontal="right" vertical="center"/>
    </xf>
    <xf numFmtId="0" fontId="3" fillId="0" borderId="0" xfId="0" applyFont="1" applyAlignment="1">
      <alignment horizontal="left" vertical="center"/>
    </xf>
    <xf numFmtId="176" fontId="5" fillId="0" borderId="30" xfId="0" applyNumberFormat="1" applyFont="1" applyBorder="1" applyAlignment="1" applyProtection="1">
      <alignment horizontal="center" vertical="center" wrapText="1"/>
    </xf>
    <xf numFmtId="176" fontId="5" fillId="0" borderId="15" xfId="0" applyNumberFormat="1" applyFont="1" applyBorder="1" applyAlignment="1" applyProtection="1">
      <alignment horizontal="center" vertical="center" wrapText="1"/>
    </xf>
    <xf numFmtId="176" fontId="5" fillId="0" borderId="24" xfId="0" applyNumberFormat="1" applyFont="1" applyBorder="1" applyAlignment="1" applyProtection="1">
      <alignment horizontal="center" vertical="center" wrapText="1"/>
    </xf>
    <xf numFmtId="0" fontId="6" fillId="0" borderId="0" xfId="0" applyFont="1" applyAlignment="1">
      <alignment horizontal="center" vertical="center"/>
    </xf>
    <xf numFmtId="0" fontId="0" fillId="0" borderId="0" xfId="0" applyAlignment="1" applyProtection="1">
      <alignment vertical="center"/>
      <protection hidden="1"/>
    </xf>
    <xf numFmtId="0" fontId="7" fillId="0" borderId="0" xfId="0" applyFont="1" applyAlignment="1" applyProtection="1">
      <alignment vertical="center"/>
      <protection hidden="1"/>
    </xf>
    <xf numFmtId="0" fontId="3" fillId="0" borderId="0" xfId="0" applyFont="1" applyAlignment="1" applyProtection="1">
      <alignment horizontal="left" vertical="center"/>
    </xf>
    <xf numFmtId="0" fontId="7" fillId="0" borderId="0" xfId="0" applyFont="1" applyAlignment="1" applyProtection="1">
      <alignment vertical="center"/>
    </xf>
    <xf numFmtId="0" fontId="5" fillId="0" borderId="13"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3"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14" xfId="0" applyFont="1" applyBorder="1" applyAlignment="1" applyProtection="1">
      <alignment horizontal="center" vertical="top" wrapText="1"/>
    </xf>
    <xf numFmtId="0" fontId="5" fillId="0" borderId="12" xfId="0" applyFont="1" applyBorder="1" applyAlignment="1" applyProtection="1">
      <alignment horizontal="center" vertical="top" wrapText="1"/>
    </xf>
    <xf numFmtId="0" fontId="2" fillId="0" borderId="18" xfId="0" applyFont="1" applyBorder="1" applyAlignment="1" applyProtection="1">
      <alignment horizontal="right" vertical="center"/>
    </xf>
    <xf numFmtId="176" fontId="9" fillId="0" borderId="11" xfId="0" applyNumberFormat="1" applyFont="1" applyBorder="1" applyAlignment="1" applyProtection="1">
      <alignment horizontal="right" vertical="top" wrapText="1"/>
    </xf>
    <xf numFmtId="0" fontId="0" fillId="0" borderId="11" xfId="0" applyBorder="1" applyAlignment="1">
      <alignment horizontal="right" vertical="top" wrapText="1"/>
    </xf>
    <xf numFmtId="0" fontId="9" fillId="0" borderId="15" xfId="0" applyFont="1" applyBorder="1" applyAlignment="1" applyProtection="1">
      <alignment horizontal="left" vertical="top" wrapText="1"/>
    </xf>
    <xf numFmtId="0" fontId="0" fillId="0" borderId="15" xfId="0" applyBorder="1" applyAlignment="1">
      <alignment horizontal="left" vertical="top" wrapText="1"/>
    </xf>
    <xf numFmtId="0" fontId="9" fillId="0" borderId="30" xfId="0" applyFont="1" applyBorder="1" applyAlignment="1" applyProtection="1">
      <alignment horizontal="center" vertical="center" wrapText="1"/>
    </xf>
    <xf numFmtId="0" fontId="9" fillId="0" borderId="24" xfId="0" applyFont="1" applyBorder="1" applyAlignment="1" applyProtection="1">
      <alignment horizontal="center" vertical="center" wrapText="1"/>
    </xf>
    <xf numFmtId="49" fontId="9" fillId="0" borderId="13" xfId="0" applyNumberFormat="1" applyFont="1" applyBorder="1" applyAlignment="1" applyProtection="1">
      <alignment horizontal="center" wrapText="1"/>
    </xf>
    <xf numFmtId="0" fontId="15" fillId="0" borderId="16" xfId="0" applyFont="1" applyBorder="1" applyAlignment="1"/>
    <xf numFmtId="0" fontId="9" fillId="0" borderId="13" xfId="0" applyFont="1" applyBorder="1" applyAlignment="1" applyProtection="1">
      <alignment horizontal="center" wrapText="1"/>
    </xf>
    <xf numFmtId="0" fontId="9" fillId="0" borderId="16" xfId="0" applyFont="1" applyBorder="1" applyAlignment="1" applyProtection="1">
      <alignment horizontal="center" wrapText="1"/>
    </xf>
    <xf numFmtId="0" fontId="9" fillId="0" borderId="13"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5" xfId="0" applyFont="1" applyBorder="1" applyAlignment="1" applyProtection="1">
      <alignment horizontal="right" vertical="top" wrapText="1"/>
    </xf>
    <xf numFmtId="0" fontId="0" fillId="0" borderId="15" xfId="0" applyBorder="1" applyAlignment="1">
      <alignment horizontal="right" vertical="top" wrapText="1"/>
    </xf>
    <xf numFmtId="0" fontId="3" fillId="0" borderId="0" xfId="0" applyFont="1" applyAlignment="1" applyProtection="1">
      <alignment horizontal="center" vertical="center"/>
    </xf>
    <xf numFmtId="0" fontId="15" fillId="0" borderId="24" xfId="0" applyFont="1" applyBorder="1" applyAlignment="1" applyProtection="1">
      <alignment vertical="center"/>
    </xf>
    <xf numFmtId="0" fontId="15" fillId="0" borderId="12" xfId="0" applyFont="1" applyBorder="1" applyAlignment="1">
      <alignment vertical="center"/>
    </xf>
    <xf numFmtId="0" fontId="6" fillId="0" borderId="14" xfId="0" applyFont="1" applyBorder="1" applyAlignment="1" applyProtection="1">
      <alignment horizontal="center" vertical="top" wrapText="1"/>
    </xf>
    <xf numFmtId="0" fontId="6" fillId="0" borderId="12" xfId="0" applyFont="1" applyBorder="1" applyAlignment="1" applyProtection="1">
      <alignment horizontal="center" vertical="top" wrapText="1"/>
    </xf>
    <xf numFmtId="176" fontId="9" fillId="0" borderId="11" xfId="43" applyNumberFormat="1" applyFont="1" applyBorder="1" applyAlignment="1" applyProtection="1">
      <alignment horizontal="right" vertical="top" wrapText="1"/>
    </xf>
    <xf numFmtId="176" fontId="9" fillId="0" borderId="11" xfId="43" applyNumberFormat="1" applyFont="1" applyFill="1" applyBorder="1" applyAlignment="1" applyProtection="1">
      <alignment horizontal="right" vertical="top" wrapText="1"/>
    </xf>
    <xf numFmtId="176" fontId="9" fillId="0" borderId="11" xfId="0" applyNumberFormat="1" applyFont="1" applyFill="1" applyBorder="1" applyAlignment="1" applyProtection="1">
      <alignment horizontal="right" vertical="top" wrapText="1"/>
    </xf>
    <xf numFmtId="0" fontId="9" fillId="0" borderId="15" xfId="0" applyFont="1" applyBorder="1" applyAlignment="1" applyProtection="1">
      <alignment horizontal="right" vertical="center" wrapText="1"/>
    </xf>
    <xf numFmtId="0" fontId="9" fillId="0" borderId="24" xfId="0" applyFont="1" applyBorder="1" applyAlignment="1" applyProtection="1">
      <alignment horizontal="right" vertical="center" wrapText="1"/>
    </xf>
    <xf numFmtId="176" fontId="9" fillId="0" borderId="14" xfId="0" applyNumberFormat="1" applyFont="1" applyBorder="1" applyAlignment="1" applyProtection="1">
      <alignment horizontal="right" vertical="top" wrapText="1"/>
    </xf>
    <xf numFmtId="0" fontId="9" fillId="0" borderId="24" xfId="0" applyFont="1" applyBorder="1" applyAlignment="1" applyProtection="1">
      <alignment horizontal="left" vertical="top" wrapText="1"/>
    </xf>
    <xf numFmtId="49" fontId="7" fillId="0" borderId="28" xfId="0" applyNumberFormat="1" applyFont="1" applyBorder="1" applyAlignment="1" applyProtection="1">
      <alignment horizontal="left" vertical="center" wrapText="1"/>
    </xf>
    <xf numFmtId="0" fontId="7" fillId="0" borderId="28" xfId="0" applyFont="1" applyBorder="1" applyAlignment="1" applyProtection="1">
      <alignment horizontal="center" vertical="center"/>
    </xf>
    <xf numFmtId="0" fontId="7" fillId="0" borderId="0" xfId="0" applyFont="1" applyBorder="1" applyAlignment="1" applyProtection="1">
      <alignment horizontal="center" vertical="center"/>
    </xf>
    <xf numFmtId="49" fontId="7" fillId="0" borderId="0" xfId="0" applyNumberFormat="1" applyFont="1" applyBorder="1" applyAlignment="1" applyProtection="1">
      <alignment horizontal="left" vertical="center" wrapText="1"/>
    </xf>
    <xf numFmtId="0" fontId="7" fillId="0" borderId="0" xfId="0" applyFont="1" applyAlignment="1" applyProtection="1">
      <alignment horizontal="right" vertical="center"/>
    </xf>
    <xf numFmtId="0" fontId="7" fillId="0" borderId="0" xfId="0" applyFont="1" applyAlignment="1" applyProtection="1">
      <alignment horizontal="left" vertical="center"/>
    </xf>
    <xf numFmtId="0" fontId="7" fillId="0" borderId="0" xfId="0" applyFont="1" applyAlignment="1" applyProtection="1">
      <alignment horizontal="center" vertical="center"/>
    </xf>
    <xf numFmtId="0" fontId="7" fillId="0" borderId="28" xfId="0" applyFont="1" applyFill="1" applyBorder="1" applyAlignment="1">
      <alignment horizontal="left" vertical="center" wrapText="1"/>
    </xf>
    <xf numFmtId="0" fontId="7" fillId="0" borderId="0" xfId="0" applyFont="1" applyBorder="1" applyAlignment="1">
      <alignment horizontal="left"/>
    </xf>
    <xf numFmtId="0" fontId="7" fillId="0" borderId="0" xfId="0" applyFont="1" applyFill="1" applyBorder="1" applyAlignment="1">
      <alignment horizontal="left" vertical="center" wrapText="1"/>
    </xf>
    <xf numFmtId="0" fontId="3" fillId="0" borderId="0" xfId="0" applyFont="1" applyAlignment="1">
      <alignment horizontal="left" vertical="center"/>
    </xf>
    <xf numFmtId="0" fontId="2" fillId="0" borderId="18" xfId="0" applyFont="1" applyBorder="1" applyAlignment="1">
      <alignment horizontal="right" vertical="center"/>
    </xf>
    <xf numFmtId="0" fontId="5" fillId="0" borderId="3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0" xfId="0" applyFont="1" applyBorder="1" applyAlignment="1" applyProtection="1">
      <alignment horizontal="distributed" vertical="center" wrapText="1"/>
    </xf>
    <xf numFmtId="0" fontId="5" fillId="0" borderId="24" xfId="0" applyFont="1" applyBorder="1" applyAlignment="1" applyProtection="1">
      <alignment horizontal="distributed" vertical="center" wrapText="1"/>
    </xf>
    <xf numFmtId="0" fontId="5" fillId="0" borderId="27"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7" fillId="0" borderId="28" xfId="0" applyFont="1" applyBorder="1" applyAlignment="1">
      <alignment horizontal="left" vertical="center"/>
    </xf>
    <xf numFmtId="0" fontId="7" fillId="0" borderId="0" xfId="0" applyFont="1" applyFill="1" applyBorder="1" applyAlignment="1">
      <alignment vertical="center" wrapText="1"/>
    </xf>
    <xf numFmtId="0" fontId="0" fillId="0" borderId="0" xfId="0" applyBorder="1" applyAlignment="1">
      <alignment horizontal="center" vertical="center"/>
    </xf>
    <xf numFmtId="0" fontId="0" fillId="0" borderId="11" xfId="0"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7" fillId="0" borderId="28" xfId="0" applyFont="1" applyBorder="1" applyAlignment="1" applyProtection="1">
      <alignment vertical="center"/>
    </xf>
    <xf numFmtId="0" fontId="9" fillId="0" borderId="27"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39" xfId="0" applyFont="1" applyBorder="1" applyAlignment="1" applyProtection="1">
      <alignment horizontal="center" vertical="center" wrapText="1"/>
    </xf>
    <xf numFmtId="0" fontId="9" fillId="0" borderId="39" xfId="0" applyFont="1" applyFill="1" applyBorder="1" applyAlignment="1" applyProtection="1">
      <alignment horizontal="center" vertical="center" wrapText="1"/>
    </xf>
    <xf numFmtId="0" fontId="9" fillId="0" borderId="24" xfId="0" applyFont="1" applyFill="1" applyBorder="1" applyAlignment="1" applyProtection="1">
      <alignment horizontal="center" vertical="center" wrapText="1"/>
    </xf>
    <xf numFmtId="0" fontId="9" fillId="0" borderId="54" xfId="0" applyFont="1" applyFill="1" applyBorder="1" applyAlignment="1" applyProtection="1">
      <alignment horizontal="center" vertical="center" wrapText="1"/>
    </xf>
    <xf numFmtId="0" fontId="9" fillId="0" borderId="55" xfId="0" applyFont="1" applyFill="1" applyBorder="1" applyAlignment="1" applyProtection="1">
      <alignment horizontal="center" vertical="center" wrapText="1"/>
    </xf>
    <xf numFmtId="0" fontId="9" fillId="0" borderId="43" xfId="0" applyFont="1" applyFill="1" applyBorder="1" applyAlignment="1" applyProtection="1">
      <alignment horizontal="center" vertical="center" wrapText="1"/>
    </xf>
    <xf numFmtId="0" fontId="9" fillId="0" borderId="44" xfId="0" applyFont="1" applyFill="1" applyBorder="1" applyAlignment="1" applyProtection="1">
      <alignment horizontal="center" vertical="center" wrapText="1"/>
    </xf>
    <xf numFmtId="0" fontId="9" fillId="0" borderId="45" xfId="0" applyFont="1" applyFill="1" applyBorder="1" applyAlignment="1" applyProtection="1">
      <alignment horizontal="center" vertical="center" wrapText="1"/>
    </xf>
    <xf numFmtId="0" fontId="9" fillId="0" borderId="42" xfId="0"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9" fillId="0" borderId="27"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0" fontId="9" fillId="0" borderId="41" xfId="0" applyFont="1" applyFill="1" applyBorder="1" applyAlignment="1" applyProtection="1">
      <alignment horizontal="center" vertical="center" wrapText="1"/>
    </xf>
    <xf numFmtId="0" fontId="9" fillId="0" borderId="14"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0" fontId="9" fillId="0" borderId="46"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176" fontId="9" fillId="0" borderId="11" xfId="0" applyNumberFormat="1" applyFont="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11" xfId="0" applyNumberFormat="1" applyFont="1" applyBorder="1" applyAlignment="1">
      <alignment horizontal="right" vertical="center"/>
    </xf>
    <xf numFmtId="176" fontId="9" fillId="0" borderId="0" xfId="0" applyNumberFormat="1" applyFont="1" applyBorder="1" applyAlignment="1">
      <alignment horizontal="right" vertical="center"/>
    </xf>
    <xf numFmtId="176" fontId="9" fillId="0" borderId="21" xfId="0" applyNumberFormat="1" applyFont="1" applyBorder="1" applyAlignment="1">
      <alignment horizontal="right" vertical="center"/>
    </xf>
    <xf numFmtId="176" fontId="9" fillId="0" borderId="22" xfId="0" applyNumberFormat="1" applyFont="1" applyBorder="1" applyAlignment="1">
      <alignment horizontal="right" vertical="center"/>
    </xf>
    <xf numFmtId="0" fontId="9" fillId="0" borderId="39"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6" fillId="0" borderId="13" xfId="0" applyFont="1" applyBorder="1" applyAlignment="1">
      <alignment horizontal="right" vertical="center" wrapText="1"/>
    </xf>
    <xf numFmtId="0" fontId="6" fillId="0" borderId="28" xfId="0" applyFont="1" applyBorder="1" applyAlignment="1">
      <alignment horizontal="right" vertical="center" wrapText="1"/>
    </xf>
    <xf numFmtId="176" fontId="9" fillId="0" borderId="21" xfId="0" applyNumberFormat="1" applyFont="1" applyBorder="1" applyAlignment="1">
      <alignment horizontal="right" vertical="center" wrapText="1"/>
    </xf>
    <xf numFmtId="176" fontId="9" fillId="0" borderId="22" xfId="0" applyNumberFormat="1" applyFont="1" applyBorder="1" applyAlignment="1">
      <alignment horizontal="right" vertical="center" wrapText="1"/>
    </xf>
    <xf numFmtId="176" fontId="9" fillId="0" borderId="14" xfId="0" applyNumberFormat="1" applyFont="1" applyFill="1" applyBorder="1" applyAlignment="1">
      <alignment horizontal="right" vertical="center" wrapText="1"/>
    </xf>
    <xf numFmtId="176" fontId="9" fillId="0" borderId="18" xfId="0" applyNumberFormat="1" applyFont="1" applyFill="1" applyBorder="1" applyAlignment="1">
      <alignment horizontal="right" vertical="center" wrapText="1"/>
    </xf>
    <xf numFmtId="177" fontId="9" fillId="0" borderId="11" xfId="0" applyNumberFormat="1" applyFont="1" applyBorder="1" applyAlignment="1">
      <alignment horizontal="right" vertical="center" wrapText="1"/>
    </xf>
    <xf numFmtId="177" fontId="9" fillId="0" borderId="0" xfId="0" applyNumberFormat="1" applyFont="1" applyBorder="1" applyAlignment="1">
      <alignment horizontal="right" vertical="center" wrapText="1"/>
    </xf>
    <xf numFmtId="0" fontId="6" fillId="0" borderId="13" xfId="0" applyFont="1" applyBorder="1" applyAlignment="1">
      <alignment horizontal="right" vertical="center"/>
    </xf>
    <xf numFmtId="0" fontId="6" fillId="0" borderId="28" xfId="0" applyFont="1" applyBorder="1" applyAlignment="1">
      <alignment horizontal="right" vertical="center"/>
    </xf>
    <xf numFmtId="0" fontId="9" fillId="0" borderId="27" xfId="0" applyFont="1" applyBorder="1" applyAlignment="1">
      <alignment horizontal="center" vertical="center"/>
    </xf>
    <xf numFmtId="0" fontId="9" fillId="0" borderId="31" xfId="0" applyFont="1" applyBorder="1" applyAlignment="1">
      <alignment horizontal="center" vertical="center"/>
    </xf>
    <xf numFmtId="0" fontId="9" fillId="0" borderId="17" xfId="0" applyFont="1" applyBorder="1" applyAlignment="1">
      <alignment horizontal="center" vertical="center"/>
    </xf>
    <xf numFmtId="0" fontId="7" fillId="0" borderId="0" xfId="0" applyFont="1" applyAlignment="1">
      <alignment horizontal="left" vertical="center"/>
    </xf>
    <xf numFmtId="176" fontId="9" fillId="0" borderId="14" xfId="0" applyNumberFormat="1" applyFont="1" applyBorder="1" applyAlignment="1">
      <alignment horizontal="right" vertical="center" wrapText="1"/>
    </xf>
    <xf numFmtId="176" fontId="9" fillId="0" borderId="18" xfId="0" applyNumberFormat="1" applyFont="1" applyBorder="1" applyAlignment="1">
      <alignment horizontal="right" vertical="center" wrapText="1"/>
    </xf>
    <xf numFmtId="177" fontId="9" fillId="0" borderId="14" xfId="0" applyNumberFormat="1" applyFont="1" applyBorder="1" applyAlignment="1">
      <alignment horizontal="right" vertical="center" wrapText="1"/>
    </xf>
    <xf numFmtId="177" fontId="9" fillId="0" borderId="18" xfId="0" applyNumberFormat="1" applyFont="1" applyBorder="1" applyAlignment="1">
      <alignment horizontal="right" vertical="center" wrapText="1"/>
    </xf>
    <xf numFmtId="176" fontId="9" fillId="0" borderId="11" xfId="0" applyNumberFormat="1"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0" fontId="9" fillId="0" borderId="30" xfId="0" applyFont="1" applyBorder="1" applyAlignment="1">
      <alignment horizontal="center" vertical="center" wrapText="1"/>
    </xf>
    <xf numFmtId="6" fontId="9" fillId="0" borderId="27" xfId="41" applyFont="1" applyBorder="1" applyAlignment="1">
      <alignment horizontal="center" vertical="center"/>
    </xf>
    <xf numFmtId="6" fontId="9" fillId="0" borderId="17" xfId="41" applyFont="1" applyBorder="1" applyAlignment="1">
      <alignment horizontal="center" vertical="center"/>
    </xf>
    <xf numFmtId="176" fontId="5" fillId="0" borderId="13" xfId="0" applyNumberFormat="1" applyFont="1" applyBorder="1" applyAlignment="1" applyProtection="1">
      <alignment horizontal="center" wrapText="1"/>
    </xf>
    <xf numFmtId="176" fontId="5" fillId="0" borderId="16" xfId="0" applyNumberFormat="1" applyFont="1" applyBorder="1" applyAlignment="1" applyProtection="1">
      <alignment horizontal="center" wrapText="1"/>
    </xf>
    <xf numFmtId="176" fontId="5" fillId="0" borderId="14" xfId="0" applyNumberFormat="1" applyFont="1" applyBorder="1" applyAlignment="1" applyProtection="1">
      <alignment horizontal="center" vertical="top" wrapText="1"/>
    </xf>
    <xf numFmtId="176" fontId="5" fillId="0" borderId="12" xfId="0" applyNumberFormat="1" applyFont="1" applyBorder="1" applyAlignment="1" applyProtection="1">
      <alignment horizontal="center" vertical="top" wrapText="1"/>
    </xf>
    <xf numFmtId="176" fontId="5" fillId="0" borderId="30" xfId="0" applyNumberFormat="1" applyFont="1" applyBorder="1" applyAlignment="1" applyProtection="1">
      <alignment horizontal="center" vertical="center" wrapText="1"/>
    </xf>
    <xf numFmtId="176" fontId="5" fillId="0" borderId="15" xfId="0" applyNumberFormat="1" applyFont="1" applyBorder="1" applyAlignment="1" applyProtection="1">
      <alignment horizontal="center" vertical="center" wrapText="1"/>
    </xf>
    <xf numFmtId="176" fontId="5" fillId="0" borderId="24" xfId="0" applyNumberFormat="1" applyFont="1" applyBorder="1" applyAlignment="1" applyProtection="1">
      <alignment horizontal="center" vertical="center" wrapText="1"/>
    </xf>
    <xf numFmtId="176" fontId="5" fillId="0" borderId="27" xfId="0" applyNumberFormat="1" applyFont="1" applyBorder="1" applyAlignment="1" applyProtection="1">
      <alignment horizontal="center" vertical="center" wrapText="1"/>
    </xf>
    <xf numFmtId="176" fontId="5" fillId="0" borderId="31" xfId="0" applyNumberFormat="1" applyFont="1" applyBorder="1" applyAlignment="1" applyProtection="1">
      <alignment horizontal="center" vertical="center" wrapText="1"/>
    </xf>
    <xf numFmtId="176" fontId="5" fillId="0" borderId="17" xfId="0" applyNumberFormat="1" applyFont="1" applyBorder="1" applyAlignment="1" applyProtection="1">
      <alignment horizontal="center" vertical="center" wrapText="1"/>
    </xf>
    <xf numFmtId="176" fontId="5" fillId="0" borderId="13" xfId="0" applyNumberFormat="1" applyFont="1" applyBorder="1" applyAlignment="1" applyProtection="1">
      <alignment horizontal="center" vertical="center" wrapText="1"/>
    </xf>
    <xf numFmtId="176" fontId="5" fillId="0" borderId="16" xfId="0" applyNumberFormat="1" applyFont="1" applyBorder="1" applyAlignment="1" applyProtection="1">
      <alignment horizontal="center" vertical="center" wrapText="1"/>
    </xf>
    <xf numFmtId="176" fontId="5" fillId="0" borderId="14" xfId="0" applyNumberFormat="1" applyFont="1" applyBorder="1" applyAlignment="1" applyProtection="1">
      <alignment horizontal="center" vertical="center" wrapText="1"/>
    </xf>
    <xf numFmtId="176" fontId="5" fillId="0" borderId="12" xfId="0" applyNumberFormat="1" applyFont="1" applyBorder="1" applyAlignment="1" applyProtection="1">
      <alignment horizontal="center" vertical="center" wrapText="1"/>
    </xf>
    <xf numFmtId="0" fontId="9" fillId="0" borderId="31" xfId="0" applyFont="1" applyBorder="1" applyAlignment="1" applyProtection="1">
      <alignment horizontal="center" vertical="center" wrapText="1"/>
    </xf>
    <xf numFmtId="0" fontId="9" fillId="0" borderId="31" xfId="0" applyFont="1" applyFill="1" applyBorder="1" applyAlignment="1" applyProtection="1">
      <alignment horizontal="center" vertical="center" wrapText="1"/>
    </xf>
    <xf numFmtId="0" fontId="9" fillId="0" borderId="29"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6" fillId="0" borderId="30"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3" fillId="0" borderId="0" xfId="46" applyFont="1" applyAlignment="1" applyProtection="1">
      <alignment horizontal="center" vertical="center"/>
    </xf>
    <xf numFmtId="0" fontId="3" fillId="0" borderId="0" xfId="46" applyFont="1" applyBorder="1" applyAlignment="1" applyProtection="1">
      <alignment horizontal="center" vertical="center"/>
    </xf>
    <xf numFmtId="0" fontId="9" fillId="0" borderId="28" xfId="46" applyFont="1" applyBorder="1" applyAlignment="1" applyProtection="1">
      <alignment horizontal="center" vertical="center" wrapText="1"/>
    </xf>
    <xf numFmtId="0" fontId="9" fillId="0" borderId="18" xfId="46" applyFont="1" applyBorder="1" applyAlignment="1" applyProtection="1">
      <alignment horizontal="center" vertical="center" wrapText="1"/>
    </xf>
    <xf numFmtId="0" fontId="2" fillId="0" borderId="18" xfId="46" applyFont="1" applyBorder="1" applyAlignment="1" applyProtection="1">
      <alignment horizontal="right" vertical="center"/>
    </xf>
    <xf numFmtId="0" fontId="9" fillId="0" borderId="27" xfId="46" applyFont="1" applyBorder="1" applyAlignment="1" applyProtection="1">
      <alignment horizontal="center" vertical="center" wrapText="1"/>
    </xf>
    <xf numFmtId="0" fontId="9" fillId="0" borderId="17" xfId="46" applyFont="1" applyBorder="1" applyAlignment="1" applyProtection="1">
      <alignment horizontal="center" vertical="center" wrapText="1"/>
    </xf>
    <xf numFmtId="182" fontId="9" fillId="0" borderId="28" xfId="46" applyNumberFormat="1" applyFont="1" applyBorder="1" applyAlignment="1" applyProtection="1">
      <alignment horizontal="center" vertical="center" wrapText="1"/>
    </xf>
    <xf numFmtId="182" fontId="9" fillId="0" borderId="18" xfId="46" applyNumberFormat="1" applyFont="1" applyBorder="1" applyAlignment="1" applyProtection="1">
      <alignment horizontal="center" vertical="center" wrapText="1"/>
    </xf>
    <xf numFmtId="0" fontId="2" fillId="0" borderId="18" xfId="0" applyFont="1" applyBorder="1" applyAlignment="1" applyProtection="1">
      <alignment horizontal="left" vertical="center"/>
    </xf>
    <xf numFmtId="0" fontId="6" fillId="0" borderId="31" xfId="0" applyFont="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15" xfId="0" applyFont="1" applyBorder="1" applyAlignment="1" applyProtection="1">
      <alignment horizontal="left" vertical="center" wrapText="1"/>
    </xf>
    <xf numFmtId="0" fontId="6" fillId="0" borderId="29" xfId="0" applyFont="1" applyFill="1" applyBorder="1" applyAlignment="1" applyProtection="1">
      <alignment horizontal="center" vertical="center" wrapText="1"/>
    </xf>
    <xf numFmtId="0" fontId="7" fillId="0" borderId="28" xfId="0" applyFont="1" applyBorder="1" applyAlignment="1" applyProtection="1">
      <alignment horizontal="left" vertical="center"/>
    </xf>
    <xf numFmtId="0" fontId="3" fillId="0" borderId="0" xfId="0" applyFont="1" applyAlignment="1" applyProtection="1">
      <alignment horizontal="right" vertical="center"/>
    </xf>
    <xf numFmtId="0" fontId="9" fillId="0" borderId="27" xfId="0" applyFont="1" applyBorder="1" applyAlignment="1" applyProtection="1">
      <alignment horizontal="center" vertical="center"/>
    </xf>
    <xf numFmtId="0" fontId="9" fillId="0" borderId="17" xfId="0" applyFont="1" applyBorder="1" applyAlignment="1" applyProtection="1">
      <alignment horizontal="center" vertical="center"/>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2" fillId="0" borderId="0" xfId="0" applyFont="1" applyAlignment="1" applyProtection="1">
      <alignment horizontal="left" vertical="center"/>
    </xf>
    <xf numFmtId="0" fontId="5" fillId="0" borderId="30"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3" fillId="0" borderId="0" xfId="0" applyFont="1" applyBorder="1" applyAlignment="1" applyProtection="1">
      <alignment horizontal="left" vertical="center"/>
    </xf>
    <xf numFmtId="3" fontId="5" fillId="0" borderId="13" xfId="0" applyNumberFormat="1" applyFont="1" applyBorder="1" applyAlignment="1">
      <alignment horizontal="center" vertical="center" wrapText="1"/>
    </xf>
    <xf numFmtId="3" fontId="5" fillId="0" borderId="16" xfId="0" applyNumberFormat="1" applyFont="1" applyBorder="1" applyAlignment="1">
      <alignment horizontal="center" vertical="center" wrapText="1"/>
    </xf>
    <xf numFmtId="0" fontId="5" fillId="0" borderId="13" xfId="0" applyFont="1" applyBorder="1" applyAlignment="1">
      <alignment horizontal="left" vertical="center" wrapText="1"/>
    </xf>
    <xf numFmtId="0" fontId="5" fillId="0" borderId="16"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14" xfId="0" applyFont="1" applyBorder="1" applyAlignment="1">
      <alignment horizontal="left" vertical="center" wrapText="1"/>
    </xf>
    <xf numFmtId="0" fontId="5" fillId="0" borderId="12" xfId="0" applyFont="1" applyBorder="1" applyAlignment="1">
      <alignment horizontal="left" vertical="center" wrapText="1"/>
    </xf>
    <xf numFmtId="49" fontId="9" fillId="0" borderId="14"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180" fontId="5" fillId="0" borderId="13" xfId="0" applyNumberFormat="1" applyFont="1" applyBorder="1" applyAlignment="1">
      <alignment horizontal="right" vertical="center" wrapText="1"/>
    </xf>
    <xf numFmtId="180" fontId="5" fillId="0" borderId="14" xfId="0" applyNumberFormat="1" applyFont="1" applyBorder="1" applyAlignment="1">
      <alignment horizontal="right"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1" xfId="0" applyFont="1" applyBorder="1" applyAlignment="1">
      <alignment horizontal="distributed" vertical="center" wrapText="1"/>
    </xf>
    <xf numFmtId="0" fontId="7" fillId="0" borderId="28" xfId="0" applyFont="1" applyBorder="1" applyAlignment="1" applyProtection="1">
      <alignment horizontal="left" vertical="center"/>
      <protection hidden="1"/>
    </xf>
    <xf numFmtId="0" fontId="5" fillId="0" borderId="28" xfId="0" applyFont="1" applyBorder="1" applyAlignment="1">
      <alignment horizontal="distributed" vertical="center" wrapText="1"/>
    </xf>
    <xf numFmtId="0" fontId="5" fillId="0" borderId="18" xfId="0" applyFont="1" applyBorder="1" applyAlignment="1">
      <alignment horizontal="distributed" vertical="center" wrapText="1"/>
    </xf>
    <xf numFmtId="0" fontId="5" fillId="0" borderId="30"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5" fillId="0" borderId="11" xfId="0" applyFont="1" applyBorder="1" applyAlignment="1">
      <alignment horizontal="distributed" vertical="center" wrapText="1"/>
    </xf>
    <xf numFmtId="0" fontId="5" fillId="0" borderId="10" xfId="0" applyFont="1" applyBorder="1" applyAlignment="1">
      <alignment horizontal="distributed" vertical="center" wrapText="1"/>
    </xf>
    <xf numFmtId="176" fontId="5" fillId="0" borderId="14" xfId="0" applyNumberFormat="1" applyFont="1" applyBorder="1" applyAlignment="1">
      <alignment horizontal="right" vertical="center" wrapText="1"/>
    </xf>
    <xf numFmtId="176" fontId="5" fillId="0" borderId="12" xfId="0" applyNumberFormat="1" applyFont="1" applyBorder="1" applyAlignment="1">
      <alignment horizontal="right" vertical="center" wrapText="1"/>
    </xf>
    <xf numFmtId="0" fontId="5" fillId="0" borderId="29" xfId="0" applyFont="1" applyBorder="1" applyAlignment="1">
      <alignment horizontal="center" vertical="center" wrapText="1"/>
    </xf>
    <xf numFmtId="0" fontId="2" fillId="0" borderId="13" xfId="0" applyFont="1" applyBorder="1" applyAlignment="1">
      <alignment horizontal="center" wrapText="1"/>
    </xf>
    <xf numFmtId="0" fontId="2" fillId="0" borderId="16" xfId="0" applyFont="1" applyBorder="1" applyAlignment="1">
      <alignment horizontal="center" wrapText="1"/>
    </xf>
    <xf numFmtId="0" fontId="41" fillId="0" borderId="11" xfId="0" applyFont="1" applyBorder="1" applyAlignment="1">
      <alignment horizontal="center" vertical="center" wrapText="1"/>
    </xf>
    <xf numFmtId="0" fontId="41" fillId="0" borderId="10" xfId="0" applyFont="1" applyBorder="1" applyAlignment="1">
      <alignment horizontal="center" vertical="center" wrapText="1"/>
    </xf>
    <xf numFmtId="0" fontId="2" fillId="0" borderId="11" xfId="0" applyFont="1" applyBorder="1" applyAlignment="1">
      <alignment horizontal="center" wrapText="1"/>
    </xf>
    <xf numFmtId="0" fontId="2" fillId="0" borderId="10" xfId="0" applyFont="1" applyBorder="1" applyAlignment="1">
      <alignment horizontal="center" wrapText="1"/>
    </xf>
    <xf numFmtId="0" fontId="5" fillId="0" borderId="11"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18" xfId="0" applyFont="1" applyBorder="1" applyAlignment="1">
      <alignment horizontal="left" vertical="center"/>
    </xf>
    <xf numFmtId="0" fontId="5" fillId="0" borderId="28" xfId="0" applyFont="1" applyBorder="1" applyAlignment="1">
      <alignment horizontal="center" vertical="center" wrapText="1"/>
    </xf>
    <xf numFmtId="0" fontId="5" fillId="0" borderId="27" xfId="0" applyFont="1" applyBorder="1" applyAlignment="1">
      <alignment horizontal="center" vertical="center"/>
    </xf>
    <xf numFmtId="0" fontId="5" fillId="0" borderId="31" xfId="0" applyFont="1" applyBorder="1" applyAlignment="1">
      <alignment horizontal="center" vertical="center"/>
    </xf>
    <xf numFmtId="0" fontId="5" fillId="0" borderId="17" xfId="0" applyFont="1" applyBorder="1" applyAlignment="1">
      <alignment horizontal="center" vertical="center"/>
    </xf>
    <xf numFmtId="0" fontId="5" fillId="0" borderId="35"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38" xfId="0" applyFont="1" applyBorder="1" applyAlignment="1">
      <alignment horizontal="center" vertical="center" wrapText="1"/>
    </xf>
    <xf numFmtId="0" fontId="3" fillId="0" borderId="0" xfId="0" applyFont="1" applyAlignment="1">
      <alignment horizontal="center" vertical="center"/>
    </xf>
    <xf numFmtId="0" fontId="47" fillId="0" borderId="0" xfId="0" applyFont="1" applyAlignment="1">
      <alignment horizontal="left" vertical="center"/>
    </xf>
    <xf numFmtId="0" fontId="5" fillId="0" borderId="48"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0" xfId="46" applyFont="1" applyAlignment="1" applyProtection="1">
      <alignment horizontal="left" vertical="center"/>
    </xf>
    <xf numFmtId="0" fontId="2" fillId="0" borderId="0" xfId="46" applyFont="1" applyBorder="1" applyAlignment="1" applyProtection="1">
      <alignment horizontal="left" vertical="center"/>
    </xf>
    <xf numFmtId="0" fontId="5" fillId="0" borderId="27" xfId="46" applyFont="1" applyBorder="1" applyAlignment="1" applyProtection="1">
      <alignment horizontal="center" vertical="center" wrapText="1"/>
    </xf>
    <xf numFmtId="0" fontId="5" fillId="0" borderId="17" xfId="46" applyFont="1" applyBorder="1" applyAlignment="1" applyProtection="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0"/>
    <cellStyle name="桁区切り 3" xfId="54"/>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 2" xfId="51"/>
    <cellStyle name="標準 2 2" xfId="52"/>
    <cellStyle name="標準 3" xfId="53"/>
    <cellStyle name="標準 4" xfId="55"/>
    <cellStyle name="標準_18" xfId="43"/>
    <cellStyle name="標準_20" xfId="44"/>
    <cellStyle name="標準_22" xfId="45"/>
    <cellStyle name="標準_２６，３４，２１３(戸籍)" xfId="46"/>
    <cellStyle name="標準_JB16" xfId="47"/>
    <cellStyle name="標準_Sheet1" xfId="48"/>
    <cellStyle name="良い" xfId="49"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tabSelected="1" zoomScaleNormal="100" zoomScaleSheetLayoutView="100" workbookViewId="0">
      <selection activeCell="Q45" sqref="Q45"/>
    </sheetView>
  </sheetViews>
  <sheetFormatPr defaultColWidth="9" defaultRowHeight="13.2"/>
  <cols>
    <col min="1" max="1" width="13.6640625" style="86" customWidth="1"/>
    <col min="2" max="2" width="0.6640625" style="86" customWidth="1"/>
    <col min="3" max="3" width="13.6640625" style="86" customWidth="1"/>
    <col min="4" max="4" width="0.6640625" style="86" customWidth="1"/>
    <col min="5" max="5" width="13.6640625" style="86" customWidth="1"/>
    <col min="6" max="6" width="0.6640625" style="86" customWidth="1"/>
    <col min="7" max="7" width="13.6640625" style="86" customWidth="1"/>
    <col min="8" max="8" width="0.6640625" style="86" customWidth="1"/>
    <col min="9" max="9" width="13.6640625" style="86" customWidth="1"/>
    <col min="10" max="10" width="0.6640625" style="86" customWidth="1"/>
    <col min="11" max="11" width="13.6640625" style="86" customWidth="1"/>
    <col min="12" max="12" width="0.6640625" style="86" customWidth="1"/>
    <col min="13" max="13" width="9.88671875" style="86" customWidth="1"/>
    <col min="14" max="14" width="0.6640625" style="86" customWidth="1"/>
    <col min="15" max="15" width="9.88671875" style="86" customWidth="1"/>
    <col min="16" max="16" width="0.6640625" style="86" customWidth="1"/>
    <col min="17" max="16384" width="9" style="86"/>
  </cols>
  <sheetData>
    <row r="1" spans="1:13" ht="23.1" customHeight="1">
      <c r="A1" s="777" t="s">
        <v>409</v>
      </c>
      <c r="B1" s="777"/>
      <c r="C1" s="777"/>
      <c r="D1" s="777"/>
      <c r="E1" s="777"/>
      <c r="F1" s="777"/>
      <c r="G1" s="777"/>
      <c r="H1" s="777"/>
      <c r="I1" s="777"/>
      <c r="J1" s="777"/>
      <c r="K1" s="777"/>
      <c r="L1" s="777"/>
      <c r="M1" s="556"/>
    </row>
    <row r="2" spans="1:13" ht="23.1" customHeight="1">
      <c r="A2" s="65"/>
      <c r="B2" s="65"/>
      <c r="C2" s="65"/>
      <c r="D2" s="65"/>
      <c r="E2" s="252" t="s">
        <v>467</v>
      </c>
      <c r="F2" s="65"/>
      <c r="G2" s="65" t="s">
        <v>476</v>
      </c>
      <c r="H2" s="65"/>
      <c r="I2" s="65"/>
      <c r="J2" s="65"/>
      <c r="K2" s="65"/>
      <c r="L2" s="65"/>
      <c r="M2" s="65"/>
    </row>
    <row r="3" spans="1:13" ht="23.1" customHeight="1">
      <c r="A3" s="790" t="s">
        <v>717</v>
      </c>
      <c r="B3" s="790"/>
      <c r="C3" s="790"/>
      <c r="D3" s="790"/>
      <c r="E3" s="790"/>
      <c r="F3" s="790"/>
      <c r="G3" s="790"/>
      <c r="H3" s="790"/>
      <c r="I3" s="790"/>
      <c r="J3" s="790"/>
      <c r="K3" s="790"/>
      <c r="L3" s="790"/>
      <c r="M3" s="87"/>
    </row>
    <row r="4" spans="1:13" ht="15.9" customHeight="1">
      <c r="A4" s="779" t="s">
        <v>0</v>
      </c>
      <c r="B4" s="780"/>
      <c r="C4" s="779" t="s">
        <v>1</v>
      </c>
      <c r="D4" s="780"/>
      <c r="E4" s="783" t="s">
        <v>2</v>
      </c>
      <c r="F4" s="784"/>
      <c r="G4" s="784"/>
      <c r="H4" s="784"/>
      <c r="I4" s="784"/>
      <c r="J4" s="785"/>
      <c r="K4" s="786" t="s">
        <v>3</v>
      </c>
      <c r="L4" s="787"/>
      <c r="M4" s="504"/>
    </row>
    <row r="5" spans="1:13" ht="15.9" customHeight="1">
      <c r="A5" s="781"/>
      <c r="B5" s="782"/>
      <c r="C5" s="781"/>
      <c r="D5" s="782"/>
      <c r="E5" s="783" t="s">
        <v>5</v>
      </c>
      <c r="F5" s="785"/>
      <c r="G5" s="783" t="s">
        <v>6</v>
      </c>
      <c r="H5" s="785"/>
      <c r="I5" s="783" t="s">
        <v>7</v>
      </c>
      <c r="J5" s="785"/>
      <c r="K5" s="788" t="s">
        <v>4</v>
      </c>
      <c r="L5" s="789"/>
      <c r="M5" s="504"/>
    </row>
    <row r="6" spans="1:13" ht="14.1" customHeight="1">
      <c r="A6" s="89"/>
      <c r="B6" s="90"/>
      <c r="C6" s="91" t="s">
        <v>8</v>
      </c>
      <c r="D6" s="92"/>
      <c r="E6" s="91" t="s">
        <v>9</v>
      </c>
      <c r="F6" s="92"/>
      <c r="G6" s="91" t="s">
        <v>9</v>
      </c>
      <c r="H6" s="92"/>
      <c r="I6" s="91" t="s">
        <v>9</v>
      </c>
      <c r="J6" s="92"/>
      <c r="K6" s="91" t="s">
        <v>9</v>
      </c>
      <c r="L6" s="92"/>
      <c r="M6" s="504"/>
    </row>
    <row r="7" spans="1:13" ht="14.1" customHeight="1">
      <c r="A7" s="232" t="s">
        <v>727</v>
      </c>
      <c r="B7" s="233"/>
      <c r="C7" s="234">
        <v>44837</v>
      </c>
      <c r="D7" s="235"/>
      <c r="E7" s="234">
        <v>138454</v>
      </c>
      <c r="F7" s="235"/>
      <c r="G7" s="184">
        <v>72812</v>
      </c>
      <c r="H7" s="240"/>
      <c r="I7" s="184">
        <v>65642</v>
      </c>
      <c r="J7" s="236"/>
      <c r="K7" s="237">
        <v>3.09</v>
      </c>
      <c r="L7" s="238"/>
      <c r="M7" s="504"/>
    </row>
    <row r="8" spans="1:13" ht="14.1" customHeight="1">
      <c r="A8" s="232" t="s">
        <v>581</v>
      </c>
      <c r="B8" s="233"/>
      <c r="C8" s="234">
        <v>46699</v>
      </c>
      <c r="D8" s="235"/>
      <c r="E8" s="234">
        <v>141803</v>
      </c>
      <c r="F8" s="235"/>
      <c r="G8" s="184">
        <v>74590</v>
      </c>
      <c r="H8" s="240"/>
      <c r="I8" s="184">
        <v>67213</v>
      </c>
      <c r="J8" s="236"/>
      <c r="K8" s="237">
        <v>3.04</v>
      </c>
      <c r="L8" s="238"/>
      <c r="M8" s="504"/>
    </row>
    <row r="9" spans="1:13" ht="14.1" customHeight="1">
      <c r="A9" s="232" t="s">
        <v>485</v>
      </c>
      <c r="B9" s="233"/>
      <c r="C9" s="234">
        <v>48121</v>
      </c>
      <c r="D9" s="235"/>
      <c r="E9" s="234">
        <v>145086</v>
      </c>
      <c r="F9" s="235"/>
      <c r="G9" s="184">
        <v>76336</v>
      </c>
      <c r="H9" s="240"/>
      <c r="I9" s="184">
        <v>68750</v>
      </c>
      <c r="J9" s="236"/>
      <c r="K9" s="237">
        <v>3.02</v>
      </c>
      <c r="L9" s="238"/>
      <c r="M9" s="504"/>
    </row>
    <row r="10" spans="1:13" ht="14.1" customHeight="1">
      <c r="A10" s="232" t="s">
        <v>582</v>
      </c>
      <c r="B10" s="233"/>
      <c r="C10" s="234">
        <v>49843</v>
      </c>
      <c r="D10" s="235"/>
      <c r="E10" s="234">
        <v>148469</v>
      </c>
      <c r="F10" s="235"/>
      <c r="G10" s="184">
        <v>78309</v>
      </c>
      <c r="H10" s="240"/>
      <c r="I10" s="184">
        <v>70160</v>
      </c>
      <c r="J10" s="236"/>
      <c r="K10" s="237">
        <v>2.98</v>
      </c>
      <c r="L10" s="238"/>
      <c r="M10" s="504"/>
    </row>
    <row r="11" spans="1:13" ht="14.1" customHeight="1">
      <c r="A11" s="232" t="s">
        <v>486</v>
      </c>
      <c r="B11" s="233"/>
      <c r="C11" s="234">
        <v>51114</v>
      </c>
      <c r="D11" s="235"/>
      <c r="E11" s="234">
        <v>151184</v>
      </c>
      <c r="F11" s="235"/>
      <c r="G11" s="184">
        <v>79819</v>
      </c>
      <c r="H11" s="240"/>
      <c r="I11" s="184">
        <v>71365</v>
      </c>
      <c r="J11" s="236"/>
      <c r="K11" s="237">
        <v>2.96</v>
      </c>
      <c r="L11" s="238"/>
      <c r="M11" s="504"/>
    </row>
    <row r="12" spans="1:13" ht="14.1" customHeight="1">
      <c r="A12" s="232" t="s">
        <v>487</v>
      </c>
      <c r="B12" s="233"/>
      <c r="C12" s="234">
        <v>52114</v>
      </c>
      <c r="D12" s="235"/>
      <c r="E12" s="234">
        <v>152801</v>
      </c>
      <c r="F12" s="235"/>
      <c r="G12" s="184">
        <v>80731</v>
      </c>
      <c r="H12" s="240"/>
      <c r="I12" s="184">
        <v>72070</v>
      </c>
      <c r="J12" s="236"/>
      <c r="K12" s="237">
        <v>2.93</v>
      </c>
      <c r="L12" s="238"/>
      <c r="M12" s="504"/>
    </row>
    <row r="13" spans="1:13" ht="14.1" customHeight="1">
      <c r="A13" s="232" t="s">
        <v>488</v>
      </c>
      <c r="B13" s="233"/>
      <c r="C13" s="234">
        <v>54225</v>
      </c>
      <c r="D13" s="235"/>
      <c r="E13" s="234">
        <v>155620</v>
      </c>
      <c r="F13" s="235"/>
      <c r="G13" s="184">
        <v>82514</v>
      </c>
      <c r="H13" s="240"/>
      <c r="I13" s="184">
        <v>73106</v>
      </c>
      <c r="J13" s="236"/>
      <c r="K13" s="237">
        <v>2.87</v>
      </c>
      <c r="L13" s="238"/>
      <c r="M13" s="504"/>
    </row>
    <row r="14" spans="1:13" ht="14.1" customHeight="1">
      <c r="A14" s="232" t="s">
        <v>489</v>
      </c>
      <c r="B14" s="233"/>
      <c r="C14" s="234">
        <v>55800</v>
      </c>
      <c r="D14" s="235"/>
      <c r="E14" s="234">
        <v>158212</v>
      </c>
      <c r="F14" s="235"/>
      <c r="G14" s="184">
        <v>83796</v>
      </c>
      <c r="H14" s="240"/>
      <c r="I14" s="184">
        <v>74416</v>
      </c>
      <c r="J14" s="236"/>
      <c r="K14" s="237">
        <v>2.84</v>
      </c>
      <c r="L14" s="238"/>
      <c r="M14" s="504"/>
    </row>
    <row r="15" spans="1:13" ht="14.1" customHeight="1">
      <c r="A15" s="232" t="s">
        <v>490</v>
      </c>
      <c r="B15" s="233"/>
      <c r="C15" s="234">
        <v>56918</v>
      </c>
      <c r="D15" s="235"/>
      <c r="E15" s="234">
        <v>160146</v>
      </c>
      <c r="F15" s="235"/>
      <c r="G15" s="184">
        <v>84706</v>
      </c>
      <c r="H15" s="240"/>
      <c r="I15" s="184">
        <v>75440</v>
      </c>
      <c r="J15" s="236"/>
      <c r="K15" s="237">
        <v>2.81</v>
      </c>
      <c r="L15" s="238"/>
      <c r="M15" s="504"/>
    </row>
    <row r="16" spans="1:13" ht="14.1" customHeight="1">
      <c r="A16" s="232" t="s">
        <v>491</v>
      </c>
      <c r="B16" s="233"/>
      <c r="C16" s="234">
        <v>57805</v>
      </c>
      <c r="D16" s="235"/>
      <c r="E16" s="234">
        <v>161692</v>
      </c>
      <c r="F16" s="235"/>
      <c r="G16" s="184">
        <v>85298</v>
      </c>
      <c r="H16" s="240"/>
      <c r="I16" s="184">
        <v>76394</v>
      </c>
      <c r="J16" s="236"/>
      <c r="K16" s="237">
        <v>2.8</v>
      </c>
      <c r="L16" s="238"/>
      <c r="M16" s="504"/>
    </row>
    <row r="17" spans="1:13" ht="14.1" customHeight="1">
      <c r="A17" s="232" t="s">
        <v>492</v>
      </c>
      <c r="B17" s="233"/>
      <c r="C17" s="234">
        <v>58618</v>
      </c>
      <c r="D17" s="235"/>
      <c r="E17" s="234">
        <v>163244</v>
      </c>
      <c r="F17" s="235"/>
      <c r="G17" s="184">
        <v>85838</v>
      </c>
      <c r="H17" s="240"/>
      <c r="I17" s="184">
        <v>77406</v>
      </c>
      <c r="J17" s="236"/>
      <c r="K17" s="237">
        <v>2.78</v>
      </c>
      <c r="L17" s="238"/>
      <c r="M17" s="504"/>
    </row>
    <row r="18" spans="1:13" ht="14.1" customHeight="1">
      <c r="A18" s="232" t="s">
        <v>583</v>
      </c>
      <c r="B18" s="233"/>
      <c r="C18" s="234">
        <v>59133</v>
      </c>
      <c r="D18" s="235"/>
      <c r="E18" s="234">
        <v>164722</v>
      </c>
      <c r="F18" s="235"/>
      <c r="G18" s="184">
        <v>86220</v>
      </c>
      <c r="H18" s="240"/>
      <c r="I18" s="184">
        <v>78502</v>
      </c>
      <c r="J18" s="236"/>
      <c r="K18" s="237">
        <v>2.79</v>
      </c>
      <c r="L18" s="238"/>
      <c r="M18" s="504"/>
    </row>
    <row r="19" spans="1:13" ht="14.1" customHeight="1">
      <c r="A19" s="232" t="s">
        <v>493</v>
      </c>
      <c r="B19" s="233"/>
      <c r="C19" s="234">
        <v>59773</v>
      </c>
      <c r="D19" s="235"/>
      <c r="E19" s="234">
        <v>165395</v>
      </c>
      <c r="F19" s="235"/>
      <c r="G19" s="184">
        <v>86323</v>
      </c>
      <c r="H19" s="240"/>
      <c r="I19" s="184">
        <v>79072</v>
      </c>
      <c r="J19" s="236"/>
      <c r="K19" s="237">
        <v>2.77</v>
      </c>
      <c r="L19" s="238"/>
      <c r="M19" s="504"/>
    </row>
    <row r="20" spans="1:13" ht="14.1" customHeight="1">
      <c r="A20" s="232" t="s">
        <v>494</v>
      </c>
      <c r="B20" s="233"/>
      <c r="C20" s="234">
        <v>60558</v>
      </c>
      <c r="D20" s="235"/>
      <c r="E20" s="234">
        <v>166512</v>
      </c>
      <c r="F20" s="235"/>
      <c r="G20" s="184">
        <v>86722</v>
      </c>
      <c r="H20" s="240"/>
      <c r="I20" s="184">
        <v>79790</v>
      </c>
      <c r="J20" s="236"/>
      <c r="K20" s="237">
        <v>2.75</v>
      </c>
      <c r="L20" s="238"/>
      <c r="M20" s="504"/>
    </row>
    <row r="21" spans="1:13" ht="14.1" customHeight="1">
      <c r="A21" s="232" t="s">
        <v>495</v>
      </c>
      <c r="B21" s="233"/>
      <c r="C21" s="234">
        <v>61493</v>
      </c>
      <c r="D21" s="235"/>
      <c r="E21" s="234">
        <v>167408</v>
      </c>
      <c r="F21" s="235"/>
      <c r="G21" s="184">
        <v>87060</v>
      </c>
      <c r="H21" s="240"/>
      <c r="I21" s="184">
        <v>80348</v>
      </c>
      <c r="J21" s="236"/>
      <c r="K21" s="237">
        <v>2.72</v>
      </c>
      <c r="L21" s="238"/>
      <c r="M21" s="504"/>
    </row>
    <row r="22" spans="1:13" ht="14.1" customHeight="1">
      <c r="A22" s="232" t="s">
        <v>496</v>
      </c>
      <c r="B22" s="233"/>
      <c r="C22" s="234">
        <v>62183</v>
      </c>
      <c r="D22" s="235"/>
      <c r="E22" s="234">
        <v>168010</v>
      </c>
      <c r="F22" s="235"/>
      <c r="G22" s="184">
        <v>87264</v>
      </c>
      <c r="H22" s="240"/>
      <c r="I22" s="184">
        <v>80746</v>
      </c>
      <c r="J22" s="236"/>
      <c r="K22" s="237">
        <v>2.7</v>
      </c>
      <c r="L22" s="238"/>
      <c r="M22" s="504"/>
    </row>
    <row r="23" spans="1:13" ht="14.1" customHeight="1">
      <c r="A23" s="232" t="s">
        <v>584</v>
      </c>
      <c r="B23" s="233"/>
      <c r="C23" s="234">
        <v>63437</v>
      </c>
      <c r="D23" s="235"/>
      <c r="E23" s="234">
        <v>168142</v>
      </c>
      <c r="F23" s="235"/>
      <c r="G23" s="184">
        <v>87226</v>
      </c>
      <c r="H23" s="240"/>
      <c r="I23" s="184">
        <v>80916</v>
      </c>
      <c r="J23" s="236"/>
      <c r="K23" s="237">
        <v>2.65</v>
      </c>
      <c r="L23" s="238"/>
      <c r="M23" s="504"/>
    </row>
    <row r="24" spans="1:13" ht="14.1" customHeight="1">
      <c r="A24" s="232" t="s">
        <v>497</v>
      </c>
      <c r="B24" s="233"/>
      <c r="C24" s="234">
        <v>64096</v>
      </c>
      <c r="D24" s="235"/>
      <c r="E24" s="234">
        <v>168323</v>
      </c>
      <c r="F24" s="235"/>
      <c r="G24" s="184">
        <v>87177</v>
      </c>
      <c r="H24" s="240"/>
      <c r="I24" s="184">
        <v>81146</v>
      </c>
      <c r="J24" s="236"/>
      <c r="K24" s="237">
        <v>2.63</v>
      </c>
      <c r="L24" s="238"/>
      <c r="M24" s="504"/>
    </row>
    <row r="25" spans="1:13" ht="14.1" customHeight="1">
      <c r="A25" s="232" t="s">
        <v>498</v>
      </c>
      <c r="B25" s="233"/>
      <c r="C25" s="234">
        <v>64649</v>
      </c>
      <c r="D25" s="235"/>
      <c r="E25" s="234">
        <v>168431</v>
      </c>
      <c r="F25" s="235"/>
      <c r="G25" s="184">
        <v>87045</v>
      </c>
      <c r="H25" s="240"/>
      <c r="I25" s="184">
        <v>81386</v>
      </c>
      <c r="J25" s="236"/>
      <c r="K25" s="237">
        <v>2.61</v>
      </c>
      <c r="L25" s="238"/>
      <c r="M25" s="504"/>
    </row>
    <row r="26" spans="1:13" ht="14.1" customHeight="1">
      <c r="A26" s="232" t="s">
        <v>499</v>
      </c>
      <c r="B26" s="233"/>
      <c r="C26" s="234">
        <v>65358</v>
      </c>
      <c r="D26" s="235"/>
      <c r="E26" s="234">
        <v>168505</v>
      </c>
      <c r="F26" s="235"/>
      <c r="G26" s="184">
        <v>86943</v>
      </c>
      <c r="H26" s="240"/>
      <c r="I26" s="184">
        <v>81562</v>
      </c>
      <c r="J26" s="236"/>
      <c r="K26" s="237">
        <v>2.58</v>
      </c>
      <c r="L26" s="238"/>
      <c r="M26" s="504"/>
    </row>
    <row r="27" spans="1:13" ht="14.1" customHeight="1">
      <c r="A27" s="232" t="s">
        <v>500</v>
      </c>
      <c r="B27" s="233"/>
      <c r="C27" s="234">
        <v>66051</v>
      </c>
      <c r="D27" s="235"/>
      <c r="E27" s="234">
        <v>168540</v>
      </c>
      <c r="F27" s="235"/>
      <c r="G27" s="184">
        <v>86790</v>
      </c>
      <c r="H27" s="240"/>
      <c r="I27" s="184">
        <v>81750</v>
      </c>
      <c r="J27" s="236"/>
      <c r="K27" s="237">
        <v>2.5499999999999998</v>
      </c>
      <c r="L27" s="238"/>
      <c r="M27" s="504"/>
    </row>
    <row r="28" spans="1:13" ht="14.1" customHeight="1">
      <c r="A28" s="232" t="s">
        <v>501</v>
      </c>
      <c r="B28" s="233"/>
      <c r="C28" s="234">
        <v>65607</v>
      </c>
      <c r="D28" s="235"/>
      <c r="E28" s="234">
        <v>168317</v>
      </c>
      <c r="F28" s="235"/>
      <c r="G28" s="184">
        <v>86664</v>
      </c>
      <c r="H28" s="240"/>
      <c r="I28" s="184">
        <v>81653</v>
      </c>
      <c r="J28" s="236"/>
      <c r="K28" s="237">
        <v>2.57</v>
      </c>
      <c r="L28" s="238"/>
      <c r="M28" s="504"/>
    </row>
    <row r="29" spans="1:13" ht="14.1" customHeight="1">
      <c r="A29" s="232" t="s">
        <v>424</v>
      </c>
      <c r="B29" s="233"/>
      <c r="C29" s="234">
        <v>66833</v>
      </c>
      <c r="D29" s="235"/>
      <c r="E29" s="234">
        <v>168587</v>
      </c>
      <c r="F29" s="235"/>
      <c r="G29" s="184">
        <v>86808</v>
      </c>
      <c r="H29" s="240"/>
      <c r="I29" s="184">
        <v>81779</v>
      </c>
      <c r="J29" s="236"/>
      <c r="K29" s="237">
        <v>2.52</v>
      </c>
      <c r="L29" s="238"/>
      <c r="M29" s="504"/>
    </row>
    <row r="30" spans="1:13" ht="14.1" customHeight="1">
      <c r="A30" s="232" t="s">
        <v>426</v>
      </c>
      <c r="B30" s="233"/>
      <c r="C30" s="234">
        <v>67725</v>
      </c>
      <c r="D30" s="235"/>
      <c r="E30" s="234">
        <v>169067</v>
      </c>
      <c r="F30" s="235"/>
      <c r="G30" s="184">
        <v>86854</v>
      </c>
      <c r="H30" s="240"/>
      <c r="I30" s="184">
        <v>82213</v>
      </c>
      <c r="J30" s="236"/>
      <c r="K30" s="237">
        <v>2.5</v>
      </c>
      <c r="L30" s="238"/>
      <c r="M30" s="504"/>
    </row>
    <row r="31" spans="1:13" ht="14.1" customHeight="1">
      <c r="A31" s="232" t="s">
        <v>430</v>
      </c>
      <c r="B31" s="233"/>
      <c r="C31" s="234">
        <v>68688</v>
      </c>
      <c r="D31" s="235"/>
      <c r="E31" s="234">
        <v>169777</v>
      </c>
      <c r="F31" s="235"/>
      <c r="G31" s="184">
        <v>87207</v>
      </c>
      <c r="H31" s="240"/>
      <c r="I31" s="184">
        <v>82570</v>
      </c>
      <c r="J31" s="236"/>
      <c r="K31" s="237">
        <v>2.4700000000000002</v>
      </c>
      <c r="L31" s="238"/>
      <c r="M31" s="504"/>
    </row>
    <row r="32" spans="1:13" ht="14.1" customHeight="1">
      <c r="A32" s="232" t="s">
        <v>432</v>
      </c>
      <c r="B32" s="233"/>
      <c r="C32" s="234">
        <v>69580</v>
      </c>
      <c r="D32" s="235"/>
      <c r="E32" s="234">
        <f>G32+I32</f>
        <v>170207</v>
      </c>
      <c r="F32" s="235"/>
      <c r="G32" s="184">
        <v>87197</v>
      </c>
      <c r="H32" s="247"/>
      <c r="I32" s="248">
        <v>83010</v>
      </c>
      <c r="J32" s="236"/>
      <c r="K32" s="237">
        <v>2.4500000000000002</v>
      </c>
      <c r="L32" s="238"/>
      <c r="M32" s="504"/>
    </row>
    <row r="33" spans="1:17" ht="14.1" customHeight="1">
      <c r="A33" s="232" t="s">
        <v>433</v>
      </c>
      <c r="B33" s="233"/>
      <c r="C33" s="234">
        <v>69373</v>
      </c>
      <c r="D33" s="235"/>
      <c r="E33" s="234">
        <v>170145</v>
      </c>
      <c r="F33" s="235"/>
      <c r="G33" s="184">
        <v>87291</v>
      </c>
      <c r="H33" s="236"/>
      <c r="I33" s="248">
        <v>82854</v>
      </c>
      <c r="J33" s="236"/>
      <c r="K33" s="237">
        <v>2.4500000000000002</v>
      </c>
      <c r="L33" s="238"/>
      <c r="M33" s="504"/>
    </row>
    <row r="34" spans="1:17" ht="14.1" customHeight="1">
      <c r="A34" s="232" t="s">
        <v>435</v>
      </c>
      <c r="B34" s="233"/>
      <c r="C34" s="234">
        <v>69768</v>
      </c>
      <c r="D34" s="235"/>
      <c r="E34" s="234">
        <v>169939</v>
      </c>
      <c r="F34" s="235"/>
      <c r="G34" s="184">
        <v>87026</v>
      </c>
      <c r="H34" s="236"/>
      <c r="I34" s="248">
        <v>82913</v>
      </c>
      <c r="J34" s="236"/>
      <c r="K34" s="237">
        <v>2.44</v>
      </c>
      <c r="L34" s="238"/>
      <c r="M34" s="504"/>
    </row>
    <row r="35" spans="1:17" ht="14.1" customHeight="1">
      <c r="A35" s="232" t="s">
        <v>448</v>
      </c>
      <c r="B35" s="233"/>
      <c r="C35" s="234">
        <v>70506</v>
      </c>
      <c r="D35" s="235"/>
      <c r="E35" s="234">
        <v>169961</v>
      </c>
      <c r="F35" s="235"/>
      <c r="G35" s="184">
        <v>86961</v>
      </c>
      <c r="H35" s="236"/>
      <c r="I35" s="248">
        <v>83000</v>
      </c>
      <c r="J35" s="236"/>
      <c r="K35" s="237">
        <v>2.41</v>
      </c>
      <c r="L35" s="238"/>
      <c r="M35" s="504"/>
    </row>
    <row r="36" spans="1:17" ht="14.1" customHeight="1">
      <c r="A36" s="232" t="s">
        <v>451</v>
      </c>
      <c r="B36" s="233"/>
      <c r="C36" s="234">
        <v>70908</v>
      </c>
      <c r="D36" s="235"/>
      <c r="E36" s="234">
        <v>169490</v>
      </c>
      <c r="F36" s="235"/>
      <c r="G36" s="422">
        <v>86651</v>
      </c>
      <c r="H36" s="423"/>
      <c r="I36" s="422">
        <v>82839</v>
      </c>
      <c r="J36" s="236"/>
      <c r="K36" s="237">
        <v>2.39</v>
      </c>
      <c r="L36" s="238"/>
      <c r="M36" s="504"/>
    </row>
    <row r="37" spans="1:17" ht="14.1" customHeight="1">
      <c r="A37" s="232" t="s">
        <v>458</v>
      </c>
      <c r="B37" s="233"/>
      <c r="C37" s="234">
        <v>71366</v>
      </c>
      <c r="D37" s="235"/>
      <c r="E37" s="234">
        <v>168842</v>
      </c>
      <c r="F37" s="235"/>
      <c r="G37" s="422">
        <v>86172</v>
      </c>
      <c r="H37" s="423"/>
      <c r="I37" s="422">
        <v>82670</v>
      </c>
      <c r="J37" s="236"/>
      <c r="K37" s="237">
        <v>2.37</v>
      </c>
      <c r="L37" s="238"/>
      <c r="M37" s="504"/>
    </row>
    <row r="38" spans="1:17" ht="14.1" customHeight="1">
      <c r="A38" s="232" t="s">
        <v>460</v>
      </c>
      <c r="B38" s="233"/>
      <c r="C38" s="234">
        <v>69778</v>
      </c>
      <c r="D38" s="235"/>
      <c r="E38" s="234">
        <v>167378</v>
      </c>
      <c r="F38" s="235"/>
      <c r="G38" s="422">
        <v>85552</v>
      </c>
      <c r="H38" s="423"/>
      <c r="I38" s="422">
        <v>81826</v>
      </c>
      <c r="J38" s="236"/>
      <c r="K38" s="237">
        <v>2.4</v>
      </c>
      <c r="L38" s="238"/>
      <c r="M38" s="504"/>
    </row>
    <row r="39" spans="1:17" s="88" customFormat="1" ht="14.1" customHeight="1">
      <c r="A39" s="232" t="s">
        <v>462</v>
      </c>
      <c r="B39" s="233"/>
      <c r="C39" s="234">
        <v>70350</v>
      </c>
      <c r="D39" s="235"/>
      <c r="E39" s="234">
        <v>166668</v>
      </c>
      <c r="F39" s="235"/>
      <c r="G39" s="422">
        <v>85216</v>
      </c>
      <c r="H39" s="423"/>
      <c r="I39" s="422">
        <v>81452</v>
      </c>
      <c r="J39" s="236"/>
      <c r="K39" s="237">
        <v>2.37</v>
      </c>
      <c r="L39" s="238"/>
      <c r="M39" s="504"/>
    </row>
    <row r="40" spans="1:17" ht="14.1" customHeight="1">
      <c r="A40" s="232" t="s">
        <v>472</v>
      </c>
      <c r="B40" s="233"/>
      <c r="C40" s="234">
        <v>70689</v>
      </c>
      <c r="D40" s="235"/>
      <c r="E40" s="234">
        <v>165909</v>
      </c>
      <c r="F40" s="235"/>
      <c r="G40" s="422">
        <v>84832</v>
      </c>
      <c r="H40" s="423"/>
      <c r="I40" s="422">
        <v>81077</v>
      </c>
      <c r="J40" s="236"/>
      <c r="K40" s="237">
        <v>2.35</v>
      </c>
      <c r="L40" s="238"/>
      <c r="M40" s="504"/>
    </row>
    <row r="41" spans="1:17" ht="14.1" customHeight="1">
      <c r="A41" s="232" t="s">
        <v>482</v>
      </c>
      <c r="B41" s="233"/>
      <c r="C41" s="234">
        <v>71324</v>
      </c>
      <c r="D41" s="235"/>
      <c r="E41" s="234">
        <v>165393</v>
      </c>
      <c r="F41" s="235"/>
      <c r="G41" s="422">
        <v>84626</v>
      </c>
      <c r="H41" s="423"/>
      <c r="I41" s="422">
        <v>80767</v>
      </c>
      <c r="J41" s="236"/>
      <c r="K41" s="237">
        <v>2.3199999999999998</v>
      </c>
      <c r="L41" s="238"/>
      <c r="M41" s="504"/>
    </row>
    <row r="42" spans="1:17" ht="14.1" customHeight="1">
      <c r="A42" s="232" t="s">
        <v>585</v>
      </c>
      <c r="B42" s="233"/>
      <c r="C42" s="234">
        <v>72161</v>
      </c>
      <c r="D42" s="235"/>
      <c r="E42" s="234">
        <v>165051</v>
      </c>
      <c r="F42" s="235"/>
      <c r="G42" s="422">
        <v>84555</v>
      </c>
      <c r="H42" s="423"/>
      <c r="I42" s="422">
        <v>80496</v>
      </c>
      <c r="J42" s="236"/>
      <c r="K42" s="237">
        <v>2.29</v>
      </c>
      <c r="L42" s="238"/>
      <c r="M42" s="504"/>
    </row>
    <row r="43" spans="1:17" ht="14.1" customHeight="1">
      <c r="A43" s="232" t="s">
        <v>616</v>
      </c>
      <c r="B43" s="233"/>
      <c r="C43" s="560">
        <v>70478</v>
      </c>
      <c r="D43" s="557"/>
      <c r="E43" s="560">
        <v>162439</v>
      </c>
      <c r="F43" s="557"/>
      <c r="G43" s="561">
        <v>82134</v>
      </c>
      <c r="H43" s="558"/>
      <c r="I43" s="561">
        <v>80305</v>
      </c>
      <c r="J43" s="559"/>
      <c r="K43" s="562">
        <v>2.2999999999999998</v>
      </c>
      <c r="L43" s="238"/>
      <c r="M43" s="504"/>
    </row>
    <row r="44" spans="1:17" ht="14.1" customHeight="1">
      <c r="A44" s="232" t="s">
        <v>622</v>
      </c>
      <c r="B44" s="233"/>
      <c r="C44" s="234">
        <v>70996</v>
      </c>
      <c r="D44" s="235"/>
      <c r="E44" s="234">
        <v>161976</v>
      </c>
      <c r="F44" s="235"/>
      <c r="G44" s="422">
        <v>81867</v>
      </c>
      <c r="H44" s="423"/>
      <c r="I44" s="422">
        <v>80109</v>
      </c>
      <c r="J44" s="236"/>
      <c r="K44" s="237">
        <v>2.2799999999999998</v>
      </c>
      <c r="L44" s="238"/>
      <c r="M44" s="504"/>
    </row>
    <row r="45" spans="1:17" ht="14.1" customHeight="1">
      <c r="A45" s="232" t="s">
        <v>672</v>
      </c>
      <c r="B45" s="233"/>
      <c r="C45" s="234">
        <v>72002</v>
      </c>
      <c r="D45" s="235"/>
      <c r="E45" s="234">
        <v>161652</v>
      </c>
      <c r="F45" s="235"/>
      <c r="G45" s="422">
        <v>81673</v>
      </c>
      <c r="H45" s="423"/>
      <c r="I45" s="422">
        <v>79979</v>
      </c>
      <c r="J45" s="236"/>
      <c r="K45" s="237">
        <v>2.25</v>
      </c>
      <c r="L45" s="238"/>
      <c r="M45" s="504"/>
    </row>
    <row r="46" spans="1:17" ht="14.1" customHeight="1">
      <c r="A46" s="232" t="s">
        <v>702</v>
      </c>
      <c r="B46" s="233"/>
      <c r="C46" s="234">
        <v>72858</v>
      </c>
      <c r="D46" s="235"/>
      <c r="E46" s="234">
        <v>161278</v>
      </c>
      <c r="F46" s="235"/>
      <c r="G46" s="422">
        <v>81446</v>
      </c>
      <c r="H46" s="423"/>
      <c r="I46" s="422">
        <v>79832</v>
      </c>
      <c r="J46" s="236"/>
      <c r="K46" s="237">
        <v>2.21</v>
      </c>
      <c r="L46" s="238"/>
      <c r="M46" s="504"/>
    </row>
    <row r="47" spans="1:17" s="88" customFormat="1" ht="14.1" customHeight="1">
      <c r="A47" s="404" t="s">
        <v>728</v>
      </c>
      <c r="B47" s="405"/>
      <c r="C47" s="406">
        <v>73527</v>
      </c>
      <c r="D47" s="407"/>
      <c r="E47" s="406">
        <v>160656</v>
      </c>
      <c r="F47" s="407"/>
      <c r="G47" s="463">
        <v>81109</v>
      </c>
      <c r="H47" s="408"/>
      <c r="I47" s="463">
        <v>79547</v>
      </c>
      <c r="J47" s="239"/>
      <c r="K47" s="409">
        <v>2.1800000000000002</v>
      </c>
      <c r="L47" s="410"/>
      <c r="M47" s="505"/>
    </row>
    <row r="48" spans="1:17" s="65" customFormat="1" ht="14.1" customHeight="1">
      <c r="A48" s="432"/>
      <c r="B48" s="439"/>
      <c r="C48" s="439"/>
      <c r="D48" s="439"/>
      <c r="E48" s="439"/>
      <c r="F48" s="439"/>
      <c r="G48" s="439"/>
      <c r="H48" s="439"/>
      <c r="I48" s="439"/>
      <c r="J48" s="439"/>
      <c r="K48" s="439"/>
      <c r="L48" s="439"/>
      <c r="M48" s="439"/>
      <c r="N48" s="439"/>
      <c r="O48" s="439"/>
      <c r="P48" s="439"/>
      <c r="Q48" s="431"/>
    </row>
    <row r="49" spans="1:17" s="65" customFormat="1" ht="14.1" customHeight="1">
      <c r="A49" s="778"/>
      <c r="B49" s="778"/>
      <c r="C49" s="778"/>
      <c r="D49" s="778"/>
      <c r="E49" s="778"/>
      <c r="F49" s="778"/>
      <c r="G49" s="778"/>
      <c r="H49" s="778"/>
      <c r="I49" s="778"/>
      <c r="J49" s="778"/>
      <c r="K49" s="778"/>
      <c r="L49" s="778"/>
      <c r="M49" s="778"/>
      <c r="N49" s="778"/>
      <c r="O49" s="778"/>
      <c r="P49" s="778"/>
      <c r="Q49" s="778"/>
    </row>
    <row r="50" spans="1:17">
      <c r="A50" s="65"/>
      <c r="B50" s="65"/>
      <c r="C50" s="65"/>
      <c r="D50" s="65"/>
      <c r="E50" s="65"/>
      <c r="F50" s="65"/>
      <c r="G50" s="65"/>
      <c r="H50" s="65"/>
      <c r="I50" s="65"/>
      <c r="J50" s="65"/>
      <c r="K50" s="65"/>
      <c r="L50" s="65"/>
      <c r="M50" s="65"/>
      <c r="N50" s="65"/>
      <c r="O50" s="65"/>
      <c r="P50" s="65"/>
      <c r="Q50" s="65"/>
    </row>
  </sheetData>
  <sheetProtection algorithmName="SHA-512" hashValue="nk7467bNy+4KU3EzuWMrpkxZpMGhfumCSLlZAOWOHxKkDDeX0ovYpW35o3FkHnuEm+0K9b6btr1JA+II3rKaxg==" saltValue="jIF48a0XS1XTV/5usohe+g==" spinCount="100000" sheet="1" objects="1" scenarios="1"/>
  <mergeCells count="11">
    <mergeCell ref="A1:L1"/>
    <mergeCell ref="A49:Q49"/>
    <mergeCell ref="A4:B5"/>
    <mergeCell ref="C4:D5"/>
    <mergeCell ref="E4:J4"/>
    <mergeCell ref="K4:L4"/>
    <mergeCell ref="E5:F5"/>
    <mergeCell ref="G5:H5"/>
    <mergeCell ref="I5:J5"/>
    <mergeCell ref="K5:L5"/>
    <mergeCell ref="A3:L3"/>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7"/>
  <sheetViews>
    <sheetView showGridLines="0" zoomScale="90" zoomScaleNormal="90" zoomScaleSheetLayoutView="93" workbookViewId="0">
      <selection activeCell="B1" sqref="B1:AY1"/>
    </sheetView>
  </sheetViews>
  <sheetFormatPr defaultColWidth="9" defaultRowHeight="13.2"/>
  <cols>
    <col min="1" max="1" width="0.44140625" style="219" customWidth="1"/>
    <col min="2" max="2" width="14.33203125" style="231" customWidth="1"/>
    <col min="3" max="3" width="0.44140625" style="231" customWidth="1"/>
    <col min="4" max="4" width="5.88671875" style="219" customWidth="1"/>
    <col min="5" max="5" width="0.44140625" style="219" customWidth="1"/>
    <col min="6" max="6" width="6.88671875" style="219" customWidth="1"/>
    <col min="7" max="7" width="0.44140625" style="219" customWidth="1"/>
    <col min="8" max="8" width="5.88671875" style="219" customWidth="1"/>
    <col min="9" max="9" width="0.44140625" style="219" customWidth="1"/>
    <col min="10" max="10" width="5.88671875" style="219" customWidth="1"/>
    <col min="11" max="11" width="0.44140625" style="219" customWidth="1"/>
    <col min="12" max="12" width="5.88671875" style="219" customWidth="1"/>
    <col min="13" max="13" width="0.44140625" style="219" customWidth="1"/>
    <col min="14" max="14" width="6.88671875" style="219" customWidth="1"/>
    <col min="15" max="15" width="0.44140625" style="219" customWidth="1"/>
    <col min="16" max="16" width="5.88671875" style="219" customWidth="1"/>
    <col min="17" max="17" width="0.44140625" style="219" customWidth="1"/>
    <col min="18" max="18" width="5.88671875" style="219" customWidth="1"/>
    <col min="19" max="19" width="0.44140625" style="219" customWidth="1"/>
    <col min="20" max="20" width="5.88671875" style="219" customWidth="1"/>
    <col min="21" max="21" width="0.44140625" style="219" customWidth="1"/>
    <col min="22" max="22" width="6.88671875" style="219" customWidth="1"/>
    <col min="23" max="23" width="0.44140625" style="219" customWidth="1"/>
    <col min="24" max="24" width="5.88671875" style="219" customWidth="1"/>
    <col min="25" max="25" width="0.44140625" style="219" customWidth="1"/>
    <col min="26" max="26" width="5.88671875" style="219" customWidth="1"/>
    <col min="27" max="27" width="0.44140625" style="219" customWidth="1"/>
    <col min="28" max="28" width="5.88671875" style="219" customWidth="1"/>
    <col min="29" max="29" width="0.44140625" style="219" customWidth="1"/>
    <col min="30" max="30" width="6.88671875" style="219" customWidth="1"/>
    <col min="31" max="31" width="0.44140625" style="219" customWidth="1"/>
    <col min="32" max="32" width="5.88671875" style="219" customWidth="1"/>
    <col min="33" max="33" width="0.44140625" style="219" customWidth="1"/>
    <col min="34" max="34" width="5.88671875" style="219" customWidth="1"/>
    <col min="35" max="35" width="0.44140625" style="219" customWidth="1"/>
    <col min="36" max="36" width="5.88671875" style="219" customWidth="1"/>
    <col min="37" max="37" width="0.44140625" style="219" customWidth="1"/>
    <col min="38" max="38" width="6.88671875" style="219" customWidth="1"/>
    <col min="39" max="39" width="0.44140625" style="219" customWidth="1"/>
    <col min="40" max="40" width="5.88671875" style="219" customWidth="1"/>
    <col min="41" max="41" width="0.44140625" style="219" customWidth="1"/>
    <col min="42" max="42" width="5.88671875" style="219" customWidth="1"/>
    <col min="43" max="43" width="0.44140625" style="219" customWidth="1"/>
    <col min="44" max="44" width="5.88671875" style="402" customWidth="1"/>
    <col min="45" max="45" width="0.44140625" style="402" customWidth="1"/>
    <col min="46" max="46" width="6.88671875" style="402" customWidth="1"/>
    <col min="47" max="47" width="0.44140625" style="402" customWidth="1"/>
    <col min="48" max="48" width="5.88671875" style="402" customWidth="1"/>
    <col min="49" max="49" width="0.44140625" style="402" customWidth="1"/>
    <col min="50" max="50" width="5.88671875" style="402" customWidth="1"/>
    <col min="51" max="51" width="0.44140625" style="402" customWidth="1"/>
    <col min="52" max="52" width="9" style="403"/>
    <col min="53" max="16384" width="9" style="206"/>
  </cols>
  <sheetData>
    <row r="1" spans="1:52" s="199" customFormat="1" ht="23.1" customHeight="1">
      <c r="A1" s="197"/>
      <c r="B1" s="944" t="s">
        <v>760</v>
      </c>
      <c r="C1" s="944"/>
      <c r="D1" s="944"/>
      <c r="E1" s="944"/>
      <c r="F1" s="944"/>
      <c r="G1" s="944"/>
      <c r="H1" s="944"/>
      <c r="I1" s="944"/>
      <c r="J1" s="944"/>
      <c r="K1" s="944"/>
      <c r="L1" s="944"/>
      <c r="M1" s="944"/>
      <c r="N1" s="944"/>
      <c r="O1" s="944"/>
      <c r="P1" s="944"/>
      <c r="Q1" s="944"/>
      <c r="R1" s="944"/>
      <c r="S1" s="944"/>
      <c r="T1" s="944"/>
      <c r="U1" s="944"/>
      <c r="V1" s="944"/>
      <c r="W1" s="944"/>
      <c r="X1" s="944"/>
      <c r="Y1" s="944"/>
      <c r="Z1" s="944"/>
      <c r="AA1" s="944"/>
      <c r="AB1" s="944"/>
      <c r="AC1" s="944"/>
      <c r="AD1" s="944"/>
      <c r="AE1" s="944"/>
      <c r="AF1" s="944"/>
      <c r="AG1" s="944"/>
      <c r="AH1" s="944"/>
      <c r="AI1" s="944"/>
      <c r="AJ1" s="944"/>
      <c r="AK1" s="944"/>
      <c r="AL1" s="944"/>
      <c r="AM1" s="944"/>
      <c r="AN1" s="944"/>
      <c r="AO1" s="944"/>
      <c r="AP1" s="944"/>
      <c r="AQ1" s="944"/>
      <c r="AR1" s="944"/>
      <c r="AS1" s="944"/>
      <c r="AT1" s="944"/>
      <c r="AU1" s="944"/>
      <c r="AV1" s="944"/>
      <c r="AW1" s="944"/>
      <c r="AX1" s="944"/>
      <c r="AY1" s="944"/>
      <c r="AZ1" s="398"/>
    </row>
    <row r="2" spans="1:52" s="197" customFormat="1" ht="23.1" customHeight="1">
      <c r="B2" s="200"/>
      <c r="C2" s="200"/>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399"/>
      <c r="AS2" s="399"/>
      <c r="AT2" s="399"/>
      <c r="AU2" s="399"/>
      <c r="AV2" s="399"/>
      <c r="AW2" s="399"/>
      <c r="AX2" s="399"/>
      <c r="AY2" s="399"/>
      <c r="AZ2" s="400"/>
    </row>
    <row r="3" spans="1:52" s="203" customFormat="1" ht="23.1" customHeight="1">
      <c r="A3" s="202"/>
      <c r="B3" s="621" t="s">
        <v>679</v>
      </c>
      <c r="C3" s="621"/>
      <c r="D3" s="621"/>
      <c r="E3" s="621"/>
      <c r="F3" s="621"/>
      <c r="G3" s="621"/>
      <c r="H3" s="621"/>
      <c r="I3" s="621"/>
      <c r="J3" s="621"/>
      <c r="K3" s="621"/>
      <c r="L3" s="621"/>
      <c r="M3" s="621"/>
      <c r="N3" s="621"/>
      <c r="O3" s="621"/>
      <c r="P3" s="621"/>
      <c r="Q3" s="621"/>
      <c r="R3" s="621"/>
      <c r="S3" s="621"/>
      <c r="T3" s="621"/>
      <c r="U3" s="621"/>
      <c r="V3" s="621"/>
      <c r="W3" s="621"/>
      <c r="X3" s="621"/>
      <c r="Y3" s="621"/>
      <c r="Z3" s="948" t="s">
        <v>745</v>
      </c>
      <c r="AA3" s="948"/>
      <c r="AB3" s="948"/>
      <c r="AC3" s="948"/>
      <c r="AD3" s="948"/>
      <c r="AE3" s="948"/>
      <c r="AF3" s="948"/>
      <c r="AG3" s="948"/>
      <c r="AH3" s="948"/>
      <c r="AI3" s="948"/>
      <c r="AJ3" s="948"/>
      <c r="AK3" s="948"/>
      <c r="AL3" s="948"/>
      <c r="AM3" s="948"/>
      <c r="AN3" s="948"/>
      <c r="AO3" s="948"/>
      <c r="AP3" s="948"/>
      <c r="AQ3" s="948"/>
      <c r="AR3" s="948"/>
      <c r="AS3" s="948"/>
      <c r="AT3" s="948"/>
      <c r="AU3" s="948"/>
      <c r="AV3" s="948"/>
      <c r="AW3" s="948"/>
      <c r="AX3" s="948"/>
      <c r="AY3" s="948"/>
    </row>
    <row r="4" spans="1:52" ht="21.9" customHeight="1">
      <c r="A4" s="204"/>
      <c r="B4" s="946" t="s">
        <v>130</v>
      </c>
      <c r="C4" s="425"/>
      <c r="D4" s="854" t="s">
        <v>707</v>
      </c>
      <c r="E4" s="936"/>
      <c r="F4" s="936"/>
      <c r="G4" s="936"/>
      <c r="H4" s="936"/>
      <c r="I4" s="936"/>
      <c r="J4" s="936"/>
      <c r="K4" s="855"/>
      <c r="L4" s="854" t="s">
        <v>709</v>
      </c>
      <c r="M4" s="936"/>
      <c r="N4" s="936"/>
      <c r="O4" s="936"/>
      <c r="P4" s="936"/>
      <c r="Q4" s="936"/>
      <c r="R4" s="936"/>
      <c r="S4" s="855"/>
      <c r="T4" s="938" t="s">
        <v>626</v>
      </c>
      <c r="U4" s="938"/>
      <c r="V4" s="938"/>
      <c r="W4" s="938"/>
      <c r="X4" s="938"/>
      <c r="Y4" s="938"/>
      <c r="Z4" s="938"/>
      <c r="AA4" s="938"/>
      <c r="AB4" s="854" t="s">
        <v>676</v>
      </c>
      <c r="AC4" s="936"/>
      <c r="AD4" s="936"/>
      <c r="AE4" s="936"/>
      <c r="AF4" s="936"/>
      <c r="AG4" s="936"/>
      <c r="AH4" s="936"/>
      <c r="AI4" s="855"/>
      <c r="AJ4" s="854" t="s">
        <v>708</v>
      </c>
      <c r="AK4" s="936"/>
      <c r="AL4" s="936"/>
      <c r="AM4" s="936"/>
      <c r="AN4" s="936"/>
      <c r="AO4" s="936"/>
      <c r="AP4" s="936"/>
      <c r="AQ4" s="855"/>
      <c r="AR4" s="854" t="s">
        <v>734</v>
      </c>
      <c r="AS4" s="936"/>
      <c r="AT4" s="936"/>
      <c r="AU4" s="936"/>
      <c r="AV4" s="936"/>
      <c r="AW4" s="936"/>
      <c r="AX4" s="936"/>
      <c r="AY4" s="855"/>
      <c r="AZ4" s="205"/>
    </row>
    <row r="5" spans="1:52" ht="21.9" customHeight="1">
      <c r="A5" s="207"/>
      <c r="B5" s="947"/>
      <c r="C5" s="426"/>
      <c r="D5" s="746" t="s">
        <v>53</v>
      </c>
      <c r="E5" s="747"/>
      <c r="F5" s="746" t="s">
        <v>60</v>
      </c>
      <c r="G5" s="747"/>
      <c r="H5" s="746" t="s">
        <v>6</v>
      </c>
      <c r="I5" s="747"/>
      <c r="J5" s="746" t="s">
        <v>7</v>
      </c>
      <c r="K5" s="747"/>
      <c r="L5" s="746" t="s">
        <v>53</v>
      </c>
      <c r="M5" s="747"/>
      <c r="N5" s="746" t="s">
        <v>60</v>
      </c>
      <c r="O5" s="747"/>
      <c r="P5" s="746" t="s">
        <v>6</v>
      </c>
      <c r="Q5" s="747"/>
      <c r="R5" s="746" t="s">
        <v>7</v>
      </c>
      <c r="S5" s="747"/>
      <c r="T5" s="746" t="s">
        <v>53</v>
      </c>
      <c r="U5" s="747"/>
      <c r="V5" s="746" t="s">
        <v>475</v>
      </c>
      <c r="W5" s="747"/>
      <c r="X5" s="746" t="s">
        <v>6</v>
      </c>
      <c r="Y5" s="747"/>
      <c r="Z5" s="756" t="s">
        <v>7</v>
      </c>
      <c r="AA5" s="757"/>
      <c r="AB5" s="746" t="s">
        <v>53</v>
      </c>
      <c r="AC5" s="747"/>
      <c r="AD5" s="746" t="s">
        <v>60</v>
      </c>
      <c r="AE5" s="747"/>
      <c r="AF5" s="746" t="s">
        <v>6</v>
      </c>
      <c r="AG5" s="747"/>
      <c r="AH5" s="746" t="s">
        <v>7</v>
      </c>
      <c r="AI5" s="747"/>
      <c r="AJ5" s="949" t="s">
        <v>53</v>
      </c>
      <c r="AK5" s="950"/>
      <c r="AL5" s="949" t="s">
        <v>60</v>
      </c>
      <c r="AM5" s="950"/>
      <c r="AN5" s="949" t="s">
        <v>6</v>
      </c>
      <c r="AO5" s="950"/>
      <c r="AP5" s="949" t="s">
        <v>7</v>
      </c>
      <c r="AQ5" s="950"/>
      <c r="AR5" s="949" t="s">
        <v>53</v>
      </c>
      <c r="AS5" s="950"/>
      <c r="AT5" s="949" t="s">
        <v>60</v>
      </c>
      <c r="AU5" s="950"/>
      <c r="AV5" s="949" t="s">
        <v>6</v>
      </c>
      <c r="AW5" s="950"/>
      <c r="AX5" s="949" t="s">
        <v>7</v>
      </c>
      <c r="AY5" s="950"/>
      <c r="AZ5" s="208"/>
    </row>
    <row r="6" spans="1:52" ht="12.9" customHeight="1">
      <c r="A6" s="209"/>
      <c r="B6" s="210"/>
      <c r="C6" s="427"/>
      <c r="D6" s="495" t="s">
        <v>8</v>
      </c>
      <c r="E6" s="494"/>
      <c r="F6" s="493" t="s">
        <v>9</v>
      </c>
      <c r="G6" s="494"/>
      <c r="H6" s="493" t="s">
        <v>9</v>
      </c>
      <c r="I6" s="494"/>
      <c r="J6" s="495" t="s">
        <v>9</v>
      </c>
      <c r="K6" s="496"/>
      <c r="L6" s="493" t="s">
        <v>8</v>
      </c>
      <c r="M6" s="494"/>
      <c r="N6" s="493" t="s">
        <v>9</v>
      </c>
      <c r="O6" s="494"/>
      <c r="P6" s="495" t="s">
        <v>9</v>
      </c>
      <c r="Q6" s="494"/>
      <c r="R6" s="495" t="s">
        <v>9</v>
      </c>
      <c r="S6" s="496"/>
      <c r="T6" s="493" t="s">
        <v>8</v>
      </c>
      <c r="U6" s="494"/>
      <c r="V6" s="493" t="s">
        <v>9</v>
      </c>
      <c r="W6" s="494"/>
      <c r="X6" s="493" t="s">
        <v>9</v>
      </c>
      <c r="Y6" s="494"/>
      <c r="Z6" s="495" t="s">
        <v>9</v>
      </c>
      <c r="AA6" s="496"/>
      <c r="AB6" s="493" t="s">
        <v>8</v>
      </c>
      <c r="AC6" s="494"/>
      <c r="AD6" s="493" t="s">
        <v>9</v>
      </c>
      <c r="AE6" s="494"/>
      <c r="AF6" s="493" t="s">
        <v>9</v>
      </c>
      <c r="AG6" s="494"/>
      <c r="AH6" s="493" t="s">
        <v>9</v>
      </c>
      <c r="AI6" s="211"/>
      <c r="AJ6" s="493" t="s">
        <v>8</v>
      </c>
      <c r="AK6" s="494"/>
      <c r="AL6" s="493" t="s">
        <v>9</v>
      </c>
      <c r="AM6" s="494"/>
      <c r="AN6" s="493" t="s">
        <v>9</v>
      </c>
      <c r="AO6" s="494"/>
      <c r="AP6" s="493" t="s">
        <v>9</v>
      </c>
      <c r="AQ6" s="211"/>
      <c r="AR6" s="493" t="s">
        <v>8</v>
      </c>
      <c r="AS6" s="494"/>
      <c r="AT6" s="493" t="s">
        <v>9</v>
      </c>
      <c r="AU6" s="494"/>
      <c r="AV6" s="493" t="s">
        <v>9</v>
      </c>
      <c r="AW6" s="494"/>
      <c r="AX6" s="493" t="s">
        <v>9</v>
      </c>
      <c r="AY6" s="211"/>
      <c r="AZ6" s="208"/>
    </row>
    <row r="7" spans="1:52" s="215" customFormat="1" ht="12.9" customHeight="1">
      <c r="A7" s="212"/>
      <c r="B7" s="303" t="s">
        <v>131</v>
      </c>
      <c r="C7" s="428"/>
      <c r="D7" s="497">
        <f>SUM(D9,D31,D62,D72,D79,D104,D133)</f>
        <v>71070</v>
      </c>
      <c r="E7" s="491"/>
      <c r="F7" s="497">
        <f>SUM(F9,F31,F62,F72,F79,F104,F133)</f>
        <v>157574</v>
      </c>
      <c r="G7" s="491"/>
      <c r="H7" s="497">
        <f>SUM(H9,H31,H62,H72,H79,H104,H133)</f>
        <v>79084</v>
      </c>
      <c r="I7" s="491"/>
      <c r="J7" s="490">
        <f>SUM(J9,J31,J62,J72,J79,J104,J133)</f>
        <v>78490</v>
      </c>
      <c r="K7" s="491"/>
      <c r="L7" s="497">
        <f>SUM(L9,L31,L62,L72,L79,L104,L133)</f>
        <v>71558</v>
      </c>
      <c r="M7" s="491"/>
      <c r="N7" s="497">
        <f>SUM(N9,N31,N62,N72,N79,N104,N133)</f>
        <v>156753</v>
      </c>
      <c r="O7" s="491"/>
      <c r="P7" s="497">
        <f>SUM(P9,P31,P62,P72,P79,P104,P133)</f>
        <v>78668</v>
      </c>
      <c r="Q7" s="491"/>
      <c r="R7" s="490">
        <f>SUM(R9,R31,R62,R72,R79,R104,R133)</f>
        <v>78085</v>
      </c>
      <c r="S7" s="491"/>
      <c r="T7" s="497">
        <f>SUM(T9,T31,T62,T72,T79,T104,T133)</f>
        <v>74216</v>
      </c>
      <c r="U7" s="491"/>
      <c r="V7" s="497">
        <f>SUM(V9,V31,V62,V72,V79,V104,V133)</f>
        <v>160012</v>
      </c>
      <c r="W7" s="491"/>
      <c r="X7" s="497">
        <f>SUM(X9,X31,X62,X72,X79,X104,X133)</f>
        <v>80368</v>
      </c>
      <c r="Y7" s="491"/>
      <c r="Z7" s="490">
        <f>SUM(Z9,Z31,Z62,Z72,Z79,Z104,Z133)</f>
        <v>79644</v>
      </c>
      <c r="AA7" s="491"/>
      <c r="AB7" s="497">
        <f>SUM(AB9,AB31,AB62,AB72,AB79,AB104,AB133)</f>
        <v>75222</v>
      </c>
      <c r="AC7" s="491"/>
      <c r="AD7" s="497">
        <f>SUM(AD9,AD31,AD62,AD72,AD79,AD104,AD133)</f>
        <v>159688</v>
      </c>
      <c r="AE7" s="491"/>
      <c r="AF7" s="497">
        <f>SUM(AF9,AF31,AF62,AF72,AF79,AF104,AF133)</f>
        <v>80174</v>
      </c>
      <c r="AG7" s="491"/>
      <c r="AH7" s="497">
        <f>SUM(AH9,AH31,AH62,AH72,AH79,AH104,AH133)</f>
        <v>79514</v>
      </c>
      <c r="AI7" s="491"/>
      <c r="AJ7" s="705">
        <f>SUM(AJ9,AJ31,AJ62,AJ72,AJ79,AJ104,AJ133)</f>
        <v>76078</v>
      </c>
      <c r="AK7" s="706"/>
      <c r="AL7" s="705">
        <f>SUM(AL9,AL31,AL62,AL72,AL79,AL104,AL133)</f>
        <v>159314</v>
      </c>
      <c r="AM7" s="706"/>
      <c r="AN7" s="705">
        <f>SUM(AN9,AN31,AN62,AN72,AN79,AN104,AN133)</f>
        <v>79947</v>
      </c>
      <c r="AO7" s="706"/>
      <c r="AP7" s="705">
        <f>SUM(AP9,AP31,AP62,AP72,AP79,AP104,AP133)</f>
        <v>79367</v>
      </c>
      <c r="AQ7" s="491"/>
      <c r="AR7" s="705">
        <f>SUM(AR9,AR31,AR62,AR72,AR79,AR104,AR133)</f>
        <v>76747</v>
      </c>
      <c r="AS7" s="706"/>
      <c r="AT7" s="705">
        <f>SUM(AT9,AT31,AT62,AT72,AT79,AT104,AT133)</f>
        <v>158692</v>
      </c>
      <c r="AU7" s="706"/>
      <c r="AV7" s="705">
        <f>SUM(AV9,AV31,AV62,AV72,AV79,AV104,AV133)</f>
        <v>79610</v>
      </c>
      <c r="AW7" s="706"/>
      <c r="AX7" s="705">
        <f>SUM(AX9,AX31,AX62,AX72,AX79,AX104,AX133)</f>
        <v>79082</v>
      </c>
      <c r="AY7" s="491"/>
      <c r="AZ7" s="214"/>
    </row>
    <row r="8" spans="1:52" s="215" customFormat="1" ht="12.9" customHeight="1">
      <c r="A8" s="212"/>
      <c r="B8" s="223"/>
      <c r="C8" s="429"/>
      <c r="D8" s="498"/>
      <c r="E8" s="492"/>
      <c r="F8" s="498"/>
      <c r="G8" s="492"/>
      <c r="H8" s="498"/>
      <c r="I8" s="492"/>
      <c r="J8" s="499"/>
      <c r="K8" s="213"/>
      <c r="L8" s="498"/>
      <c r="M8" s="492"/>
      <c r="N8" s="498"/>
      <c r="O8" s="492"/>
      <c r="P8" s="498"/>
      <c r="Q8" s="492"/>
      <c r="R8" s="499"/>
      <c r="S8" s="213"/>
      <c r="T8" s="498"/>
      <c r="U8" s="492"/>
      <c r="V8" s="498"/>
      <c r="W8" s="492"/>
      <c r="X8" s="498"/>
      <c r="Y8" s="492"/>
      <c r="Z8" s="499"/>
      <c r="AA8" s="213"/>
      <c r="AB8" s="498"/>
      <c r="AC8" s="492"/>
      <c r="AD8" s="498"/>
      <c r="AE8" s="492"/>
      <c r="AF8" s="498"/>
      <c r="AG8" s="492"/>
      <c r="AH8" s="498"/>
      <c r="AI8" s="213"/>
      <c r="AJ8" s="707"/>
      <c r="AK8" s="708"/>
      <c r="AL8" s="707"/>
      <c r="AM8" s="708"/>
      <c r="AN8" s="707"/>
      <c r="AO8" s="708"/>
      <c r="AP8" s="707"/>
      <c r="AQ8" s="213"/>
      <c r="AR8" s="707"/>
      <c r="AS8" s="708"/>
      <c r="AT8" s="707"/>
      <c r="AU8" s="708"/>
      <c r="AV8" s="707"/>
      <c r="AW8" s="708"/>
      <c r="AX8" s="707"/>
      <c r="AY8" s="213"/>
      <c r="AZ8" s="214"/>
    </row>
    <row r="9" spans="1:52" s="215" customFormat="1" ht="12.9" customHeight="1">
      <c r="A9" s="212"/>
      <c r="B9" s="303" t="s">
        <v>132</v>
      </c>
      <c r="C9" s="428"/>
      <c r="D9" s="490">
        <f t="shared" ref="D9" si="0">SUM(D10:D29)</f>
        <v>9485</v>
      </c>
      <c r="E9" s="491"/>
      <c r="F9" s="490">
        <f t="shared" ref="F9" si="1">SUM(F10:F29)</f>
        <v>20748</v>
      </c>
      <c r="G9" s="491"/>
      <c r="H9" s="490">
        <f t="shared" ref="H9" si="2">SUM(H10:H29)</f>
        <v>10387</v>
      </c>
      <c r="I9" s="491"/>
      <c r="J9" s="490">
        <f t="shared" ref="J9" si="3">SUM(J10:J29)</f>
        <v>10361</v>
      </c>
      <c r="K9" s="491"/>
      <c r="L9" s="490">
        <f t="shared" ref="L9" si="4">SUM(L10:L29)</f>
        <v>9524</v>
      </c>
      <c r="M9" s="491"/>
      <c r="N9" s="490">
        <f t="shared" ref="N9" si="5">SUM(N10:N29)</f>
        <v>20598</v>
      </c>
      <c r="O9" s="491"/>
      <c r="P9" s="490">
        <f t="shared" ref="P9" si="6">SUM(P10:P29)</f>
        <v>10327</v>
      </c>
      <c r="Q9" s="491"/>
      <c r="R9" s="490">
        <f t="shared" ref="R9" si="7">SUM(R10:R29)</f>
        <v>10271</v>
      </c>
      <c r="S9" s="491"/>
      <c r="T9" s="490">
        <f t="shared" ref="T9" si="8">SUM(T10:T29)</f>
        <v>9971</v>
      </c>
      <c r="U9" s="491"/>
      <c r="V9" s="490">
        <f t="shared" ref="V9" si="9">SUM(V10:V29)</f>
        <v>21241</v>
      </c>
      <c r="W9" s="491"/>
      <c r="X9" s="490">
        <f t="shared" ref="X9" si="10">SUM(X10:X29)</f>
        <v>10675</v>
      </c>
      <c r="Y9" s="491"/>
      <c r="Z9" s="490">
        <f t="shared" ref="Z9" si="11">SUM(Z10:Z29)</f>
        <v>10566</v>
      </c>
      <c r="AA9" s="491"/>
      <c r="AB9" s="490">
        <f>SUM(AB10:AB29)</f>
        <v>10098</v>
      </c>
      <c r="AC9" s="491"/>
      <c r="AD9" s="490">
        <f t="shared" ref="AD9" si="12">SUM(AD10:AD29)</f>
        <v>21233</v>
      </c>
      <c r="AE9" s="491"/>
      <c r="AF9" s="490">
        <f t="shared" ref="AF9" si="13">SUM(AF10:AF29)</f>
        <v>10659</v>
      </c>
      <c r="AG9" s="491"/>
      <c r="AH9" s="490">
        <f t="shared" ref="AH9" si="14">SUM(AH10:AH29)</f>
        <v>10574</v>
      </c>
      <c r="AI9" s="491"/>
      <c r="AJ9" s="709">
        <f>SUM(AJ10:AJ29)</f>
        <v>10130</v>
      </c>
      <c r="AK9" s="706"/>
      <c r="AL9" s="709">
        <f t="shared" ref="AL9" si="15">SUM(AL10:AL29)</f>
        <v>21019</v>
      </c>
      <c r="AM9" s="706"/>
      <c r="AN9" s="709">
        <f t="shared" ref="AN9" si="16">SUM(AN10:AN29)</f>
        <v>10537</v>
      </c>
      <c r="AO9" s="706"/>
      <c r="AP9" s="709">
        <f t="shared" ref="AP9" si="17">SUM(AP10:AP29)</f>
        <v>10482</v>
      </c>
      <c r="AQ9" s="491"/>
      <c r="AR9" s="709">
        <f>SUM(AR10:AR29)</f>
        <v>10106</v>
      </c>
      <c r="AS9" s="706"/>
      <c r="AT9" s="709">
        <f t="shared" ref="AT9" si="18">SUM(AT10:AT29)</f>
        <v>20768</v>
      </c>
      <c r="AU9" s="706"/>
      <c r="AV9" s="709">
        <f t="shared" ref="AV9" si="19">SUM(AV10:AV29)</f>
        <v>10410</v>
      </c>
      <c r="AW9" s="706"/>
      <c r="AX9" s="709">
        <f t="shared" ref="AX9" si="20">SUM(AX10:AX29)</f>
        <v>10358</v>
      </c>
      <c r="AY9" s="491"/>
      <c r="AZ9" s="214"/>
    </row>
    <row r="10" spans="1:52" s="215" customFormat="1" ht="12.9" customHeight="1">
      <c r="A10" s="212"/>
      <c r="B10" s="223" t="s">
        <v>133</v>
      </c>
      <c r="C10" s="429"/>
      <c r="D10" s="500">
        <v>285</v>
      </c>
      <c r="E10" s="450"/>
      <c r="F10" s="451">
        <v>463</v>
      </c>
      <c r="G10" s="450"/>
      <c r="H10" s="500">
        <v>247</v>
      </c>
      <c r="I10" s="450"/>
      <c r="J10" s="451">
        <v>216</v>
      </c>
      <c r="K10" s="213"/>
      <c r="L10" s="500">
        <v>275</v>
      </c>
      <c r="M10" s="450"/>
      <c r="N10" s="451">
        <v>441</v>
      </c>
      <c r="O10" s="450"/>
      <c r="P10" s="500">
        <v>233</v>
      </c>
      <c r="Q10" s="450"/>
      <c r="R10" s="451">
        <v>208</v>
      </c>
      <c r="S10" s="213"/>
      <c r="T10" s="500">
        <v>277</v>
      </c>
      <c r="U10" s="450"/>
      <c r="V10" s="451">
        <v>441</v>
      </c>
      <c r="W10" s="450"/>
      <c r="X10" s="500">
        <v>234</v>
      </c>
      <c r="Y10" s="450"/>
      <c r="Z10" s="451">
        <v>207</v>
      </c>
      <c r="AA10" s="213"/>
      <c r="AB10" s="500">
        <v>280</v>
      </c>
      <c r="AC10" s="450"/>
      <c r="AD10" s="451">
        <v>441</v>
      </c>
      <c r="AE10" s="450"/>
      <c r="AF10" s="500">
        <v>234</v>
      </c>
      <c r="AG10" s="450"/>
      <c r="AH10" s="500">
        <v>207</v>
      </c>
      <c r="AI10" s="213"/>
      <c r="AJ10" s="710">
        <v>286</v>
      </c>
      <c r="AK10" s="711"/>
      <c r="AL10" s="712">
        <v>446</v>
      </c>
      <c r="AM10" s="711"/>
      <c r="AN10" s="710">
        <v>236</v>
      </c>
      <c r="AO10" s="711"/>
      <c r="AP10" s="710">
        <v>210</v>
      </c>
      <c r="AQ10" s="213"/>
      <c r="AR10" s="710">
        <v>279</v>
      </c>
      <c r="AS10" s="711"/>
      <c r="AT10" s="712">
        <v>439</v>
      </c>
      <c r="AU10" s="711"/>
      <c r="AV10" s="710">
        <v>229</v>
      </c>
      <c r="AW10" s="711"/>
      <c r="AX10" s="710">
        <v>210</v>
      </c>
      <c r="AY10" s="213"/>
      <c r="AZ10" s="214"/>
    </row>
    <row r="11" spans="1:52" s="215" customFormat="1" ht="12.9" customHeight="1">
      <c r="A11" s="212"/>
      <c r="B11" s="223" t="s">
        <v>134</v>
      </c>
      <c r="C11" s="429"/>
      <c r="D11" s="500">
        <v>350</v>
      </c>
      <c r="E11" s="450"/>
      <c r="F11" s="451">
        <v>705</v>
      </c>
      <c r="G11" s="450"/>
      <c r="H11" s="500">
        <v>343</v>
      </c>
      <c r="I11" s="450"/>
      <c r="J11" s="451">
        <v>362</v>
      </c>
      <c r="K11" s="213"/>
      <c r="L11" s="500">
        <v>355</v>
      </c>
      <c r="M11" s="450"/>
      <c r="N11" s="451">
        <v>706</v>
      </c>
      <c r="O11" s="450"/>
      <c r="P11" s="500">
        <v>346</v>
      </c>
      <c r="Q11" s="450"/>
      <c r="R11" s="451">
        <v>360</v>
      </c>
      <c r="S11" s="213"/>
      <c r="T11" s="500">
        <v>372</v>
      </c>
      <c r="U11" s="450"/>
      <c r="V11" s="451">
        <v>726</v>
      </c>
      <c r="W11" s="450"/>
      <c r="X11" s="500">
        <v>356</v>
      </c>
      <c r="Y11" s="450"/>
      <c r="Z11" s="451">
        <v>370</v>
      </c>
      <c r="AA11" s="213"/>
      <c r="AB11" s="500">
        <v>384</v>
      </c>
      <c r="AC11" s="450"/>
      <c r="AD11" s="451">
        <v>726</v>
      </c>
      <c r="AE11" s="450"/>
      <c r="AF11" s="500">
        <v>351</v>
      </c>
      <c r="AG11" s="450"/>
      <c r="AH11" s="500">
        <v>375</v>
      </c>
      <c r="AI11" s="213"/>
      <c r="AJ11" s="710">
        <v>384</v>
      </c>
      <c r="AK11" s="711"/>
      <c r="AL11" s="712">
        <v>705</v>
      </c>
      <c r="AM11" s="711"/>
      <c r="AN11" s="710">
        <v>332</v>
      </c>
      <c r="AO11" s="711"/>
      <c r="AP11" s="710">
        <v>373</v>
      </c>
      <c r="AQ11" s="213"/>
      <c r="AR11" s="710">
        <v>390</v>
      </c>
      <c r="AS11" s="711"/>
      <c r="AT11" s="712">
        <v>720</v>
      </c>
      <c r="AU11" s="711"/>
      <c r="AV11" s="710">
        <v>344</v>
      </c>
      <c r="AW11" s="711"/>
      <c r="AX11" s="710">
        <v>376</v>
      </c>
      <c r="AY11" s="213"/>
      <c r="AZ11" s="214"/>
    </row>
    <row r="12" spans="1:52" s="215" customFormat="1" ht="12.9" customHeight="1">
      <c r="A12" s="212"/>
      <c r="B12" s="223" t="s">
        <v>135</v>
      </c>
      <c r="C12" s="429"/>
      <c r="D12" s="500">
        <v>669</v>
      </c>
      <c r="E12" s="450"/>
      <c r="F12" s="451">
        <v>1302</v>
      </c>
      <c r="G12" s="450"/>
      <c r="H12" s="500">
        <v>584</v>
      </c>
      <c r="I12" s="450"/>
      <c r="J12" s="451">
        <v>718</v>
      </c>
      <c r="K12" s="213"/>
      <c r="L12" s="500">
        <v>678</v>
      </c>
      <c r="M12" s="450"/>
      <c r="N12" s="451">
        <v>1290</v>
      </c>
      <c r="O12" s="450"/>
      <c r="P12" s="500">
        <v>589</v>
      </c>
      <c r="Q12" s="450"/>
      <c r="R12" s="451">
        <v>701</v>
      </c>
      <c r="S12" s="213"/>
      <c r="T12" s="500">
        <v>756</v>
      </c>
      <c r="U12" s="450"/>
      <c r="V12" s="451">
        <v>1444</v>
      </c>
      <c r="W12" s="450"/>
      <c r="X12" s="500">
        <v>662</v>
      </c>
      <c r="Y12" s="450"/>
      <c r="Z12" s="451">
        <v>782</v>
      </c>
      <c r="AA12" s="213"/>
      <c r="AB12" s="500">
        <v>774</v>
      </c>
      <c r="AC12" s="450"/>
      <c r="AD12" s="451">
        <v>1472</v>
      </c>
      <c r="AE12" s="450"/>
      <c r="AF12" s="500">
        <v>674</v>
      </c>
      <c r="AG12" s="450"/>
      <c r="AH12" s="500">
        <v>798</v>
      </c>
      <c r="AI12" s="213"/>
      <c r="AJ12" s="710">
        <v>783</v>
      </c>
      <c r="AK12" s="711"/>
      <c r="AL12" s="712">
        <v>1452</v>
      </c>
      <c r="AM12" s="711"/>
      <c r="AN12" s="710">
        <v>669</v>
      </c>
      <c r="AO12" s="711"/>
      <c r="AP12" s="710">
        <v>783</v>
      </c>
      <c r="AQ12" s="213"/>
      <c r="AR12" s="710">
        <v>787</v>
      </c>
      <c r="AS12" s="711"/>
      <c r="AT12" s="712">
        <v>1442</v>
      </c>
      <c r="AU12" s="711"/>
      <c r="AV12" s="710">
        <v>657</v>
      </c>
      <c r="AW12" s="711"/>
      <c r="AX12" s="710">
        <v>785</v>
      </c>
      <c r="AY12" s="213"/>
      <c r="AZ12" s="214"/>
    </row>
    <row r="13" spans="1:52" s="215" customFormat="1" ht="12.9" customHeight="1">
      <c r="A13" s="212"/>
      <c r="B13" s="223" t="s">
        <v>136</v>
      </c>
      <c r="C13" s="429"/>
      <c r="D13" s="500">
        <v>215</v>
      </c>
      <c r="E13" s="450"/>
      <c r="F13" s="451">
        <v>448</v>
      </c>
      <c r="G13" s="450"/>
      <c r="H13" s="500">
        <v>229</v>
      </c>
      <c r="I13" s="450"/>
      <c r="J13" s="451">
        <v>219</v>
      </c>
      <c r="K13" s="213"/>
      <c r="L13" s="500">
        <v>208</v>
      </c>
      <c r="M13" s="450"/>
      <c r="N13" s="451">
        <v>429</v>
      </c>
      <c r="O13" s="450"/>
      <c r="P13" s="500">
        <v>221</v>
      </c>
      <c r="Q13" s="450"/>
      <c r="R13" s="451">
        <v>208</v>
      </c>
      <c r="S13" s="213"/>
      <c r="T13" s="500">
        <v>228</v>
      </c>
      <c r="U13" s="450"/>
      <c r="V13" s="451">
        <v>475</v>
      </c>
      <c r="W13" s="450"/>
      <c r="X13" s="500">
        <v>242</v>
      </c>
      <c r="Y13" s="450"/>
      <c r="Z13" s="451">
        <v>233</v>
      </c>
      <c r="AA13" s="213"/>
      <c r="AB13" s="500">
        <v>235</v>
      </c>
      <c r="AC13" s="450"/>
      <c r="AD13" s="451">
        <v>475</v>
      </c>
      <c r="AE13" s="450"/>
      <c r="AF13" s="500">
        <v>235</v>
      </c>
      <c r="AG13" s="450"/>
      <c r="AH13" s="500">
        <v>240</v>
      </c>
      <c r="AI13" s="213"/>
      <c r="AJ13" s="710">
        <v>234</v>
      </c>
      <c r="AK13" s="711"/>
      <c r="AL13" s="712">
        <v>478</v>
      </c>
      <c r="AM13" s="711"/>
      <c r="AN13" s="710">
        <v>234</v>
      </c>
      <c r="AO13" s="711"/>
      <c r="AP13" s="710">
        <v>244</v>
      </c>
      <c r="AQ13" s="213"/>
      <c r="AR13" s="710">
        <v>241</v>
      </c>
      <c r="AS13" s="711"/>
      <c r="AT13" s="712">
        <v>481</v>
      </c>
      <c r="AU13" s="711"/>
      <c r="AV13" s="710">
        <v>235</v>
      </c>
      <c r="AW13" s="711"/>
      <c r="AX13" s="710">
        <v>246</v>
      </c>
      <c r="AY13" s="213"/>
      <c r="AZ13" s="214"/>
    </row>
    <row r="14" spans="1:52" s="215" customFormat="1" ht="12.9" customHeight="1">
      <c r="A14" s="212"/>
      <c r="B14" s="223" t="s">
        <v>137</v>
      </c>
      <c r="C14" s="429"/>
      <c r="D14" s="500">
        <v>310</v>
      </c>
      <c r="E14" s="450"/>
      <c r="F14" s="451">
        <v>672</v>
      </c>
      <c r="G14" s="450"/>
      <c r="H14" s="500">
        <v>319</v>
      </c>
      <c r="I14" s="450"/>
      <c r="J14" s="451">
        <v>353</v>
      </c>
      <c r="K14" s="213"/>
      <c r="L14" s="500">
        <v>306</v>
      </c>
      <c r="M14" s="450"/>
      <c r="N14" s="451">
        <v>668</v>
      </c>
      <c r="O14" s="450"/>
      <c r="P14" s="500">
        <v>320</v>
      </c>
      <c r="Q14" s="450"/>
      <c r="R14" s="451">
        <v>348</v>
      </c>
      <c r="S14" s="213"/>
      <c r="T14" s="500">
        <v>314</v>
      </c>
      <c r="U14" s="450"/>
      <c r="V14" s="451">
        <v>665</v>
      </c>
      <c r="W14" s="450"/>
      <c r="X14" s="500">
        <v>319</v>
      </c>
      <c r="Y14" s="450"/>
      <c r="Z14" s="451">
        <v>346</v>
      </c>
      <c r="AA14" s="213"/>
      <c r="AB14" s="500">
        <v>308</v>
      </c>
      <c r="AC14" s="450"/>
      <c r="AD14" s="451">
        <v>636</v>
      </c>
      <c r="AE14" s="450"/>
      <c r="AF14" s="500">
        <v>305</v>
      </c>
      <c r="AG14" s="450"/>
      <c r="AH14" s="500">
        <v>331</v>
      </c>
      <c r="AI14" s="213"/>
      <c r="AJ14" s="710">
        <v>316</v>
      </c>
      <c r="AK14" s="711"/>
      <c r="AL14" s="712">
        <v>638</v>
      </c>
      <c r="AM14" s="711"/>
      <c r="AN14" s="710">
        <v>306</v>
      </c>
      <c r="AO14" s="711"/>
      <c r="AP14" s="710">
        <v>332</v>
      </c>
      <c r="AQ14" s="213"/>
      <c r="AR14" s="710">
        <v>309</v>
      </c>
      <c r="AS14" s="711"/>
      <c r="AT14" s="712">
        <v>616</v>
      </c>
      <c r="AU14" s="711"/>
      <c r="AV14" s="710">
        <v>295</v>
      </c>
      <c r="AW14" s="711"/>
      <c r="AX14" s="710">
        <v>321</v>
      </c>
      <c r="AY14" s="213"/>
      <c r="AZ14" s="214"/>
    </row>
    <row r="15" spans="1:52" s="215" customFormat="1" ht="12.9" customHeight="1">
      <c r="A15" s="212"/>
      <c r="B15" s="223" t="s">
        <v>138</v>
      </c>
      <c r="C15" s="429"/>
      <c r="D15" s="500">
        <v>124</v>
      </c>
      <c r="E15" s="450"/>
      <c r="F15" s="451">
        <v>291</v>
      </c>
      <c r="G15" s="450"/>
      <c r="H15" s="500">
        <v>136</v>
      </c>
      <c r="I15" s="450"/>
      <c r="J15" s="451">
        <v>155</v>
      </c>
      <c r="K15" s="213"/>
      <c r="L15" s="500">
        <v>124</v>
      </c>
      <c r="M15" s="450"/>
      <c r="N15" s="451">
        <v>292</v>
      </c>
      <c r="O15" s="450"/>
      <c r="P15" s="500">
        <v>135</v>
      </c>
      <c r="Q15" s="450"/>
      <c r="R15" s="451">
        <v>157</v>
      </c>
      <c r="S15" s="213"/>
      <c r="T15" s="500">
        <v>133</v>
      </c>
      <c r="U15" s="450"/>
      <c r="V15" s="451">
        <v>297</v>
      </c>
      <c r="W15" s="450"/>
      <c r="X15" s="500">
        <v>137</v>
      </c>
      <c r="Y15" s="450"/>
      <c r="Z15" s="451">
        <v>160</v>
      </c>
      <c r="AA15" s="213"/>
      <c r="AB15" s="500">
        <v>131</v>
      </c>
      <c r="AC15" s="450"/>
      <c r="AD15" s="451">
        <v>290</v>
      </c>
      <c r="AE15" s="450"/>
      <c r="AF15" s="500">
        <v>134</v>
      </c>
      <c r="AG15" s="450"/>
      <c r="AH15" s="500">
        <v>156</v>
      </c>
      <c r="AI15" s="213"/>
      <c r="AJ15" s="710">
        <v>132</v>
      </c>
      <c r="AK15" s="711"/>
      <c r="AL15" s="712">
        <v>291</v>
      </c>
      <c r="AM15" s="711"/>
      <c r="AN15" s="710">
        <v>136</v>
      </c>
      <c r="AO15" s="711"/>
      <c r="AP15" s="710">
        <v>155</v>
      </c>
      <c r="AQ15" s="213"/>
      <c r="AR15" s="710">
        <v>129</v>
      </c>
      <c r="AS15" s="711"/>
      <c r="AT15" s="712">
        <v>284</v>
      </c>
      <c r="AU15" s="711"/>
      <c r="AV15" s="710">
        <v>133</v>
      </c>
      <c r="AW15" s="711"/>
      <c r="AX15" s="710">
        <v>151</v>
      </c>
      <c r="AY15" s="213"/>
      <c r="AZ15" s="214"/>
    </row>
    <row r="16" spans="1:52" s="215" customFormat="1" ht="12.9" customHeight="1">
      <c r="A16" s="212"/>
      <c r="B16" s="223" t="s">
        <v>139</v>
      </c>
      <c r="C16" s="429"/>
      <c r="D16" s="500">
        <v>231</v>
      </c>
      <c r="E16" s="450"/>
      <c r="F16" s="451">
        <v>539</v>
      </c>
      <c r="G16" s="450"/>
      <c r="H16" s="500">
        <v>262</v>
      </c>
      <c r="I16" s="450"/>
      <c r="J16" s="451">
        <v>277</v>
      </c>
      <c r="K16" s="213"/>
      <c r="L16" s="500">
        <v>237</v>
      </c>
      <c r="M16" s="450"/>
      <c r="N16" s="451">
        <v>533</v>
      </c>
      <c r="O16" s="450"/>
      <c r="P16" s="500">
        <v>262</v>
      </c>
      <c r="Q16" s="450"/>
      <c r="R16" s="451">
        <v>271</v>
      </c>
      <c r="S16" s="213"/>
      <c r="T16" s="500">
        <v>246</v>
      </c>
      <c r="U16" s="450"/>
      <c r="V16" s="451">
        <v>542</v>
      </c>
      <c r="W16" s="450"/>
      <c r="X16" s="500">
        <v>267</v>
      </c>
      <c r="Y16" s="450"/>
      <c r="Z16" s="451">
        <v>275</v>
      </c>
      <c r="AA16" s="213"/>
      <c r="AB16" s="500">
        <v>241</v>
      </c>
      <c r="AC16" s="450"/>
      <c r="AD16" s="451">
        <v>512</v>
      </c>
      <c r="AE16" s="450"/>
      <c r="AF16" s="500">
        <v>252</v>
      </c>
      <c r="AG16" s="450"/>
      <c r="AH16" s="500">
        <v>260</v>
      </c>
      <c r="AI16" s="213"/>
      <c r="AJ16" s="710">
        <v>246</v>
      </c>
      <c r="AK16" s="711"/>
      <c r="AL16" s="712">
        <v>519</v>
      </c>
      <c r="AM16" s="711"/>
      <c r="AN16" s="710">
        <v>250</v>
      </c>
      <c r="AO16" s="711"/>
      <c r="AP16" s="710">
        <v>269</v>
      </c>
      <c r="AQ16" s="213"/>
      <c r="AR16" s="710">
        <v>244</v>
      </c>
      <c r="AS16" s="711"/>
      <c r="AT16" s="712">
        <v>515</v>
      </c>
      <c r="AU16" s="711"/>
      <c r="AV16" s="710">
        <v>246</v>
      </c>
      <c r="AW16" s="711"/>
      <c r="AX16" s="710">
        <v>269</v>
      </c>
      <c r="AY16" s="213"/>
      <c r="AZ16" s="214"/>
    </row>
    <row r="17" spans="1:52" s="215" customFormat="1" ht="12.9" customHeight="1">
      <c r="A17" s="212"/>
      <c r="B17" s="223" t="s">
        <v>140</v>
      </c>
      <c r="C17" s="429"/>
      <c r="D17" s="500">
        <v>212</v>
      </c>
      <c r="E17" s="450"/>
      <c r="F17" s="451">
        <v>479</v>
      </c>
      <c r="G17" s="450"/>
      <c r="H17" s="500">
        <v>236</v>
      </c>
      <c r="I17" s="450"/>
      <c r="J17" s="451">
        <v>243</v>
      </c>
      <c r="K17" s="213"/>
      <c r="L17" s="500">
        <v>217</v>
      </c>
      <c r="M17" s="450"/>
      <c r="N17" s="451">
        <v>479</v>
      </c>
      <c r="O17" s="450"/>
      <c r="P17" s="500">
        <v>228</v>
      </c>
      <c r="Q17" s="450"/>
      <c r="R17" s="451">
        <v>251</v>
      </c>
      <c r="S17" s="213"/>
      <c r="T17" s="500">
        <v>215</v>
      </c>
      <c r="U17" s="450"/>
      <c r="V17" s="451">
        <v>473</v>
      </c>
      <c r="W17" s="450"/>
      <c r="X17" s="500">
        <v>223</v>
      </c>
      <c r="Y17" s="450"/>
      <c r="Z17" s="451">
        <v>250</v>
      </c>
      <c r="AA17" s="213"/>
      <c r="AB17" s="500">
        <v>226</v>
      </c>
      <c r="AC17" s="450"/>
      <c r="AD17" s="451">
        <v>482</v>
      </c>
      <c r="AE17" s="450"/>
      <c r="AF17" s="500">
        <v>233</v>
      </c>
      <c r="AG17" s="450"/>
      <c r="AH17" s="500">
        <v>249</v>
      </c>
      <c r="AI17" s="213"/>
      <c r="AJ17" s="710">
        <v>227</v>
      </c>
      <c r="AK17" s="711"/>
      <c r="AL17" s="712">
        <v>469</v>
      </c>
      <c r="AM17" s="711"/>
      <c r="AN17" s="710">
        <v>229</v>
      </c>
      <c r="AO17" s="711"/>
      <c r="AP17" s="710">
        <v>240</v>
      </c>
      <c r="AQ17" s="213"/>
      <c r="AR17" s="710">
        <v>245</v>
      </c>
      <c r="AS17" s="711"/>
      <c r="AT17" s="712">
        <v>487</v>
      </c>
      <c r="AU17" s="711"/>
      <c r="AV17" s="710">
        <v>239</v>
      </c>
      <c r="AW17" s="711"/>
      <c r="AX17" s="710">
        <v>248</v>
      </c>
      <c r="AY17" s="213"/>
      <c r="AZ17" s="214"/>
    </row>
    <row r="18" spans="1:52" s="215" customFormat="1" ht="12.9" customHeight="1">
      <c r="A18" s="212"/>
      <c r="B18" s="223" t="s">
        <v>141</v>
      </c>
      <c r="C18" s="429"/>
      <c r="D18" s="500">
        <v>332</v>
      </c>
      <c r="E18" s="450"/>
      <c r="F18" s="451">
        <v>732</v>
      </c>
      <c r="G18" s="450"/>
      <c r="H18" s="500">
        <v>371</v>
      </c>
      <c r="I18" s="450"/>
      <c r="J18" s="451">
        <v>361</v>
      </c>
      <c r="K18" s="213"/>
      <c r="L18" s="500">
        <v>339</v>
      </c>
      <c r="M18" s="450"/>
      <c r="N18" s="451">
        <v>725</v>
      </c>
      <c r="O18" s="450"/>
      <c r="P18" s="500">
        <v>369</v>
      </c>
      <c r="Q18" s="450"/>
      <c r="R18" s="451">
        <v>356</v>
      </c>
      <c r="S18" s="213"/>
      <c r="T18" s="500">
        <v>347</v>
      </c>
      <c r="U18" s="450"/>
      <c r="V18" s="451">
        <v>733</v>
      </c>
      <c r="W18" s="450"/>
      <c r="X18" s="500">
        <v>375</v>
      </c>
      <c r="Y18" s="450"/>
      <c r="Z18" s="451">
        <v>358</v>
      </c>
      <c r="AA18" s="213"/>
      <c r="AB18" s="500">
        <v>343</v>
      </c>
      <c r="AC18" s="450"/>
      <c r="AD18" s="451">
        <v>730</v>
      </c>
      <c r="AE18" s="450"/>
      <c r="AF18" s="500">
        <v>372</v>
      </c>
      <c r="AG18" s="450"/>
      <c r="AH18" s="500">
        <v>358</v>
      </c>
      <c r="AI18" s="213"/>
      <c r="AJ18" s="710">
        <v>333</v>
      </c>
      <c r="AK18" s="711"/>
      <c r="AL18" s="712">
        <v>697</v>
      </c>
      <c r="AM18" s="711"/>
      <c r="AN18" s="710">
        <v>355</v>
      </c>
      <c r="AO18" s="711"/>
      <c r="AP18" s="710">
        <v>342</v>
      </c>
      <c r="AQ18" s="213"/>
      <c r="AR18" s="710">
        <v>332</v>
      </c>
      <c r="AS18" s="711"/>
      <c r="AT18" s="712">
        <v>699</v>
      </c>
      <c r="AU18" s="711"/>
      <c r="AV18" s="710">
        <v>352</v>
      </c>
      <c r="AW18" s="711"/>
      <c r="AX18" s="710">
        <v>347</v>
      </c>
      <c r="AY18" s="213"/>
      <c r="AZ18" s="214"/>
    </row>
    <row r="19" spans="1:52" s="215" customFormat="1" ht="12.9" customHeight="1">
      <c r="A19" s="212"/>
      <c r="B19" s="223" t="s">
        <v>142</v>
      </c>
      <c r="C19" s="429"/>
      <c r="D19" s="500">
        <v>339</v>
      </c>
      <c r="E19" s="450"/>
      <c r="F19" s="451">
        <v>743</v>
      </c>
      <c r="G19" s="450"/>
      <c r="H19" s="500">
        <v>373</v>
      </c>
      <c r="I19" s="450"/>
      <c r="J19" s="451">
        <v>370</v>
      </c>
      <c r="K19" s="213"/>
      <c r="L19" s="500">
        <v>334</v>
      </c>
      <c r="M19" s="450"/>
      <c r="N19" s="451">
        <v>727</v>
      </c>
      <c r="O19" s="450"/>
      <c r="P19" s="500">
        <v>364</v>
      </c>
      <c r="Q19" s="450"/>
      <c r="R19" s="451">
        <v>363</v>
      </c>
      <c r="S19" s="213"/>
      <c r="T19" s="500">
        <v>340</v>
      </c>
      <c r="U19" s="450"/>
      <c r="V19" s="451">
        <v>737</v>
      </c>
      <c r="W19" s="450"/>
      <c r="X19" s="500">
        <v>370</v>
      </c>
      <c r="Y19" s="450"/>
      <c r="Z19" s="451">
        <v>367</v>
      </c>
      <c r="AA19" s="213"/>
      <c r="AB19" s="500">
        <v>346</v>
      </c>
      <c r="AC19" s="450"/>
      <c r="AD19" s="451">
        <v>735</v>
      </c>
      <c r="AE19" s="450"/>
      <c r="AF19" s="500">
        <v>363</v>
      </c>
      <c r="AG19" s="450"/>
      <c r="AH19" s="500">
        <v>372</v>
      </c>
      <c r="AI19" s="213"/>
      <c r="AJ19" s="710">
        <v>354</v>
      </c>
      <c r="AK19" s="711"/>
      <c r="AL19" s="712">
        <v>739</v>
      </c>
      <c r="AM19" s="711"/>
      <c r="AN19" s="710">
        <v>365</v>
      </c>
      <c r="AO19" s="711"/>
      <c r="AP19" s="710">
        <v>374</v>
      </c>
      <c r="AQ19" s="213"/>
      <c r="AR19" s="710">
        <v>356</v>
      </c>
      <c r="AS19" s="711"/>
      <c r="AT19" s="712">
        <v>727</v>
      </c>
      <c r="AU19" s="711"/>
      <c r="AV19" s="710">
        <v>361</v>
      </c>
      <c r="AW19" s="711"/>
      <c r="AX19" s="710">
        <v>366</v>
      </c>
      <c r="AY19" s="213"/>
      <c r="AZ19" s="214"/>
    </row>
    <row r="20" spans="1:52" s="215" customFormat="1" ht="12.9" customHeight="1">
      <c r="A20" s="212"/>
      <c r="B20" s="223" t="s">
        <v>143</v>
      </c>
      <c r="C20" s="429"/>
      <c r="D20" s="500">
        <v>193</v>
      </c>
      <c r="E20" s="450"/>
      <c r="F20" s="451">
        <v>406</v>
      </c>
      <c r="G20" s="450"/>
      <c r="H20" s="500">
        <v>189</v>
      </c>
      <c r="I20" s="450"/>
      <c r="J20" s="451">
        <v>217</v>
      </c>
      <c r="K20" s="213"/>
      <c r="L20" s="500">
        <v>199</v>
      </c>
      <c r="M20" s="450"/>
      <c r="N20" s="451">
        <v>408</v>
      </c>
      <c r="O20" s="450"/>
      <c r="P20" s="500">
        <v>191</v>
      </c>
      <c r="Q20" s="450"/>
      <c r="R20" s="451">
        <v>217</v>
      </c>
      <c r="S20" s="213"/>
      <c r="T20" s="500">
        <v>205</v>
      </c>
      <c r="U20" s="450"/>
      <c r="V20" s="451">
        <v>415</v>
      </c>
      <c r="W20" s="450"/>
      <c r="X20" s="500">
        <v>199</v>
      </c>
      <c r="Y20" s="450"/>
      <c r="Z20" s="451">
        <v>216</v>
      </c>
      <c r="AA20" s="213"/>
      <c r="AB20" s="500">
        <v>208</v>
      </c>
      <c r="AC20" s="450"/>
      <c r="AD20" s="451">
        <v>408</v>
      </c>
      <c r="AE20" s="450"/>
      <c r="AF20" s="500">
        <v>201</v>
      </c>
      <c r="AG20" s="450"/>
      <c r="AH20" s="500">
        <v>207</v>
      </c>
      <c r="AI20" s="213"/>
      <c r="AJ20" s="710">
        <v>212</v>
      </c>
      <c r="AK20" s="711"/>
      <c r="AL20" s="712">
        <v>408</v>
      </c>
      <c r="AM20" s="711"/>
      <c r="AN20" s="710">
        <v>201</v>
      </c>
      <c r="AO20" s="711"/>
      <c r="AP20" s="710">
        <v>207</v>
      </c>
      <c r="AQ20" s="213"/>
      <c r="AR20" s="710">
        <v>202</v>
      </c>
      <c r="AS20" s="711"/>
      <c r="AT20" s="712">
        <v>397</v>
      </c>
      <c r="AU20" s="711"/>
      <c r="AV20" s="710">
        <v>195</v>
      </c>
      <c r="AW20" s="711"/>
      <c r="AX20" s="710">
        <v>202</v>
      </c>
      <c r="AY20" s="213"/>
      <c r="AZ20" s="214"/>
    </row>
    <row r="21" spans="1:52" s="215" customFormat="1" ht="12.9" customHeight="1">
      <c r="A21" s="212"/>
      <c r="B21" s="223" t="s">
        <v>144</v>
      </c>
      <c r="C21" s="429"/>
      <c r="D21" s="500">
        <v>162</v>
      </c>
      <c r="E21" s="450"/>
      <c r="F21" s="451">
        <v>337</v>
      </c>
      <c r="G21" s="450"/>
      <c r="H21" s="500">
        <v>163</v>
      </c>
      <c r="I21" s="450"/>
      <c r="J21" s="451">
        <v>174</v>
      </c>
      <c r="K21" s="213"/>
      <c r="L21" s="500">
        <v>155</v>
      </c>
      <c r="M21" s="450"/>
      <c r="N21" s="451">
        <v>329</v>
      </c>
      <c r="O21" s="450"/>
      <c r="P21" s="500">
        <v>162</v>
      </c>
      <c r="Q21" s="450"/>
      <c r="R21" s="451">
        <v>167</v>
      </c>
      <c r="S21" s="213"/>
      <c r="T21" s="500">
        <v>161</v>
      </c>
      <c r="U21" s="450"/>
      <c r="V21" s="451">
        <v>342</v>
      </c>
      <c r="W21" s="450"/>
      <c r="X21" s="500">
        <v>170</v>
      </c>
      <c r="Y21" s="450"/>
      <c r="Z21" s="451">
        <v>172</v>
      </c>
      <c r="AA21" s="213"/>
      <c r="AB21" s="500">
        <v>161</v>
      </c>
      <c r="AC21" s="450"/>
      <c r="AD21" s="451">
        <v>342</v>
      </c>
      <c r="AE21" s="450"/>
      <c r="AF21" s="500">
        <v>168</v>
      </c>
      <c r="AG21" s="450"/>
      <c r="AH21" s="500">
        <v>174</v>
      </c>
      <c r="AI21" s="213"/>
      <c r="AJ21" s="710">
        <v>156</v>
      </c>
      <c r="AK21" s="711"/>
      <c r="AL21" s="712">
        <v>323</v>
      </c>
      <c r="AM21" s="711"/>
      <c r="AN21" s="710">
        <v>153</v>
      </c>
      <c r="AO21" s="711"/>
      <c r="AP21" s="710">
        <v>170</v>
      </c>
      <c r="AQ21" s="213"/>
      <c r="AR21" s="710">
        <v>157</v>
      </c>
      <c r="AS21" s="711"/>
      <c r="AT21" s="712">
        <v>315</v>
      </c>
      <c r="AU21" s="711"/>
      <c r="AV21" s="710">
        <v>151</v>
      </c>
      <c r="AW21" s="711"/>
      <c r="AX21" s="710">
        <v>164</v>
      </c>
      <c r="AY21" s="213"/>
      <c r="AZ21" s="214"/>
    </row>
    <row r="22" spans="1:52" s="215" customFormat="1" ht="12.9" customHeight="1">
      <c r="A22" s="212"/>
      <c r="B22" s="223" t="s">
        <v>145</v>
      </c>
      <c r="C22" s="429"/>
      <c r="D22" s="500">
        <v>220</v>
      </c>
      <c r="E22" s="450"/>
      <c r="F22" s="451">
        <v>491</v>
      </c>
      <c r="G22" s="450"/>
      <c r="H22" s="500">
        <v>249</v>
      </c>
      <c r="I22" s="450"/>
      <c r="J22" s="451">
        <v>242</v>
      </c>
      <c r="K22" s="213"/>
      <c r="L22" s="500">
        <v>226</v>
      </c>
      <c r="M22" s="450"/>
      <c r="N22" s="451">
        <v>494</v>
      </c>
      <c r="O22" s="450"/>
      <c r="P22" s="500">
        <v>251</v>
      </c>
      <c r="Q22" s="450"/>
      <c r="R22" s="451">
        <v>243</v>
      </c>
      <c r="S22" s="213"/>
      <c r="T22" s="500">
        <v>223</v>
      </c>
      <c r="U22" s="450"/>
      <c r="V22" s="451">
        <v>497</v>
      </c>
      <c r="W22" s="450"/>
      <c r="X22" s="500">
        <v>250</v>
      </c>
      <c r="Y22" s="450"/>
      <c r="Z22" s="451">
        <v>247</v>
      </c>
      <c r="AA22" s="213"/>
      <c r="AB22" s="500">
        <v>227</v>
      </c>
      <c r="AC22" s="450"/>
      <c r="AD22" s="451">
        <v>501</v>
      </c>
      <c r="AE22" s="450"/>
      <c r="AF22" s="500">
        <v>260</v>
      </c>
      <c r="AG22" s="450"/>
      <c r="AH22" s="500">
        <v>241</v>
      </c>
      <c r="AI22" s="213"/>
      <c r="AJ22" s="710">
        <v>222</v>
      </c>
      <c r="AK22" s="711"/>
      <c r="AL22" s="712">
        <v>501</v>
      </c>
      <c r="AM22" s="711"/>
      <c r="AN22" s="710">
        <v>258</v>
      </c>
      <c r="AO22" s="711"/>
      <c r="AP22" s="710">
        <v>243</v>
      </c>
      <c r="AQ22" s="213"/>
      <c r="AR22" s="710">
        <v>215</v>
      </c>
      <c r="AS22" s="711"/>
      <c r="AT22" s="712">
        <v>480</v>
      </c>
      <c r="AU22" s="711"/>
      <c r="AV22" s="710">
        <v>247</v>
      </c>
      <c r="AW22" s="711"/>
      <c r="AX22" s="710">
        <v>233</v>
      </c>
      <c r="AY22" s="213"/>
      <c r="AZ22" s="214"/>
    </row>
    <row r="23" spans="1:52" s="215" customFormat="1" ht="12.9" customHeight="1">
      <c r="A23" s="212"/>
      <c r="B23" s="223" t="s">
        <v>146</v>
      </c>
      <c r="C23" s="429"/>
      <c r="D23" s="500">
        <v>185</v>
      </c>
      <c r="E23" s="450"/>
      <c r="F23" s="451">
        <v>421</v>
      </c>
      <c r="G23" s="450"/>
      <c r="H23" s="500">
        <v>204</v>
      </c>
      <c r="I23" s="450"/>
      <c r="J23" s="451">
        <v>217</v>
      </c>
      <c r="K23" s="213"/>
      <c r="L23" s="500">
        <v>188</v>
      </c>
      <c r="M23" s="450"/>
      <c r="N23" s="451">
        <v>419</v>
      </c>
      <c r="O23" s="450"/>
      <c r="P23" s="500">
        <v>204</v>
      </c>
      <c r="Q23" s="450"/>
      <c r="R23" s="451">
        <v>215</v>
      </c>
      <c r="S23" s="213"/>
      <c r="T23" s="500">
        <v>201</v>
      </c>
      <c r="U23" s="450"/>
      <c r="V23" s="451">
        <v>439</v>
      </c>
      <c r="W23" s="450"/>
      <c r="X23" s="500">
        <v>206</v>
      </c>
      <c r="Y23" s="450"/>
      <c r="Z23" s="451">
        <v>233</v>
      </c>
      <c r="AA23" s="213"/>
      <c r="AB23" s="500">
        <v>201</v>
      </c>
      <c r="AC23" s="450"/>
      <c r="AD23" s="451">
        <v>436</v>
      </c>
      <c r="AE23" s="450"/>
      <c r="AF23" s="500">
        <v>212</v>
      </c>
      <c r="AG23" s="450"/>
      <c r="AH23" s="500">
        <v>224</v>
      </c>
      <c r="AI23" s="213"/>
      <c r="AJ23" s="710">
        <v>196</v>
      </c>
      <c r="AK23" s="711"/>
      <c r="AL23" s="712">
        <v>430</v>
      </c>
      <c r="AM23" s="711"/>
      <c r="AN23" s="710">
        <v>208</v>
      </c>
      <c r="AO23" s="711"/>
      <c r="AP23" s="710">
        <v>222</v>
      </c>
      <c r="AQ23" s="213"/>
      <c r="AR23" s="710">
        <v>196</v>
      </c>
      <c r="AS23" s="711"/>
      <c r="AT23" s="712">
        <v>424</v>
      </c>
      <c r="AU23" s="711"/>
      <c r="AV23" s="710">
        <v>204</v>
      </c>
      <c r="AW23" s="711"/>
      <c r="AX23" s="710">
        <v>220</v>
      </c>
      <c r="AY23" s="213"/>
      <c r="AZ23" s="214"/>
    </row>
    <row r="24" spans="1:52" s="215" customFormat="1" ht="12.9" customHeight="1">
      <c r="A24" s="212"/>
      <c r="B24" s="223" t="s">
        <v>400</v>
      </c>
      <c r="C24" s="429"/>
      <c r="D24" s="500">
        <v>255</v>
      </c>
      <c r="E24" s="450"/>
      <c r="F24" s="451">
        <v>589</v>
      </c>
      <c r="G24" s="450"/>
      <c r="H24" s="500">
        <v>284</v>
      </c>
      <c r="I24" s="450"/>
      <c r="J24" s="451">
        <v>305</v>
      </c>
      <c r="K24" s="213"/>
      <c r="L24" s="500">
        <v>253</v>
      </c>
      <c r="M24" s="450"/>
      <c r="N24" s="451">
        <v>575</v>
      </c>
      <c r="O24" s="450"/>
      <c r="P24" s="500">
        <v>273</v>
      </c>
      <c r="Q24" s="450"/>
      <c r="R24" s="451">
        <v>302</v>
      </c>
      <c r="S24" s="213"/>
      <c r="T24" s="500">
        <v>254</v>
      </c>
      <c r="U24" s="450"/>
      <c r="V24" s="451">
        <v>577</v>
      </c>
      <c r="W24" s="450"/>
      <c r="X24" s="500">
        <v>276</v>
      </c>
      <c r="Y24" s="450"/>
      <c r="Z24" s="451">
        <v>301</v>
      </c>
      <c r="AA24" s="213"/>
      <c r="AB24" s="500">
        <v>270</v>
      </c>
      <c r="AC24" s="450"/>
      <c r="AD24" s="451">
        <v>594</v>
      </c>
      <c r="AE24" s="450"/>
      <c r="AF24" s="500">
        <v>281</v>
      </c>
      <c r="AG24" s="450"/>
      <c r="AH24" s="500">
        <v>313</v>
      </c>
      <c r="AI24" s="213"/>
      <c r="AJ24" s="710">
        <v>272</v>
      </c>
      <c r="AK24" s="711"/>
      <c r="AL24" s="712">
        <v>581</v>
      </c>
      <c r="AM24" s="711"/>
      <c r="AN24" s="710">
        <v>280</v>
      </c>
      <c r="AO24" s="711"/>
      <c r="AP24" s="710">
        <v>301</v>
      </c>
      <c r="AQ24" s="213"/>
      <c r="AR24" s="710">
        <v>266</v>
      </c>
      <c r="AS24" s="711"/>
      <c r="AT24" s="712">
        <v>562</v>
      </c>
      <c r="AU24" s="711"/>
      <c r="AV24" s="710">
        <v>265</v>
      </c>
      <c r="AW24" s="711"/>
      <c r="AX24" s="710">
        <v>297</v>
      </c>
      <c r="AY24" s="213"/>
      <c r="AZ24" s="214"/>
    </row>
    <row r="25" spans="1:52" s="215" customFormat="1" ht="12.9" customHeight="1">
      <c r="A25" s="212"/>
      <c r="B25" s="223" t="s">
        <v>147</v>
      </c>
      <c r="C25" s="429"/>
      <c r="D25" s="500">
        <v>333</v>
      </c>
      <c r="E25" s="450"/>
      <c r="F25" s="451">
        <v>728</v>
      </c>
      <c r="G25" s="450"/>
      <c r="H25" s="500">
        <v>340</v>
      </c>
      <c r="I25" s="450"/>
      <c r="J25" s="451">
        <v>388</v>
      </c>
      <c r="K25" s="213"/>
      <c r="L25" s="500">
        <v>333</v>
      </c>
      <c r="M25" s="450"/>
      <c r="N25" s="451">
        <v>734</v>
      </c>
      <c r="O25" s="450"/>
      <c r="P25" s="500">
        <v>342</v>
      </c>
      <c r="Q25" s="450"/>
      <c r="R25" s="451">
        <v>392</v>
      </c>
      <c r="S25" s="213"/>
      <c r="T25" s="500">
        <v>330</v>
      </c>
      <c r="U25" s="450"/>
      <c r="V25" s="451">
        <v>714</v>
      </c>
      <c r="W25" s="450"/>
      <c r="X25" s="500">
        <v>337</v>
      </c>
      <c r="Y25" s="450"/>
      <c r="Z25" s="451">
        <v>377</v>
      </c>
      <c r="AA25" s="213"/>
      <c r="AB25" s="500">
        <v>331</v>
      </c>
      <c r="AC25" s="450"/>
      <c r="AD25" s="451">
        <v>718</v>
      </c>
      <c r="AE25" s="450"/>
      <c r="AF25" s="500">
        <v>342</v>
      </c>
      <c r="AG25" s="450"/>
      <c r="AH25" s="500">
        <v>376</v>
      </c>
      <c r="AI25" s="213"/>
      <c r="AJ25" s="710">
        <v>322</v>
      </c>
      <c r="AK25" s="711"/>
      <c r="AL25" s="712">
        <v>703</v>
      </c>
      <c r="AM25" s="711"/>
      <c r="AN25" s="710">
        <v>330</v>
      </c>
      <c r="AO25" s="711"/>
      <c r="AP25" s="710">
        <v>373</v>
      </c>
      <c r="AQ25" s="213"/>
      <c r="AR25" s="710">
        <v>323</v>
      </c>
      <c r="AS25" s="711"/>
      <c r="AT25" s="712">
        <v>688</v>
      </c>
      <c r="AU25" s="711"/>
      <c r="AV25" s="710">
        <v>327</v>
      </c>
      <c r="AW25" s="711"/>
      <c r="AX25" s="710">
        <v>361</v>
      </c>
      <c r="AY25" s="213"/>
      <c r="AZ25" s="214"/>
    </row>
    <row r="26" spans="1:52" s="215" customFormat="1" ht="12.9" customHeight="1">
      <c r="A26" s="212"/>
      <c r="B26" s="223" t="s">
        <v>148</v>
      </c>
      <c r="C26" s="429"/>
      <c r="D26" s="500">
        <v>357</v>
      </c>
      <c r="E26" s="450"/>
      <c r="F26" s="451">
        <v>858</v>
      </c>
      <c r="G26" s="450"/>
      <c r="H26" s="500">
        <v>442</v>
      </c>
      <c r="I26" s="450"/>
      <c r="J26" s="451">
        <v>416</v>
      </c>
      <c r="K26" s="213"/>
      <c r="L26" s="500">
        <v>369</v>
      </c>
      <c r="M26" s="450"/>
      <c r="N26" s="451">
        <v>855</v>
      </c>
      <c r="O26" s="450"/>
      <c r="P26" s="500">
        <v>440</v>
      </c>
      <c r="Q26" s="450"/>
      <c r="R26" s="451">
        <v>415</v>
      </c>
      <c r="S26" s="213"/>
      <c r="T26" s="500">
        <v>384</v>
      </c>
      <c r="U26" s="450"/>
      <c r="V26" s="451">
        <v>893</v>
      </c>
      <c r="W26" s="450"/>
      <c r="X26" s="500">
        <v>452</v>
      </c>
      <c r="Y26" s="450"/>
      <c r="Z26" s="451">
        <v>441</v>
      </c>
      <c r="AA26" s="213"/>
      <c r="AB26" s="500">
        <v>399</v>
      </c>
      <c r="AC26" s="450"/>
      <c r="AD26" s="451">
        <v>908</v>
      </c>
      <c r="AE26" s="450"/>
      <c r="AF26" s="500">
        <v>461</v>
      </c>
      <c r="AG26" s="450"/>
      <c r="AH26" s="500">
        <v>447</v>
      </c>
      <c r="AI26" s="213"/>
      <c r="AJ26" s="710">
        <v>403</v>
      </c>
      <c r="AK26" s="711"/>
      <c r="AL26" s="712">
        <v>919</v>
      </c>
      <c r="AM26" s="711"/>
      <c r="AN26" s="710">
        <v>465</v>
      </c>
      <c r="AO26" s="711"/>
      <c r="AP26" s="710">
        <v>454</v>
      </c>
      <c r="AQ26" s="213"/>
      <c r="AR26" s="710">
        <v>404</v>
      </c>
      <c r="AS26" s="711"/>
      <c r="AT26" s="712">
        <v>930</v>
      </c>
      <c r="AU26" s="711"/>
      <c r="AV26" s="710">
        <v>476</v>
      </c>
      <c r="AW26" s="711"/>
      <c r="AX26" s="710">
        <v>454</v>
      </c>
      <c r="AY26" s="213"/>
      <c r="AZ26" s="214"/>
    </row>
    <row r="27" spans="1:52" s="215" customFormat="1" ht="12.9" customHeight="1">
      <c r="A27" s="212"/>
      <c r="B27" s="223" t="s">
        <v>149</v>
      </c>
      <c r="C27" s="429"/>
      <c r="D27" s="500">
        <v>126</v>
      </c>
      <c r="E27" s="450"/>
      <c r="F27" s="451">
        <v>262</v>
      </c>
      <c r="G27" s="450"/>
      <c r="H27" s="500">
        <v>121</v>
      </c>
      <c r="I27" s="450"/>
      <c r="J27" s="451">
        <v>141</v>
      </c>
      <c r="K27" s="213"/>
      <c r="L27" s="500">
        <v>123</v>
      </c>
      <c r="M27" s="450"/>
      <c r="N27" s="451">
        <v>271</v>
      </c>
      <c r="O27" s="450"/>
      <c r="P27" s="500">
        <v>126</v>
      </c>
      <c r="Q27" s="450"/>
      <c r="R27" s="451">
        <v>145</v>
      </c>
      <c r="S27" s="213"/>
      <c r="T27" s="500">
        <v>133</v>
      </c>
      <c r="U27" s="450"/>
      <c r="V27" s="451">
        <v>294</v>
      </c>
      <c r="W27" s="450"/>
      <c r="X27" s="500">
        <v>138</v>
      </c>
      <c r="Y27" s="450"/>
      <c r="Z27" s="451">
        <v>156</v>
      </c>
      <c r="AA27" s="213"/>
      <c r="AB27" s="500">
        <v>134</v>
      </c>
      <c r="AC27" s="450"/>
      <c r="AD27" s="451">
        <v>299</v>
      </c>
      <c r="AE27" s="450"/>
      <c r="AF27" s="500">
        <v>141</v>
      </c>
      <c r="AG27" s="450"/>
      <c r="AH27" s="500">
        <v>158</v>
      </c>
      <c r="AI27" s="213"/>
      <c r="AJ27" s="710">
        <v>134</v>
      </c>
      <c r="AK27" s="711"/>
      <c r="AL27" s="712">
        <v>294</v>
      </c>
      <c r="AM27" s="711"/>
      <c r="AN27" s="710">
        <v>138</v>
      </c>
      <c r="AO27" s="711"/>
      <c r="AP27" s="710">
        <v>156</v>
      </c>
      <c r="AQ27" s="213"/>
      <c r="AR27" s="710">
        <v>137</v>
      </c>
      <c r="AS27" s="711"/>
      <c r="AT27" s="712">
        <v>302</v>
      </c>
      <c r="AU27" s="711"/>
      <c r="AV27" s="710">
        <v>142</v>
      </c>
      <c r="AW27" s="711"/>
      <c r="AX27" s="710">
        <v>160</v>
      </c>
      <c r="AY27" s="213"/>
      <c r="AZ27" s="214"/>
    </row>
    <row r="28" spans="1:52" s="215" customFormat="1" ht="12.9" customHeight="1">
      <c r="A28" s="212"/>
      <c r="B28" s="223" t="s">
        <v>150</v>
      </c>
      <c r="C28" s="429"/>
      <c r="D28" s="500">
        <v>3999</v>
      </c>
      <c r="E28" s="450"/>
      <c r="F28" s="451">
        <v>9062</v>
      </c>
      <c r="G28" s="450"/>
      <c r="H28" s="500">
        <v>4654</v>
      </c>
      <c r="I28" s="450"/>
      <c r="J28" s="451">
        <v>4408</v>
      </c>
      <c r="K28" s="213"/>
      <c r="L28" s="500">
        <v>4019</v>
      </c>
      <c r="M28" s="450"/>
      <c r="N28" s="451">
        <v>9030</v>
      </c>
      <c r="O28" s="450"/>
      <c r="P28" s="500">
        <v>4630</v>
      </c>
      <c r="Q28" s="450"/>
      <c r="R28" s="451">
        <v>4400</v>
      </c>
      <c r="S28" s="213"/>
      <c r="T28" s="500">
        <v>4255</v>
      </c>
      <c r="U28" s="450"/>
      <c r="V28" s="451">
        <v>9321</v>
      </c>
      <c r="W28" s="450"/>
      <c r="X28" s="500">
        <v>4815</v>
      </c>
      <c r="Y28" s="450"/>
      <c r="Z28" s="451">
        <v>4506</v>
      </c>
      <c r="AA28" s="213"/>
      <c r="AB28" s="500">
        <v>4292</v>
      </c>
      <c r="AC28" s="450"/>
      <c r="AD28" s="451">
        <v>9305</v>
      </c>
      <c r="AE28" s="450"/>
      <c r="AF28" s="500">
        <v>4791</v>
      </c>
      <c r="AG28" s="450"/>
      <c r="AH28" s="500">
        <v>4514</v>
      </c>
      <c r="AI28" s="213"/>
      <c r="AJ28" s="710">
        <v>4307</v>
      </c>
      <c r="AK28" s="711"/>
      <c r="AL28" s="712">
        <v>9213</v>
      </c>
      <c r="AM28" s="711"/>
      <c r="AN28" s="710">
        <v>4747</v>
      </c>
      <c r="AO28" s="711"/>
      <c r="AP28" s="710">
        <v>4466</v>
      </c>
      <c r="AQ28" s="213"/>
      <c r="AR28" s="710">
        <v>4296</v>
      </c>
      <c r="AS28" s="711"/>
      <c r="AT28" s="712">
        <v>9063</v>
      </c>
      <c r="AU28" s="711"/>
      <c r="AV28" s="710">
        <v>4679</v>
      </c>
      <c r="AW28" s="711"/>
      <c r="AX28" s="710">
        <v>4384</v>
      </c>
      <c r="AY28" s="213"/>
      <c r="AZ28" s="214"/>
    </row>
    <row r="29" spans="1:52" s="215" customFormat="1" ht="12.9" customHeight="1">
      <c r="A29" s="212"/>
      <c r="B29" s="223" t="s">
        <v>151</v>
      </c>
      <c r="C29" s="429"/>
      <c r="D29" s="500">
        <v>588</v>
      </c>
      <c r="E29" s="450"/>
      <c r="F29" s="451">
        <v>1220</v>
      </c>
      <c r="G29" s="450"/>
      <c r="H29" s="500">
        <v>641</v>
      </c>
      <c r="I29" s="450"/>
      <c r="J29" s="451">
        <v>579</v>
      </c>
      <c r="K29" s="213"/>
      <c r="L29" s="500">
        <v>586</v>
      </c>
      <c r="M29" s="450"/>
      <c r="N29" s="451">
        <v>1193</v>
      </c>
      <c r="O29" s="450"/>
      <c r="P29" s="500">
        <v>641</v>
      </c>
      <c r="Q29" s="450"/>
      <c r="R29" s="451">
        <v>552</v>
      </c>
      <c r="S29" s="213"/>
      <c r="T29" s="500">
        <v>597</v>
      </c>
      <c r="U29" s="450"/>
      <c r="V29" s="451">
        <v>1216</v>
      </c>
      <c r="W29" s="450"/>
      <c r="X29" s="500">
        <v>647</v>
      </c>
      <c r="Y29" s="450"/>
      <c r="Z29" s="451">
        <v>569</v>
      </c>
      <c r="AA29" s="213"/>
      <c r="AB29" s="500">
        <v>607</v>
      </c>
      <c r="AC29" s="450"/>
      <c r="AD29" s="451">
        <v>1223</v>
      </c>
      <c r="AE29" s="450"/>
      <c r="AF29" s="500">
        <v>649</v>
      </c>
      <c r="AG29" s="450"/>
      <c r="AH29" s="500">
        <v>574</v>
      </c>
      <c r="AI29" s="213"/>
      <c r="AJ29" s="710">
        <v>611</v>
      </c>
      <c r="AK29" s="711"/>
      <c r="AL29" s="712">
        <v>1213</v>
      </c>
      <c r="AM29" s="711"/>
      <c r="AN29" s="710">
        <v>645</v>
      </c>
      <c r="AO29" s="711"/>
      <c r="AP29" s="710">
        <v>568</v>
      </c>
      <c r="AQ29" s="213"/>
      <c r="AR29" s="710">
        <v>598</v>
      </c>
      <c r="AS29" s="711"/>
      <c r="AT29" s="712">
        <v>1197</v>
      </c>
      <c r="AU29" s="711"/>
      <c r="AV29" s="710">
        <v>633</v>
      </c>
      <c r="AW29" s="711"/>
      <c r="AX29" s="710">
        <v>564</v>
      </c>
      <c r="AY29" s="213"/>
      <c r="AZ29" s="214"/>
    </row>
    <row r="30" spans="1:52" s="215" customFormat="1" ht="12.9" customHeight="1">
      <c r="A30" s="212"/>
      <c r="B30" s="223"/>
      <c r="C30" s="429"/>
      <c r="D30" s="500"/>
      <c r="E30" s="450"/>
      <c r="F30" s="500"/>
      <c r="G30" s="450"/>
      <c r="H30" s="500"/>
      <c r="I30" s="450"/>
      <c r="J30" s="451"/>
      <c r="K30" s="213"/>
      <c r="L30" s="500"/>
      <c r="M30" s="450"/>
      <c r="N30" s="500"/>
      <c r="O30" s="450"/>
      <c r="P30" s="500"/>
      <c r="Q30" s="450"/>
      <c r="R30" s="451"/>
      <c r="S30" s="213"/>
      <c r="T30" s="500"/>
      <c r="U30" s="450"/>
      <c r="V30" s="500"/>
      <c r="W30" s="450"/>
      <c r="X30" s="500"/>
      <c r="Y30" s="450"/>
      <c r="Z30" s="451"/>
      <c r="AA30" s="213"/>
      <c r="AB30" s="500"/>
      <c r="AC30" s="450"/>
      <c r="AD30" s="500"/>
      <c r="AE30" s="450"/>
      <c r="AF30" s="500"/>
      <c r="AG30" s="450"/>
      <c r="AH30" s="500"/>
      <c r="AI30" s="213"/>
      <c r="AJ30" s="710"/>
      <c r="AK30" s="711"/>
      <c r="AL30" s="710"/>
      <c r="AM30" s="711"/>
      <c r="AN30" s="710"/>
      <c r="AO30" s="711"/>
      <c r="AP30" s="710"/>
      <c r="AQ30" s="213"/>
      <c r="AR30" s="710"/>
      <c r="AS30" s="711"/>
      <c r="AT30" s="710"/>
      <c r="AU30" s="711"/>
      <c r="AV30" s="710"/>
      <c r="AW30" s="711"/>
      <c r="AX30" s="710"/>
      <c r="AY30" s="213"/>
      <c r="AZ30" s="214"/>
    </row>
    <row r="31" spans="1:52" s="215" customFormat="1" ht="12.9" customHeight="1">
      <c r="A31" s="212"/>
      <c r="B31" s="303" t="s">
        <v>152</v>
      </c>
      <c r="C31" s="428"/>
      <c r="D31" s="490">
        <f t="shared" ref="D31" si="21">SUM(D32:E54)</f>
        <v>13898</v>
      </c>
      <c r="E31" s="491"/>
      <c r="F31" s="490">
        <f t="shared" ref="F31" si="22">SUM(F32:G54)</f>
        <v>32225</v>
      </c>
      <c r="G31" s="491"/>
      <c r="H31" s="490">
        <f t="shared" ref="H31" si="23">SUM(H32:I54)</f>
        <v>16036</v>
      </c>
      <c r="I31" s="491"/>
      <c r="J31" s="490">
        <f t="shared" ref="J31" si="24">SUM(J32:K54)</f>
        <v>16189</v>
      </c>
      <c r="K31" s="491"/>
      <c r="L31" s="490">
        <f t="shared" ref="L31" si="25">SUM(L32:M54)</f>
        <v>14032</v>
      </c>
      <c r="M31" s="491"/>
      <c r="N31" s="490">
        <f t="shared" ref="N31" si="26">SUM(N32:O54)</f>
        <v>32167</v>
      </c>
      <c r="O31" s="491"/>
      <c r="P31" s="490">
        <f t="shared" ref="P31" si="27">SUM(P32:Q54)</f>
        <v>16010</v>
      </c>
      <c r="Q31" s="491"/>
      <c r="R31" s="490">
        <f t="shared" ref="R31" si="28">SUM(R32:S54)</f>
        <v>16157</v>
      </c>
      <c r="S31" s="491"/>
      <c r="T31" s="490">
        <f t="shared" ref="T31" si="29">SUM(T32:U54)</f>
        <v>14405</v>
      </c>
      <c r="U31" s="491"/>
      <c r="V31" s="490">
        <f t="shared" ref="V31" si="30">SUM(V32:W54)</f>
        <v>32670</v>
      </c>
      <c r="W31" s="491"/>
      <c r="X31" s="490">
        <f t="shared" ref="X31" si="31">SUM(X32:Y54)</f>
        <v>16252</v>
      </c>
      <c r="Y31" s="491"/>
      <c r="Z31" s="490">
        <f t="shared" ref="Z31" si="32">SUM(Z32:AA54)</f>
        <v>16418</v>
      </c>
      <c r="AA31" s="491"/>
      <c r="AB31" s="490">
        <f t="shared" ref="AB31" si="33">SUM(AB32:AC54)</f>
        <v>14576</v>
      </c>
      <c r="AC31" s="491"/>
      <c r="AD31" s="490">
        <f t="shared" ref="AD31" si="34">SUM(AD32:AE54)</f>
        <v>32588</v>
      </c>
      <c r="AE31" s="491"/>
      <c r="AF31" s="490">
        <f t="shared" ref="AF31" si="35">SUM(AF32:AG54)</f>
        <v>16186</v>
      </c>
      <c r="AG31" s="491"/>
      <c r="AH31" s="490">
        <f t="shared" ref="AH31" si="36">SUM(AH32:AI54)</f>
        <v>16402</v>
      </c>
      <c r="AI31" s="491"/>
      <c r="AJ31" s="709">
        <f t="shared" ref="AJ31" si="37">SUM(AJ32:AK54)</f>
        <v>14820</v>
      </c>
      <c r="AK31" s="706"/>
      <c r="AL31" s="709">
        <f t="shared" ref="AL31" si="38">SUM(AL32:AM54)</f>
        <v>32732</v>
      </c>
      <c r="AM31" s="706"/>
      <c r="AN31" s="709">
        <f t="shared" ref="AN31" si="39">SUM(AN32:AO54)</f>
        <v>16222</v>
      </c>
      <c r="AO31" s="706"/>
      <c r="AP31" s="709">
        <f t="shared" ref="AP31" si="40">SUM(AP32:AQ54)</f>
        <v>16510</v>
      </c>
      <c r="AQ31" s="491"/>
      <c r="AR31" s="709">
        <f t="shared" ref="AR31" si="41">SUM(AR32:AS54)</f>
        <v>14956</v>
      </c>
      <c r="AS31" s="706"/>
      <c r="AT31" s="709">
        <f t="shared" ref="AT31" si="42">SUM(AT32:AU54)</f>
        <v>32646</v>
      </c>
      <c r="AU31" s="706"/>
      <c r="AV31" s="709">
        <f t="shared" ref="AV31" si="43">SUM(AV32:AW54)</f>
        <v>16210</v>
      </c>
      <c r="AW31" s="706"/>
      <c r="AX31" s="709">
        <f t="shared" ref="AX31" si="44">SUM(AX32:AY54)</f>
        <v>16436</v>
      </c>
      <c r="AY31" s="491"/>
      <c r="AZ31" s="214"/>
    </row>
    <row r="32" spans="1:52" s="215" customFormat="1" ht="12.9" customHeight="1">
      <c r="A32" s="212"/>
      <c r="B32" s="223" t="s">
        <v>153</v>
      </c>
      <c r="C32" s="429"/>
      <c r="D32" s="500">
        <v>447</v>
      </c>
      <c r="E32" s="450"/>
      <c r="F32" s="451">
        <v>958</v>
      </c>
      <c r="G32" s="450"/>
      <c r="H32" s="500">
        <v>498</v>
      </c>
      <c r="I32" s="450"/>
      <c r="J32" s="451">
        <v>460</v>
      </c>
      <c r="K32" s="213"/>
      <c r="L32" s="500">
        <v>458</v>
      </c>
      <c r="M32" s="450"/>
      <c r="N32" s="451">
        <v>951</v>
      </c>
      <c r="O32" s="450"/>
      <c r="P32" s="500">
        <v>500</v>
      </c>
      <c r="Q32" s="450"/>
      <c r="R32" s="451">
        <v>451</v>
      </c>
      <c r="S32" s="213"/>
      <c r="T32" s="500">
        <v>476</v>
      </c>
      <c r="U32" s="450"/>
      <c r="V32" s="451">
        <v>977</v>
      </c>
      <c r="W32" s="450"/>
      <c r="X32" s="500">
        <v>514</v>
      </c>
      <c r="Y32" s="450"/>
      <c r="Z32" s="451">
        <v>463</v>
      </c>
      <c r="AA32" s="213"/>
      <c r="AB32" s="500">
        <v>476</v>
      </c>
      <c r="AC32" s="450"/>
      <c r="AD32" s="451">
        <v>977</v>
      </c>
      <c r="AE32" s="450"/>
      <c r="AF32" s="500">
        <v>511</v>
      </c>
      <c r="AG32" s="450"/>
      <c r="AH32" s="500">
        <v>466</v>
      </c>
      <c r="AI32" s="213"/>
      <c r="AJ32" s="710">
        <v>474</v>
      </c>
      <c r="AK32" s="711"/>
      <c r="AL32" s="712">
        <v>952</v>
      </c>
      <c r="AM32" s="711"/>
      <c r="AN32" s="710">
        <v>496</v>
      </c>
      <c r="AO32" s="711"/>
      <c r="AP32" s="710">
        <v>456</v>
      </c>
      <c r="AQ32" s="213"/>
      <c r="AR32" s="710">
        <v>468</v>
      </c>
      <c r="AS32" s="711"/>
      <c r="AT32" s="712">
        <v>936</v>
      </c>
      <c r="AU32" s="711"/>
      <c r="AV32" s="710">
        <v>483</v>
      </c>
      <c r="AW32" s="711"/>
      <c r="AX32" s="710">
        <v>453</v>
      </c>
      <c r="AY32" s="213"/>
      <c r="AZ32" s="214"/>
    </row>
    <row r="33" spans="1:52" s="215" customFormat="1" ht="12.9" customHeight="1">
      <c r="A33" s="212"/>
      <c r="B33" s="223" t="s">
        <v>154</v>
      </c>
      <c r="C33" s="429"/>
      <c r="D33" s="500">
        <v>250</v>
      </c>
      <c r="E33" s="450"/>
      <c r="F33" s="451">
        <v>512</v>
      </c>
      <c r="G33" s="450"/>
      <c r="H33" s="500">
        <v>265</v>
      </c>
      <c r="I33" s="450"/>
      <c r="J33" s="451">
        <v>247</v>
      </c>
      <c r="K33" s="213"/>
      <c r="L33" s="500">
        <v>246</v>
      </c>
      <c r="M33" s="450"/>
      <c r="N33" s="451">
        <v>505</v>
      </c>
      <c r="O33" s="450"/>
      <c r="P33" s="500">
        <v>258</v>
      </c>
      <c r="Q33" s="450"/>
      <c r="R33" s="451">
        <v>247</v>
      </c>
      <c r="S33" s="213"/>
      <c r="T33" s="500">
        <v>255</v>
      </c>
      <c r="U33" s="450"/>
      <c r="V33" s="451">
        <v>512</v>
      </c>
      <c r="W33" s="450"/>
      <c r="X33" s="500">
        <v>261</v>
      </c>
      <c r="Y33" s="450"/>
      <c r="Z33" s="451">
        <v>251</v>
      </c>
      <c r="AA33" s="213"/>
      <c r="AB33" s="500">
        <v>255</v>
      </c>
      <c r="AC33" s="450"/>
      <c r="AD33" s="451">
        <v>506</v>
      </c>
      <c r="AE33" s="450"/>
      <c r="AF33" s="500">
        <v>256</v>
      </c>
      <c r="AG33" s="450"/>
      <c r="AH33" s="500">
        <v>250</v>
      </c>
      <c r="AI33" s="213"/>
      <c r="AJ33" s="710">
        <v>248</v>
      </c>
      <c r="AK33" s="711"/>
      <c r="AL33" s="712">
        <v>496</v>
      </c>
      <c r="AM33" s="711"/>
      <c r="AN33" s="710">
        <v>249</v>
      </c>
      <c r="AO33" s="711"/>
      <c r="AP33" s="710">
        <v>247</v>
      </c>
      <c r="AQ33" s="213"/>
      <c r="AR33" s="710">
        <v>249</v>
      </c>
      <c r="AS33" s="711"/>
      <c r="AT33" s="712">
        <v>486</v>
      </c>
      <c r="AU33" s="711"/>
      <c r="AV33" s="710">
        <v>250</v>
      </c>
      <c r="AW33" s="711"/>
      <c r="AX33" s="710">
        <v>236</v>
      </c>
      <c r="AY33" s="213"/>
      <c r="AZ33" s="214"/>
    </row>
    <row r="34" spans="1:52" s="215" customFormat="1" ht="12.9" customHeight="1">
      <c r="A34" s="212"/>
      <c r="B34" s="223" t="s">
        <v>155</v>
      </c>
      <c r="C34" s="429"/>
      <c r="D34" s="500">
        <v>548</v>
      </c>
      <c r="E34" s="450"/>
      <c r="F34" s="451">
        <v>1271</v>
      </c>
      <c r="G34" s="450"/>
      <c r="H34" s="500">
        <v>621</v>
      </c>
      <c r="I34" s="450"/>
      <c r="J34" s="451">
        <v>650</v>
      </c>
      <c r="K34" s="213"/>
      <c r="L34" s="500">
        <v>554</v>
      </c>
      <c r="M34" s="450"/>
      <c r="N34" s="451">
        <v>1273</v>
      </c>
      <c r="O34" s="450"/>
      <c r="P34" s="500">
        <v>627</v>
      </c>
      <c r="Q34" s="450"/>
      <c r="R34" s="451">
        <v>646</v>
      </c>
      <c r="S34" s="213"/>
      <c r="T34" s="500">
        <v>589</v>
      </c>
      <c r="U34" s="450"/>
      <c r="V34" s="451">
        <v>1333</v>
      </c>
      <c r="W34" s="450"/>
      <c r="X34" s="500">
        <v>645</v>
      </c>
      <c r="Y34" s="450"/>
      <c r="Z34" s="451">
        <v>688</v>
      </c>
      <c r="AA34" s="213"/>
      <c r="AB34" s="500">
        <v>594</v>
      </c>
      <c r="AC34" s="450"/>
      <c r="AD34" s="451">
        <v>1312</v>
      </c>
      <c r="AE34" s="450"/>
      <c r="AF34" s="500">
        <v>639</v>
      </c>
      <c r="AG34" s="450"/>
      <c r="AH34" s="500">
        <v>673</v>
      </c>
      <c r="AI34" s="213"/>
      <c r="AJ34" s="710">
        <v>596</v>
      </c>
      <c r="AK34" s="711"/>
      <c r="AL34" s="712">
        <v>1309</v>
      </c>
      <c r="AM34" s="711"/>
      <c r="AN34" s="710">
        <v>633</v>
      </c>
      <c r="AO34" s="711"/>
      <c r="AP34" s="710">
        <v>676</v>
      </c>
      <c r="AQ34" s="213"/>
      <c r="AR34" s="710">
        <v>609</v>
      </c>
      <c r="AS34" s="711"/>
      <c r="AT34" s="712">
        <v>1329</v>
      </c>
      <c r="AU34" s="711"/>
      <c r="AV34" s="710">
        <v>642</v>
      </c>
      <c r="AW34" s="711"/>
      <c r="AX34" s="710">
        <v>687</v>
      </c>
      <c r="AY34" s="213"/>
      <c r="AZ34" s="214"/>
    </row>
    <row r="35" spans="1:52" s="215" customFormat="1" ht="12.9" customHeight="1">
      <c r="A35" s="212"/>
      <c r="B35" s="223" t="s">
        <v>156</v>
      </c>
      <c r="C35" s="429"/>
      <c r="D35" s="500">
        <v>411</v>
      </c>
      <c r="E35" s="450"/>
      <c r="F35" s="451">
        <v>998</v>
      </c>
      <c r="G35" s="450"/>
      <c r="H35" s="500">
        <v>482</v>
      </c>
      <c r="I35" s="450"/>
      <c r="J35" s="451">
        <v>516</v>
      </c>
      <c r="K35" s="213"/>
      <c r="L35" s="500">
        <v>407</v>
      </c>
      <c r="M35" s="450"/>
      <c r="N35" s="451">
        <v>993</v>
      </c>
      <c r="O35" s="450"/>
      <c r="P35" s="500">
        <v>479</v>
      </c>
      <c r="Q35" s="450"/>
      <c r="R35" s="451">
        <v>514</v>
      </c>
      <c r="S35" s="213"/>
      <c r="T35" s="500">
        <v>418</v>
      </c>
      <c r="U35" s="450"/>
      <c r="V35" s="451">
        <v>1015</v>
      </c>
      <c r="W35" s="450"/>
      <c r="X35" s="500">
        <v>488</v>
      </c>
      <c r="Y35" s="450"/>
      <c r="Z35" s="451">
        <v>527</v>
      </c>
      <c r="AA35" s="213"/>
      <c r="AB35" s="500">
        <v>419</v>
      </c>
      <c r="AC35" s="450"/>
      <c r="AD35" s="451">
        <v>1010</v>
      </c>
      <c r="AE35" s="450"/>
      <c r="AF35" s="500">
        <v>482</v>
      </c>
      <c r="AG35" s="450"/>
      <c r="AH35" s="500">
        <v>528</v>
      </c>
      <c r="AI35" s="213"/>
      <c r="AJ35" s="710">
        <v>406</v>
      </c>
      <c r="AK35" s="711"/>
      <c r="AL35" s="712">
        <v>974</v>
      </c>
      <c r="AM35" s="711"/>
      <c r="AN35" s="710">
        <v>472</v>
      </c>
      <c r="AO35" s="711"/>
      <c r="AP35" s="710">
        <v>502</v>
      </c>
      <c r="AQ35" s="213"/>
      <c r="AR35" s="710">
        <v>414</v>
      </c>
      <c r="AS35" s="711"/>
      <c r="AT35" s="712">
        <v>982</v>
      </c>
      <c r="AU35" s="711"/>
      <c r="AV35" s="710">
        <v>483</v>
      </c>
      <c r="AW35" s="711"/>
      <c r="AX35" s="710">
        <v>499</v>
      </c>
      <c r="AY35" s="213"/>
      <c r="AZ35" s="214"/>
    </row>
    <row r="36" spans="1:52" s="215" customFormat="1" ht="12.9" customHeight="1">
      <c r="A36" s="212"/>
      <c r="B36" s="223" t="s">
        <v>157</v>
      </c>
      <c r="C36" s="429"/>
      <c r="D36" s="500">
        <v>3258</v>
      </c>
      <c r="E36" s="450"/>
      <c r="F36" s="451">
        <v>7630</v>
      </c>
      <c r="G36" s="450"/>
      <c r="H36" s="500">
        <v>3895</v>
      </c>
      <c r="I36" s="450"/>
      <c r="J36" s="451">
        <v>3735</v>
      </c>
      <c r="K36" s="213"/>
      <c r="L36" s="500">
        <v>3281</v>
      </c>
      <c r="M36" s="450"/>
      <c r="N36" s="451">
        <v>7586</v>
      </c>
      <c r="O36" s="450"/>
      <c r="P36" s="500">
        <v>3871</v>
      </c>
      <c r="Q36" s="450"/>
      <c r="R36" s="451">
        <v>3715</v>
      </c>
      <c r="S36" s="213"/>
      <c r="T36" s="500">
        <v>3407</v>
      </c>
      <c r="U36" s="450"/>
      <c r="V36" s="451">
        <v>7783</v>
      </c>
      <c r="W36" s="450"/>
      <c r="X36" s="500">
        <v>3950</v>
      </c>
      <c r="Y36" s="450"/>
      <c r="Z36" s="451">
        <v>3833</v>
      </c>
      <c r="AA36" s="213"/>
      <c r="AB36" s="500">
        <v>3518</v>
      </c>
      <c r="AC36" s="450"/>
      <c r="AD36" s="451">
        <v>7860</v>
      </c>
      <c r="AE36" s="450"/>
      <c r="AF36" s="500">
        <v>3996</v>
      </c>
      <c r="AG36" s="450"/>
      <c r="AH36" s="500">
        <v>3864</v>
      </c>
      <c r="AI36" s="213"/>
      <c r="AJ36" s="710">
        <v>3562</v>
      </c>
      <c r="AK36" s="711"/>
      <c r="AL36" s="712">
        <v>7864</v>
      </c>
      <c r="AM36" s="711"/>
      <c r="AN36" s="710">
        <v>4006</v>
      </c>
      <c r="AO36" s="711"/>
      <c r="AP36" s="710">
        <v>3858</v>
      </c>
      <c r="AQ36" s="213"/>
      <c r="AR36" s="710">
        <v>3621</v>
      </c>
      <c r="AS36" s="711"/>
      <c r="AT36" s="712">
        <v>7868</v>
      </c>
      <c r="AU36" s="711"/>
      <c r="AV36" s="710">
        <v>4017</v>
      </c>
      <c r="AW36" s="711"/>
      <c r="AX36" s="710">
        <v>3851</v>
      </c>
      <c r="AY36" s="213"/>
      <c r="AZ36" s="214"/>
    </row>
    <row r="37" spans="1:52" s="215" customFormat="1" ht="12.9" customHeight="1">
      <c r="A37" s="212"/>
      <c r="B37" s="223" t="s">
        <v>158</v>
      </c>
      <c r="C37" s="429"/>
      <c r="D37" s="500">
        <v>311</v>
      </c>
      <c r="E37" s="450"/>
      <c r="F37" s="451">
        <v>731</v>
      </c>
      <c r="G37" s="450"/>
      <c r="H37" s="500">
        <v>358</v>
      </c>
      <c r="I37" s="450"/>
      <c r="J37" s="451">
        <v>373</v>
      </c>
      <c r="K37" s="213"/>
      <c r="L37" s="500">
        <v>311</v>
      </c>
      <c r="M37" s="450"/>
      <c r="N37" s="451">
        <v>733</v>
      </c>
      <c r="O37" s="450"/>
      <c r="P37" s="500">
        <v>358</v>
      </c>
      <c r="Q37" s="450"/>
      <c r="R37" s="451">
        <v>375</v>
      </c>
      <c r="S37" s="213"/>
      <c r="T37" s="500">
        <v>317</v>
      </c>
      <c r="U37" s="450"/>
      <c r="V37" s="451">
        <v>753</v>
      </c>
      <c r="W37" s="450"/>
      <c r="X37" s="500">
        <v>370</v>
      </c>
      <c r="Y37" s="450"/>
      <c r="Z37" s="451">
        <v>383</v>
      </c>
      <c r="AA37" s="213"/>
      <c r="AB37" s="500">
        <v>321</v>
      </c>
      <c r="AC37" s="450"/>
      <c r="AD37" s="451">
        <v>752</v>
      </c>
      <c r="AE37" s="450"/>
      <c r="AF37" s="500">
        <v>363</v>
      </c>
      <c r="AG37" s="450"/>
      <c r="AH37" s="500">
        <v>389</v>
      </c>
      <c r="AI37" s="213"/>
      <c r="AJ37" s="710">
        <v>323</v>
      </c>
      <c r="AK37" s="711"/>
      <c r="AL37" s="712">
        <v>746</v>
      </c>
      <c r="AM37" s="711"/>
      <c r="AN37" s="710">
        <v>361</v>
      </c>
      <c r="AO37" s="711"/>
      <c r="AP37" s="710">
        <v>385</v>
      </c>
      <c r="AQ37" s="213"/>
      <c r="AR37" s="710">
        <v>319</v>
      </c>
      <c r="AS37" s="711"/>
      <c r="AT37" s="712">
        <v>728</v>
      </c>
      <c r="AU37" s="711"/>
      <c r="AV37" s="710">
        <v>360</v>
      </c>
      <c r="AW37" s="711"/>
      <c r="AX37" s="710">
        <v>368</v>
      </c>
      <c r="AY37" s="213"/>
      <c r="AZ37" s="214"/>
    </row>
    <row r="38" spans="1:52" s="215" customFormat="1" ht="12.9" customHeight="1">
      <c r="A38" s="212"/>
      <c r="B38" s="223" t="s">
        <v>159</v>
      </c>
      <c r="C38" s="429"/>
      <c r="D38" s="500">
        <v>415</v>
      </c>
      <c r="E38" s="450"/>
      <c r="F38" s="451">
        <v>802</v>
      </c>
      <c r="G38" s="450"/>
      <c r="H38" s="500">
        <v>362</v>
      </c>
      <c r="I38" s="450"/>
      <c r="J38" s="451">
        <v>440</v>
      </c>
      <c r="K38" s="213"/>
      <c r="L38" s="500">
        <v>418</v>
      </c>
      <c r="M38" s="450"/>
      <c r="N38" s="451">
        <v>796</v>
      </c>
      <c r="O38" s="450"/>
      <c r="P38" s="500">
        <v>360</v>
      </c>
      <c r="Q38" s="450"/>
      <c r="R38" s="451">
        <v>436</v>
      </c>
      <c r="S38" s="213"/>
      <c r="T38" s="500">
        <v>419</v>
      </c>
      <c r="U38" s="450"/>
      <c r="V38" s="451">
        <v>793</v>
      </c>
      <c r="W38" s="450"/>
      <c r="X38" s="500">
        <v>356</v>
      </c>
      <c r="Y38" s="450"/>
      <c r="Z38" s="451">
        <v>437</v>
      </c>
      <c r="AA38" s="213"/>
      <c r="AB38" s="500">
        <v>428</v>
      </c>
      <c r="AC38" s="450"/>
      <c r="AD38" s="451">
        <v>790</v>
      </c>
      <c r="AE38" s="450"/>
      <c r="AF38" s="500">
        <v>355</v>
      </c>
      <c r="AG38" s="450"/>
      <c r="AH38" s="500">
        <v>435</v>
      </c>
      <c r="AI38" s="213"/>
      <c r="AJ38" s="710">
        <v>484</v>
      </c>
      <c r="AK38" s="711"/>
      <c r="AL38" s="712">
        <v>893</v>
      </c>
      <c r="AM38" s="711"/>
      <c r="AN38" s="710">
        <v>397</v>
      </c>
      <c r="AO38" s="711"/>
      <c r="AP38" s="710">
        <v>496</v>
      </c>
      <c r="AQ38" s="213"/>
      <c r="AR38" s="710">
        <v>507</v>
      </c>
      <c r="AS38" s="711"/>
      <c r="AT38" s="712">
        <v>933</v>
      </c>
      <c r="AU38" s="711"/>
      <c r="AV38" s="710">
        <v>417</v>
      </c>
      <c r="AW38" s="711"/>
      <c r="AX38" s="710">
        <v>516</v>
      </c>
      <c r="AY38" s="213"/>
      <c r="AZ38" s="214"/>
    </row>
    <row r="39" spans="1:52" s="215" customFormat="1" ht="12.9" customHeight="1">
      <c r="A39" s="212"/>
      <c r="B39" s="223" t="s">
        <v>160</v>
      </c>
      <c r="C39" s="429"/>
      <c r="D39" s="500">
        <v>2671</v>
      </c>
      <c r="E39" s="450"/>
      <c r="F39" s="451">
        <v>6262</v>
      </c>
      <c r="G39" s="450"/>
      <c r="H39" s="500">
        <v>3147</v>
      </c>
      <c r="I39" s="450"/>
      <c r="J39" s="451">
        <v>3115</v>
      </c>
      <c r="K39" s="213"/>
      <c r="L39" s="500">
        <v>2711</v>
      </c>
      <c r="M39" s="450"/>
      <c r="N39" s="451">
        <v>6297</v>
      </c>
      <c r="O39" s="450"/>
      <c r="P39" s="500">
        <v>3171</v>
      </c>
      <c r="Q39" s="450"/>
      <c r="R39" s="451">
        <v>3126</v>
      </c>
      <c r="S39" s="213"/>
      <c r="T39" s="500">
        <v>2773</v>
      </c>
      <c r="U39" s="450"/>
      <c r="V39" s="451">
        <v>6410</v>
      </c>
      <c r="W39" s="450"/>
      <c r="X39" s="500">
        <v>3238</v>
      </c>
      <c r="Y39" s="450"/>
      <c r="Z39" s="451">
        <v>3172</v>
      </c>
      <c r="AA39" s="213"/>
      <c r="AB39" s="500">
        <v>2797</v>
      </c>
      <c r="AC39" s="450"/>
      <c r="AD39" s="451">
        <v>6428</v>
      </c>
      <c r="AE39" s="450"/>
      <c r="AF39" s="500">
        <v>3226</v>
      </c>
      <c r="AG39" s="450"/>
      <c r="AH39" s="500">
        <v>3202</v>
      </c>
      <c r="AI39" s="213"/>
      <c r="AJ39" s="710">
        <v>2888</v>
      </c>
      <c r="AK39" s="711"/>
      <c r="AL39" s="712">
        <v>6535</v>
      </c>
      <c r="AM39" s="711"/>
      <c r="AN39" s="710">
        <v>3261</v>
      </c>
      <c r="AO39" s="711"/>
      <c r="AP39" s="710">
        <v>3274</v>
      </c>
      <c r="AQ39" s="213"/>
      <c r="AR39" s="710">
        <v>2936</v>
      </c>
      <c r="AS39" s="711"/>
      <c r="AT39" s="712">
        <v>6575</v>
      </c>
      <c r="AU39" s="711"/>
      <c r="AV39" s="710">
        <v>3261</v>
      </c>
      <c r="AW39" s="711"/>
      <c r="AX39" s="710">
        <v>3314</v>
      </c>
      <c r="AY39" s="213"/>
      <c r="AZ39" s="214"/>
    </row>
    <row r="40" spans="1:52" s="215" customFormat="1" ht="12.9" customHeight="1">
      <c r="A40" s="212"/>
      <c r="B40" s="223" t="s">
        <v>161</v>
      </c>
      <c r="C40" s="429"/>
      <c r="D40" s="500">
        <v>159</v>
      </c>
      <c r="E40" s="450"/>
      <c r="F40" s="451">
        <v>324</v>
      </c>
      <c r="G40" s="450"/>
      <c r="H40" s="500">
        <v>165</v>
      </c>
      <c r="I40" s="450"/>
      <c r="J40" s="451">
        <v>159</v>
      </c>
      <c r="K40" s="213"/>
      <c r="L40" s="500">
        <v>160</v>
      </c>
      <c r="M40" s="450"/>
      <c r="N40" s="451">
        <v>321</v>
      </c>
      <c r="O40" s="450"/>
      <c r="P40" s="500">
        <v>158</v>
      </c>
      <c r="Q40" s="450"/>
      <c r="R40" s="451">
        <v>163</v>
      </c>
      <c r="S40" s="213"/>
      <c r="T40" s="500">
        <v>171</v>
      </c>
      <c r="U40" s="450"/>
      <c r="V40" s="451">
        <v>333</v>
      </c>
      <c r="W40" s="450"/>
      <c r="X40" s="500">
        <v>169</v>
      </c>
      <c r="Y40" s="450"/>
      <c r="Z40" s="451">
        <v>164</v>
      </c>
      <c r="AA40" s="213"/>
      <c r="AB40" s="500">
        <v>166</v>
      </c>
      <c r="AC40" s="450"/>
      <c r="AD40" s="451">
        <v>325</v>
      </c>
      <c r="AE40" s="450"/>
      <c r="AF40" s="500">
        <v>163</v>
      </c>
      <c r="AG40" s="450"/>
      <c r="AH40" s="500">
        <v>162</v>
      </c>
      <c r="AI40" s="213"/>
      <c r="AJ40" s="710">
        <v>180</v>
      </c>
      <c r="AK40" s="711"/>
      <c r="AL40" s="712">
        <v>337</v>
      </c>
      <c r="AM40" s="711"/>
      <c r="AN40" s="710">
        <v>167</v>
      </c>
      <c r="AO40" s="711"/>
      <c r="AP40" s="710">
        <v>170</v>
      </c>
      <c r="AQ40" s="213"/>
      <c r="AR40" s="710">
        <v>185</v>
      </c>
      <c r="AS40" s="711"/>
      <c r="AT40" s="712">
        <v>346</v>
      </c>
      <c r="AU40" s="711"/>
      <c r="AV40" s="710">
        <v>172</v>
      </c>
      <c r="AW40" s="711"/>
      <c r="AX40" s="710">
        <v>174</v>
      </c>
      <c r="AY40" s="213"/>
      <c r="AZ40" s="214"/>
    </row>
    <row r="41" spans="1:52" s="215" customFormat="1" ht="12.9" customHeight="1">
      <c r="A41" s="212"/>
      <c r="B41" s="223" t="s">
        <v>162</v>
      </c>
      <c r="C41" s="429"/>
      <c r="D41" s="500">
        <v>346</v>
      </c>
      <c r="E41" s="450"/>
      <c r="F41" s="451">
        <v>759</v>
      </c>
      <c r="G41" s="450"/>
      <c r="H41" s="500">
        <v>366</v>
      </c>
      <c r="I41" s="450"/>
      <c r="J41" s="451">
        <v>393</v>
      </c>
      <c r="K41" s="213"/>
      <c r="L41" s="500">
        <v>344</v>
      </c>
      <c r="M41" s="450"/>
      <c r="N41" s="451">
        <v>744</v>
      </c>
      <c r="O41" s="450"/>
      <c r="P41" s="500">
        <v>357</v>
      </c>
      <c r="Q41" s="450"/>
      <c r="R41" s="451">
        <v>387</v>
      </c>
      <c r="S41" s="213"/>
      <c r="T41" s="500">
        <v>346</v>
      </c>
      <c r="U41" s="450"/>
      <c r="V41" s="451">
        <v>738</v>
      </c>
      <c r="W41" s="450"/>
      <c r="X41" s="500">
        <v>353</v>
      </c>
      <c r="Y41" s="450"/>
      <c r="Z41" s="451">
        <v>385</v>
      </c>
      <c r="AA41" s="213"/>
      <c r="AB41" s="500">
        <v>355</v>
      </c>
      <c r="AC41" s="450"/>
      <c r="AD41" s="451">
        <v>740</v>
      </c>
      <c r="AE41" s="450"/>
      <c r="AF41" s="500">
        <v>357</v>
      </c>
      <c r="AG41" s="450"/>
      <c r="AH41" s="500">
        <v>383</v>
      </c>
      <c r="AI41" s="213"/>
      <c r="AJ41" s="710">
        <v>358</v>
      </c>
      <c r="AK41" s="711"/>
      <c r="AL41" s="712">
        <v>729</v>
      </c>
      <c r="AM41" s="711"/>
      <c r="AN41" s="710">
        <v>354</v>
      </c>
      <c r="AO41" s="711"/>
      <c r="AP41" s="710">
        <v>375</v>
      </c>
      <c r="AQ41" s="213"/>
      <c r="AR41" s="710">
        <v>354</v>
      </c>
      <c r="AS41" s="711"/>
      <c r="AT41" s="712">
        <v>727</v>
      </c>
      <c r="AU41" s="711"/>
      <c r="AV41" s="710">
        <v>356</v>
      </c>
      <c r="AW41" s="711"/>
      <c r="AX41" s="710">
        <v>371</v>
      </c>
      <c r="AY41" s="213"/>
      <c r="AZ41" s="214"/>
    </row>
    <row r="42" spans="1:52" s="215" customFormat="1" ht="12.9" customHeight="1">
      <c r="A42" s="212"/>
      <c r="B42" s="223" t="s">
        <v>163</v>
      </c>
      <c r="C42" s="429"/>
      <c r="D42" s="500">
        <v>1498</v>
      </c>
      <c r="E42" s="450"/>
      <c r="F42" s="451">
        <v>3232</v>
      </c>
      <c r="G42" s="450"/>
      <c r="H42" s="500">
        <v>1591</v>
      </c>
      <c r="I42" s="450"/>
      <c r="J42" s="451">
        <v>1641</v>
      </c>
      <c r="K42" s="213"/>
      <c r="L42" s="500">
        <v>1513</v>
      </c>
      <c r="M42" s="450"/>
      <c r="N42" s="451">
        <v>3242</v>
      </c>
      <c r="O42" s="450"/>
      <c r="P42" s="500">
        <v>1591</v>
      </c>
      <c r="Q42" s="450"/>
      <c r="R42" s="451">
        <v>1651</v>
      </c>
      <c r="S42" s="213"/>
      <c r="T42" s="500">
        <v>1577</v>
      </c>
      <c r="U42" s="450"/>
      <c r="V42" s="451">
        <v>3316</v>
      </c>
      <c r="W42" s="450"/>
      <c r="X42" s="500">
        <v>1658</v>
      </c>
      <c r="Y42" s="450"/>
      <c r="Z42" s="451">
        <v>1658</v>
      </c>
      <c r="AA42" s="213"/>
      <c r="AB42" s="500">
        <v>1573</v>
      </c>
      <c r="AC42" s="450"/>
      <c r="AD42" s="451">
        <v>3278</v>
      </c>
      <c r="AE42" s="450"/>
      <c r="AF42" s="500">
        <v>1638</v>
      </c>
      <c r="AG42" s="450"/>
      <c r="AH42" s="500">
        <v>1640</v>
      </c>
      <c r="AI42" s="213"/>
      <c r="AJ42" s="710">
        <v>1616</v>
      </c>
      <c r="AK42" s="711"/>
      <c r="AL42" s="712">
        <v>3353</v>
      </c>
      <c r="AM42" s="711"/>
      <c r="AN42" s="710">
        <v>1661</v>
      </c>
      <c r="AO42" s="711"/>
      <c r="AP42" s="710">
        <v>1692</v>
      </c>
      <c r="AQ42" s="213"/>
      <c r="AR42" s="710">
        <v>1627</v>
      </c>
      <c r="AS42" s="711"/>
      <c r="AT42" s="712">
        <v>3306</v>
      </c>
      <c r="AU42" s="711"/>
      <c r="AV42" s="710">
        <v>1640</v>
      </c>
      <c r="AW42" s="711"/>
      <c r="AX42" s="710">
        <v>1666</v>
      </c>
      <c r="AY42" s="213"/>
      <c r="AZ42" s="214"/>
    </row>
    <row r="43" spans="1:52" s="215" customFormat="1" ht="12.9" customHeight="1">
      <c r="A43" s="212"/>
      <c r="B43" s="223" t="s">
        <v>164</v>
      </c>
      <c r="C43" s="429"/>
      <c r="D43" s="500">
        <v>474</v>
      </c>
      <c r="E43" s="450"/>
      <c r="F43" s="451">
        <v>1061</v>
      </c>
      <c r="G43" s="450"/>
      <c r="H43" s="500">
        <v>553</v>
      </c>
      <c r="I43" s="450"/>
      <c r="J43" s="451">
        <v>508</v>
      </c>
      <c r="K43" s="213"/>
      <c r="L43" s="500">
        <v>503</v>
      </c>
      <c r="M43" s="450"/>
      <c r="N43" s="451">
        <v>1077</v>
      </c>
      <c r="O43" s="450"/>
      <c r="P43" s="500">
        <v>568</v>
      </c>
      <c r="Q43" s="450"/>
      <c r="R43" s="451">
        <v>509</v>
      </c>
      <c r="S43" s="213"/>
      <c r="T43" s="500">
        <v>504</v>
      </c>
      <c r="U43" s="450"/>
      <c r="V43" s="451">
        <v>1077</v>
      </c>
      <c r="W43" s="450"/>
      <c r="X43" s="500">
        <v>568</v>
      </c>
      <c r="Y43" s="450"/>
      <c r="Z43" s="451">
        <v>509</v>
      </c>
      <c r="AA43" s="213"/>
      <c r="AB43" s="500">
        <v>514</v>
      </c>
      <c r="AC43" s="450"/>
      <c r="AD43" s="451">
        <v>1088</v>
      </c>
      <c r="AE43" s="450"/>
      <c r="AF43" s="500">
        <v>574</v>
      </c>
      <c r="AG43" s="450"/>
      <c r="AH43" s="500">
        <v>514</v>
      </c>
      <c r="AI43" s="213"/>
      <c r="AJ43" s="710">
        <v>519</v>
      </c>
      <c r="AK43" s="711"/>
      <c r="AL43" s="712">
        <v>1091</v>
      </c>
      <c r="AM43" s="711"/>
      <c r="AN43" s="710">
        <v>578</v>
      </c>
      <c r="AO43" s="711"/>
      <c r="AP43" s="710">
        <v>513</v>
      </c>
      <c r="AQ43" s="213"/>
      <c r="AR43" s="710">
        <v>517</v>
      </c>
      <c r="AS43" s="711"/>
      <c r="AT43" s="712">
        <v>1067</v>
      </c>
      <c r="AU43" s="711"/>
      <c r="AV43" s="710">
        <v>570</v>
      </c>
      <c r="AW43" s="711"/>
      <c r="AX43" s="710">
        <v>497</v>
      </c>
      <c r="AY43" s="213"/>
      <c r="AZ43" s="214"/>
    </row>
    <row r="44" spans="1:52" s="215" customFormat="1" ht="12.9" customHeight="1">
      <c r="A44" s="212"/>
      <c r="B44" s="223" t="s">
        <v>165</v>
      </c>
      <c r="C44" s="429"/>
      <c r="D44" s="500">
        <v>223</v>
      </c>
      <c r="E44" s="450"/>
      <c r="F44" s="451">
        <v>755</v>
      </c>
      <c r="G44" s="450"/>
      <c r="H44" s="500">
        <v>376</v>
      </c>
      <c r="I44" s="450"/>
      <c r="J44" s="451">
        <v>379</v>
      </c>
      <c r="K44" s="213"/>
      <c r="L44" s="500">
        <v>222</v>
      </c>
      <c r="M44" s="450"/>
      <c r="N44" s="451">
        <v>742</v>
      </c>
      <c r="O44" s="450"/>
      <c r="P44" s="500">
        <v>368</v>
      </c>
      <c r="Q44" s="450"/>
      <c r="R44" s="451">
        <v>374</v>
      </c>
      <c r="S44" s="213"/>
      <c r="T44" s="500">
        <v>225</v>
      </c>
      <c r="U44" s="450"/>
      <c r="V44" s="451">
        <v>731</v>
      </c>
      <c r="W44" s="450"/>
      <c r="X44" s="500">
        <v>363</v>
      </c>
      <c r="Y44" s="450"/>
      <c r="Z44" s="451">
        <v>368</v>
      </c>
      <c r="AA44" s="213"/>
      <c r="AB44" s="500">
        <v>225</v>
      </c>
      <c r="AC44" s="450"/>
      <c r="AD44" s="451">
        <v>721</v>
      </c>
      <c r="AE44" s="450"/>
      <c r="AF44" s="500">
        <v>360</v>
      </c>
      <c r="AG44" s="450"/>
      <c r="AH44" s="500">
        <v>361</v>
      </c>
      <c r="AI44" s="213"/>
      <c r="AJ44" s="710">
        <v>224</v>
      </c>
      <c r="AK44" s="711"/>
      <c r="AL44" s="712">
        <v>709</v>
      </c>
      <c r="AM44" s="711"/>
      <c r="AN44" s="710">
        <v>352</v>
      </c>
      <c r="AO44" s="711"/>
      <c r="AP44" s="710">
        <v>357</v>
      </c>
      <c r="AQ44" s="213"/>
      <c r="AR44" s="710">
        <v>221</v>
      </c>
      <c r="AS44" s="711"/>
      <c r="AT44" s="712">
        <v>702</v>
      </c>
      <c r="AU44" s="711"/>
      <c r="AV44" s="710">
        <v>351</v>
      </c>
      <c r="AW44" s="711"/>
      <c r="AX44" s="710">
        <v>351</v>
      </c>
      <c r="AY44" s="213"/>
      <c r="AZ44" s="214"/>
    </row>
    <row r="45" spans="1:52" s="215" customFormat="1" ht="12.9" customHeight="1">
      <c r="A45" s="212"/>
      <c r="B45" s="223" t="s">
        <v>166</v>
      </c>
      <c r="C45" s="429"/>
      <c r="D45" s="500">
        <v>659</v>
      </c>
      <c r="E45" s="450"/>
      <c r="F45" s="451">
        <v>1436</v>
      </c>
      <c r="G45" s="450"/>
      <c r="H45" s="500">
        <v>705</v>
      </c>
      <c r="I45" s="450"/>
      <c r="J45" s="451">
        <v>731</v>
      </c>
      <c r="K45" s="213"/>
      <c r="L45" s="500">
        <v>653</v>
      </c>
      <c r="M45" s="450"/>
      <c r="N45" s="451">
        <v>1412</v>
      </c>
      <c r="O45" s="450"/>
      <c r="P45" s="500">
        <v>693</v>
      </c>
      <c r="Q45" s="450"/>
      <c r="R45" s="451">
        <v>719</v>
      </c>
      <c r="S45" s="213"/>
      <c r="T45" s="500">
        <v>659</v>
      </c>
      <c r="U45" s="450"/>
      <c r="V45" s="451">
        <v>1412</v>
      </c>
      <c r="W45" s="450"/>
      <c r="X45" s="500">
        <v>691</v>
      </c>
      <c r="Y45" s="450"/>
      <c r="Z45" s="451">
        <v>721</v>
      </c>
      <c r="AA45" s="213"/>
      <c r="AB45" s="500">
        <v>664</v>
      </c>
      <c r="AC45" s="450"/>
      <c r="AD45" s="451">
        <v>1398</v>
      </c>
      <c r="AE45" s="450"/>
      <c r="AF45" s="500">
        <v>681</v>
      </c>
      <c r="AG45" s="450"/>
      <c r="AH45" s="500">
        <v>717</v>
      </c>
      <c r="AI45" s="213"/>
      <c r="AJ45" s="710">
        <v>664</v>
      </c>
      <c r="AK45" s="711"/>
      <c r="AL45" s="712">
        <v>1379</v>
      </c>
      <c r="AM45" s="711"/>
      <c r="AN45" s="710">
        <v>671</v>
      </c>
      <c r="AO45" s="711"/>
      <c r="AP45" s="710">
        <v>708</v>
      </c>
      <c r="AQ45" s="213"/>
      <c r="AR45" s="710">
        <v>655</v>
      </c>
      <c r="AS45" s="711"/>
      <c r="AT45" s="712">
        <v>1340</v>
      </c>
      <c r="AU45" s="711"/>
      <c r="AV45" s="710">
        <v>652</v>
      </c>
      <c r="AW45" s="711"/>
      <c r="AX45" s="710">
        <v>688</v>
      </c>
      <c r="AY45" s="213"/>
      <c r="AZ45" s="214"/>
    </row>
    <row r="46" spans="1:52" s="215" customFormat="1" ht="12.9" customHeight="1">
      <c r="A46" s="212"/>
      <c r="B46" s="223" t="s">
        <v>167</v>
      </c>
      <c r="C46" s="429"/>
      <c r="D46" s="500">
        <v>689</v>
      </c>
      <c r="E46" s="450"/>
      <c r="F46" s="451">
        <v>1564</v>
      </c>
      <c r="G46" s="450"/>
      <c r="H46" s="500">
        <v>758</v>
      </c>
      <c r="I46" s="450"/>
      <c r="J46" s="451">
        <v>806</v>
      </c>
      <c r="K46" s="213"/>
      <c r="L46" s="500">
        <v>693</v>
      </c>
      <c r="M46" s="450"/>
      <c r="N46" s="451">
        <v>1546</v>
      </c>
      <c r="O46" s="450"/>
      <c r="P46" s="500">
        <v>760</v>
      </c>
      <c r="Q46" s="450"/>
      <c r="R46" s="451">
        <v>786</v>
      </c>
      <c r="S46" s="213"/>
      <c r="T46" s="500">
        <v>694</v>
      </c>
      <c r="U46" s="450"/>
      <c r="V46" s="451">
        <v>1514</v>
      </c>
      <c r="W46" s="450"/>
      <c r="X46" s="500">
        <v>734</v>
      </c>
      <c r="Y46" s="450"/>
      <c r="Z46" s="451">
        <v>780</v>
      </c>
      <c r="AA46" s="213"/>
      <c r="AB46" s="500">
        <v>702</v>
      </c>
      <c r="AC46" s="450"/>
      <c r="AD46" s="451">
        <v>1501</v>
      </c>
      <c r="AE46" s="450"/>
      <c r="AF46" s="500">
        <v>726</v>
      </c>
      <c r="AG46" s="450"/>
      <c r="AH46" s="500">
        <v>775</v>
      </c>
      <c r="AI46" s="213"/>
      <c r="AJ46" s="710">
        <v>706</v>
      </c>
      <c r="AK46" s="711"/>
      <c r="AL46" s="712">
        <v>1486</v>
      </c>
      <c r="AM46" s="711"/>
      <c r="AN46" s="710">
        <v>713</v>
      </c>
      <c r="AO46" s="711"/>
      <c r="AP46" s="710">
        <v>773</v>
      </c>
      <c r="AQ46" s="213"/>
      <c r="AR46" s="710">
        <v>702</v>
      </c>
      <c r="AS46" s="711"/>
      <c r="AT46" s="712">
        <v>1461</v>
      </c>
      <c r="AU46" s="711"/>
      <c r="AV46" s="710">
        <v>706</v>
      </c>
      <c r="AW46" s="711"/>
      <c r="AX46" s="710">
        <v>755</v>
      </c>
      <c r="AY46" s="213"/>
      <c r="AZ46" s="214"/>
    </row>
    <row r="47" spans="1:52" s="215" customFormat="1" ht="12.9" customHeight="1">
      <c r="A47" s="212"/>
      <c r="B47" s="223" t="s">
        <v>168</v>
      </c>
      <c r="C47" s="429"/>
      <c r="D47" s="500">
        <v>441</v>
      </c>
      <c r="E47" s="450"/>
      <c r="F47" s="451">
        <v>904</v>
      </c>
      <c r="G47" s="450"/>
      <c r="H47" s="500">
        <v>398</v>
      </c>
      <c r="I47" s="450"/>
      <c r="J47" s="451">
        <v>506</v>
      </c>
      <c r="K47" s="213"/>
      <c r="L47" s="500">
        <v>447</v>
      </c>
      <c r="M47" s="450"/>
      <c r="N47" s="451">
        <v>911</v>
      </c>
      <c r="O47" s="450"/>
      <c r="P47" s="500">
        <v>390</v>
      </c>
      <c r="Q47" s="450"/>
      <c r="R47" s="451">
        <v>521</v>
      </c>
      <c r="S47" s="213"/>
      <c r="T47" s="500">
        <v>443</v>
      </c>
      <c r="U47" s="450"/>
      <c r="V47" s="451">
        <v>903</v>
      </c>
      <c r="W47" s="450"/>
      <c r="X47" s="500">
        <v>391</v>
      </c>
      <c r="Y47" s="450"/>
      <c r="Z47" s="451">
        <v>512</v>
      </c>
      <c r="AA47" s="213"/>
      <c r="AB47" s="500">
        <v>434</v>
      </c>
      <c r="AC47" s="450"/>
      <c r="AD47" s="451">
        <v>890</v>
      </c>
      <c r="AE47" s="450"/>
      <c r="AF47" s="500">
        <v>386</v>
      </c>
      <c r="AG47" s="450"/>
      <c r="AH47" s="500">
        <v>504</v>
      </c>
      <c r="AI47" s="213"/>
      <c r="AJ47" s="710">
        <v>428</v>
      </c>
      <c r="AK47" s="711"/>
      <c r="AL47" s="712">
        <v>873</v>
      </c>
      <c r="AM47" s="711"/>
      <c r="AN47" s="710">
        <v>385</v>
      </c>
      <c r="AO47" s="711"/>
      <c r="AP47" s="710">
        <v>488</v>
      </c>
      <c r="AQ47" s="213"/>
      <c r="AR47" s="710">
        <v>416</v>
      </c>
      <c r="AS47" s="711"/>
      <c r="AT47" s="712">
        <v>853</v>
      </c>
      <c r="AU47" s="711"/>
      <c r="AV47" s="710">
        <v>376</v>
      </c>
      <c r="AW47" s="711"/>
      <c r="AX47" s="710">
        <v>477</v>
      </c>
      <c r="AY47" s="213"/>
      <c r="AZ47" s="214"/>
    </row>
    <row r="48" spans="1:52" s="215" customFormat="1" ht="12.9" customHeight="1">
      <c r="A48" s="212"/>
      <c r="B48" s="223" t="s">
        <v>169</v>
      </c>
      <c r="C48" s="429"/>
      <c r="D48" s="500">
        <v>167</v>
      </c>
      <c r="E48" s="450"/>
      <c r="F48" s="451">
        <v>426</v>
      </c>
      <c r="G48" s="450"/>
      <c r="H48" s="500">
        <v>205</v>
      </c>
      <c r="I48" s="450"/>
      <c r="J48" s="451">
        <v>221</v>
      </c>
      <c r="K48" s="213"/>
      <c r="L48" s="500">
        <v>170</v>
      </c>
      <c r="M48" s="450"/>
      <c r="N48" s="451">
        <v>427</v>
      </c>
      <c r="O48" s="450"/>
      <c r="P48" s="500">
        <v>204</v>
      </c>
      <c r="Q48" s="450"/>
      <c r="R48" s="451">
        <v>223</v>
      </c>
      <c r="S48" s="213"/>
      <c r="T48" s="500">
        <v>174</v>
      </c>
      <c r="U48" s="450"/>
      <c r="V48" s="451">
        <v>434</v>
      </c>
      <c r="W48" s="450"/>
      <c r="X48" s="500">
        <v>207</v>
      </c>
      <c r="Y48" s="450"/>
      <c r="Z48" s="451">
        <v>227</v>
      </c>
      <c r="AA48" s="213"/>
      <c r="AB48" s="500">
        <v>172</v>
      </c>
      <c r="AC48" s="450"/>
      <c r="AD48" s="451">
        <v>417</v>
      </c>
      <c r="AE48" s="450"/>
      <c r="AF48" s="500">
        <v>204</v>
      </c>
      <c r="AG48" s="450"/>
      <c r="AH48" s="500">
        <v>213</v>
      </c>
      <c r="AI48" s="213"/>
      <c r="AJ48" s="710">
        <v>172</v>
      </c>
      <c r="AK48" s="711"/>
      <c r="AL48" s="712">
        <v>413</v>
      </c>
      <c r="AM48" s="711"/>
      <c r="AN48" s="710">
        <v>199</v>
      </c>
      <c r="AO48" s="711"/>
      <c r="AP48" s="710">
        <v>214</v>
      </c>
      <c r="AQ48" s="213"/>
      <c r="AR48" s="710">
        <v>176</v>
      </c>
      <c r="AS48" s="711"/>
      <c r="AT48" s="712">
        <v>419</v>
      </c>
      <c r="AU48" s="711"/>
      <c r="AV48" s="710">
        <v>204</v>
      </c>
      <c r="AW48" s="711"/>
      <c r="AX48" s="710">
        <v>215</v>
      </c>
      <c r="AY48" s="213"/>
      <c r="AZ48" s="214"/>
    </row>
    <row r="49" spans="1:52" s="215" customFormat="1" ht="12.9" customHeight="1">
      <c r="A49" s="212"/>
      <c r="B49" s="223" t="s">
        <v>411</v>
      </c>
      <c r="C49" s="429"/>
      <c r="D49" s="500">
        <v>112</v>
      </c>
      <c r="E49" s="450"/>
      <c r="F49" s="451">
        <v>266</v>
      </c>
      <c r="G49" s="450"/>
      <c r="H49" s="500">
        <v>141</v>
      </c>
      <c r="I49" s="450"/>
      <c r="J49" s="451">
        <v>125</v>
      </c>
      <c r="K49" s="213"/>
      <c r="L49" s="500">
        <v>116</v>
      </c>
      <c r="M49" s="450"/>
      <c r="N49" s="451">
        <v>275</v>
      </c>
      <c r="O49" s="450"/>
      <c r="P49" s="500">
        <v>145</v>
      </c>
      <c r="Q49" s="450"/>
      <c r="R49" s="451">
        <v>130</v>
      </c>
      <c r="S49" s="213"/>
      <c r="T49" s="500">
        <v>117</v>
      </c>
      <c r="U49" s="450"/>
      <c r="V49" s="451">
        <v>279</v>
      </c>
      <c r="W49" s="450"/>
      <c r="X49" s="500">
        <v>141</v>
      </c>
      <c r="Y49" s="450"/>
      <c r="Z49" s="451">
        <v>138</v>
      </c>
      <c r="AA49" s="213"/>
      <c r="AB49" s="500">
        <v>117</v>
      </c>
      <c r="AC49" s="450"/>
      <c r="AD49" s="451">
        <v>275</v>
      </c>
      <c r="AE49" s="450"/>
      <c r="AF49" s="500">
        <v>139</v>
      </c>
      <c r="AG49" s="450"/>
      <c r="AH49" s="500">
        <v>136</v>
      </c>
      <c r="AI49" s="213"/>
      <c r="AJ49" s="710">
        <v>122</v>
      </c>
      <c r="AK49" s="711"/>
      <c r="AL49" s="712">
        <v>279</v>
      </c>
      <c r="AM49" s="711"/>
      <c r="AN49" s="710">
        <v>141</v>
      </c>
      <c r="AO49" s="711"/>
      <c r="AP49" s="710">
        <v>138</v>
      </c>
      <c r="AQ49" s="213"/>
      <c r="AR49" s="710">
        <v>121</v>
      </c>
      <c r="AS49" s="711"/>
      <c r="AT49" s="712">
        <v>272</v>
      </c>
      <c r="AU49" s="711"/>
      <c r="AV49" s="710">
        <v>138</v>
      </c>
      <c r="AW49" s="711"/>
      <c r="AX49" s="710">
        <v>134</v>
      </c>
      <c r="AY49" s="213"/>
      <c r="AZ49" s="214"/>
    </row>
    <row r="50" spans="1:52" s="215" customFormat="1" ht="12.9" customHeight="1">
      <c r="A50" s="212"/>
      <c r="B50" s="223" t="s">
        <v>412</v>
      </c>
      <c r="C50" s="429"/>
      <c r="D50" s="500">
        <v>10</v>
      </c>
      <c r="E50" s="450"/>
      <c r="F50" s="451">
        <v>37</v>
      </c>
      <c r="G50" s="450"/>
      <c r="H50" s="500">
        <v>20</v>
      </c>
      <c r="I50" s="450"/>
      <c r="J50" s="451">
        <v>17</v>
      </c>
      <c r="K50" s="213"/>
      <c r="L50" s="500">
        <v>11</v>
      </c>
      <c r="M50" s="450"/>
      <c r="N50" s="451">
        <v>41</v>
      </c>
      <c r="O50" s="450"/>
      <c r="P50" s="500">
        <v>22</v>
      </c>
      <c r="Q50" s="450"/>
      <c r="R50" s="451">
        <v>19</v>
      </c>
      <c r="S50" s="213"/>
      <c r="T50" s="500">
        <v>11</v>
      </c>
      <c r="U50" s="450"/>
      <c r="V50" s="451">
        <v>40</v>
      </c>
      <c r="W50" s="450"/>
      <c r="X50" s="500">
        <v>21</v>
      </c>
      <c r="Y50" s="450"/>
      <c r="Z50" s="451">
        <v>19</v>
      </c>
      <c r="AA50" s="213"/>
      <c r="AB50" s="500">
        <v>11</v>
      </c>
      <c r="AC50" s="450"/>
      <c r="AD50" s="451">
        <v>39</v>
      </c>
      <c r="AE50" s="450"/>
      <c r="AF50" s="500">
        <v>21</v>
      </c>
      <c r="AG50" s="450"/>
      <c r="AH50" s="500">
        <v>18</v>
      </c>
      <c r="AI50" s="213"/>
      <c r="AJ50" s="710">
        <v>11</v>
      </c>
      <c r="AK50" s="711"/>
      <c r="AL50" s="712">
        <v>38</v>
      </c>
      <c r="AM50" s="711"/>
      <c r="AN50" s="710">
        <v>20</v>
      </c>
      <c r="AO50" s="711"/>
      <c r="AP50" s="710">
        <v>18</v>
      </c>
      <c r="AQ50" s="213"/>
      <c r="AR50" s="710">
        <v>11</v>
      </c>
      <c r="AS50" s="711"/>
      <c r="AT50" s="712">
        <v>37</v>
      </c>
      <c r="AU50" s="711"/>
      <c r="AV50" s="710">
        <v>19</v>
      </c>
      <c r="AW50" s="711"/>
      <c r="AX50" s="710">
        <v>18</v>
      </c>
      <c r="AY50" s="213"/>
      <c r="AZ50" s="214"/>
    </row>
    <row r="51" spans="1:52" s="215" customFormat="1" ht="12.9" customHeight="1">
      <c r="A51" s="212"/>
      <c r="B51" s="223" t="s">
        <v>413</v>
      </c>
      <c r="C51" s="429"/>
      <c r="D51" s="500">
        <v>271</v>
      </c>
      <c r="E51" s="450"/>
      <c r="F51" s="451">
        <v>747</v>
      </c>
      <c r="G51" s="450"/>
      <c r="H51" s="500">
        <v>364</v>
      </c>
      <c r="I51" s="450"/>
      <c r="J51" s="451">
        <v>383</v>
      </c>
      <c r="K51" s="213"/>
      <c r="L51" s="500">
        <v>275</v>
      </c>
      <c r="M51" s="450"/>
      <c r="N51" s="451">
        <v>748</v>
      </c>
      <c r="O51" s="450"/>
      <c r="P51" s="500">
        <v>366</v>
      </c>
      <c r="Q51" s="450"/>
      <c r="R51" s="451">
        <v>382</v>
      </c>
      <c r="S51" s="213"/>
      <c r="T51" s="500">
        <v>279</v>
      </c>
      <c r="U51" s="450"/>
      <c r="V51" s="451">
        <v>754</v>
      </c>
      <c r="W51" s="450"/>
      <c r="X51" s="500">
        <v>363</v>
      </c>
      <c r="Y51" s="450"/>
      <c r="Z51" s="451">
        <v>391</v>
      </c>
      <c r="AA51" s="213"/>
      <c r="AB51" s="500">
        <v>286</v>
      </c>
      <c r="AC51" s="450"/>
      <c r="AD51" s="451">
        <v>741</v>
      </c>
      <c r="AE51" s="450"/>
      <c r="AF51" s="500">
        <v>358</v>
      </c>
      <c r="AG51" s="450"/>
      <c r="AH51" s="500">
        <v>383</v>
      </c>
      <c r="AI51" s="213"/>
      <c r="AJ51" s="710">
        <v>280</v>
      </c>
      <c r="AK51" s="711"/>
      <c r="AL51" s="712">
        <v>721</v>
      </c>
      <c r="AM51" s="711"/>
      <c r="AN51" s="710">
        <v>348</v>
      </c>
      <c r="AO51" s="711"/>
      <c r="AP51" s="710">
        <v>373</v>
      </c>
      <c r="AQ51" s="213"/>
      <c r="AR51" s="710">
        <v>289</v>
      </c>
      <c r="AS51" s="711"/>
      <c r="AT51" s="712">
        <v>732</v>
      </c>
      <c r="AU51" s="711"/>
      <c r="AV51" s="710">
        <v>356</v>
      </c>
      <c r="AW51" s="711"/>
      <c r="AX51" s="710">
        <v>376</v>
      </c>
      <c r="AY51" s="213"/>
      <c r="AZ51" s="214"/>
    </row>
    <row r="52" spans="1:52" s="215" customFormat="1" ht="12.9" customHeight="1">
      <c r="A52" s="212"/>
      <c r="B52" s="223" t="s">
        <v>414</v>
      </c>
      <c r="C52" s="429"/>
      <c r="D52" s="500">
        <v>129</v>
      </c>
      <c r="E52" s="450"/>
      <c r="F52" s="451">
        <v>367</v>
      </c>
      <c r="G52" s="450"/>
      <c r="H52" s="500">
        <v>182</v>
      </c>
      <c r="I52" s="450"/>
      <c r="J52" s="451">
        <v>185</v>
      </c>
      <c r="K52" s="213"/>
      <c r="L52" s="500">
        <v>130</v>
      </c>
      <c r="M52" s="450"/>
      <c r="N52" s="451">
        <v>365</v>
      </c>
      <c r="O52" s="450"/>
      <c r="P52" s="500">
        <v>180</v>
      </c>
      <c r="Q52" s="450"/>
      <c r="R52" s="451">
        <v>185</v>
      </c>
      <c r="S52" s="213"/>
      <c r="T52" s="500">
        <v>133</v>
      </c>
      <c r="U52" s="450"/>
      <c r="V52" s="451">
        <v>376</v>
      </c>
      <c r="W52" s="450"/>
      <c r="X52" s="500">
        <v>186</v>
      </c>
      <c r="Y52" s="450"/>
      <c r="Z52" s="451">
        <v>190</v>
      </c>
      <c r="AA52" s="213"/>
      <c r="AB52" s="500">
        <v>134</v>
      </c>
      <c r="AC52" s="450"/>
      <c r="AD52" s="451">
        <v>376</v>
      </c>
      <c r="AE52" s="450"/>
      <c r="AF52" s="500">
        <v>186</v>
      </c>
      <c r="AG52" s="450"/>
      <c r="AH52" s="500">
        <v>190</v>
      </c>
      <c r="AI52" s="213"/>
      <c r="AJ52" s="710">
        <v>134</v>
      </c>
      <c r="AK52" s="711"/>
      <c r="AL52" s="712">
        <v>375</v>
      </c>
      <c r="AM52" s="711"/>
      <c r="AN52" s="710">
        <v>185</v>
      </c>
      <c r="AO52" s="711"/>
      <c r="AP52" s="710">
        <v>190</v>
      </c>
      <c r="AQ52" s="213"/>
      <c r="AR52" s="710">
        <v>132</v>
      </c>
      <c r="AS52" s="711"/>
      <c r="AT52" s="712">
        <v>373</v>
      </c>
      <c r="AU52" s="711"/>
      <c r="AV52" s="710">
        <v>185</v>
      </c>
      <c r="AW52" s="711"/>
      <c r="AX52" s="710">
        <v>188</v>
      </c>
      <c r="AY52" s="213"/>
      <c r="AZ52" s="214"/>
    </row>
    <row r="53" spans="1:52" s="215" customFormat="1" ht="12.9" customHeight="1">
      <c r="A53" s="212"/>
      <c r="B53" s="223" t="s">
        <v>415</v>
      </c>
      <c r="C53" s="429"/>
      <c r="D53" s="500">
        <v>121</v>
      </c>
      <c r="E53" s="450"/>
      <c r="F53" s="451">
        <v>371</v>
      </c>
      <c r="G53" s="450"/>
      <c r="H53" s="500">
        <v>174</v>
      </c>
      <c r="I53" s="450"/>
      <c r="J53" s="451">
        <v>197</v>
      </c>
      <c r="K53" s="213"/>
      <c r="L53" s="500">
        <v>126</v>
      </c>
      <c r="M53" s="450"/>
      <c r="N53" s="451">
        <v>379</v>
      </c>
      <c r="O53" s="450"/>
      <c r="P53" s="500">
        <v>180</v>
      </c>
      <c r="Q53" s="450"/>
      <c r="R53" s="451">
        <v>199</v>
      </c>
      <c r="S53" s="213"/>
      <c r="T53" s="500">
        <v>128</v>
      </c>
      <c r="U53" s="450"/>
      <c r="V53" s="451">
        <v>383</v>
      </c>
      <c r="W53" s="450"/>
      <c r="X53" s="500">
        <v>181</v>
      </c>
      <c r="Y53" s="450"/>
      <c r="Z53" s="451">
        <v>202</v>
      </c>
      <c r="AA53" s="213"/>
      <c r="AB53" s="500">
        <v>129</v>
      </c>
      <c r="AC53" s="450"/>
      <c r="AD53" s="451">
        <v>378</v>
      </c>
      <c r="AE53" s="450"/>
      <c r="AF53" s="500">
        <v>175</v>
      </c>
      <c r="AG53" s="450"/>
      <c r="AH53" s="500">
        <v>203</v>
      </c>
      <c r="AI53" s="213"/>
      <c r="AJ53" s="710">
        <v>132</v>
      </c>
      <c r="AK53" s="711"/>
      <c r="AL53" s="712">
        <v>383</v>
      </c>
      <c r="AM53" s="711"/>
      <c r="AN53" s="710">
        <v>177</v>
      </c>
      <c r="AO53" s="711"/>
      <c r="AP53" s="710">
        <v>206</v>
      </c>
      <c r="AQ53" s="213"/>
      <c r="AR53" s="710">
        <v>132</v>
      </c>
      <c r="AS53" s="711"/>
      <c r="AT53" s="712">
        <v>386</v>
      </c>
      <c r="AU53" s="711"/>
      <c r="AV53" s="710">
        <v>180</v>
      </c>
      <c r="AW53" s="711"/>
      <c r="AX53" s="710">
        <v>206</v>
      </c>
      <c r="AY53" s="213"/>
      <c r="AZ53" s="214"/>
    </row>
    <row r="54" spans="1:52" s="215" customFormat="1" ht="12.9" customHeight="1">
      <c r="A54" s="216"/>
      <c r="B54" s="225" t="s">
        <v>416</v>
      </c>
      <c r="C54" s="430"/>
      <c r="D54" s="452">
        <v>288</v>
      </c>
      <c r="E54" s="453"/>
      <c r="F54" s="452">
        <v>812</v>
      </c>
      <c r="G54" s="453"/>
      <c r="H54" s="501">
        <v>410</v>
      </c>
      <c r="I54" s="453"/>
      <c r="J54" s="452">
        <v>402</v>
      </c>
      <c r="K54" s="217"/>
      <c r="L54" s="452">
        <v>283</v>
      </c>
      <c r="M54" s="453"/>
      <c r="N54" s="452">
        <v>803</v>
      </c>
      <c r="O54" s="453"/>
      <c r="P54" s="501">
        <v>404</v>
      </c>
      <c r="Q54" s="453"/>
      <c r="R54" s="452">
        <v>399</v>
      </c>
      <c r="S54" s="217"/>
      <c r="T54" s="452">
        <v>290</v>
      </c>
      <c r="U54" s="453"/>
      <c r="V54" s="452">
        <v>804</v>
      </c>
      <c r="W54" s="453"/>
      <c r="X54" s="501">
        <v>404</v>
      </c>
      <c r="Y54" s="453"/>
      <c r="Z54" s="452">
        <v>400</v>
      </c>
      <c r="AA54" s="217"/>
      <c r="AB54" s="452">
        <v>286</v>
      </c>
      <c r="AC54" s="453"/>
      <c r="AD54" s="452">
        <v>786</v>
      </c>
      <c r="AE54" s="453"/>
      <c r="AF54" s="501">
        <v>390</v>
      </c>
      <c r="AG54" s="453"/>
      <c r="AH54" s="501">
        <v>396</v>
      </c>
      <c r="AI54" s="217"/>
      <c r="AJ54" s="713">
        <v>293</v>
      </c>
      <c r="AK54" s="714"/>
      <c r="AL54" s="713">
        <v>797</v>
      </c>
      <c r="AM54" s="714"/>
      <c r="AN54" s="715">
        <v>396</v>
      </c>
      <c r="AO54" s="714"/>
      <c r="AP54" s="715">
        <v>401</v>
      </c>
      <c r="AQ54" s="217"/>
      <c r="AR54" s="713">
        <v>295</v>
      </c>
      <c r="AS54" s="714"/>
      <c r="AT54" s="713">
        <v>788</v>
      </c>
      <c r="AU54" s="714"/>
      <c r="AV54" s="715">
        <v>392</v>
      </c>
      <c r="AW54" s="714"/>
      <c r="AX54" s="715">
        <v>396</v>
      </c>
      <c r="AY54" s="217"/>
      <c r="AZ54" s="214"/>
    </row>
    <row r="55" spans="1:52" s="215" customFormat="1" ht="12.9" customHeight="1">
      <c r="A55" s="688"/>
      <c r="B55" s="223"/>
      <c r="C55" s="689"/>
      <c r="D55" s="500"/>
      <c r="E55" s="500"/>
      <c r="F55" s="500"/>
      <c r="G55" s="500"/>
      <c r="H55" s="500"/>
      <c r="I55" s="500"/>
      <c r="J55" s="500"/>
      <c r="K55" s="690"/>
      <c r="L55" s="500"/>
      <c r="M55" s="500"/>
      <c r="N55" s="500"/>
      <c r="O55" s="500"/>
      <c r="P55" s="500"/>
      <c r="Q55" s="500"/>
      <c r="R55" s="500"/>
      <c r="S55" s="690"/>
      <c r="T55" s="500"/>
      <c r="U55" s="500"/>
      <c r="V55" s="500"/>
      <c r="W55" s="500"/>
      <c r="X55" s="500"/>
      <c r="Y55" s="500"/>
      <c r="Z55" s="500"/>
      <c r="AA55" s="690"/>
      <c r="AB55" s="500"/>
      <c r="AC55" s="500"/>
      <c r="AD55" s="500"/>
      <c r="AE55" s="500"/>
      <c r="AF55" s="500"/>
      <c r="AG55" s="500"/>
      <c r="AH55" s="500"/>
      <c r="AI55" s="690"/>
      <c r="AJ55" s="500"/>
      <c r="AK55" s="500"/>
      <c r="AL55" s="500"/>
      <c r="AM55" s="500"/>
      <c r="AN55" s="500"/>
      <c r="AO55" s="500"/>
      <c r="AP55" s="500"/>
      <c r="AQ55" s="690"/>
      <c r="AR55" s="500"/>
      <c r="AS55" s="500"/>
      <c r="AT55" s="500"/>
      <c r="AU55" s="500"/>
      <c r="AV55" s="500"/>
      <c r="AW55" s="500"/>
      <c r="AX55" s="500"/>
      <c r="AY55" s="690"/>
      <c r="AZ55" s="214"/>
    </row>
    <row r="56" spans="1:52" s="197" customFormat="1" ht="23.1" customHeight="1">
      <c r="B56" s="945" t="s">
        <v>762</v>
      </c>
      <c r="C56" s="945"/>
      <c r="D56" s="945"/>
      <c r="E56" s="945"/>
      <c r="F56" s="945"/>
      <c r="G56" s="945"/>
      <c r="H56" s="945"/>
      <c r="I56" s="945"/>
      <c r="J56" s="945"/>
      <c r="K56" s="945"/>
      <c r="L56" s="945"/>
      <c r="M56" s="945"/>
      <c r="N56" s="945"/>
      <c r="O56" s="945"/>
      <c r="P56" s="945"/>
      <c r="Q56" s="945"/>
      <c r="R56" s="945"/>
      <c r="S56" s="945"/>
      <c r="T56" s="945"/>
      <c r="U56" s="945"/>
      <c r="V56" s="945"/>
      <c r="W56" s="945"/>
      <c r="X56" s="945"/>
      <c r="Y56" s="945"/>
      <c r="Z56" s="945"/>
      <c r="AA56" s="945"/>
      <c r="AB56" s="945"/>
      <c r="AC56" s="945"/>
      <c r="AD56" s="945"/>
      <c r="AE56" s="945"/>
      <c r="AF56" s="945"/>
      <c r="AG56" s="945"/>
      <c r="AH56" s="945"/>
      <c r="AI56" s="945"/>
      <c r="AJ56" s="945"/>
      <c r="AK56" s="945"/>
      <c r="AL56" s="945"/>
      <c r="AM56" s="945"/>
      <c r="AN56" s="945"/>
      <c r="AO56" s="945"/>
      <c r="AP56" s="945"/>
      <c r="AQ56" s="945"/>
      <c r="AR56" s="945"/>
      <c r="AS56" s="945"/>
      <c r="AT56" s="945"/>
      <c r="AU56" s="945"/>
      <c r="AV56" s="945"/>
      <c r="AW56" s="945"/>
      <c r="AX56" s="945"/>
      <c r="AY56" s="218"/>
      <c r="AZ56" s="400"/>
    </row>
    <row r="57" spans="1:52" ht="23.1" customHeight="1">
      <c r="B57" s="220"/>
      <c r="C57" s="220"/>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08"/>
    </row>
    <row r="58" spans="1:52" s="203" customFormat="1" ht="23.1" customHeight="1">
      <c r="A58" s="202"/>
      <c r="B58" s="621" t="s">
        <v>679</v>
      </c>
      <c r="C58" s="621"/>
      <c r="D58" s="621"/>
      <c r="E58" s="621"/>
      <c r="F58" s="621"/>
      <c r="G58" s="621"/>
      <c r="H58" s="621"/>
      <c r="I58" s="621"/>
      <c r="J58" s="621"/>
      <c r="K58" s="621"/>
      <c r="L58" s="621"/>
      <c r="M58" s="621"/>
      <c r="N58" s="621"/>
      <c r="O58" s="621"/>
      <c r="P58" s="621"/>
      <c r="Q58" s="621"/>
      <c r="R58" s="621"/>
      <c r="S58" s="621"/>
      <c r="T58" s="621"/>
      <c r="U58" s="621"/>
      <c r="V58" s="621"/>
      <c r="W58" s="621"/>
      <c r="X58" s="621"/>
      <c r="Y58" s="621"/>
      <c r="Z58" s="948" t="s">
        <v>746</v>
      </c>
      <c r="AA58" s="948"/>
      <c r="AB58" s="948"/>
      <c r="AC58" s="948"/>
      <c r="AD58" s="948"/>
      <c r="AE58" s="948"/>
      <c r="AF58" s="948"/>
      <c r="AG58" s="948"/>
      <c r="AH58" s="948"/>
      <c r="AI58" s="948"/>
      <c r="AJ58" s="948"/>
      <c r="AK58" s="948"/>
      <c r="AL58" s="948"/>
      <c r="AM58" s="948"/>
      <c r="AN58" s="948"/>
      <c r="AO58" s="948"/>
      <c r="AP58" s="948"/>
      <c r="AQ58" s="948"/>
      <c r="AR58" s="948"/>
      <c r="AS58" s="948"/>
      <c r="AT58" s="948"/>
      <c r="AU58" s="948"/>
      <c r="AV58" s="948"/>
      <c r="AW58" s="948"/>
      <c r="AX58" s="948"/>
      <c r="AY58" s="948"/>
    </row>
    <row r="59" spans="1:52" ht="21.9" customHeight="1">
      <c r="A59" s="204"/>
      <c r="B59" s="951" t="s">
        <v>130</v>
      </c>
      <c r="C59" s="733"/>
      <c r="D59" s="854" t="s">
        <v>707</v>
      </c>
      <c r="E59" s="936"/>
      <c r="F59" s="936"/>
      <c r="G59" s="936"/>
      <c r="H59" s="936"/>
      <c r="I59" s="936"/>
      <c r="J59" s="936"/>
      <c r="K59" s="855"/>
      <c r="L59" s="854" t="s">
        <v>709</v>
      </c>
      <c r="M59" s="936"/>
      <c r="N59" s="936"/>
      <c r="O59" s="936"/>
      <c r="P59" s="936"/>
      <c r="Q59" s="936"/>
      <c r="R59" s="936"/>
      <c r="S59" s="855"/>
      <c r="T59" s="938" t="s">
        <v>626</v>
      </c>
      <c r="U59" s="938"/>
      <c r="V59" s="938"/>
      <c r="W59" s="938"/>
      <c r="X59" s="938"/>
      <c r="Y59" s="938"/>
      <c r="Z59" s="938"/>
      <c r="AA59" s="938"/>
      <c r="AB59" s="854" t="s">
        <v>676</v>
      </c>
      <c r="AC59" s="936"/>
      <c r="AD59" s="936"/>
      <c r="AE59" s="936"/>
      <c r="AF59" s="936"/>
      <c r="AG59" s="936"/>
      <c r="AH59" s="936"/>
      <c r="AI59" s="855"/>
      <c r="AJ59" s="854" t="s">
        <v>708</v>
      </c>
      <c r="AK59" s="936"/>
      <c r="AL59" s="936"/>
      <c r="AM59" s="936"/>
      <c r="AN59" s="936"/>
      <c r="AO59" s="936"/>
      <c r="AP59" s="936"/>
      <c r="AQ59" s="855"/>
      <c r="AR59" s="854" t="s">
        <v>734</v>
      </c>
      <c r="AS59" s="936"/>
      <c r="AT59" s="936"/>
      <c r="AU59" s="936"/>
      <c r="AV59" s="936"/>
      <c r="AW59" s="936"/>
      <c r="AX59" s="936"/>
      <c r="AY59" s="855"/>
      <c r="AZ59" s="205"/>
    </row>
    <row r="60" spans="1:52" ht="21.9" customHeight="1">
      <c r="A60" s="207"/>
      <c r="B60" s="952"/>
      <c r="C60" s="734"/>
      <c r="D60" s="746" t="s">
        <v>53</v>
      </c>
      <c r="E60" s="747"/>
      <c r="F60" s="746" t="s">
        <v>60</v>
      </c>
      <c r="G60" s="747"/>
      <c r="H60" s="746" t="s">
        <v>6</v>
      </c>
      <c r="I60" s="747"/>
      <c r="J60" s="746" t="s">
        <v>7</v>
      </c>
      <c r="K60" s="747"/>
      <c r="L60" s="746" t="s">
        <v>53</v>
      </c>
      <c r="M60" s="747"/>
      <c r="N60" s="746" t="s">
        <v>60</v>
      </c>
      <c r="O60" s="747"/>
      <c r="P60" s="746" t="s">
        <v>6</v>
      </c>
      <c r="Q60" s="747"/>
      <c r="R60" s="746" t="s">
        <v>7</v>
      </c>
      <c r="S60" s="747"/>
      <c r="T60" s="746" t="s">
        <v>53</v>
      </c>
      <c r="U60" s="747"/>
      <c r="V60" s="746" t="s">
        <v>60</v>
      </c>
      <c r="W60" s="747"/>
      <c r="X60" s="746" t="s">
        <v>6</v>
      </c>
      <c r="Y60" s="747"/>
      <c r="Z60" s="746" t="s">
        <v>7</v>
      </c>
      <c r="AA60" s="747"/>
      <c r="AB60" s="746" t="s">
        <v>53</v>
      </c>
      <c r="AC60" s="747"/>
      <c r="AD60" s="746" t="s">
        <v>60</v>
      </c>
      <c r="AE60" s="747"/>
      <c r="AF60" s="746" t="s">
        <v>6</v>
      </c>
      <c r="AG60" s="747"/>
      <c r="AH60" s="746" t="s">
        <v>7</v>
      </c>
      <c r="AI60" s="747"/>
      <c r="AJ60" s="949" t="s">
        <v>53</v>
      </c>
      <c r="AK60" s="950"/>
      <c r="AL60" s="949" t="s">
        <v>60</v>
      </c>
      <c r="AM60" s="950"/>
      <c r="AN60" s="949" t="s">
        <v>6</v>
      </c>
      <c r="AO60" s="950"/>
      <c r="AP60" s="949" t="s">
        <v>7</v>
      </c>
      <c r="AQ60" s="950"/>
      <c r="AR60" s="949" t="s">
        <v>53</v>
      </c>
      <c r="AS60" s="950"/>
      <c r="AT60" s="949" t="s">
        <v>60</v>
      </c>
      <c r="AU60" s="950"/>
      <c r="AV60" s="949" t="s">
        <v>6</v>
      </c>
      <c r="AW60" s="950"/>
      <c r="AX60" s="949" t="s">
        <v>7</v>
      </c>
      <c r="AY60" s="950"/>
      <c r="AZ60" s="208"/>
    </row>
    <row r="61" spans="1:52" ht="14.85" customHeight="1">
      <c r="A61" s="209"/>
      <c r="B61" s="220"/>
      <c r="C61" s="220"/>
      <c r="D61" s="486" t="s">
        <v>8</v>
      </c>
      <c r="E61" s="487"/>
      <c r="F61" s="486" t="s">
        <v>9</v>
      </c>
      <c r="G61" s="487"/>
      <c r="H61" s="486" t="s">
        <v>9</v>
      </c>
      <c r="I61" s="487"/>
      <c r="J61" s="488" t="s">
        <v>9</v>
      </c>
      <c r="K61" s="489"/>
      <c r="L61" s="486" t="s">
        <v>8</v>
      </c>
      <c r="M61" s="487"/>
      <c r="N61" s="486" t="s">
        <v>9</v>
      </c>
      <c r="O61" s="487"/>
      <c r="P61" s="486" t="s">
        <v>9</v>
      </c>
      <c r="Q61" s="487"/>
      <c r="R61" s="488" t="s">
        <v>9</v>
      </c>
      <c r="S61" s="489"/>
      <c r="T61" s="486" t="s">
        <v>8</v>
      </c>
      <c r="U61" s="487"/>
      <c r="V61" s="486" t="s">
        <v>9</v>
      </c>
      <c r="W61" s="487"/>
      <c r="X61" s="486" t="s">
        <v>9</v>
      </c>
      <c r="Y61" s="487"/>
      <c r="Z61" s="488" t="s">
        <v>9</v>
      </c>
      <c r="AA61" s="489"/>
      <c r="AB61" s="486" t="s">
        <v>8</v>
      </c>
      <c r="AC61" s="487"/>
      <c r="AD61" s="486" t="s">
        <v>9</v>
      </c>
      <c r="AE61" s="487"/>
      <c r="AF61" s="486" t="s">
        <v>9</v>
      </c>
      <c r="AG61" s="487"/>
      <c r="AH61" s="488" t="s">
        <v>9</v>
      </c>
      <c r="AI61" s="222"/>
      <c r="AJ61" s="486" t="s">
        <v>8</v>
      </c>
      <c r="AK61" s="487"/>
      <c r="AL61" s="486" t="s">
        <v>9</v>
      </c>
      <c r="AM61" s="487"/>
      <c r="AN61" s="486" t="s">
        <v>9</v>
      </c>
      <c r="AO61" s="487"/>
      <c r="AP61" s="488" t="s">
        <v>9</v>
      </c>
      <c r="AQ61" s="222"/>
      <c r="AR61" s="486" t="s">
        <v>8</v>
      </c>
      <c r="AS61" s="487"/>
      <c r="AT61" s="486" t="s">
        <v>9</v>
      </c>
      <c r="AU61" s="487"/>
      <c r="AV61" s="486" t="s">
        <v>9</v>
      </c>
      <c r="AW61" s="487"/>
      <c r="AX61" s="488" t="s">
        <v>9</v>
      </c>
      <c r="AY61" s="222"/>
      <c r="AZ61" s="208"/>
    </row>
    <row r="62" spans="1:52" s="215" customFormat="1" ht="14.85" customHeight="1">
      <c r="A62" s="212"/>
      <c r="B62" s="303" t="s">
        <v>170</v>
      </c>
      <c r="C62" s="303"/>
      <c r="D62" s="449">
        <f>SUM(D63:D70)</f>
        <v>6902</v>
      </c>
      <c r="E62" s="450"/>
      <c r="F62" s="449">
        <f>SUM(F63:F70)</f>
        <v>15861</v>
      </c>
      <c r="G62" s="450"/>
      <c r="H62" s="449">
        <f>SUM(H63:H70)</f>
        <v>7932</v>
      </c>
      <c r="I62" s="450"/>
      <c r="J62" s="449">
        <f>SUM(J63:J70)</f>
        <v>7929</v>
      </c>
      <c r="K62" s="450"/>
      <c r="L62" s="449">
        <f>SUM(L63:L70)</f>
        <v>6909</v>
      </c>
      <c r="M62" s="450"/>
      <c r="N62" s="449">
        <f>SUM(N63:N70)</f>
        <v>15673</v>
      </c>
      <c r="O62" s="450"/>
      <c r="P62" s="449">
        <f>SUM(P63:P70)</f>
        <v>7823</v>
      </c>
      <c r="Q62" s="450"/>
      <c r="R62" s="449">
        <f>SUM(R63:R70)</f>
        <v>7850</v>
      </c>
      <c r="S62" s="450"/>
      <c r="T62" s="449">
        <f>SUM(T63:T70)</f>
        <v>7089</v>
      </c>
      <c r="U62" s="450"/>
      <c r="V62" s="449">
        <f>SUM(V63:V70)</f>
        <v>15934</v>
      </c>
      <c r="W62" s="450"/>
      <c r="X62" s="449">
        <f>SUM(X63:X70)</f>
        <v>7957</v>
      </c>
      <c r="Y62" s="450"/>
      <c r="Z62" s="449">
        <f>SUM(Z63:Z70)</f>
        <v>7977</v>
      </c>
      <c r="AA62" s="450"/>
      <c r="AB62" s="449">
        <f>SUM(AB63:AB70)</f>
        <v>7139</v>
      </c>
      <c r="AC62" s="450"/>
      <c r="AD62" s="449">
        <f>SUM(AD63:AD70)</f>
        <v>15837</v>
      </c>
      <c r="AE62" s="450"/>
      <c r="AF62" s="449">
        <f>SUM(AF63:AF70)</f>
        <v>7905</v>
      </c>
      <c r="AG62" s="450"/>
      <c r="AH62" s="449">
        <f>SUM(AH63:AH70)</f>
        <v>7932</v>
      </c>
      <c r="AI62" s="450"/>
      <c r="AJ62" s="716">
        <f>SUM(AJ63:AJ70)</f>
        <v>7189</v>
      </c>
      <c r="AK62" s="711"/>
      <c r="AL62" s="716">
        <f>SUM(AL63:AL70)</f>
        <v>15717</v>
      </c>
      <c r="AM62" s="711"/>
      <c r="AN62" s="716">
        <f>SUM(AN63:AN70)</f>
        <v>7837</v>
      </c>
      <c r="AO62" s="711"/>
      <c r="AP62" s="716">
        <f>SUM(AP63:AP70)</f>
        <v>7880</v>
      </c>
      <c r="AQ62" s="450"/>
      <c r="AR62" s="716">
        <f>SUM(AR63:AR70)</f>
        <v>7247</v>
      </c>
      <c r="AS62" s="711"/>
      <c r="AT62" s="716">
        <f>SUM(AT63:AT70)</f>
        <v>15640</v>
      </c>
      <c r="AU62" s="711"/>
      <c r="AV62" s="716">
        <f>SUM(AV63:AV70)</f>
        <v>7787</v>
      </c>
      <c r="AW62" s="711"/>
      <c r="AX62" s="716">
        <f>SUM(AX63:AX70)</f>
        <v>7853</v>
      </c>
      <c r="AY62" s="450"/>
    </row>
    <row r="63" spans="1:52" s="215" customFormat="1" ht="14.85" customHeight="1">
      <c r="A63" s="212"/>
      <c r="B63" s="223" t="s">
        <v>171</v>
      </c>
      <c r="C63" s="223"/>
      <c r="D63" s="451">
        <v>815</v>
      </c>
      <c r="E63" s="450"/>
      <c r="F63" s="451">
        <v>1931</v>
      </c>
      <c r="G63" s="450"/>
      <c r="H63" s="451">
        <v>977</v>
      </c>
      <c r="I63" s="450"/>
      <c r="J63" s="451">
        <v>954</v>
      </c>
      <c r="K63" s="224"/>
      <c r="L63" s="451">
        <v>798</v>
      </c>
      <c r="M63" s="450"/>
      <c r="N63" s="451">
        <v>1884</v>
      </c>
      <c r="O63" s="450"/>
      <c r="P63" s="451">
        <v>952</v>
      </c>
      <c r="Q63" s="450"/>
      <c r="R63" s="451">
        <v>932</v>
      </c>
      <c r="S63" s="224"/>
      <c r="T63" s="451">
        <v>804</v>
      </c>
      <c r="U63" s="450"/>
      <c r="V63" s="451">
        <v>1905</v>
      </c>
      <c r="W63" s="450"/>
      <c r="X63" s="451">
        <v>960</v>
      </c>
      <c r="Y63" s="450"/>
      <c r="Z63" s="451">
        <v>945</v>
      </c>
      <c r="AA63" s="224"/>
      <c r="AB63" s="451">
        <v>819</v>
      </c>
      <c r="AC63" s="450"/>
      <c r="AD63" s="451">
        <v>1904</v>
      </c>
      <c r="AE63" s="450"/>
      <c r="AF63" s="451">
        <v>956</v>
      </c>
      <c r="AG63" s="450"/>
      <c r="AH63" s="451">
        <v>948</v>
      </c>
      <c r="AI63" s="224"/>
      <c r="AJ63" s="712">
        <v>814</v>
      </c>
      <c r="AK63" s="711"/>
      <c r="AL63" s="712">
        <v>1869</v>
      </c>
      <c r="AM63" s="711"/>
      <c r="AN63" s="712">
        <v>933</v>
      </c>
      <c r="AO63" s="711"/>
      <c r="AP63" s="712">
        <v>936</v>
      </c>
      <c r="AQ63" s="224"/>
      <c r="AR63" s="712">
        <v>816</v>
      </c>
      <c r="AS63" s="711"/>
      <c r="AT63" s="712">
        <v>1825</v>
      </c>
      <c r="AU63" s="711"/>
      <c r="AV63" s="712">
        <v>912</v>
      </c>
      <c r="AW63" s="711"/>
      <c r="AX63" s="712">
        <v>913</v>
      </c>
      <c r="AY63" s="224"/>
    </row>
    <row r="64" spans="1:52" s="215" customFormat="1" ht="14.85" customHeight="1">
      <c r="A64" s="212"/>
      <c r="B64" s="223" t="s">
        <v>172</v>
      </c>
      <c r="C64" s="223"/>
      <c r="D64" s="451">
        <v>966</v>
      </c>
      <c r="E64" s="450"/>
      <c r="F64" s="451">
        <v>2270</v>
      </c>
      <c r="G64" s="450"/>
      <c r="H64" s="451">
        <v>1126</v>
      </c>
      <c r="I64" s="450"/>
      <c r="J64" s="451">
        <v>1144</v>
      </c>
      <c r="K64" s="224"/>
      <c r="L64" s="451">
        <v>974</v>
      </c>
      <c r="M64" s="450"/>
      <c r="N64" s="451">
        <v>2267</v>
      </c>
      <c r="O64" s="450"/>
      <c r="P64" s="451">
        <v>1120</v>
      </c>
      <c r="Q64" s="450"/>
      <c r="R64" s="451">
        <v>1147</v>
      </c>
      <c r="S64" s="224"/>
      <c r="T64" s="451">
        <v>990</v>
      </c>
      <c r="U64" s="450"/>
      <c r="V64" s="451">
        <v>2281</v>
      </c>
      <c r="W64" s="450"/>
      <c r="X64" s="451">
        <v>1124</v>
      </c>
      <c r="Y64" s="450"/>
      <c r="Z64" s="451">
        <v>1157</v>
      </c>
      <c r="AA64" s="224"/>
      <c r="AB64" s="451">
        <v>1018</v>
      </c>
      <c r="AC64" s="450"/>
      <c r="AD64" s="451">
        <v>2289</v>
      </c>
      <c r="AE64" s="450"/>
      <c r="AF64" s="451">
        <v>1125</v>
      </c>
      <c r="AG64" s="450"/>
      <c r="AH64" s="451">
        <v>1164</v>
      </c>
      <c r="AI64" s="224"/>
      <c r="AJ64" s="712">
        <v>1036</v>
      </c>
      <c r="AK64" s="711"/>
      <c r="AL64" s="712">
        <v>2283</v>
      </c>
      <c r="AM64" s="711"/>
      <c r="AN64" s="712">
        <v>1115</v>
      </c>
      <c r="AO64" s="711"/>
      <c r="AP64" s="712">
        <v>1168</v>
      </c>
      <c r="AQ64" s="224"/>
      <c r="AR64" s="712">
        <v>1038</v>
      </c>
      <c r="AS64" s="711"/>
      <c r="AT64" s="712">
        <v>2274</v>
      </c>
      <c r="AU64" s="711"/>
      <c r="AV64" s="712">
        <v>1111</v>
      </c>
      <c r="AW64" s="711"/>
      <c r="AX64" s="712">
        <v>1163</v>
      </c>
      <c r="AY64" s="224"/>
    </row>
    <row r="65" spans="1:51" s="215" customFormat="1" ht="14.85" customHeight="1">
      <c r="A65" s="212"/>
      <c r="B65" s="223" t="s">
        <v>173</v>
      </c>
      <c r="C65" s="223"/>
      <c r="D65" s="451">
        <v>540</v>
      </c>
      <c r="E65" s="450"/>
      <c r="F65" s="451">
        <v>1402</v>
      </c>
      <c r="G65" s="450"/>
      <c r="H65" s="451">
        <v>706</v>
      </c>
      <c r="I65" s="450"/>
      <c r="J65" s="451">
        <v>696</v>
      </c>
      <c r="K65" s="224"/>
      <c r="L65" s="451">
        <v>541</v>
      </c>
      <c r="M65" s="450"/>
      <c r="N65" s="451">
        <v>1371</v>
      </c>
      <c r="O65" s="450"/>
      <c r="P65" s="451">
        <v>685</v>
      </c>
      <c r="Q65" s="450"/>
      <c r="R65" s="451">
        <v>686</v>
      </c>
      <c r="S65" s="224"/>
      <c r="T65" s="451">
        <v>533</v>
      </c>
      <c r="U65" s="450"/>
      <c r="V65" s="451">
        <v>1363</v>
      </c>
      <c r="W65" s="450"/>
      <c r="X65" s="451">
        <v>681</v>
      </c>
      <c r="Y65" s="450"/>
      <c r="Z65" s="451">
        <v>682</v>
      </c>
      <c r="AA65" s="224"/>
      <c r="AB65" s="451">
        <v>531</v>
      </c>
      <c r="AC65" s="450"/>
      <c r="AD65" s="451">
        <v>1343</v>
      </c>
      <c r="AE65" s="450"/>
      <c r="AF65" s="451">
        <v>669</v>
      </c>
      <c r="AG65" s="450"/>
      <c r="AH65" s="451">
        <v>674</v>
      </c>
      <c r="AI65" s="224"/>
      <c r="AJ65" s="712">
        <v>534</v>
      </c>
      <c r="AK65" s="711"/>
      <c r="AL65" s="712">
        <v>1324</v>
      </c>
      <c r="AM65" s="711"/>
      <c r="AN65" s="712">
        <v>655</v>
      </c>
      <c r="AO65" s="711"/>
      <c r="AP65" s="712">
        <v>669</v>
      </c>
      <c r="AQ65" s="224"/>
      <c r="AR65" s="712">
        <v>532</v>
      </c>
      <c r="AS65" s="711"/>
      <c r="AT65" s="712">
        <v>1307</v>
      </c>
      <c r="AU65" s="711"/>
      <c r="AV65" s="712">
        <v>648</v>
      </c>
      <c r="AW65" s="711"/>
      <c r="AX65" s="712">
        <v>659</v>
      </c>
      <c r="AY65" s="224"/>
    </row>
    <row r="66" spans="1:51" s="215" customFormat="1" ht="14.85" customHeight="1">
      <c r="A66" s="212"/>
      <c r="B66" s="223" t="s">
        <v>174</v>
      </c>
      <c r="C66" s="223"/>
      <c r="D66" s="451">
        <v>54</v>
      </c>
      <c r="E66" s="450"/>
      <c r="F66" s="451">
        <v>138</v>
      </c>
      <c r="G66" s="450"/>
      <c r="H66" s="451">
        <v>70</v>
      </c>
      <c r="I66" s="450"/>
      <c r="J66" s="451">
        <v>68</v>
      </c>
      <c r="K66" s="224"/>
      <c r="L66" s="451">
        <v>57</v>
      </c>
      <c r="M66" s="450"/>
      <c r="N66" s="451">
        <v>138</v>
      </c>
      <c r="O66" s="450"/>
      <c r="P66" s="451">
        <v>71</v>
      </c>
      <c r="Q66" s="450"/>
      <c r="R66" s="451">
        <v>67</v>
      </c>
      <c r="S66" s="224"/>
      <c r="T66" s="451">
        <v>58</v>
      </c>
      <c r="U66" s="450"/>
      <c r="V66" s="451">
        <v>143</v>
      </c>
      <c r="W66" s="450"/>
      <c r="X66" s="451">
        <v>75</v>
      </c>
      <c r="Y66" s="450"/>
      <c r="Z66" s="451">
        <v>68</v>
      </c>
      <c r="AA66" s="224"/>
      <c r="AB66" s="451">
        <v>59</v>
      </c>
      <c r="AC66" s="450"/>
      <c r="AD66" s="451">
        <v>140</v>
      </c>
      <c r="AE66" s="450"/>
      <c r="AF66" s="451">
        <v>73</v>
      </c>
      <c r="AG66" s="450"/>
      <c r="AH66" s="451">
        <v>67</v>
      </c>
      <c r="AI66" s="224"/>
      <c r="AJ66" s="712">
        <v>60</v>
      </c>
      <c r="AK66" s="711"/>
      <c r="AL66" s="712">
        <v>137</v>
      </c>
      <c r="AM66" s="711"/>
      <c r="AN66" s="712">
        <v>72</v>
      </c>
      <c r="AO66" s="711"/>
      <c r="AP66" s="712">
        <v>65</v>
      </c>
      <c r="AQ66" s="224"/>
      <c r="AR66" s="712">
        <v>56</v>
      </c>
      <c r="AS66" s="711"/>
      <c r="AT66" s="712">
        <v>130</v>
      </c>
      <c r="AU66" s="711"/>
      <c r="AV66" s="712">
        <v>68</v>
      </c>
      <c r="AW66" s="711"/>
      <c r="AX66" s="712">
        <v>62</v>
      </c>
      <c r="AY66" s="224"/>
    </row>
    <row r="67" spans="1:51" s="215" customFormat="1" ht="14.85" customHeight="1">
      <c r="A67" s="212"/>
      <c r="B67" s="223" t="s">
        <v>681</v>
      </c>
      <c r="C67" s="223"/>
      <c r="D67" s="451">
        <v>204</v>
      </c>
      <c r="E67" s="450"/>
      <c r="F67" s="451">
        <v>465</v>
      </c>
      <c r="G67" s="450"/>
      <c r="H67" s="451">
        <v>232</v>
      </c>
      <c r="I67" s="450"/>
      <c r="J67" s="451">
        <v>233</v>
      </c>
      <c r="K67" s="224"/>
      <c r="L67" s="451">
        <v>200</v>
      </c>
      <c r="M67" s="450"/>
      <c r="N67" s="451">
        <v>447</v>
      </c>
      <c r="O67" s="450"/>
      <c r="P67" s="451">
        <v>228</v>
      </c>
      <c r="Q67" s="450"/>
      <c r="R67" s="451">
        <v>219</v>
      </c>
      <c r="S67" s="224"/>
      <c r="T67" s="451">
        <v>208</v>
      </c>
      <c r="U67" s="450"/>
      <c r="V67" s="451">
        <v>453</v>
      </c>
      <c r="W67" s="450"/>
      <c r="X67" s="451">
        <v>228</v>
      </c>
      <c r="Y67" s="450"/>
      <c r="Z67" s="451">
        <v>225</v>
      </c>
      <c r="AA67" s="224"/>
      <c r="AB67" s="451">
        <v>209</v>
      </c>
      <c r="AC67" s="450"/>
      <c r="AD67" s="451">
        <v>447</v>
      </c>
      <c r="AE67" s="450"/>
      <c r="AF67" s="451">
        <v>228</v>
      </c>
      <c r="AG67" s="450"/>
      <c r="AH67" s="451">
        <v>219</v>
      </c>
      <c r="AI67" s="224"/>
      <c r="AJ67" s="712">
        <v>208</v>
      </c>
      <c r="AK67" s="711"/>
      <c r="AL67" s="712">
        <v>438</v>
      </c>
      <c r="AM67" s="711"/>
      <c r="AN67" s="712">
        <v>224</v>
      </c>
      <c r="AO67" s="711"/>
      <c r="AP67" s="712">
        <v>214</v>
      </c>
      <c r="AQ67" s="224"/>
      <c r="AR67" s="712">
        <v>200</v>
      </c>
      <c r="AS67" s="711"/>
      <c r="AT67" s="712">
        <v>423</v>
      </c>
      <c r="AU67" s="711"/>
      <c r="AV67" s="712">
        <v>213</v>
      </c>
      <c r="AW67" s="711"/>
      <c r="AX67" s="712">
        <v>210</v>
      </c>
      <c r="AY67" s="224"/>
    </row>
    <row r="68" spans="1:51" s="215" customFormat="1" ht="14.85" customHeight="1">
      <c r="A68" s="212"/>
      <c r="B68" s="223" t="s">
        <v>175</v>
      </c>
      <c r="C68" s="223"/>
      <c r="D68" s="451">
        <v>2481</v>
      </c>
      <c r="E68" s="450"/>
      <c r="F68" s="451">
        <v>5603</v>
      </c>
      <c r="G68" s="450"/>
      <c r="H68" s="451">
        <v>2773</v>
      </c>
      <c r="I68" s="450"/>
      <c r="J68" s="451">
        <v>2830</v>
      </c>
      <c r="K68" s="224"/>
      <c r="L68" s="451">
        <v>2493</v>
      </c>
      <c r="M68" s="450"/>
      <c r="N68" s="451">
        <v>5543</v>
      </c>
      <c r="O68" s="450"/>
      <c r="P68" s="451">
        <v>2740</v>
      </c>
      <c r="Q68" s="450"/>
      <c r="R68" s="451">
        <v>2803</v>
      </c>
      <c r="S68" s="224"/>
      <c r="T68" s="451">
        <v>2552</v>
      </c>
      <c r="U68" s="450"/>
      <c r="V68" s="451">
        <v>5622</v>
      </c>
      <c r="W68" s="450"/>
      <c r="X68" s="451">
        <v>2789</v>
      </c>
      <c r="Y68" s="450"/>
      <c r="Z68" s="451">
        <v>2833</v>
      </c>
      <c r="AA68" s="224"/>
      <c r="AB68" s="451">
        <v>2575</v>
      </c>
      <c r="AC68" s="450"/>
      <c r="AD68" s="451">
        <v>5582</v>
      </c>
      <c r="AE68" s="450"/>
      <c r="AF68" s="451">
        <v>2776</v>
      </c>
      <c r="AG68" s="450"/>
      <c r="AH68" s="451">
        <v>2806</v>
      </c>
      <c r="AI68" s="224"/>
      <c r="AJ68" s="712">
        <v>2592</v>
      </c>
      <c r="AK68" s="711"/>
      <c r="AL68" s="712">
        <v>5539</v>
      </c>
      <c r="AM68" s="711"/>
      <c r="AN68" s="712">
        <v>2756</v>
      </c>
      <c r="AO68" s="711"/>
      <c r="AP68" s="712">
        <v>2783</v>
      </c>
      <c r="AQ68" s="224"/>
      <c r="AR68" s="712">
        <v>2631</v>
      </c>
      <c r="AS68" s="711"/>
      <c r="AT68" s="712">
        <v>5545</v>
      </c>
      <c r="AU68" s="711"/>
      <c r="AV68" s="712">
        <v>2758</v>
      </c>
      <c r="AW68" s="711"/>
      <c r="AX68" s="712">
        <v>2787</v>
      </c>
      <c r="AY68" s="224"/>
    </row>
    <row r="69" spans="1:51" s="215" customFormat="1" ht="14.85" customHeight="1">
      <c r="A69" s="212"/>
      <c r="B69" s="223" t="s">
        <v>176</v>
      </c>
      <c r="C69" s="223"/>
      <c r="D69" s="451">
        <v>1585</v>
      </c>
      <c r="E69" s="450"/>
      <c r="F69" s="451">
        <v>3521</v>
      </c>
      <c r="G69" s="450"/>
      <c r="H69" s="451">
        <v>1787</v>
      </c>
      <c r="I69" s="450"/>
      <c r="J69" s="451">
        <v>1734</v>
      </c>
      <c r="K69" s="224"/>
      <c r="L69" s="451">
        <v>1592</v>
      </c>
      <c r="M69" s="450"/>
      <c r="N69" s="451">
        <v>3497</v>
      </c>
      <c r="O69" s="450"/>
      <c r="P69" s="451">
        <v>1770</v>
      </c>
      <c r="Q69" s="450"/>
      <c r="R69" s="451">
        <v>1727</v>
      </c>
      <c r="S69" s="224"/>
      <c r="T69" s="451">
        <v>1673</v>
      </c>
      <c r="U69" s="450"/>
      <c r="V69" s="451">
        <v>3622</v>
      </c>
      <c r="W69" s="450"/>
      <c r="X69" s="451">
        <v>1830</v>
      </c>
      <c r="Y69" s="450"/>
      <c r="Z69" s="451">
        <v>1792</v>
      </c>
      <c r="AA69" s="224"/>
      <c r="AB69" s="451">
        <v>1662</v>
      </c>
      <c r="AC69" s="450"/>
      <c r="AD69" s="451">
        <v>3574</v>
      </c>
      <c r="AE69" s="450"/>
      <c r="AF69" s="451">
        <v>1805</v>
      </c>
      <c r="AG69" s="450"/>
      <c r="AH69" s="451">
        <v>1769</v>
      </c>
      <c r="AI69" s="224"/>
      <c r="AJ69" s="712">
        <v>1674</v>
      </c>
      <c r="AK69" s="711"/>
      <c r="AL69" s="712">
        <v>3570</v>
      </c>
      <c r="AM69" s="711"/>
      <c r="AN69" s="712">
        <v>1798</v>
      </c>
      <c r="AO69" s="711"/>
      <c r="AP69" s="712">
        <v>1772</v>
      </c>
      <c r="AQ69" s="224"/>
      <c r="AR69" s="712">
        <v>1699</v>
      </c>
      <c r="AS69" s="711"/>
      <c r="AT69" s="712">
        <v>3577</v>
      </c>
      <c r="AU69" s="711"/>
      <c r="AV69" s="712">
        <v>1792</v>
      </c>
      <c r="AW69" s="711"/>
      <c r="AX69" s="712">
        <v>1785</v>
      </c>
      <c r="AY69" s="224"/>
    </row>
    <row r="70" spans="1:51" s="215" customFormat="1" ht="14.85" customHeight="1">
      <c r="A70" s="212"/>
      <c r="B70" s="223" t="s">
        <v>177</v>
      </c>
      <c r="C70" s="223"/>
      <c r="D70" s="451">
        <v>257</v>
      </c>
      <c r="E70" s="450"/>
      <c r="F70" s="451">
        <v>531</v>
      </c>
      <c r="G70" s="450"/>
      <c r="H70" s="451">
        <v>261</v>
      </c>
      <c r="I70" s="450"/>
      <c r="J70" s="451">
        <v>270</v>
      </c>
      <c r="K70" s="224"/>
      <c r="L70" s="451">
        <v>254</v>
      </c>
      <c r="M70" s="450"/>
      <c r="N70" s="451">
        <v>526</v>
      </c>
      <c r="O70" s="450"/>
      <c r="P70" s="451">
        <v>257</v>
      </c>
      <c r="Q70" s="450"/>
      <c r="R70" s="451">
        <v>269</v>
      </c>
      <c r="S70" s="224"/>
      <c r="T70" s="451">
        <v>271</v>
      </c>
      <c r="U70" s="450"/>
      <c r="V70" s="451">
        <v>545</v>
      </c>
      <c r="W70" s="450"/>
      <c r="X70" s="451">
        <v>270</v>
      </c>
      <c r="Y70" s="450"/>
      <c r="Z70" s="451">
        <v>275</v>
      </c>
      <c r="AA70" s="224"/>
      <c r="AB70" s="451">
        <v>266</v>
      </c>
      <c r="AC70" s="450"/>
      <c r="AD70" s="451">
        <v>558</v>
      </c>
      <c r="AE70" s="450"/>
      <c r="AF70" s="451">
        <v>273</v>
      </c>
      <c r="AG70" s="450"/>
      <c r="AH70" s="451">
        <v>285</v>
      </c>
      <c r="AI70" s="224"/>
      <c r="AJ70" s="712">
        <v>271</v>
      </c>
      <c r="AK70" s="711"/>
      <c r="AL70" s="712">
        <v>557</v>
      </c>
      <c r="AM70" s="711"/>
      <c r="AN70" s="712">
        <v>284</v>
      </c>
      <c r="AO70" s="711"/>
      <c r="AP70" s="712">
        <v>273</v>
      </c>
      <c r="AQ70" s="224"/>
      <c r="AR70" s="712">
        <v>275</v>
      </c>
      <c r="AS70" s="711"/>
      <c r="AT70" s="712">
        <v>559</v>
      </c>
      <c r="AU70" s="711"/>
      <c r="AV70" s="712">
        <v>285</v>
      </c>
      <c r="AW70" s="711"/>
      <c r="AX70" s="712">
        <v>274</v>
      </c>
      <c r="AY70" s="224"/>
    </row>
    <row r="71" spans="1:51" s="215" customFormat="1" ht="14.85" customHeight="1">
      <c r="A71" s="212"/>
      <c r="B71" s="223"/>
      <c r="C71" s="223"/>
      <c r="D71" s="451"/>
      <c r="E71" s="450"/>
      <c r="F71" s="451"/>
      <c r="G71" s="450"/>
      <c r="H71" s="451"/>
      <c r="I71" s="450"/>
      <c r="J71" s="451"/>
      <c r="K71" s="224"/>
      <c r="L71" s="451"/>
      <c r="M71" s="450"/>
      <c r="N71" s="451"/>
      <c r="O71" s="450"/>
      <c r="P71" s="451"/>
      <c r="Q71" s="450"/>
      <c r="R71" s="451"/>
      <c r="S71" s="224"/>
      <c r="T71" s="451"/>
      <c r="U71" s="450"/>
      <c r="V71" s="451"/>
      <c r="W71" s="450"/>
      <c r="X71" s="451"/>
      <c r="Y71" s="450"/>
      <c r="Z71" s="451"/>
      <c r="AA71" s="224"/>
      <c r="AB71" s="451"/>
      <c r="AC71" s="450"/>
      <c r="AD71" s="451"/>
      <c r="AE71" s="450"/>
      <c r="AF71" s="451"/>
      <c r="AG71" s="450"/>
      <c r="AH71" s="451"/>
      <c r="AI71" s="224"/>
      <c r="AJ71" s="712"/>
      <c r="AK71" s="711"/>
      <c r="AL71" s="712"/>
      <c r="AM71" s="711"/>
      <c r="AN71" s="712"/>
      <c r="AO71" s="711"/>
      <c r="AP71" s="712"/>
      <c r="AQ71" s="224"/>
      <c r="AR71" s="712"/>
      <c r="AS71" s="711"/>
      <c r="AT71" s="712"/>
      <c r="AU71" s="711"/>
      <c r="AV71" s="712"/>
      <c r="AW71" s="711"/>
      <c r="AX71" s="712"/>
      <c r="AY71" s="224"/>
    </row>
    <row r="72" spans="1:51" s="215" customFormat="1" ht="14.85" customHeight="1">
      <c r="A72" s="212"/>
      <c r="B72" s="303" t="s">
        <v>178</v>
      </c>
      <c r="C72" s="303"/>
      <c r="D72" s="449">
        <f t="shared" ref="D72" si="45">SUM(D73:D77)</f>
        <v>5424</v>
      </c>
      <c r="E72" s="450"/>
      <c r="F72" s="449">
        <f t="shared" ref="F72" si="46">SUM(F73:F77)</f>
        <v>13013</v>
      </c>
      <c r="G72" s="450"/>
      <c r="H72" s="449">
        <f t="shared" ref="H72" si="47">SUM(H73:H77)</f>
        <v>6575</v>
      </c>
      <c r="I72" s="450"/>
      <c r="J72" s="449">
        <f t="shared" ref="J72" si="48">SUM(J73:J77)</f>
        <v>6438</v>
      </c>
      <c r="K72" s="450"/>
      <c r="L72" s="449">
        <f t="shared" ref="L72" si="49">SUM(L73:L77)</f>
        <v>5423</v>
      </c>
      <c r="M72" s="450"/>
      <c r="N72" s="449">
        <f t="shared" ref="N72" si="50">SUM(N73:N77)</f>
        <v>12916</v>
      </c>
      <c r="O72" s="450"/>
      <c r="P72" s="449">
        <f t="shared" ref="P72" si="51">SUM(P73:P77)</f>
        <v>6539</v>
      </c>
      <c r="Q72" s="450"/>
      <c r="R72" s="449">
        <f t="shared" ref="R72" si="52">SUM(R73:R77)</f>
        <v>6377</v>
      </c>
      <c r="S72" s="450"/>
      <c r="T72" s="449">
        <f t="shared" ref="T72" si="53">SUM(T73:T77)</f>
        <v>5649</v>
      </c>
      <c r="U72" s="450"/>
      <c r="V72" s="449">
        <f t="shared" ref="V72" si="54">SUM(V73:V77)</f>
        <v>13182</v>
      </c>
      <c r="W72" s="450"/>
      <c r="X72" s="449">
        <f t="shared" ref="X72" si="55">SUM(X73:X77)</f>
        <v>6670</v>
      </c>
      <c r="Y72" s="450"/>
      <c r="Z72" s="449">
        <f t="shared" ref="Z72" si="56">SUM(Z73:Z77)</f>
        <v>6512</v>
      </c>
      <c r="AA72" s="450"/>
      <c r="AB72" s="449">
        <f t="shared" ref="AB72" si="57">SUM(AB73:AB77)</f>
        <v>5729</v>
      </c>
      <c r="AC72" s="450"/>
      <c r="AD72" s="449">
        <f t="shared" ref="AD72" si="58">SUM(AD73:AD77)</f>
        <v>13081</v>
      </c>
      <c r="AE72" s="450"/>
      <c r="AF72" s="449">
        <f t="shared" ref="AF72" si="59">SUM(AF73:AF77)</f>
        <v>6621</v>
      </c>
      <c r="AG72" s="450"/>
      <c r="AH72" s="449">
        <f t="shared" ref="AH72" si="60">SUM(AH73:AH77)</f>
        <v>6460</v>
      </c>
      <c r="AI72" s="450"/>
      <c r="AJ72" s="716">
        <f t="shared" ref="AJ72" si="61">SUM(AJ73:AJ77)</f>
        <v>5909</v>
      </c>
      <c r="AK72" s="711"/>
      <c r="AL72" s="716">
        <f t="shared" ref="AL72" si="62">SUM(AL73:AL77)</f>
        <v>13207</v>
      </c>
      <c r="AM72" s="711"/>
      <c r="AN72" s="716">
        <f t="shared" ref="AN72" si="63">SUM(AN73:AN77)</f>
        <v>6694</v>
      </c>
      <c r="AO72" s="711"/>
      <c r="AP72" s="716">
        <f t="shared" ref="AP72" si="64">SUM(AP73:AP77)</f>
        <v>6513</v>
      </c>
      <c r="AQ72" s="450"/>
      <c r="AR72" s="716">
        <f t="shared" ref="AR72" si="65">SUM(AR73:AR77)</f>
        <v>6037</v>
      </c>
      <c r="AS72" s="711"/>
      <c r="AT72" s="716">
        <f t="shared" ref="AT72" si="66">SUM(AT73:AT77)</f>
        <v>13228</v>
      </c>
      <c r="AU72" s="711"/>
      <c r="AV72" s="716">
        <f t="shared" ref="AV72" si="67">SUM(AV73:AV77)</f>
        <v>6698</v>
      </c>
      <c r="AW72" s="711"/>
      <c r="AX72" s="716">
        <f t="shared" ref="AX72" si="68">SUM(AX73:AX77)</f>
        <v>6530</v>
      </c>
      <c r="AY72" s="450"/>
    </row>
    <row r="73" spans="1:51" s="215" customFormat="1" ht="14.85" customHeight="1">
      <c r="A73" s="212"/>
      <c r="B73" s="223" t="s">
        <v>179</v>
      </c>
      <c r="C73" s="223"/>
      <c r="D73" s="451">
        <v>826</v>
      </c>
      <c r="E73" s="450"/>
      <c r="F73" s="451">
        <v>1922</v>
      </c>
      <c r="G73" s="450"/>
      <c r="H73" s="451">
        <v>972</v>
      </c>
      <c r="I73" s="450"/>
      <c r="J73" s="451">
        <v>950</v>
      </c>
      <c r="K73" s="224"/>
      <c r="L73" s="451">
        <v>825</v>
      </c>
      <c r="M73" s="450"/>
      <c r="N73" s="451">
        <v>1914</v>
      </c>
      <c r="O73" s="450"/>
      <c r="P73" s="451">
        <v>968</v>
      </c>
      <c r="Q73" s="450"/>
      <c r="R73" s="451">
        <v>946</v>
      </c>
      <c r="S73" s="224"/>
      <c r="T73" s="451">
        <v>877</v>
      </c>
      <c r="U73" s="450"/>
      <c r="V73" s="451">
        <v>1954</v>
      </c>
      <c r="W73" s="450"/>
      <c r="X73" s="451">
        <v>994</v>
      </c>
      <c r="Y73" s="450"/>
      <c r="Z73" s="451">
        <v>960</v>
      </c>
      <c r="AA73" s="224"/>
      <c r="AB73" s="451">
        <v>897</v>
      </c>
      <c r="AC73" s="450"/>
      <c r="AD73" s="451">
        <v>1945</v>
      </c>
      <c r="AE73" s="450"/>
      <c r="AF73" s="451">
        <v>989</v>
      </c>
      <c r="AG73" s="450"/>
      <c r="AH73" s="451">
        <v>956</v>
      </c>
      <c r="AI73" s="224"/>
      <c r="AJ73" s="712">
        <v>944</v>
      </c>
      <c r="AK73" s="711"/>
      <c r="AL73" s="712">
        <v>2001</v>
      </c>
      <c r="AM73" s="711"/>
      <c r="AN73" s="712">
        <v>1025</v>
      </c>
      <c r="AO73" s="711"/>
      <c r="AP73" s="712">
        <v>976</v>
      </c>
      <c r="AQ73" s="224"/>
      <c r="AR73" s="712">
        <v>965</v>
      </c>
      <c r="AS73" s="711"/>
      <c r="AT73" s="712">
        <v>2018</v>
      </c>
      <c r="AU73" s="711"/>
      <c r="AV73" s="712">
        <v>1044</v>
      </c>
      <c r="AW73" s="711"/>
      <c r="AX73" s="712">
        <v>974</v>
      </c>
      <c r="AY73" s="224"/>
    </row>
    <row r="74" spans="1:51" s="215" customFormat="1" ht="14.85" customHeight="1">
      <c r="A74" s="212"/>
      <c r="B74" s="223" t="s">
        <v>180</v>
      </c>
      <c r="C74" s="223"/>
      <c r="D74" s="451">
        <v>1031</v>
      </c>
      <c r="E74" s="450"/>
      <c r="F74" s="451">
        <v>2329</v>
      </c>
      <c r="G74" s="450"/>
      <c r="H74" s="451">
        <v>1200</v>
      </c>
      <c r="I74" s="450"/>
      <c r="J74" s="451">
        <v>1129</v>
      </c>
      <c r="K74" s="224"/>
      <c r="L74" s="451">
        <v>1028</v>
      </c>
      <c r="M74" s="450"/>
      <c r="N74" s="451">
        <v>2275</v>
      </c>
      <c r="O74" s="450"/>
      <c r="P74" s="451">
        <v>1179</v>
      </c>
      <c r="Q74" s="450"/>
      <c r="R74" s="451">
        <v>1096</v>
      </c>
      <c r="S74" s="224"/>
      <c r="T74" s="451">
        <v>1048</v>
      </c>
      <c r="U74" s="450"/>
      <c r="V74" s="451">
        <v>2324</v>
      </c>
      <c r="W74" s="450"/>
      <c r="X74" s="451">
        <v>1197</v>
      </c>
      <c r="Y74" s="450"/>
      <c r="Z74" s="451">
        <v>1127</v>
      </c>
      <c r="AA74" s="224"/>
      <c r="AB74" s="451">
        <v>1045</v>
      </c>
      <c r="AC74" s="450"/>
      <c r="AD74" s="451">
        <v>2273</v>
      </c>
      <c r="AE74" s="450"/>
      <c r="AF74" s="451">
        <v>1169</v>
      </c>
      <c r="AG74" s="450"/>
      <c r="AH74" s="451">
        <v>1104</v>
      </c>
      <c r="AI74" s="224"/>
      <c r="AJ74" s="712">
        <v>1080</v>
      </c>
      <c r="AK74" s="711"/>
      <c r="AL74" s="712">
        <v>2319</v>
      </c>
      <c r="AM74" s="711"/>
      <c r="AN74" s="712">
        <v>1188</v>
      </c>
      <c r="AO74" s="711"/>
      <c r="AP74" s="712">
        <v>1131</v>
      </c>
      <c r="AQ74" s="224"/>
      <c r="AR74" s="712">
        <v>1113</v>
      </c>
      <c r="AS74" s="711"/>
      <c r="AT74" s="712">
        <v>2337</v>
      </c>
      <c r="AU74" s="711"/>
      <c r="AV74" s="712">
        <v>1188</v>
      </c>
      <c r="AW74" s="711"/>
      <c r="AX74" s="712">
        <v>1149</v>
      </c>
      <c r="AY74" s="224"/>
    </row>
    <row r="75" spans="1:51" s="215" customFormat="1" ht="14.85" customHeight="1">
      <c r="A75" s="212"/>
      <c r="B75" s="223" t="s">
        <v>181</v>
      </c>
      <c r="C75" s="223"/>
      <c r="D75" s="451">
        <v>246</v>
      </c>
      <c r="E75" s="450"/>
      <c r="F75" s="451">
        <v>602</v>
      </c>
      <c r="G75" s="450"/>
      <c r="H75" s="451">
        <v>300</v>
      </c>
      <c r="I75" s="450"/>
      <c r="J75" s="451">
        <v>302</v>
      </c>
      <c r="K75" s="224"/>
      <c r="L75" s="451">
        <v>252</v>
      </c>
      <c r="M75" s="450"/>
      <c r="N75" s="451">
        <v>611</v>
      </c>
      <c r="O75" s="450"/>
      <c r="P75" s="451">
        <v>298</v>
      </c>
      <c r="Q75" s="450"/>
      <c r="R75" s="451">
        <v>313</v>
      </c>
      <c r="S75" s="224"/>
      <c r="T75" s="451">
        <v>253</v>
      </c>
      <c r="U75" s="450"/>
      <c r="V75" s="451">
        <v>605</v>
      </c>
      <c r="W75" s="450"/>
      <c r="X75" s="451">
        <v>295</v>
      </c>
      <c r="Y75" s="450"/>
      <c r="Z75" s="451">
        <v>310</v>
      </c>
      <c r="AA75" s="224"/>
      <c r="AB75" s="451">
        <v>265</v>
      </c>
      <c r="AC75" s="450"/>
      <c r="AD75" s="451">
        <v>617</v>
      </c>
      <c r="AE75" s="450"/>
      <c r="AF75" s="451">
        <v>300</v>
      </c>
      <c r="AG75" s="450"/>
      <c r="AH75" s="451">
        <v>317</v>
      </c>
      <c r="AI75" s="224"/>
      <c r="AJ75" s="712">
        <v>264</v>
      </c>
      <c r="AK75" s="711"/>
      <c r="AL75" s="712">
        <v>599</v>
      </c>
      <c r="AM75" s="711"/>
      <c r="AN75" s="712">
        <v>295</v>
      </c>
      <c r="AO75" s="711"/>
      <c r="AP75" s="712">
        <v>304</v>
      </c>
      <c r="AQ75" s="224"/>
      <c r="AR75" s="712">
        <v>265</v>
      </c>
      <c r="AS75" s="711"/>
      <c r="AT75" s="712">
        <v>595</v>
      </c>
      <c r="AU75" s="711"/>
      <c r="AV75" s="712">
        <v>290</v>
      </c>
      <c r="AW75" s="711"/>
      <c r="AX75" s="712">
        <v>305</v>
      </c>
      <c r="AY75" s="224"/>
    </row>
    <row r="76" spans="1:51" s="215" customFormat="1" ht="14.85" customHeight="1">
      <c r="A76" s="212"/>
      <c r="B76" s="223" t="s">
        <v>182</v>
      </c>
      <c r="C76" s="223"/>
      <c r="D76" s="451">
        <v>2848</v>
      </c>
      <c r="E76" s="450"/>
      <c r="F76" s="451">
        <v>7028</v>
      </c>
      <c r="G76" s="450"/>
      <c r="H76" s="451">
        <v>3536</v>
      </c>
      <c r="I76" s="450"/>
      <c r="J76" s="451">
        <v>3492</v>
      </c>
      <c r="K76" s="224"/>
      <c r="L76" s="451">
        <v>2856</v>
      </c>
      <c r="M76" s="450"/>
      <c r="N76" s="451">
        <v>7001</v>
      </c>
      <c r="O76" s="450"/>
      <c r="P76" s="451">
        <v>3530</v>
      </c>
      <c r="Q76" s="450"/>
      <c r="R76" s="451">
        <v>3471</v>
      </c>
      <c r="S76" s="224"/>
      <c r="T76" s="451">
        <v>2974</v>
      </c>
      <c r="U76" s="450"/>
      <c r="V76" s="451">
        <v>7123</v>
      </c>
      <c r="W76" s="450"/>
      <c r="X76" s="451">
        <v>3586</v>
      </c>
      <c r="Y76" s="450"/>
      <c r="Z76" s="451">
        <v>3537</v>
      </c>
      <c r="AA76" s="224"/>
      <c r="AB76" s="451">
        <v>3016</v>
      </c>
      <c r="AC76" s="450"/>
      <c r="AD76" s="451">
        <v>7070</v>
      </c>
      <c r="AE76" s="450"/>
      <c r="AF76" s="451">
        <v>3570</v>
      </c>
      <c r="AG76" s="450"/>
      <c r="AH76" s="451">
        <v>3500</v>
      </c>
      <c r="AI76" s="224"/>
      <c r="AJ76" s="712">
        <v>3111</v>
      </c>
      <c r="AK76" s="711"/>
      <c r="AL76" s="712">
        <v>7137</v>
      </c>
      <c r="AM76" s="711"/>
      <c r="AN76" s="712">
        <v>3605</v>
      </c>
      <c r="AO76" s="711"/>
      <c r="AP76" s="712">
        <v>3532</v>
      </c>
      <c r="AQ76" s="224"/>
      <c r="AR76" s="712">
        <v>3174</v>
      </c>
      <c r="AS76" s="711"/>
      <c r="AT76" s="712">
        <v>7121</v>
      </c>
      <c r="AU76" s="711"/>
      <c r="AV76" s="712">
        <v>3591</v>
      </c>
      <c r="AW76" s="711"/>
      <c r="AX76" s="712">
        <v>3530</v>
      </c>
      <c r="AY76" s="224"/>
    </row>
    <row r="77" spans="1:51" s="215" customFormat="1" ht="14.85" customHeight="1">
      <c r="A77" s="212"/>
      <c r="B77" s="223" t="s">
        <v>183</v>
      </c>
      <c r="C77" s="223"/>
      <c r="D77" s="451">
        <v>473</v>
      </c>
      <c r="E77" s="450"/>
      <c r="F77" s="451">
        <v>1132</v>
      </c>
      <c r="G77" s="450"/>
      <c r="H77" s="451">
        <v>567</v>
      </c>
      <c r="I77" s="450"/>
      <c r="J77" s="451">
        <v>565</v>
      </c>
      <c r="K77" s="224"/>
      <c r="L77" s="451">
        <v>462</v>
      </c>
      <c r="M77" s="450"/>
      <c r="N77" s="451">
        <v>1115</v>
      </c>
      <c r="O77" s="450"/>
      <c r="P77" s="451">
        <v>564</v>
      </c>
      <c r="Q77" s="450"/>
      <c r="R77" s="451">
        <v>551</v>
      </c>
      <c r="S77" s="224"/>
      <c r="T77" s="451">
        <v>497</v>
      </c>
      <c r="U77" s="450"/>
      <c r="V77" s="451">
        <v>1176</v>
      </c>
      <c r="W77" s="450"/>
      <c r="X77" s="451">
        <v>598</v>
      </c>
      <c r="Y77" s="450"/>
      <c r="Z77" s="451">
        <v>578</v>
      </c>
      <c r="AA77" s="224"/>
      <c r="AB77" s="451">
        <v>506</v>
      </c>
      <c r="AC77" s="450"/>
      <c r="AD77" s="451">
        <v>1176</v>
      </c>
      <c r="AE77" s="450"/>
      <c r="AF77" s="451">
        <v>593</v>
      </c>
      <c r="AG77" s="450"/>
      <c r="AH77" s="451">
        <v>583</v>
      </c>
      <c r="AI77" s="224"/>
      <c r="AJ77" s="712">
        <v>510</v>
      </c>
      <c r="AK77" s="711"/>
      <c r="AL77" s="712">
        <v>1151</v>
      </c>
      <c r="AM77" s="711"/>
      <c r="AN77" s="712">
        <v>581</v>
      </c>
      <c r="AO77" s="711"/>
      <c r="AP77" s="712">
        <v>570</v>
      </c>
      <c r="AQ77" s="224"/>
      <c r="AR77" s="712">
        <v>520</v>
      </c>
      <c r="AS77" s="711"/>
      <c r="AT77" s="712">
        <v>1157</v>
      </c>
      <c r="AU77" s="711"/>
      <c r="AV77" s="712">
        <v>585</v>
      </c>
      <c r="AW77" s="711"/>
      <c r="AX77" s="712">
        <v>572</v>
      </c>
      <c r="AY77" s="224"/>
    </row>
    <row r="78" spans="1:51" s="215" customFormat="1" ht="14.85" customHeight="1">
      <c r="A78" s="212"/>
      <c r="B78" s="223"/>
      <c r="C78" s="223"/>
      <c r="D78" s="451"/>
      <c r="E78" s="450"/>
      <c r="F78" s="451"/>
      <c r="G78" s="450"/>
      <c r="H78" s="451"/>
      <c r="I78" s="450"/>
      <c r="J78" s="451"/>
      <c r="K78" s="224"/>
      <c r="L78" s="451"/>
      <c r="M78" s="450"/>
      <c r="N78" s="451"/>
      <c r="O78" s="450"/>
      <c r="P78" s="451"/>
      <c r="Q78" s="450"/>
      <c r="R78" s="451"/>
      <c r="S78" s="224"/>
      <c r="T78" s="451"/>
      <c r="U78" s="450"/>
      <c r="V78" s="451"/>
      <c r="W78" s="450"/>
      <c r="X78" s="451"/>
      <c r="Y78" s="450"/>
      <c r="Z78" s="451"/>
      <c r="AA78" s="224"/>
      <c r="AB78" s="451"/>
      <c r="AC78" s="450"/>
      <c r="AD78" s="451"/>
      <c r="AE78" s="450"/>
      <c r="AF78" s="451"/>
      <c r="AG78" s="450"/>
      <c r="AH78" s="451"/>
      <c r="AI78" s="224"/>
      <c r="AJ78" s="712"/>
      <c r="AK78" s="711"/>
      <c r="AL78" s="712"/>
      <c r="AM78" s="711"/>
      <c r="AN78" s="712"/>
      <c r="AO78" s="711"/>
      <c r="AP78" s="712"/>
      <c r="AQ78" s="224"/>
      <c r="AR78" s="712"/>
      <c r="AS78" s="711"/>
      <c r="AT78" s="712"/>
      <c r="AU78" s="711"/>
      <c r="AV78" s="712"/>
      <c r="AW78" s="711"/>
      <c r="AX78" s="712"/>
      <c r="AY78" s="224"/>
    </row>
    <row r="79" spans="1:51" s="215" customFormat="1" ht="14.85" customHeight="1">
      <c r="A79" s="212"/>
      <c r="B79" s="303" t="s">
        <v>429</v>
      </c>
      <c r="C79" s="303"/>
      <c r="D79" s="490">
        <f t="shared" ref="D79" si="69">SUM(D80:D96)</f>
        <v>17643</v>
      </c>
      <c r="E79" s="492"/>
      <c r="F79" s="490">
        <f t="shared" ref="F79" si="70">SUM(F80:F96)</f>
        <v>35757</v>
      </c>
      <c r="G79" s="492"/>
      <c r="H79" s="490">
        <f t="shared" ref="H79" si="71">SUM(H80:H96)</f>
        <v>18058</v>
      </c>
      <c r="I79" s="492"/>
      <c r="J79" s="490">
        <f t="shared" ref="J79" si="72">SUM(J80:J96)</f>
        <v>17699</v>
      </c>
      <c r="K79" s="492"/>
      <c r="L79" s="490">
        <f t="shared" ref="L79" si="73">SUM(L80:L96)</f>
        <v>17834</v>
      </c>
      <c r="M79" s="492"/>
      <c r="N79" s="490">
        <f t="shared" ref="N79" si="74">SUM(N80:N96)</f>
        <v>35669</v>
      </c>
      <c r="O79" s="492"/>
      <c r="P79" s="490">
        <f t="shared" ref="P79" si="75">SUM(P80:P96)</f>
        <v>17987</v>
      </c>
      <c r="Q79" s="492"/>
      <c r="R79" s="490">
        <f t="shared" ref="R79" si="76">SUM(R80:R96)</f>
        <v>17682</v>
      </c>
      <c r="S79" s="492"/>
      <c r="T79" s="490">
        <f t="shared" ref="T79" si="77">SUM(T80:T96)</f>
        <v>18841</v>
      </c>
      <c r="U79" s="492"/>
      <c r="V79" s="490">
        <f t="shared" ref="V79" si="78">SUM(V80:V96)</f>
        <v>36773</v>
      </c>
      <c r="W79" s="492"/>
      <c r="X79" s="490">
        <f t="shared" ref="X79" si="79">SUM(X80:X96)</f>
        <v>18624</v>
      </c>
      <c r="Y79" s="492"/>
      <c r="Z79" s="490">
        <f t="shared" ref="Z79" si="80">SUM(Z80:Z96)</f>
        <v>18149</v>
      </c>
      <c r="AA79" s="492"/>
      <c r="AB79" s="490">
        <f t="shared" ref="AB79" si="81">SUM(AB80:AB96)</f>
        <v>19185</v>
      </c>
      <c r="AC79" s="492"/>
      <c r="AD79" s="490">
        <f t="shared" ref="AD79" si="82">SUM(AD80:AD96)</f>
        <v>36712</v>
      </c>
      <c r="AE79" s="492"/>
      <c r="AF79" s="490">
        <f t="shared" ref="AF79" si="83">SUM(AF80:AF96)</f>
        <v>18613</v>
      </c>
      <c r="AG79" s="492"/>
      <c r="AH79" s="490">
        <f t="shared" ref="AH79" si="84">SUM(AH80:AH96)</f>
        <v>18099</v>
      </c>
      <c r="AI79" s="492"/>
      <c r="AJ79" s="709">
        <f t="shared" ref="AJ79" si="85">SUM(AJ80:AJ96)</f>
        <v>19390</v>
      </c>
      <c r="AK79" s="708"/>
      <c r="AL79" s="709">
        <f t="shared" ref="AL79" si="86">SUM(AL80:AL96)</f>
        <v>36537</v>
      </c>
      <c r="AM79" s="708"/>
      <c r="AN79" s="709">
        <f t="shared" ref="AN79" si="87">SUM(AN80:AN96)</f>
        <v>18556</v>
      </c>
      <c r="AO79" s="708"/>
      <c r="AP79" s="709">
        <f t="shared" ref="AP79" si="88">SUM(AP80:AP96)</f>
        <v>17981</v>
      </c>
      <c r="AQ79" s="492"/>
      <c r="AR79" s="709">
        <f t="shared" ref="AR79" si="89">SUM(AR80:AR96)</f>
        <v>19592</v>
      </c>
      <c r="AS79" s="708"/>
      <c r="AT79" s="709">
        <f t="shared" ref="AT79" si="90">SUM(AT80:AT96)</f>
        <v>36438</v>
      </c>
      <c r="AU79" s="708"/>
      <c r="AV79" s="709">
        <f t="shared" ref="AV79" si="91">SUM(AV80:AV96)</f>
        <v>18547</v>
      </c>
      <c r="AW79" s="708"/>
      <c r="AX79" s="709">
        <f t="shared" ref="AX79" si="92">SUM(AX80:AX96)</f>
        <v>17891</v>
      </c>
      <c r="AY79" s="492"/>
    </row>
    <row r="80" spans="1:51" s="215" customFormat="1" ht="14.85" customHeight="1">
      <c r="A80" s="212"/>
      <c r="B80" s="223" t="s">
        <v>184</v>
      </c>
      <c r="C80" s="223"/>
      <c r="D80" s="451">
        <v>1133</v>
      </c>
      <c r="E80" s="450"/>
      <c r="F80" s="451">
        <v>2614</v>
      </c>
      <c r="G80" s="450"/>
      <c r="H80" s="451">
        <v>1284</v>
      </c>
      <c r="I80" s="450"/>
      <c r="J80" s="451">
        <v>1330</v>
      </c>
      <c r="K80" s="224"/>
      <c r="L80" s="451">
        <v>1154</v>
      </c>
      <c r="M80" s="450"/>
      <c r="N80" s="451">
        <v>2616</v>
      </c>
      <c r="O80" s="450"/>
      <c r="P80" s="451">
        <v>1290</v>
      </c>
      <c r="Q80" s="450"/>
      <c r="R80" s="451">
        <v>1326</v>
      </c>
      <c r="S80" s="224"/>
      <c r="T80" s="451">
        <v>1197</v>
      </c>
      <c r="U80" s="450"/>
      <c r="V80" s="451">
        <v>2680</v>
      </c>
      <c r="W80" s="450"/>
      <c r="X80" s="451">
        <v>1328</v>
      </c>
      <c r="Y80" s="450"/>
      <c r="Z80" s="451">
        <v>1352</v>
      </c>
      <c r="AA80" s="224"/>
      <c r="AB80" s="451">
        <v>1210</v>
      </c>
      <c r="AC80" s="450"/>
      <c r="AD80" s="451">
        <v>2668</v>
      </c>
      <c r="AE80" s="450"/>
      <c r="AF80" s="451">
        <v>1312</v>
      </c>
      <c r="AG80" s="450"/>
      <c r="AH80" s="451">
        <v>1356</v>
      </c>
      <c r="AI80" s="224"/>
      <c r="AJ80" s="712">
        <v>1202</v>
      </c>
      <c r="AK80" s="711"/>
      <c r="AL80" s="712">
        <v>2609</v>
      </c>
      <c r="AM80" s="711"/>
      <c r="AN80" s="712">
        <v>1293</v>
      </c>
      <c r="AO80" s="711"/>
      <c r="AP80" s="712">
        <v>1316</v>
      </c>
      <c r="AQ80" s="224"/>
      <c r="AR80" s="712">
        <v>1223</v>
      </c>
      <c r="AS80" s="711"/>
      <c r="AT80" s="712">
        <v>2613</v>
      </c>
      <c r="AU80" s="711"/>
      <c r="AV80" s="712">
        <v>1297</v>
      </c>
      <c r="AW80" s="711"/>
      <c r="AX80" s="712">
        <v>1316</v>
      </c>
      <c r="AY80" s="224"/>
    </row>
    <row r="81" spans="1:51" s="215" customFormat="1" ht="14.85" customHeight="1">
      <c r="A81" s="212"/>
      <c r="B81" s="223" t="s">
        <v>185</v>
      </c>
      <c r="C81" s="223"/>
      <c r="D81" s="451">
        <v>2561</v>
      </c>
      <c r="E81" s="450"/>
      <c r="F81" s="451">
        <v>5514</v>
      </c>
      <c r="G81" s="450"/>
      <c r="H81" s="451">
        <v>2780</v>
      </c>
      <c r="I81" s="450"/>
      <c r="J81" s="451">
        <v>2734</v>
      </c>
      <c r="K81" s="224"/>
      <c r="L81" s="451">
        <v>2595</v>
      </c>
      <c r="M81" s="450"/>
      <c r="N81" s="451">
        <v>5531</v>
      </c>
      <c r="O81" s="450"/>
      <c r="P81" s="451">
        <v>2799</v>
      </c>
      <c r="Q81" s="450"/>
      <c r="R81" s="451">
        <v>2732</v>
      </c>
      <c r="S81" s="224"/>
      <c r="T81" s="451">
        <v>2766</v>
      </c>
      <c r="U81" s="450"/>
      <c r="V81" s="451">
        <v>5725</v>
      </c>
      <c r="W81" s="450"/>
      <c r="X81" s="451">
        <v>2901</v>
      </c>
      <c r="Y81" s="450"/>
      <c r="Z81" s="451">
        <v>2824</v>
      </c>
      <c r="AA81" s="224"/>
      <c r="AB81" s="451">
        <v>2798</v>
      </c>
      <c r="AC81" s="450"/>
      <c r="AD81" s="451">
        <v>5700</v>
      </c>
      <c r="AE81" s="450"/>
      <c r="AF81" s="451">
        <v>2878</v>
      </c>
      <c r="AG81" s="450"/>
      <c r="AH81" s="451">
        <v>2822</v>
      </c>
      <c r="AI81" s="224"/>
      <c r="AJ81" s="712">
        <v>2814</v>
      </c>
      <c r="AK81" s="711"/>
      <c r="AL81" s="712">
        <v>5696</v>
      </c>
      <c r="AM81" s="711"/>
      <c r="AN81" s="712">
        <v>2894</v>
      </c>
      <c r="AO81" s="711"/>
      <c r="AP81" s="712">
        <v>2802</v>
      </c>
      <c r="AQ81" s="224"/>
      <c r="AR81" s="712">
        <v>2905</v>
      </c>
      <c r="AS81" s="711"/>
      <c r="AT81" s="712">
        <v>5746</v>
      </c>
      <c r="AU81" s="711"/>
      <c r="AV81" s="712">
        <v>2920</v>
      </c>
      <c r="AW81" s="711"/>
      <c r="AX81" s="712">
        <v>2826</v>
      </c>
      <c r="AY81" s="224"/>
    </row>
    <row r="82" spans="1:51" s="215" customFormat="1" ht="14.85" customHeight="1">
      <c r="A82" s="212"/>
      <c r="B82" s="223" t="s">
        <v>186</v>
      </c>
      <c r="C82" s="223"/>
      <c r="D82" s="451">
        <v>4277</v>
      </c>
      <c r="E82" s="450"/>
      <c r="F82" s="451">
        <v>9038</v>
      </c>
      <c r="G82" s="450"/>
      <c r="H82" s="451">
        <v>4678</v>
      </c>
      <c r="I82" s="450"/>
      <c r="J82" s="451">
        <v>4360</v>
      </c>
      <c r="K82" s="224"/>
      <c r="L82" s="451">
        <v>4308</v>
      </c>
      <c r="M82" s="450"/>
      <c r="N82" s="451">
        <v>8978</v>
      </c>
      <c r="O82" s="450"/>
      <c r="P82" s="451">
        <v>4645</v>
      </c>
      <c r="Q82" s="450"/>
      <c r="R82" s="451">
        <v>4333</v>
      </c>
      <c r="S82" s="224"/>
      <c r="T82" s="451">
        <v>4543</v>
      </c>
      <c r="U82" s="450"/>
      <c r="V82" s="451">
        <v>9208</v>
      </c>
      <c r="W82" s="450"/>
      <c r="X82" s="451">
        <v>4804</v>
      </c>
      <c r="Y82" s="450"/>
      <c r="Z82" s="451">
        <v>4404</v>
      </c>
      <c r="AA82" s="224"/>
      <c r="AB82" s="451">
        <v>4631</v>
      </c>
      <c r="AC82" s="450"/>
      <c r="AD82" s="451">
        <v>9169</v>
      </c>
      <c r="AE82" s="450"/>
      <c r="AF82" s="451">
        <v>4785</v>
      </c>
      <c r="AG82" s="450"/>
      <c r="AH82" s="451">
        <v>4384</v>
      </c>
      <c r="AI82" s="224"/>
      <c r="AJ82" s="712">
        <v>4718</v>
      </c>
      <c r="AK82" s="711"/>
      <c r="AL82" s="712">
        <v>9114</v>
      </c>
      <c r="AM82" s="711"/>
      <c r="AN82" s="712">
        <v>4772</v>
      </c>
      <c r="AO82" s="711"/>
      <c r="AP82" s="712">
        <v>4342</v>
      </c>
      <c r="AQ82" s="224"/>
      <c r="AR82" s="712">
        <v>4761</v>
      </c>
      <c r="AS82" s="711"/>
      <c r="AT82" s="712">
        <v>9083</v>
      </c>
      <c r="AU82" s="711"/>
      <c r="AV82" s="712">
        <v>4767</v>
      </c>
      <c r="AW82" s="711"/>
      <c r="AX82" s="712">
        <v>4316</v>
      </c>
      <c r="AY82" s="224"/>
    </row>
    <row r="83" spans="1:51" s="215" customFormat="1" ht="14.85" customHeight="1">
      <c r="A83" s="212"/>
      <c r="B83" s="223" t="s">
        <v>187</v>
      </c>
      <c r="C83" s="223"/>
      <c r="D83" s="451">
        <v>2364</v>
      </c>
      <c r="E83" s="450"/>
      <c r="F83" s="451">
        <v>4382</v>
      </c>
      <c r="G83" s="450"/>
      <c r="H83" s="451">
        <v>2248</v>
      </c>
      <c r="I83" s="450"/>
      <c r="J83" s="451">
        <v>2134</v>
      </c>
      <c r="K83" s="224"/>
      <c r="L83" s="451">
        <v>2351</v>
      </c>
      <c r="M83" s="450"/>
      <c r="N83" s="451">
        <v>4315</v>
      </c>
      <c r="O83" s="450"/>
      <c r="P83" s="451">
        <v>2219</v>
      </c>
      <c r="Q83" s="450"/>
      <c r="R83" s="451">
        <v>2096</v>
      </c>
      <c r="S83" s="224"/>
      <c r="T83" s="451">
        <v>2404</v>
      </c>
      <c r="U83" s="450"/>
      <c r="V83" s="451">
        <v>4340</v>
      </c>
      <c r="W83" s="450"/>
      <c r="X83" s="451">
        <v>2235</v>
      </c>
      <c r="Y83" s="450"/>
      <c r="Z83" s="451">
        <v>2105</v>
      </c>
      <c r="AA83" s="224"/>
      <c r="AB83" s="451">
        <v>2442</v>
      </c>
      <c r="AC83" s="450"/>
      <c r="AD83" s="451">
        <v>4324</v>
      </c>
      <c r="AE83" s="450"/>
      <c r="AF83" s="451">
        <v>2232</v>
      </c>
      <c r="AG83" s="450"/>
      <c r="AH83" s="451">
        <v>2092</v>
      </c>
      <c r="AI83" s="224"/>
      <c r="AJ83" s="712">
        <v>2449</v>
      </c>
      <c r="AK83" s="711"/>
      <c r="AL83" s="712">
        <v>4266</v>
      </c>
      <c r="AM83" s="711"/>
      <c r="AN83" s="712">
        <v>2212</v>
      </c>
      <c r="AO83" s="711"/>
      <c r="AP83" s="712">
        <v>2054</v>
      </c>
      <c r="AQ83" s="224"/>
      <c r="AR83" s="712">
        <v>2462</v>
      </c>
      <c r="AS83" s="711"/>
      <c r="AT83" s="712">
        <v>4247</v>
      </c>
      <c r="AU83" s="711"/>
      <c r="AV83" s="712">
        <v>2210</v>
      </c>
      <c r="AW83" s="711"/>
      <c r="AX83" s="712">
        <v>2037</v>
      </c>
      <c r="AY83" s="224"/>
    </row>
    <row r="84" spans="1:51" s="215" customFormat="1" ht="14.85" customHeight="1">
      <c r="A84" s="212"/>
      <c r="B84" s="223" t="s">
        <v>188</v>
      </c>
      <c r="C84" s="223"/>
      <c r="D84" s="451">
        <v>564</v>
      </c>
      <c r="E84" s="450"/>
      <c r="F84" s="451">
        <v>1062</v>
      </c>
      <c r="G84" s="450"/>
      <c r="H84" s="451">
        <v>515</v>
      </c>
      <c r="I84" s="450"/>
      <c r="J84" s="451">
        <v>547</v>
      </c>
      <c r="K84" s="224"/>
      <c r="L84" s="451">
        <v>568</v>
      </c>
      <c r="M84" s="450"/>
      <c r="N84" s="451">
        <v>1061</v>
      </c>
      <c r="O84" s="450"/>
      <c r="P84" s="451">
        <v>509</v>
      </c>
      <c r="Q84" s="450"/>
      <c r="R84" s="451">
        <v>552</v>
      </c>
      <c r="S84" s="224"/>
      <c r="T84" s="451">
        <v>603</v>
      </c>
      <c r="U84" s="450"/>
      <c r="V84" s="451">
        <v>1104</v>
      </c>
      <c r="W84" s="450"/>
      <c r="X84" s="451">
        <v>534</v>
      </c>
      <c r="Y84" s="450"/>
      <c r="Z84" s="451">
        <v>570</v>
      </c>
      <c r="AA84" s="224"/>
      <c r="AB84" s="451">
        <v>603</v>
      </c>
      <c r="AC84" s="450"/>
      <c r="AD84" s="451">
        <v>1075</v>
      </c>
      <c r="AE84" s="450"/>
      <c r="AF84" s="451">
        <v>527</v>
      </c>
      <c r="AG84" s="450"/>
      <c r="AH84" s="451">
        <v>548</v>
      </c>
      <c r="AI84" s="224"/>
      <c r="AJ84" s="712">
        <v>615</v>
      </c>
      <c r="AK84" s="711"/>
      <c r="AL84" s="712">
        <v>1073</v>
      </c>
      <c r="AM84" s="711"/>
      <c r="AN84" s="712">
        <v>527</v>
      </c>
      <c r="AO84" s="711"/>
      <c r="AP84" s="712">
        <v>546</v>
      </c>
      <c r="AQ84" s="224"/>
      <c r="AR84" s="712">
        <v>620</v>
      </c>
      <c r="AS84" s="711"/>
      <c r="AT84" s="712">
        <v>1058</v>
      </c>
      <c r="AU84" s="711"/>
      <c r="AV84" s="712">
        <v>523</v>
      </c>
      <c r="AW84" s="711"/>
      <c r="AX84" s="712">
        <v>535</v>
      </c>
      <c r="AY84" s="224"/>
    </row>
    <row r="85" spans="1:51" s="215" customFormat="1" ht="14.85" customHeight="1">
      <c r="A85" s="212"/>
      <c r="B85" s="223" t="s">
        <v>401</v>
      </c>
      <c r="C85" s="223"/>
      <c r="D85" s="451">
        <v>820</v>
      </c>
      <c r="E85" s="450"/>
      <c r="F85" s="451">
        <v>1488</v>
      </c>
      <c r="G85" s="450"/>
      <c r="H85" s="451">
        <v>700</v>
      </c>
      <c r="I85" s="450"/>
      <c r="J85" s="451">
        <v>788</v>
      </c>
      <c r="K85" s="224"/>
      <c r="L85" s="451">
        <v>834</v>
      </c>
      <c r="M85" s="450"/>
      <c r="N85" s="451">
        <v>1491</v>
      </c>
      <c r="O85" s="450"/>
      <c r="P85" s="451">
        <v>704</v>
      </c>
      <c r="Q85" s="450"/>
      <c r="R85" s="451">
        <v>787</v>
      </c>
      <c r="S85" s="224"/>
      <c r="T85" s="451">
        <v>868</v>
      </c>
      <c r="U85" s="450"/>
      <c r="V85" s="451">
        <v>1532</v>
      </c>
      <c r="W85" s="450"/>
      <c r="X85" s="451">
        <v>700</v>
      </c>
      <c r="Y85" s="450"/>
      <c r="Z85" s="451">
        <v>832</v>
      </c>
      <c r="AA85" s="224"/>
      <c r="AB85" s="451">
        <v>881</v>
      </c>
      <c r="AC85" s="450"/>
      <c r="AD85" s="451">
        <v>1532</v>
      </c>
      <c r="AE85" s="450"/>
      <c r="AF85" s="451">
        <v>703</v>
      </c>
      <c r="AG85" s="450"/>
      <c r="AH85" s="451">
        <v>829</v>
      </c>
      <c r="AI85" s="224"/>
      <c r="AJ85" s="712">
        <v>914</v>
      </c>
      <c r="AK85" s="711"/>
      <c r="AL85" s="712">
        <v>1575</v>
      </c>
      <c r="AM85" s="711"/>
      <c r="AN85" s="712">
        <v>725</v>
      </c>
      <c r="AO85" s="711"/>
      <c r="AP85" s="712">
        <v>850</v>
      </c>
      <c r="AQ85" s="224"/>
      <c r="AR85" s="712">
        <v>935</v>
      </c>
      <c r="AS85" s="711"/>
      <c r="AT85" s="712">
        <v>1591</v>
      </c>
      <c r="AU85" s="711"/>
      <c r="AV85" s="712">
        <v>735</v>
      </c>
      <c r="AW85" s="711"/>
      <c r="AX85" s="712">
        <v>856</v>
      </c>
      <c r="AY85" s="224"/>
    </row>
    <row r="86" spans="1:51" s="215" customFormat="1" ht="14.85" customHeight="1">
      <c r="A86" s="212"/>
      <c r="B86" s="223" t="s">
        <v>189</v>
      </c>
      <c r="C86" s="223"/>
      <c r="D86" s="451">
        <v>484</v>
      </c>
      <c r="E86" s="450"/>
      <c r="F86" s="451">
        <v>980</v>
      </c>
      <c r="G86" s="450"/>
      <c r="H86" s="451">
        <v>493</v>
      </c>
      <c r="I86" s="450"/>
      <c r="J86" s="451">
        <v>487</v>
      </c>
      <c r="K86" s="224"/>
      <c r="L86" s="451">
        <v>500</v>
      </c>
      <c r="M86" s="450"/>
      <c r="N86" s="451">
        <v>1009</v>
      </c>
      <c r="O86" s="450"/>
      <c r="P86" s="451">
        <v>500</v>
      </c>
      <c r="Q86" s="450"/>
      <c r="R86" s="451">
        <v>509</v>
      </c>
      <c r="S86" s="224"/>
      <c r="T86" s="451">
        <v>501</v>
      </c>
      <c r="U86" s="450"/>
      <c r="V86" s="451">
        <v>1011</v>
      </c>
      <c r="W86" s="450"/>
      <c r="X86" s="451">
        <v>507</v>
      </c>
      <c r="Y86" s="450"/>
      <c r="Z86" s="451">
        <v>504</v>
      </c>
      <c r="AA86" s="224"/>
      <c r="AB86" s="451">
        <v>521</v>
      </c>
      <c r="AC86" s="450"/>
      <c r="AD86" s="451">
        <v>1020</v>
      </c>
      <c r="AE86" s="450"/>
      <c r="AF86" s="451">
        <v>504</v>
      </c>
      <c r="AG86" s="450"/>
      <c r="AH86" s="451">
        <v>516</v>
      </c>
      <c r="AI86" s="224"/>
      <c r="AJ86" s="712">
        <v>539</v>
      </c>
      <c r="AK86" s="711"/>
      <c r="AL86" s="712">
        <v>1050</v>
      </c>
      <c r="AM86" s="711"/>
      <c r="AN86" s="712">
        <v>517</v>
      </c>
      <c r="AO86" s="711"/>
      <c r="AP86" s="712">
        <v>533</v>
      </c>
      <c r="AQ86" s="224"/>
      <c r="AR86" s="712">
        <v>532</v>
      </c>
      <c r="AS86" s="711"/>
      <c r="AT86" s="712">
        <v>1046</v>
      </c>
      <c r="AU86" s="711"/>
      <c r="AV86" s="712">
        <v>506</v>
      </c>
      <c r="AW86" s="711"/>
      <c r="AX86" s="712">
        <v>540</v>
      </c>
      <c r="AY86" s="224"/>
    </row>
    <row r="87" spans="1:51" s="215" customFormat="1" ht="14.85" customHeight="1">
      <c r="A87" s="212"/>
      <c r="B87" s="223" t="s">
        <v>190</v>
      </c>
      <c r="C87" s="223"/>
      <c r="D87" s="451">
        <v>634</v>
      </c>
      <c r="E87" s="450"/>
      <c r="F87" s="451">
        <v>1222</v>
      </c>
      <c r="G87" s="450"/>
      <c r="H87" s="451">
        <v>631</v>
      </c>
      <c r="I87" s="450"/>
      <c r="J87" s="451">
        <v>591</v>
      </c>
      <c r="K87" s="224"/>
      <c r="L87" s="451">
        <v>645</v>
      </c>
      <c r="M87" s="450"/>
      <c r="N87" s="451">
        <v>1231</v>
      </c>
      <c r="O87" s="450"/>
      <c r="P87" s="451">
        <v>638</v>
      </c>
      <c r="Q87" s="450"/>
      <c r="R87" s="451">
        <v>593</v>
      </c>
      <c r="S87" s="224"/>
      <c r="T87" s="451">
        <v>686</v>
      </c>
      <c r="U87" s="450"/>
      <c r="V87" s="451">
        <v>1253</v>
      </c>
      <c r="W87" s="450"/>
      <c r="X87" s="451">
        <v>646</v>
      </c>
      <c r="Y87" s="450"/>
      <c r="Z87" s="451">
        <v>607</v>
      </c>
      <c r="AA87" s="224"/>
      <c r="AB87" s="451">
        <v>727</v>
      </c>
      <c r="AC87" s="450"/>
      <c r="AD87" s="451">
        <v>1273</v>
      </c>
      <c r="AE87" s="450"/>
      <c r="AF87" s="451">
        <v>670</v>
      </c>
      <c r="AG87" s="450"/>
      <c r="AH87" s="451">
        <v>603</v>
      </c>
      <c r="AI87" s="224"/>
      <c r="AJ87" s="712">
        <v>753</v>
      </c>
      <c r="AK87" s="711"/>
      <c r="AL87" s="712">
        <v>1308</v>
      </c>
      <c r="AM87" s="711"/>
      <c r="AN87" s="712">
        <v>685</v>
      </c>
      <c r="AO87" s="711"/>
      <c r="AP87" s="712">
        <v>623</v>
      </c>
      <c r="AQ87" s="224"/>
      <c r="AR87" s="712">
        <v>774</v>
      </c>
      <c r="AS87" s="711"/>
      <c r="AT87" s="712">
        <v>1328</v>
      </c>
      <c r="AU87" s="711"/>
      <c r="AV87" s="712">
        <v>700</v>
      </c>
      <c r="AW87" s="711"/>
      <c r="AX87" s="712">
        <v>628</v>
      </c>
      <c r="AY87" s="224"/>
    </row>
    <row r="88" spans="1:51" s="215" customFormat="1" ht="14.85" customHeight="1">
      <c r="A88" s="212"/>
      <c r="B88" s="223" t="s">
        <v>402</v>
      </c>
      <c r="C88" s="223"/>
      <c r="D88" s="451">
        <v>1011</v>
      </c>
      <c r="E88" s="450"/>
      <c r="F88" s="451">
        <v>2011</v>
      </c>
      <c r="G88" s="450"/>
      <c r="H88" s="451">
        <v>944</v>
      </c>
      <c r="I88" s="450"/>
      <c r="J88" s="451">
        <v>1067</v>
      </c>
      <c r="K88" s="224"/>
      <c r="L88" s="451">
        <v>1005</v>
      </c>
      <c r="M88" s="450"/>
      <c r="N88" s="451">
        <v>1971</v>
      </c>
      <c r="O88" s="450"/>
      <c r="P88" s="451">
        <v>920</v>
      </c>
      <c r="Q88" s="450"/>
      <c r="R88" s="451">
        <v>1051</v>
      </c>
      <c r="S88" s="224"/>
      <c r="T88" s="451">
        <v>1055</v>
      </c>
      <c r="U88" s="450"/>
      <c r="V88" s="451">
        <v>2067</v>
      </c>
      <c r="W88" s="450"/>
      <c r="X88" s="451">
        <v>972</v>
      </c>
      <c r="Y88" s="450"/>
      <c r="Z88" s="451">
        <v>1095</v>
      </c>
      <c r="AA88" s="224"/>
      <c r="AB88" s="451">
        <v>1066</v>
      </c>
      <c r="AC88" s="450"/>
      <c r="AD88" s="451">
        <v>2059</v>
      </c>
      <c r="AE88" s="450"/>
      <c r="AF88" s="451">
        <v>970</v>
      </c>
      <c r="AG88" s="450"/>
      <c r="AH88" s="451">
        <v>1089</v>
      </c>
      <c r="AI88" s="224"/>
      <c r="AJ88" s="712">
        <v>1060</v>
      </c>
      <c r="AK88" s="711"/>
      <c r="AL88" s="712">
        <v>2005</v>
      </c>
      <c r="AM88" s="711"/>
      <c r="AN88" s="712">
        <v>950</v>
      </c>
      <c r="AO88" s="711"/>
      <c r="AP88" s="712">
        <v>1055</v>
      </c>
      <c r="AQ88" s="224"/>
      <c r="AR88" s="712">
        <v>1022</v>
      </c>
      <c r="AS88" s="711"/>
      <c r="AT88" s="712">
        <v>1922</v>
      </c>
      <c r="AU88" s="711"/>
      <c r="AV88" s="712">
        <v>918</v>
      </c>
      <c r="AW88" s="711"/>
      <c r="AX88" s="712">
        <v>1004</v>
      </c>
      <c r="AY88" s="224"/>
    </row>
    <row r="89" spans="1:51" s="215" customFormat="1" ht="14.85" customHeight="1">
      <c r="A89" s="212"/>
      <c r="B89" s="223" t="s">
        <v>191</v>
      </c>
      <c r="C89" s="223"/>
      <c r="D89" s="451">
        <v>433</v>
      </c>
      <c r="E89" s="450"/>
      <c r="F89" s="451">
        <v>940</v>
      </c>
      <c r="G89" s="450"/>
      <c r="H89" s="451">
        <v>490</v>
      </c>
      <c r="I89" s="450"/>
      <c r="J89" s="451">
        <v>450</v>
      </c>
      <c r="K89" s="224"/>
      <c r="L89" s="451">
        <v>440</v>
      </c>
      <c r="M89" s="450"/>
      <c r="N89" s="451">
        <v>949</v>
      </c>
      <c r="O89" s="450"/>
      <c r="P89" s="451">
        <v>500</v>
      </c>
      <c r="Q89" s="450"/>
      <c r="R89" s="451">
        <v>449</v>
      </c>
      <c r="S89" s="224"/>
      <c r="T89" s="451">
        <v>439</v>
      </c>
      <c r="U89" s="450"/>
      <c r="V89" s="451">
        <v>965</v>
      </c>
      <c r="W89" s="450"/>
      <c r="X89" s="451">
        <v>503</v>
      </c>
      <c r="Y89" s="450"/>
      <c r="Z89" s="451">
        <v>462</v>
      </c>
      <c r="AA89" s="224"/>
      <c r="AB89" s="451">
        <v>453</v>
      </c>
      <c r="AC89" s="450"/>
      <c r="AD89" s="451">
        <v>991</v>
      </c>
      <c r="AE89" s="450"/>
      <c r="AF89" s="451">
        <v>521</v>
      </c>
      <c r="AG89" s="450"/>
      <c r="AH89" s="451">
        <v>470</v>
      </c>
      <c r="AI89" s="224"/>
      <c r="AJ89" s="712">
        <v>458</v>
      </c>
      <c r="AK89" s="711"/>
      <c r="AL89" s="712">
        <v>989</v>
      </c>
      <c r="AM89" s="711"/>
      <c r="AN89" s="712">
        <v>524</v>
      </c>
      <c r="AO89" s="711"/>
      <c r="AP89" s="712">
        <v>465</v>
      </c>
      <c r="AQ89" s="224"/>
      <c r="AR89" s="712">
        <v>466</v>
      </c>
      <c r="AS89" s="711"/>
      <c r="AT89" s="712">
        <v>986</v>
      </c>
      <c r="AU89" s="711"/>
      <c r="AV89" s="712">
        <v>520</v>
      </c>
      <c r="AW89" s="711"/>
      <c r="AX89" s="712">
        <v>466</v>
      </c>
      <c r="AY89" s="224"/>
    </row>
    <row r="90" spans="1:51" s="215" customFormat="1" ht="14.85" customHeight="1">
      <c r="A90" s="212"/>
      <c r="B90" s="223" t="s">
        <v>192</v>
      </c>
      <c r="C90" s="223"/>
      <c r="D90" s="451">
        <v>1069</v>
      </c>
      <c r="E90" s="450"/>
      <c r="F90" s="451">
        <v>2101</v>
      </c>
      <c r="G90" s="450"/>
      <c r="H90" s="451">
        <v>1046</v>
      </c>
      <c r="I90" s="450"/>
      <c r="J90" s="451">
        <v>1055</v>
      </c>
      <c r="K90" s="224"/>
      <c r="L90" s="451">
        <v>1090</v>
      </c>
      <c r="M90" s="450"/>
      <c r="N90" s="451">
        <v>2093</v>
      </c>
      <c r="O90" s="450"/>
      <c r="P90" s="451">
        <v>1023</v>
      </c>
      <c r="Q90" s="450"/>
      <c r="R90" s="451">
        <v>1070</v>
      </c>
      <c r="S90" s="224"/>
      <c r="T90" s="451">
        <v>1097</v>
      </c>
      <c r="U90" s="450"/>
      <c r="V90" s="451">
        <v>2074</v>
      </c>
      <c r="W90" s="450"/>
      <c r="X90" s="451">
        <v>1008</v>
      </c>
      <c r="Y90" s="450"/>
      <c r="Z90" s="451">
        <v>1066</v>
      </c>
      <c r="AA90" s="224"/>
      <c r="AB90" s="451">
        <v>1122</v>
      </c>
      <c r="AC90" s="450"/>
      <c r="AD90" s="451">
        <v>2094</v>
      </c>
      <c r="AE90" s="450"/>
      <c r="AF90" s="451">
        <v>1019</v>
      </c>
      <c r="AG90" s="450"/>
      <c r="AH90" s="451">
        <v>1075</v>
      </c>
      <c r="AI90" s="224"/>
      <c r="AJ90" s="712">
        <v>1147</v>
      </c>
      <c r="AK90" s="711"/>
      <c r="AL90" s="712">
        <v>2094</v>
      </c>
      <c r="AM90" s="711"/>
      <c r="AN90" s="712">
        <v>998</v>
      </c>
      <c r="AO90" s="711"/>
      <c r="AP90" s="712">
        <v>1096</v>
      </c>
      <c r="AQ90" s="224"/>
      <c r="AR90" s="712">
        <v>1157</v>
      </c>
      <c r="AS90" s="711"/>
      <c r="AT90" s="712">
        <v>2085</v>
      </c>
      <c r="AU90" s="711"/>
      <c r="AV90" s="712">
        <v>993</v>
      </c>
      <c r="AW90" s="711"/>
      <c r="AX90" s="712">
        <v>1092</v>
      </c>
      <c r="AY90" s="224"/>
    </row>
    <row r="91" spans="1:51" s="215" customFormat="1" ht="14.85" customHeight="1">
      <c r="A91" s="212"/>
      <c r="B91" s="223" t="s">
        <v>193</v>
      </c>
      <c r="C91" s="223"/>
      <c r="D91" s="451">
        <v>613</v>
      </c>
      <c r="E91" s="450"/>
      <c r="F91" s="451">
        <v>1269</v>
      </c>
      <c r="G91" s="450"/>
      <c r="H91" s="451">
        <v>627</v>
      </c>
      <c r="I91" s="450"/>
      <c r="J91" s="451">
        <v>642</v>
      </c>
      <c r="K91" s="224"/>
      <c r="L91" s="451">
        <v>624</v>
      </c>
      <c r="M91" s="450"/>
      <c r="N91" s="451">
        <v>1258</v>
      </c>
      <c r="O91" s="450"/>
      <c r="P91" s="451">
        <v>617</v>
      </c>
      <c r="Q91" s="450"/>
      <c r="R91" s="451">
        <v>641</v>
      </c>
      <c r="S91" s="224"/>
      <c r="T91" s="451">
        <v>673</v>
      </c>
      <c r="U91" s="450"/>
      <c r="V91" s="451">
        <v>1324</v>
      </c>
      <c r="W91" s="450"/>
      <c r="X91" s="451">
        <v>650</v>
      </c>
      <c r="Y91" s="450"/>
      <c r="Z91" s="451">
        <v>674</v>
      </c>
      <c r="AA91" s="224"/>
      <c r="AB91" s="451">
        <v>670</v>
      </c>
      <c r="AC91" s="450"/>
      <c r="AD91" s="451">
        <v>1307</v>
      </c>
      <c r="AE91" s="450"/>
      <c r="AF91" s="451">
        <v>635</v>
      </c>
      <c r="AG91" s="450"/>
      <c r="AH91" s="451">
        <v>672</v>
      </c>
      <c r="AI91" s="224"/>
      <c r="AJ91" s="712">
        <v>676</v>
      </c>
      <c r="AK91" s="711"/>
      <c r="AL91" s="712">
        <v>1292</v>
      </c>
      <c r="AM91" s="711"/>
      <c r="AN91" s="712">
        <v>628</v>
      </c>
      <c r="AO91" s="711"/>
      <c r="AP91" s="712">
        <v>664</v>
      </c>
      <c r="AQ91" s="224"/>
      <c r="AR91" s="712">
        <v>670</v>
      </c>
      <c r="AS91" s="711"/>
      <c r="AT91" s="712">
        <v>1280</v>
      </c>
      <c r="AU91" s="711"/>
      <c r="AV91" s="712">
        <v>621</v>
      </c>
      <c r="AW91" s="711"/>
      <c r="AX91" s="712">
        <v>659</v>
      </c>
      <c r="AY91" s="224"/>
    </row>
    <row r="92" spans="1:51" s="215" customFormat="1" ht="14.85" customHeight="1">
      <c r="A92" s="212"/>
      <c r="B92" s="223" t="s">
        <v>194</v>
      </c>
      <c r="C92" s="223"/>
      <c r="D92" s="451">
        <v>236</v>
      </c>
      <c r="E92" s="450"/>
      <c r="F92" s="451">
        <v>341</v>
      </c>
      <c r="G92" s="450"/>
      <c r="H92" s="451">
        <v>183</v>
      </c>
      <c r="I92" s="450"/>
      <c r="J92" s="451">
        <v>158</v>
      </c>
      <c r="K92" s="224"/>
      <c r="L92" s="451">
        <v>271</v>
      </c>
      <c r="M92" s="450"/>
      <c r="N92" s="451">
        <v>368</v>
      </c>
      <c r="O92" s="450"/>
      <c r="P92" s="451">
        <v>186</v>
      </c>
      <c r="Q92" s="450"/>
      <c r="R92" s="451">
        <v>182</v>
      </c>
      <c r="S92" s="224"/>
      <c r="T92" s="451">
        <v>316</v>
      </c>
      <c r="U92" s="450"/>
      <c r="V92" s="451">
        <v>430</v>
      </c>
      <c r="W92" s="450"/>
      <c r="X92" s="451">
        <v>228</v>
      </c>
      <c r="Y92" s="450"/>
      <c r="Z92" s="451">
        <v>202</v>
      </c>
      <c r="AA92" s="224"/>
      <c r="AB92" s="451">
        <v>308</v>
      </c>
      <c r="AC92" s="450"/>
      <c r="AD92" s="451">
        <v>423</v>
      </c>
      <c r="AE92" s="450"/>
      <c r="AF92" s="451">
        <v>227</v>
      </c>
      <c r="AG92" s="450"/>
      <c r="AH92" s="451">
        <v>196</v>
      </c>
      <c r="AI92" s="224"/>
      <c r="AJ92" s="712">
        <v>311</v>
      </c>
      <c r="AK92" s="711"/>
      <c r="AL92" s="712">
        <v>424</v>
      </c>
      <c r="AM92" s="711"/>
      <c r="AN92" s="712">
        <v>230</v>
      </c>
      <c r="AO92" s="711"/>
      <c r="AP92" s="712">
        <v>194</v>
      </c>
      <c r="AQ92" s="224"/>
      <c r="AR92" s="712">
        <v>326</v>
      </c>
      <c r="AS92" s="711"/>
      <c r="AT92" s="712">
        <v>444</v>
      </c>
      <c r="AU92" s="711"/>
      <c r="AV92" s="712">
        <v>240</v>
      </c>
      <c r="AW92" s="711"/>
      <c r="AX92" s="712">
        <v>204</v>
      </c>
      <c r="AY92" s="224"/>
    </row>
    <row r="93" spans="1:51" s="215" customFormat="1" ht="14.85" customHeight="1">
      <c r="A93" s="212"/>
      <c r="B93" s="223" t="s">
        <v>403</v>
      </c>
      <c r="C93" s="223"/>
      <c r="D93" s="451">
        <v>311</v>
      </c>
      <c r="E93" s="450"/>
      <c r="F93" s="451">
        <v>512</v>
      </c>
      <c r="G93" s="450"/>
      <c r="H93" s="451">
        <v>271</v>
      </c>
      <c r="I93" s="450"/>
      <c r="J93" s="451">
        <v>241</v>
      </c>
      <c r="K93" s="224"/>
      <c r="L93" s="451">
        <v>311</v>
      </c>
      <c r="M93" s="450"/>
      <c r="N93" s="451">
        <v>509</v>
      </c>
      <c r="O93" s="450"/>
      <c r="P93" s="451">
        <v>272</v>
      </c>
      <c r="Q93" s="450"/>
      <c r="R93" s="451">
        <v>237</v>
      </c>
      <c r="S93" s="224"/>
      <c r="T93" s="451">
        <v>435</v>
      </c>
      <c r="U93" s="450"/>
      <c r="V93" s="451">
        <v>644</v>
      </c>
      <c r="W93" s="450"/>
      <c r="X93" s="451">
        <v>361</v>
      </c>
      <c r="Y93" s="450"/>
      <c r="Z93" s="451">
        <v>283</v>
      </c>
      <c r="AA93" s="224"/>
      <c r="AB93" s="451">
        <v>464</v>
      </c>
      <c r="AC93" s="450"/>
      <c r="AD93" s="451">
        <v>672</v>
      </c>
      <c r="AE93" s="450"/>
      <c r="AF93" s="451">
        <v>377</v>
      </c>
      <c r="AG93" s="450"/>
      <c r="AH93" s="451">
        <v>295</v>
      </c>
      <c r="AI93" s="224"/>
      <c r="AJ93" s="712">
        <v>453</v>
      </c>
      <c r="AK93" s="711"/>
      <c r="AL93" s="712">
        <v>663</v>
      </c>
      <c r="AM93" s="711"/>
      <c r="AN93" s="712">
        <v>372</v>
      </c>
      <c r="AO93" s="711"/>
      <c r="AP93" s="712">
        <v>291</v>
      </c>
      <c r="AQ93" s="224"/>
      <c r="AR93" s="712">
        <v>453</v>
      </c>
      <c r="AS93" s="711"/>
      <c r="AT93" s="712">
        <v>653</v>
      </c>
      <c r="AU93" s="711"/>
      <c r="AV93" s="712">
        <v>378</v>
      </c>
      <c r="AW93" s="711"/>
      <c r="AX93" s="712">
        <v>275</v>
      </c>
      <c r="AY93" s="224"/>
    </row>
    <row r="94" spans="1:51" s="215" customFormat="1" ht="14.85" customHeight="1">
      <c r="A94" s="212"/>
      <c r="B94" s="223" t="s">
        <v>195</v>
      </c>
      <c r="C94" s="223"/>
      <c r="D94" s="451">
        <v>306</v>
      </c>
      <c r="E94" s="450"/>
      <c r="F94" s="451">
        <v>557</v>
      </c>
      <c r="G94" s="450"/>
      <c r="H94" s="451">
        <v>302</v>
      </c>
      <c r="I94" s="450"/>
      <c r="J94" s="451">
        <v>255</v>
      </c>
      <c r="K94" s="224"/>
      <c r="L94" s="451">
        <v>316</v>
      </c>
      <c r="M94" s="450"/>
      <c r="N94" s="451">
        <v>576</v>
      </c>
      <c r="O94" s="450"/>
      <c r="P94" s="451">
        <v>314</v>
      </c>
      <c r="Q94" s="450"/>
      <c r="R94" s="451">
        <v>262</v>
      </c>
      <c r="S94" s="224"/>
      <c r="T94" s="451">
        <v>365</v>
      </c>
      <c r="U94" s="450"/>
      <c r="V94" s="451">
        <v>620</v>
      </c>
      <c r="W94" s="450"/>
      <c r="X94" s="451">
        <v>338</v>
      </c>
      <c r="Y94" s="450"/>
      <c r="Z94" s="451">
        <v>282</v>
      </c>
      <c r="AA94" s="224"/>
      <c r="AB94" s="451">
        <v>377</v>
      </c>
      <c r="AC94" s="450"/>
      <c r="AD94" s="451">
        <v>617</v>
      </c>
      <c r="AE94" s="450"/>
      <c r="AF94" s="451">
        <v>350</v>
      </c>
      <c r="AG94" s="450"/>
      <c r="AH94" s="451">
        <v>267</v>
      </c>
      <c r="AI94" s="224"/>
      <c r="AJ94" s="712">
        <v>369</v>
      </c>
      <c r="AK94" s="711"/>
      <c r="AL94" s="712">
        <v>617</v>
      </c>
      <c r="AM94" s="711"/>
      <c r="AN94" s="712">
        <v>352</v>
      </c>
      <c r="AO94" s="711"/>
      <c r="AP94" s="712">
        <v>265</v>
      </c>
      <c r="AQ94" s="224"/>
      <c r="AR94" s="712">
        <v>372</v>
      </c>
      <c r="AS94" s="711"/>
      <c r="AT94" s="712">
        <v>614</v>
      </c>
      <c r="AU94" s="711"/>
      <c r="AV94" s="712">
        <v>347</v>
      </c>
      <c r="AW94" s="711"/>
      <c r="AX94" s="712">
        <v>267</v>
      </c>
      <c r="AY94" s="224"/>
    </row>
    <row r="95" spans="1:51" s="215" customFormat="1" ht="14.85" customHeight="1">
      <c r="A95" s="212"/>
      <c r="B95" s="223" t="s">
        <v>196</v>
      </c>
      <c r="C95" s="223"/>
      <c r="D95" s="451">
        <v>455</v>
      </c>
      <c r="E95" s="450"/>
      <c r="F95" s="451">
        <v>943</v>
      </c>
      <c r="G95" s="450"/>
      <c r="H95" s="451">
        <v>469</v>
      </c>
      <c r="I95" s="450"/>
      <c r="J95" s="451">
        <v>474</v>
      </c>
      <c r="K95" s="224"/>
      <c r="L95" s="451">
        <v>454</v>
      </c>
      <c r="M95" s="450"/>
      <c r="N95" s="451">
        <v>947</v>
      </c>
      <c r="O95" s="450"/>
      <c r="P95" s="451">
        <v>465</v>
      </c>
      <c r="Q95" s="450"/>
      <c r="R95" s="451">
        <v>482</v>
      </c>
      <c r="S95" s="224"/>
      <c r="T95" s="451">
        <v>507</v>
      </c>
      <c r="U95" s="450"/>
      <c r="V95" s="451">
        <v>997</v>
      </c>
      <c r="W95" s="450"/>
      <c r="X95" s="451">
        <v>502</v>
      </c>
      <c r="Y95" s="450"/>
      <c r="Z95" s="451">
        <v>495</v>
      </c>
      <c r="AA95" s="224"/>
      <c r="AB95" s="451">
        <v>521</v>
      </c>
      <c r="AC95" s="450"/>
      <c r="AD95" s="451">
        <v>998</v>
      </c>
      <c r="AE95" s="450"/>
      <c r="AF95" s="451">
        <v>510</v>
      </c>
      <c r="AG95" s="450"/>
      <c r="AH95" s="451">
        <v>488</v>
      </c>
      <c r="AI95" s="224"/>
      <c r="AJ95" s="712">
        <v>524</v>
      </c>
      <c r="AK95" s="711"/>
      <c r="AL95" s="712">
        <v>977</v>
      </c>
      <c r="AM95" s="711"/>
      <c r="AN95" s="712">
        <v>494</v>
      </c>
      <c r="AO95" s="711"/>
      <c r="AP95" s="712">
        <v>483</v>
      </c>
      <c r="AQ95" s="224"/>
      <c r="AR95" s="712">
        <v>531</v>
      </c>
      <c r="AS95" s="711"/>
      <c r="AT95" s="712">
        <v>980</v>
      </c>
      <c r="AU95" s="711"/>
      <c r="AV95" s="712">
        <v>496</v>
      </c>
      <c r="AW95" s="711"/>
      <c r="AX95" s="712">
        <v>484</v>
      </c>
      <c r="AY95" s="224"/>
    </row>
    <row r="96" spans="1:51" s="215" customFormat="1" ht="14.25" customHeight="1">
      <c r="A96" s="216"/>
      <c r="B96" s="225" t="s">
        <v>197</v>
      </c>
      <c r="C96" s="225"/>
      <c r="D96" s="452">
        <v>372</v>
      </c>
      <c r="E96" s="453"/>
      <c r="F96" s="452">
        <v>783</v>
      </c>
      <c r="G96" s="453"/>
      <c r="H96" s="452">
        <v>397</v>
      </c>
      <c r="I96" s="453"/>
      <c r="J96" s="452">
        <v>386</v>
      </c>
      <c r="K96" s="226"/>
      <c r="L96" s="452">
        <v>368</v>
      </c>
      <c r="M96" s="453"/>
      <c r="N96" s="452">
        <v>766</v>
      </c>
      <c r="O96" s="453"/>
      <c r="P96" s="452">
        <v>386</v>
      </c>
      <c r="Q96" s="453"/>
      <c r="R96" s="452">
        <v>380</v>
      </c>
      <c r="S96" s="226"/>
      <c r="T96" s="452">
        <v>386</v>
      </c>
      <c r="U96" s="453"/>
      <c r="V96" s="452">
        <v>799</v>
      </c>
      <c r="W96" s="453"/>
      <c r="X96" s="452">
        <v>407</v>
      </c>
      <c r="Y96" s="453"/>
      <c r="Z96" s="452">
        <v>392</v>
      </c>
      <c r="AA96" s="226"/>
      <c r="AB96" s="452">
        <v>391</v>
      </c>
      <c r="AC96" s="453"/>
      <c r="AD96" s="452">
        <v>790</v>
      </c>
      <c r="AE96" s="453"/>
      <c r="AF96" s="452">
        <v>393</v>
      </c>
      <c r="AG96" s="453"/>
      <c r="AH96" s="452">
        <v>397</v>
      </c>
      <c r="AI96" s="226"/>
      <c r="AJ96" s="713">
        <v>388</v>
      </c>
      <c r="AK96" s="714"/>
      <c r="AL96" s="713">
        <v>785</v>
      </c>
      <c r="AM96" s="714"/>
      <c r="AN96" s="713">
        <v>383</v>
      </c>
      <c r="AO96" s="714"/>
      <c r="AP96" s="713">
        <v>402</v>
      </c>
      <c r="AQ96" s="226"/>
      <c r="AR96" s="713">
        <v>383</v>
      </c>
      <c r="AS96" s="714"/>
      <c r="AT96" s="713">
        <v>762</v>
      </c>
      <c r="AU96" s="714"/>
      <c r="AV96" s="713">
        <v>376</v>
      </c>
      <c r="AW96" s="714"/>
      <c r="AX96" s="713">
        <v>386</v>
      </c>
      <c r="AY96" s="226"/>
    </row>
    <row r="97" spans="1:52" s="622" customFormat="1" ht="13.5" customHeight="1">
      <c r="B97" s="623" t="s">
        <v>752</v>
      </c>
      <c r="C97" s="624"/>
      <c r="D97" s="625"/>
      <c r="E97" s="625"/>
      <c r="F97" s="625"/>
      <c r="G97" s="625"/>
      <c r="H97" s="625"/>
      <c r="I97" s="625"/>
      <c r="J97" s="625"/>
      <c r="K97" s="626"/>
      <c r="L97" s="625"/>
      <c r="M97" s="625"/>
      <c r="N97" s="625"/>
      <c r="O97" s="625"/>
      <c r="P97" s="625"/>
      <c r="Q97" s="625"/>
      <c r="R97" s="625"/>
      <c r="S97" s="626"/>
      <c r="T97" s="625"/>
      <c r="U97" s="625"/>
      <c r="V97" s="625"/>
      <c r="W97" s="625"/>
      <c r="X97" s="625"/>
      <c r="Y97" s="625"/>
      <c r="Z97" s="625"/>
      <c r="AA97" s="626"/>
      <c r="AB97" s="625"/>
      <c r="AC97" s="625"/>
      <c r="AD97" s="625"/>
      <c r="AE97" s="625"/>
      <c r="AF97" s="625"/>
      <c r="AG97" s="625"/>
      <c r="AH97" s="625"/>
      <c r="AI97" s="626"/>
      <c r="AJ97" s="625"/>
      <c r="AK97" s="625"/>
      <c r="AL97" s="625"/>
      <c r="AM97" s="625"/>
      <c r="AN97" s="625"/>
      <c r="AO97" s="625"/>
      <c r="AP97" s="625"/>
      <c r="AQ97" s="626"/>
      <c r="AR97" s="625"/>
      <c r="AS97" s="625"/>
      <c r="AT97" s="625"/>
      <c r="AU97" s="625"/>
      <c r="AV97" s="625"/>
      <c r="AW97" s="625"/>
      <c r="AX97" s="625"/>
      <c r="AY97" s="626"/>
    </row>
    <row r="98" spans="1:52" s="199" customFormat="1" ht="23.1" customHeight="1">
      <c r="A98" s="197"/>
      <c r="B98" s="944" t="s">
        <v>761</v>
      </c>
      <c r="C98" s="944"/>
      <c r="D98" s="944"/>
      <c r="E98" s="944"/>
      <c r="F98" s="944"/>
      <c r="G98" s="944"/>
      <c r="H98" s="944"/>
      <c r="I98" s="944"/>
      <c r="J98" s="944"/>
      <c r="K98" s="944"/>
      <c r="L98" s="944"/>
      <c r="M98" s="944"/>
      <c r="N98" s="944"/>
      <c r="O98" s="944"/>
      <c r="P98" s="944"/>
      <c r="Q98" s="944"/>
      <c r="R98" s="944"/>
      <c r="S98" s="944"/>
      <c r="T98" s="944"/>
      <c r="U98" s="944"/>
      <c r="V98" s="944"/>
      <c r="W98" s="944"/>
      <c r="X98" s="944"/>
      <c r="Y98" s="944"/>
      <c r="Z98" s="944"/>
      <c r="AA98" s="944"/>
      <c r="AB98" s="944"/>
      <c r="AC98" s="944"/>
      <c r="AD98" s="944"/>
      <c r="AE98" s="944"/>
      <c r="AF98" s="944"/>
      <c r="AG98" s="944"/>
      <c r="AH98" s="944"/>
      <c r="AI98" s="944"/>
      <c r="AJ98" s="944"/>
      <c r="AK98" s="944"/>
      <c r="AL98" s="944"/>
      <c r="AM98" s="944"/>
      <c r="AN98" s="944"/>
      <c r="AO98" s="944"/>
      <c r="AP98" s="944"/>
      <c r="AQ98" s="944"/>
      <c r="AR98" s="944"/>
      <c r="AS98" s="944"/>
      <c r="AT98" s="944"/>
      <c r="AU98" s="944"/>
      <c r="AV98" s="944"/>
      <c r="AW98" s="944"/>
      <c r="AX98" s="944"/>
      <c r="AY98" s="218"/>
      <c r="AZ98" s="398"/>
    </row>
    <row r="99" spans="1:52" s="203" customFormat="1" ht="23.1" customHeight="1">
      <c r="A99" s="202"/>
      <c r="B99" s="227"/>
      <c r="C99" s="227"/>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8"/>
      <c r="AB99" s="228"/>
      <c r="AC99" s="228"/>
      <c r="AD99" s="228"/>
      <c r="AE99" s="228"/>
      <c r="AF99" s="228"/>
      <c r="AG99" s="228"/>
      <c r="AH99" s="228"/>
      <c r="AI99" s="228"/>
      <c r="AJ99" s="228"/>
      <c r="AK99" s="228"/>
      <c r="AL99" s="228"/>
      <c r="AM99" s="228"/>
      <c r="AN99" s="228"/>
      <c r="AO99" s="228"/>
      <c r="AP99" s="228"/>
      <c r="AQ99" s="228"/>
      <c r="AR99" s="401"/>
      <c r="AS99" s="401"/>
      <c r="AT99" s="401"/>
      <c r="AU99" s="401"/>
      <c r="AV99" s="401"/>
      <c r="AW99" s="401"/>
      <c r="AX99" s="401"/>
      <c r="AY99" s="401"/>
    </row>
    <row r="100" spans="1:52" s="203" customFormat="1" ht="23.1" customHeight="1">
      <c r="A100" s="202"/>
      <c r="B100" s="621" t="s">
        <v>679</v>
      </c>
      <c r="C100" s="621"/>
      <c r="D100" s="621"/>
      <c r="E100" s="621"/>
      <c r="F100" s="621"/>
      <c r="G100" s="621"/>
      <c r="H100" s="621"/>
      <c r="I100" s="621"/>
      <c r="J100" s="621"/>
      <c r="K100" s="621"/>
      <c r="L100" s="621"/>
      <c r="M100" s="621"/>
      <c r="N100" s="621"/>
      <c r="O100" s="621"/>
      <c r="P100" s="621"/>
      <c r="Q100" s="621"/>
      <c r="R100" s="621"/>
      <c r="S100" s="621"/>
      <c r="T100" s="621"/>
      <c r="U100" s="621"/>
      <c r="V100" s="621"/>
      <c r="W100" s="621"/>
      <c r="X100" s="621"/>
      <c r="Y100" s="621"/>
      <c r="Z100" s="948" t="s">
        <v>747</v>
      </c>
      <c r="AA100" s="948"/>
      <c r="AB100" s="948"/>
      <c r="AC100" s="948"/>
      <c r="AD100" s="948"/>
      <c r="AE100" s="948"/>
      <c r="AF100" s="948"/>
      <c r="AG100" s="948"/>
      <c r="AH100" s="948"/>
      <c r="AI100" s="948"/>
      <c r="AJ100" s="948"/>
      <c r="AK100" s="948"/>
      <c r="AL100" s="948"/>
      <c r="AM100" s="948"/>
      <c r="AN100" s="948"/>
      <c r="AO100" s="948"/>
      <c r="AP100" s="948"/>
      <c r="AQ100" s="948"/>
      <c r="AR100" s="948"/>
      <c r="AS100" s="948"/>
      <c r="AT100" s="948"/>
      <c r="AU100" s="948"/>
      <c r="AV100" s="948"/>
      <c r="AW100" s="948"/>
      <c r="AX100" s="948"/>
      <c r="AY100" s="948"/>
    </row>
    <row r="101" spans="1:52" ht="21.9" customHeight="1">
      <c r="A101" s="204"/>
      <c r="B101" s="951" t="s">
        <v>130</v>
      </c>
      <c r="C101" s="733"/>
      <c r="D101" s="854" t="s">
        <v>707</v>
      </c>
      <c r="E101" s="936"/>
      <c r="F101" s="936"/>
      <c r="G101" s="936"/>
      <c r="H101" s="936"/>
      <c r="I101" s="936"/>
      <c r="J101" s="936"/>
      <c r="K101" s="855"/>
      <c r="L101" s="854" t="s">
        <v>709</v>
      </c>
      <c r="M101" s="936"/>
      <c r="N101" s="936"/>
      <c r="O101" s="936"/>
      <c r="P101" s="936"/>
      <c r="Q101" s="936"/>
      <c r="R101" s="936"/>
      <c r="S101" s="855"/>
      <c r="T101" s="938" t="s">
        <v>626</v>
      </c>
      <c r="U101" s="938"/>
      <c r="V101" s="938"/>
      <c r="W101" s="938"/>
      <c r="X101" s="938"/>
      <c r="Y101" s="938"/>
      <c r="Z101" s="938"/>
      <c r="AA101" s="938"/>
      <c r="AB101" s="854" t="s">
        <v>676</v>
      </c>
      <c r="AC101" s="936"/>
      <c r="AD101" s="936"/>
      <c r="AE101" s="936"/>
      <c r="AF101" s="936"/>
      <c r="AG101" s="936"/>
      <c r="AH101" s="936"/>
      <c r="AI101" s="855"/>
      <c r="AJ101" s="854" t="s">
        <v>708</v>
      </c>
      <c r="AK101" s="936"/>
      <c r="AL101" s="936"/>
      <c r="AM101" s="936"/>
      <c r="AN101" s="936"/>
      <c r="AO101" s="936"/>
      <c r="AP101" s="936"/>
      <c r="AQ101" s="855"/>
      <c r="AR101" s="854" t="s">
        <v>734</v>
      </c>
      <c r="AS101" s="936"/>
      <c r="AT101" s="936"/>
      <c r="AU101" s="936"/>
      <c r="AV101" s="936"/>
      <c r="AW101" s="936"/>
      <c r="AX101" s="936"/>
      <c r="AY101" s="855"/>
      <c r="AZ101" s="208"/>
    </row>
    <row r="102" spans="1:52" ht="14.85" customHeight="1">
      <c r="A102" s="207"/>
      <c r="B102" s="952"/>
      <c r="C102" s="734"/>
      <c r="D102" s="746" t="s">
        <v>53</v>
      </c>
      <c r="E102" s="747"/>
      <c r="F102" s="746" t="s">
        <v>60</v>
      </c>
      <c r="G102" s="747"/>
      <c r="H102" s="746" t="s">
        <v>6</v>
      </c>
      <c r="I102" s="747"/>
      <c r="J102" s="746" t="s">
        <v>7</v>
      </c>
      <c r="K102" s="747"/>
      <c r="L102" s="746" t="s">
        <v>53</v>
      </c>
      <c r="M102" s="747"/>
      <c r="N102" s="746" t="s">
        <v>60</v>
      </c>
      <c r="O102" s="747"/>
      <c r="P102" s="746" t="s">
        <v>6</v>
      </c>
      <c r="Q102" s="747"/>
      <c r="R102" s="746" t="s">
        <v>7</v>
      </c>
      <c r="S102" s="747"/>
      <c r="T102" s="746" t="s">
        <v>53</v>
      </c>
      <c r="U102" s="747"/>
      <c r="V102" s="746" t="s">
        <v>60</v>
      </c>
      <c r="W102" s="747"/>
      <c r="X102" s="746" t="s">
        <v>6</v>
      </c>
      <c r="Y102" s="747"/>
      <c r="Z102" s="746" t="s">
        <v>7</v>
      </c>
      <c r="AA102" s="747"/>
      <c r="AB102" s="746" t="s">
        <v>53</v>
      </c>
      <c r="AC102" s="747"/>
      <c r="AD102" s="746" t="s">
        <v>60</v>
      </c>
      <c r="AE102" s="747"/>
      <c r="AF102" s="746" t="s">
        <v>6</v>
      </c>
      <c r="AG102" s="747"/>
      <c r="AH102" s="746" t="s">
        <v>7</v>
      </c>
      <c r="AI102" s="747"/>
      <c r="AJ102" s="949" t="s">
        <v>53</v>
      </c>
      <c r="AK102" s="950"/>
      <c r="AL102" s="949" t="s">
        <v>60</v>
      </c>
      <c r="AM102" s="950"/>
      <c r="AN102" s="949" t="s">
        <v>6</v>
      </c>
      <c r="AO102" s="950"/>
      <c r="AP102" s="949" t="s">
        <v>7</v>
      </c>
      <c r="AQ102" s="950"/>
      <c r="AR102" s="949" t="s">
        <v>53</v>
      </c>
      <c r="AS102" s="950"/>
      <c r="AT102" s="949" t="s">
        <v>60</v>
      </c>
      <c r="AU102" s="950"/>
      <c r="AV102" s="949" t="s">
        <v>6</v>
      </c>
      <c r="AW102" s="950"/>
      <c r="AX102" s="949" t="s">
        <v>7</v>
      </c>
      <c r="AY102" s="950"/>
      <c r="AZ102" s="208"/>
    </row>
    <row r="103" spans="1:52" s="215" customFormat="1" ht="14.85" customHeight="1">
      <c r="A103" s="212"/>
      <c r="B103" s="220"/>
      <c r="C103" s="220"/>
      <c r="D103" s="229" t="s">
        <v>8</v>
      </c>
      <c r="E103" s="230"/>
      <c r="F103" s="229" t="s">
        <v>9</v>
      </c>
      <c r="G103" s="230"/>
      <c r="H103" s="229" t="s">
        <v>9</v>
      </c>
      <c r="I103" s="230"/>
      <c r="J103" s="229" t="s">
        <v>9</v>
      </c>
      <c r="K103" s="230"/>
      <c r="L103" s="229" t="s">
        <v>8</v>
      </c>
      <c r="M103" s="230"/>
      <c r="N103" s="229" t="s">
        <v>9</v>
      </c>
      <c r="O103" s="230"/>
      <c r="P103" s="229" t="s">
        <v>9</v>
      </c>
      <c r="Q103" s="230"/>
      <c r="R103" s="229" t="s">
        <v>9</v>
      </c>
      <c r="S103" s="230"/>
      <c r="T103" s="229" t="s">
        <v>8</v>
      </c>
      <c r="U103" s="230"/>
      <c r="V103" s="229" t="s">
        <v>9</v>
      </c>
      <c r="W103" s="230"/>
      <c r="X103" s="229" t="s">
        <v>9</v>
      </c>
      <c r="Y103" s="230"/>
      <c r="Z103" s="229" t="s">
        <v>9</v>
      </c>
      <c r="AA103" s="230"/>
      <c r="AB103" s="229" t="s">
        <v>8</v>
      </c>
      <c r="AC103" s="230"/>
      <c r="AD103" s="229" t="s">
        <v>9</v>
      </c>
      <c r="AE103" s="230"/>
      <c r="AF103" s="229" t="s">
        <v>9</v>
      </c>
      <c r="AG103" s="230"/>
      <c r="AH103" s="229" t="s">
        <v>9</v>
      </c>
      <c r="AI103" s="230"/>
      <c r="AJ103" s="229" t="s">
        <v>8</v>
      </c>
      <c r="AK103" s="230"/>
      <c r="AL103" s="229" t="s">
        <v>9</v>
      </c>
      <c r="AM103" s="230"/>
      <c r="AN103" s="229" t="s">
        <v>9</v>
      </c>
      <c r="AO103" s="230"/>
      <c r="AP103" s="229" t="s">
        <v>9</v>
      </c>
      <c r="AQ103" s="230"/>
      <c r="AR103" s="229" t="s">
        <v>8</v>
      </c>
      <c r="AS103" s="230"/>
      <c r="AT103" s="229" t="s">
        <v>9</v>
      </c>
      <c r="AU103" s="230"/>
      <c r="AV103" s="229" t="s">
        <v>9</v>
      </c>
      <c r="AW103" s="230"/>
      <c r="AX103" s="229" t="s">
        <v>9</v>
      </c>
      <c r="AY103" s="230"/>
    </row>
    <row r="104" spans="1:52" s="215" customFormat="1" ht="14.85" customHeight="1">
      <c r="A104" s="212"/>
      <c r="B104" s="303" t="s">
        <v>198</v>
      </c>
      <c r="C104" s="303"/>
      <c r="D104" s="490">
        <f t="shared" ref="D104" si="93">SUM(D105:D131)</f>
        <v>16818</v>
      </c>
      <c r="E104" s="492"/>
      <c r="F104" s="490">
        <f t="shared" ref="F104" si="94">SUM(F105:F131)</f>
        <v>37971</v>
      </c>
      <c r="G104" s="492"/>
      <c r="H104" s="490">
        <f t="shared" ref="H104" si="95">SUM(H105:H131)</f>
        <v>19099</v>
      </c>
      <c r="I104" s="492"/>
      <c r="J104" s="490">
        <f t="shared" ref="J104" si="96">SUM(J105:J131)</f>
        <v>18872</v>
      </c>
      <c r="K104" s="224"/>
      <c r="L104" s="490">
        <f t="shared" ref="L104" si="97">SUM(L105:L131)</f>
        <v>16943</v>
      </c>
      <c r="M104" s="492"/>
      <c r="N104" s="490">
        <f t="shared" ref="N104" si="98">SUM(N105:N131)</f>
        <v>37780</v>
      </c>
      <c r="O104" s="492"/>
      <c r="P104" s="490">
        <f t="shared" ref="P104" si="99">SUM(P105:P131)</f>
        <v>19001</v>
      </c>
      <c r="Q104" s="492"/>
      <c r="R104" s="490">
        <f t="shared" ref="R104" si="100">SUM(R105:R131)</f>
        <v>18779</v>
      </c>
      <c r="S104" s="224"/>
      <c r="T104" s="490">
        <f t="shared" ref="T104" si="101">SUM(T105:T131)</f>
        <v>17344</v>
      </c>
      <c r="U104" s="492"/>
      <c r="V104" s="490">
        <f t="shared" ref="V104" si="102">SUM(V105:V131)</f>
        <v>38261</v>
      </c>
      <c r="W104" s="492"/>
      <c r="X104" s="490">
        <f t="shared" ref="X104" si="103">SUM(X105:X131)</f>
        <v>19204</v>
      </c>
      <c r="Y104" s="492"/>
      <c r="Z104" s="490">
        <f t="shared" ref="Z104" si="104">SUM(Z105:Z131)</f>
        <v>19057</v>
      </c>
      <c r="AA104" s="224"/>
      <c r="AB104" s="490">
        <f t="shared" ref="AB104" si="105">SUM(AB105:AB131)</f>
        <v>17602</v>
      </c>
      <c r="AC104" s="492"/>
      <c r="AD104" s="490">
        <f t="shared" ref="AD104" si="106">SUM(AD105:AD131)</f>
        <v>38336</v>
      </c>
      <c r="AE104" s="492"/>
      <c r="AF104" s="490">
        <f t="shared" ref="AF104" si="107">SUM(AF105:AF131)</f>
        <v>19236</v>
      </c>
      <c r="AG104" s="492"/>
      <c r="AH104" s="490">
        <f t="shared" ref="AH104" si="108">SUM(AH105:AH131)</f>
        <v>19100</v>
      </c>
      <c r="AI104" s="224"/>
      <c r="AJ104" s="709">
        <f t="shared" ref="AJ104" si="109">SUM(AJ105:AJ131)</f>
        <v>17751</v>
      </c>
      <c r="AK104" s="708"/>
      <c r="AL104" s="709">
        <f t="shared" ref="AL104" si="110">SUM(AL105:AL131)</f>
        <v>38239</v>
      </c>
      <c r="AM104" s="708"/>
      <c r="AN104" s="709">
        <f t="shared" ref="AN104" si="111">SUM(AN105:AN131)</f>
        <v>19164</v>
      </c>
      <c r="AO104" s="708"/>
      <c r="AP104" s="709">
        <f t="shared" ref="AP104" si="112">SUM(AP105:AP131)</f>
        <v>19075</v>
      </c>
      <c r="AQ104" s="224"/>
      <c r="AR104" s="709">
        <f t="shared" ref="AR104" si="113">SUM(AR105:AR131)</f>
        <v>17931</v>
      </c>
      <c r="AS104" s="708"/>
      <c r="AT104" s="709">
        <f t="shared" ref="AT104" si="114">SUM(AT105:AT131)</f>
        <v>38139</v>
      </c>
      <c r="AU104" s="708"/>
      <c r="AV104" s="709">
        <f t="shared" ref="AV104" si="115">SUM(AV105:AV131)</f>
        <v>19039</v>
      </c>
      <c r="AW104" s="708"/>
      <c r="AX104" s="709">
        <f t="shared" ref="AX104" si="116">SUM(AX105:AX131)</f>
        <v>19100</v>
      </c>
      <c r="AY104" s="224"/>
    </row>
    <row r="105" spans="1:52" s="215" customFormat="1" ht="14.85" customHeight="1">
      <c r="A105" s="212"/>
      <c r="B105" s="223" t="s">
        <v>199</v>
      </c>
      <c r="C105" s="223"/>
      <c r="D105" s="451">
        <v>632</v>
      </c>
      <c r="E105" s="450"/>
      <c r="F105" s="451">
        <v>1493</v>
      </c>
      <c r="G105" s="450"/>
      <c r="H105" s="451">
        <v>737</v>
      </c>
      <c r="I105" s="450"/>
      <c r="J105" s="451">
        <v>756</v>
      </c>
      <c r="K105" s="224"/>
      <c r="L105" s="451">
        <v>639</v>
      </c>
      <c r="M105" s="450"/>
      <c r="N105" s="451">
        <v>1450</v>
      </c>
      <c r="O105" s="450"/>
      <c r="P105" s="451">
        <v>713</v>
      </c>
      <c r="Q105" s="450"/>
      <c r="R105" s="451">
        <v>737</v>
      </c>
      <c r="S105" s="224"/>
      <c r="T105" s="451">
        <v>666</v>
      </c>
      <c r="U105" s="450"/>
      <c r="V105" s="451">
        <v>1492</v>
      </c>
      <c r="W105" s="450"/>
      <c r="X105" s="451">
        <v>729</v>
      </c>
      <c r="Y105" s="450"/>
      <c r="Z105" s="451">
        <v>763</v>
      </c>
      <c r="AA105" s="224"/>
      <c r="AB105" s="451">
        <v>658</v>
      </c>
      <c r="AC105" s="450"/>
      <c r="AD105" s="451">
        <v>1458</v>
      </c>
      <c r="AE105" s="450"/>
      <c r="AF105" s="451">
        <v>701</v>
      </c>
      <c r="AG105" s="450"/>
      <c r="AH105" s="451">
        <v>757</v>
      </c>
      <c r="AI105" s="224"/>
      <c r="AJ105" s="712">
        <v>671</v>
      </c>
      <c r="AK105" s="711"/>
      <c r="AL105" s="712">
        <v>1468</v>
      </c>
      <c r="AM105" s="711"/>
      <c r="AN105" s="712">
        <v>708</v>
      </c>
      <c r="AO105" s="711"/>
      <c r="AP105" s="712">
        <v>760</v>
      </c>
      <c r="AQ105" s="224"/>
      <c r="AR105" s="712">
        <v>690</v>
      </c>
      <c r="AS105" s="711"/>
      <c r="AT105" s="712">
        <v>1485</v>
      </c>
      <c r="AU105" s="711"/>
      <c r="AV105" s="712">
        <v>708</v>
      </c>
      <c r="AW105" s="711"/>
      <c r="AX105" s="712">
        <v>777</v>
      </c>
      <c r="AY105" s="224"/>
    </row>
    <row r="106" spans="1:52" s="215" customFormat="1" ht="14.85" customHeight="1">
      <c r="A106" s="212"/>
      <c r="B106" s="223" t="s">
        <v>200</v>
      </c>
      <c r="C106" s="223"/>
      <c r="D106" s="451">
        <v>486</v>
      </c>
      <c r="E106" s="450"/>
      <c r="F106" s="451">
        <v>1013</v>
      </c>
      <c r="G106" s="450"/>
      <c r="H106" s="451">
        <v>513</v>
      </c>
      <c r="I106" s="450"/>
      <c r="J106" s="451">
        <v>500</v>
      </c>
      <c r="K106" s="224"/>
      <c r="L106" s="451">
        <v>473</v>
      </c>
      <c r="M106" s="450"/>
      <c r="N106" s="451">
        <v>988</v>
      </c>
      <c r="O106" s="450"/>
      <c r="P106" s="451">
        <v>495</v>
      </c>
      <c r="Q106" s="450"/>
      <c r="R106" s="451">
        <v>493</v>
      </c>
      <c r="S106" s="224"/>
      <c r="T106" s="451">
        <v>493</v>
      </c>
      <c r="U106" s="450"/>
      <c r="V106" s="451">
        <v>1003</v>
      </c>
      <c r="W106" s="450"/>
      <c r="X106" s="451">
        <v>499</v>
      </c>
      <c r="Y106" s="450"/>
      <c r="Z106" s="451">
        <v>504</v>
      </c>
      <c r="AA106" s="224"/>
      <c r="AB106" s="451">
        <v>510</v>
      </c>
      <c r="AC106" s="450"/>
      <c r="AD106" s="451">
        <v>1047</v>
      </c>
      <c r="AE106" s="450"/>
      <c r="AF106" s="451">
        <v>532</v>
      </c>
      <c r="AG106" s="450"/>
      <c r="AH106" s="451">
        <v>515</v>
      </c>
      <c r="AI106" s="224"/>
      <c r="AJ106" s="712">
        <v>515</v>
      </c>
      <c r="AK106" s="711"/>
      <c r="AL106" s="712">
        <v>1044</v>
      </c>
      <c r="AM106" s="711"/>
      <c r="AN106" s="712">
        <v>529</v>
      </c>
      <c r="AO106" s="711"/>
      <c r="AP106" s="712">
        <v>515</v>
      </c>
      <c r="AQ106" s="224"/>
      <c r="AR106" s="712">
        <v>509</v>
      </c>
      <c r="AS106" s="711"/>
      <c r="AT106" s="712">
        <v>1027</v>
      </c>
      <c r="AU106" s="711"/>
      <c r="AV106" s="712">
        <v>529</v>
      </c>
      <c r="AW106" s="711"/>
      <c r="AX106" s="712">
        <v>498</v>
      </c>
      <c r="AY106" s="224"/>
    </row>
    <row r="107" spans="1:52" s="215" customFormat="1" ht="14.85" customHeight="1">
      <c r="A107" s="212"/>
      <c r="B107" s="223" t="s">
        <v>201</v>
      </c>
      <c r="C107" s="223"/>
      <c r="D107" s="451">
        <v>447</v>
      </c>
      <c r="E107" s="450"/>
      <c r="F107" s="451">
        <v>945</v>
      </c>
      <c r="G107" s="450"/>
      <c r="H107" s="451">
        <v>477</v>
      </c>
      <c r="I107" s="450"/>
      <c r="J107" s="451">
        <v>468</v>
      </c>
      <c r="K107" s="224"/>
      <c r="L107" s="451">
        <v>448</v>
      </c>
      <c r="M107" s="450"/>
      <c r="N107" s="451">
        <v>951</v>
      </c>
      <c r="O107" s="450"/>
      <c r="P107" s="451">
        <v>483</v>
      </c>
      <c r="Q107" s="450"/>
      <c r="R107" s="451">
        <v>468</v>
      </c>
      <c r="S107" s="224"/>
      <c r="T107" s="451">
        <v>464</v>
      </c>
      <c r="U107" s="450"/>
      <c r="V107" s="451">
        <v>966</v>
      </c>
      <c r="W107" s="450"/>
      <c r="X107" s="451">
        <v>484</v>
      </c>
      <c r="Y107" s="450"/>
      <c r="Z107" s="451">
        <v>482</v>
      </c>
      <c r="AA107" s="224"/>
      <c r="AB107" s="451">
        <v>475</v>
      </c>
      <c r="AC107" s="450"/>
      <c r="AD107" s="451">
        <v>962</v>
      </c>
      <c r="AE107" s="450"/>
      <c r="AF107" s="451">
        <v>481</v>
      </c>
      <c r="AG107" s="450"/>
      <c r="AH107" s="451">
        <v>481</v>
      </c>
      <c r="AI107" s="224"/>
      <c r="AJ107" s="712">
        <v>488</v>
      </c>
      <c r="AK107" s="711"/>
      <c r="AL107" s="712">
        <v>977</v>
      </c>
      <c r="AM107" s="711"/>
      <c r="AN107" s="712">
        <v>492</v>
      </c>
      <c r="AO107" s="711"/>
      <c r="AP107" s="712">
        <v>485</v>
      </c>
      <c r="AQ107" s="224"/>
      <c r="AR107" s="712">
        <v>484</v>
      </c>
      <c r="AS107" s="711"/>
      <c r="AT107" s="712">
        <v>951</v>
      </c>
      <c r="AU107" s="711"/>
      <c r="AV107" s="712">
        <v>478</v>
      </c>
      <c r="AW107" s="711"/>
      <c r="AX107" s="712">
        <v>473</v>
      </c>
      <c r="AY107" s="224"/>
    </row>
    <row r="108" spans="1:52" s="215" customFormat="1" ht="14.85" customHeight="1">
      <c r="A108" s="212"/>
      <c r="B108" s="223" t="s">
        <v>202</v>
      </c>
      <c r="C108" s="223"/>
      <c r="D108" s="451">
        <v>387</v>
      </c>
      <c r="E108" s="450"/>
      <c r="F108" s="451">
        <v>842</v>
      </c>
      <c r="G108" s="450"/>
      <c r="H108" s="451">
        <v>418</v>
      </c>
      <c r="I108" s="450"/>
      <c r="J108" s="451">
        <v>424</v>
      </c>
      <c r="K108" s="224"/>
      <c r="L108" s="451">
        <v>392</v>
      </c>
      <c r="M108" s="450"/>
      <c r="N108" s="451">
        <v>827</v>
      </c>
      <c r="O108" s="450"/>
      <c r="P108" s="451">
        <v>408</v>
      </c>
      <c r="Q108" s="450"/>
      <c r="R108" s="451">
        <v>419</v>
      </c>
      <c r="S108" s="224"/>
      <c r="T108" s="451">
        <v>402</v>
      </c>
      <c r="U108" s="450"/>
      <c r="V108" s="451">
        <v>839</v>
      </c>
      <c r="W108" s="450"/>
      <c r="X108" s="451">
        <v>409</v>
      </c>
      <c r="Y108" s="450"/>
      <c r="Z108" s="451">
        <v>430</v>
      </c>
      <c r="AA108" s="224"/>
      <c r="AB108" s="451">
        <v>414</v>
      </c>
      <c r="AC108" s="450"/>
      <c r="AD108" s="451">
        <v>856</v>
      </c>
      <c r="AE108" s="450"/>
      <c r="AF108" s="451">
        <v>418</v>
      </c>
      <c r="AG108" s="450"/>
      <c r="AH108" s="451">
        <v>438</v>
      </c>
      <c r="AI108" s="224"/>
      <c r="AJ108" s="712">
        <v>412</v>
      </c>
      <c r="AK108" s="711"/>
      <c r="AL108" s="712">
        <v>831</v>
      </c>
      <c r="AM108" s="711"/>
      <c r="AN108" s="712">
        <v>414</v>
      </c>
      <c r="AO108" s="711"/>
      <c r="AP108" s="712">
        <v>417</v>
      </c>
      <c r="AQ108" s="224"/>
      <c r="AR108" s="712">
        <v>413</v>
      </c>
      <c r="AS108" s="711"/>
      <c r="AT108" s="712">
        <v>842</v>
      </c>
      <c r="AU108" s="711"/>
      <c r="AV108" s="712">
        <v>419</v>
      </c>
      <c r="AW108" s="711"/>
      <c r="AX108" s="712">
        <v>423</v>
      </c>
      <c r="AY108" s="224"/>
    </row>
    <row r="109" spans="1:52" s="215" customFormat="1" ht="14.85" customHeight="1">
      <c r="A109" s="212"/>
      <c r="B109" s="223" t="s">
        <v>203</v>
      </c>
      <c r="C109" s="223"/>
      <c r="D109" s="451">
        <v>2769</v>
      </c>
      <c r="E109" s="450"/>
      <c r="F109" s="451">
        <v>6593</v>
      </c>
      <c r="G109" s="450"/>
      <c r="H109" s="451">
        <v>3353</v>
      </c>
      <c r="I109" s="450"/>
      <c r="J109" s="451">
        <v>3240</v>
      </c>
      <c r="K109" s="224"/>
      <c r="L109" s="451">
        <v>2797</v>
      </c>
      <c r="M109" s="450"/>
      <c r="N109" s="451">
        <v>6562</v>
      </c>
      <c r="O109" s="450"/>
      <c r="P109" s="451">
        <v>3332</v>
      </c>
      <c r="Q109" s="450"/>
      <c r="R109" s="451">
        <v>3230</v>
      </c>
      <c r="S109" s="224"/>
      <c r="T109" s="451">
        <v>2850</v>
      </c>
      <c r="U109" s="450"/>
      <c r="V109" s="451">
        <v>6659</v>
      </c>
      <c r="W109" s="450"/>
      <c r="X109" s="451">
        <v>3373</v>
      </c>
      <c r="Y109" s="450"/>
      <c r="Z109" s="451">
        <v>3286</v>
      </c>
      <c r="AA109" s="224"/>
      <c r="AB109" s="451">
        <v>2963</v>
      </c>
      <c r="AC109" s="450"/>
      <c r="AD109" s="451">
        <v>6808</v>
      </c>
      <c r="AE109" s="450"/>
      <c r="AF109" s="451">
        <v>3436</v>
      </c>
      <c r="AG109" s="450"/>
      <c r="AH109" s="451">
        <v>3372</v>
      </c>
      <c r="AI109" s="224"/>
      <c r="AJ109" s="712">
        <v>2998</v>
      </c>
      <c r="AK109" s="711"/>
      <c r="AL109" s="712">
        <v>6816</v>
      </c>
      <c r="AM109" s="711"/>
      <c r="AN109" s="712">
        <v>3431</v>
      </c>
      <c r="AO109" s="711"/>
      <c r="AP109" s="712">
        <v>3385</v>
      </c>
      <c r="AQ109" s="224"/>
      <c r="AR109" s="712">
        <v>3015</v>
      </c>
      <c r="AS109" s="711"/>
      <c r="AT109" s="712">
        <v>6802</v>
      </c>
      <c r="AU109" s="711"/>
      <c r="AV109" s="712">
        <v>3410</v>
      </c>
      <c r="AW109" s="711"/>
      <c r="AX109" s="712">
        <v>3392</v>
      </c>
      <c r="AY109" s="224"/>
    </row>
    <row r="110" spans="1:52" s="215" customFormat="1" ht="14.85" customHeight="1">
      <c r="A110" s="212"/>
      <c r="B110" s="223" t="s">
        <v>204</v>
      </c>
      <c r="C110" s="223"/>
      <c r="D110" s="451">
        <v>1531</v>
      </c>
      <c r="E110" s="450"/>
      <c r="F110" s="451">
        <v>3511</v>
      </c>
      <c r="G110" s="450"/>
      <c r="H110" s="451">
        <v>1764</v>
      </c>
      <c r="I110" s="450"/>
      <c r="J110" s="451">
        <v>1747</v>
      </c>
      <c r="K110" s="224"/>
      <c r="L110" s="451">
        <v>1537</v>
      </c>
      <c r="M110" s="450"/>
      <c r="N110" s="451">
        <v>3496</v>
      </c>
      <c r="O110" s="450"/>
      <c r="P110" s="451">
        <v>1754</v>
      </c>
      <c r="Q110" s="450"/>
      <c r="R110" s="451">
        <v>1742</v>
      </c>
      <c r="S110" s="224"/>
      <c r="T110" s="451">
        <v>1596</v>
      </c>
      <c r="U110" s="450"/>
      <c r="V110" s="451">
        <v>3600</v>
      </c>
      <c r="W110" s="450"/>
      <c r="X110" s="451">
        <v>1799</v>
      </c>
      <c r="Y110" s="450"/>
      <c r="Z110" s="451">
        <v>1801</v>
      </c>
      <c r="AA110" s="224"/>
      <c r="AB110" s="451">
        <v>1618</v>
      </c>
      <c r="AC110" s="450"/>
      <c r="AD110" s="451">
        <v>3626</v>
      </c>
      <c r="AE110" s="450"/>
      <c r="AF110" s="451">
        <v>1812</v>
      </c>
      <c r="AG110" s="450"/>
      <c r="AH110" s="451">
        <v>1814</v>
      </c>
      <c r="AI110" s="224"/>
      <c r="AJ110" s="712">
        <v>1637</v>
      </c>
      <c r="AK110" s="711"/>
      <c r="AL110" s="712">
        <v>3623</v>
      </c>
      <c r="AM110" s="711"/>
      <c r="AN110" s="712">
        <v>1806</v>
      </c>
      <c r="AO110" s="711"/>
      <c r="AP110" s="712">
        <v>1817</v>
      </c>
      <c r="AQ110" s="224"/>
      <c r="AR110" s="712">
        <v>1665</v>
      </c>
      <c r="AS110" s="711"/>
      <c r="AT110" s="712">
        <v>3656</v>
      </c>
      <c r="AU110" s="711"/>
      <c r="AV110" s="712">
        <v>1813</v>
      </c>
      <c r="AW110" s="711"/>
      <c r="AX110" s="712">
        <v>1843</v>
      </c>
      <c r="AY110" s="224"/>
    </row>
    <row r="111" spans="1:52" s="215" customFormat="1" ht="14.85" customHeight="1">
      <c r="A111" s="212"/>
      <c r="B111" s="223" t="s">
        <v>205</v>
      </c>
      <c r="C111" s="223"/>
      <c r="D111" s="451">
        <v>1426</v>
      </c>
      <c r="E111" s="450"/>
      <c r="F111" s="451">
        <v>3485</v>
      </c>
      <c r="G111" s="450"/>
      <c r="H111" s="451">
        <v>1802</v>
      </c>
      <c r="I111" s="450"/>
      <c r="J111" s="451">
        <v>1683</v>
      </c>
      <c r="K111" s="224"/>
      <c r="L111" s="451">
        <v>1443</v>
      </c>
      <c r="M111" s="450"/>
      <c r="N111" s="451">
        <v>3454</v>
      </c>
      <c r="O111" s="450"/>
      <c r="P111" s="451">
        <v>1792</v>
      </c>
      <c r="Q111" s="450"/>
      <c r="R111" s="451">
        <v>1662</v>
      </c>
      <c r="S111" s="224"/>
      <c r="T111" s="451">
        <v>1472</v>
      </c>
      <c r="U111" s="450"/>
      <c r="V111" s="451">
        <v>3499</v>
      </c>
      <c r="W111" s="450"/>
      <c r="X111" s="451">
        <v>1810</v>
      </c>
      <c r="Y111" s="450"/>
      <c r="Z111" s="451">
        <v>1689</v>
      </c>
      <c r="AA111" s="224"/>
      <c r="AB111" s="451">
        <v>1536</v>
      </c>
      <c r="AC111" s="450"/>
      <c r="AD111" s="451">
        <v>3559</v>
      </c>
      <c r="AE111" s="450"/>
      <c r="AF111" s="451">
        <v>1835</v>
      </c>
      <c r="AG111" s="450"/>
      <c r="AH111" s="451">
        <v>1724</v>
      </c>
      <c r="AI111" s="224"/>
      <c r="AJ111" s="712">
        <v>1529</v>
      </c>
      <c r="AK111" s="711"/>
      <c r="AL111" s="712">
        <v>3545</v>
      </c>
      <c r="AM111" s="711"/>
      <c r="AN111" s="712">
        <v>1825</v>
      </c>
      <c r="AO111" s="711"/>
      <c r="AP111" s="712">
        <v>1720</v>
      </c>
      <c r="AQ111" s="224"/>
      <c r="AR111" s="712">
        <v>1572</v>
      </c>
      <c r="AS111" s="711"/>
      <c r="AT111" s="712">
        <v>3505</v>
      </c>
      <c r="AU111" s="711"/>
      <c r="AV111" s="712">
        <v>1806</v>
      </c>
      <c r="AW111" s="711"/>
      <c r="AX111" s="712">
        <v>1699</v>
      </c>
      <c r="AY111" s="224"/>
    </row>
    <row r="112" spans="1:52" s="215" customFormat="1" ht="14.85" customHeight="1">
      <c r="A112" s="212"/>
      <c r="B112" s="223" t="s">
        <v>206</v>
      </c>
      <c r="C112" s="223"/>
      <c r="D112" s="451">
        <v>642</v>
      </c>
      <c r="E112" s="450"/>
      <c r="F112" s="451">
        <v>1494</v>
      </c>
      <c r="G112" s="450"/>
      <c r="H112" s="451">
        <v>736</v>
      </c>
      <c r="I112" s="450"/>
      <c r="J112" s="451">
        <v>758</v>
      </c>
      <c r="K112" s="224"/>
      <c r="L112" s="451">
        <v>651</v>
      </c>
      <c r="M112" s="450"/>
      <c r="N112" s="451">
        <v>1505</v>
      </c>
      <c r="O112" s="450"/>
      <c r="P112" s="451">
        <v>749</v>
      </c>
      <c r="Q112" s="450"/>
      <c r="R112" s="451">
        <v>756</v>
      </c>
      <c r="S112" s="224"/>
      <c r="T112" s="451">
        <v>658</v>
      </c>
      <c r="U112" s="450"/>
      <c r="V112" s="451">
        <v>1499</v>
      </c>
      <c r="W112" s="450"/>
      <c r="X112" s="451">
        <v>738</v>
      </c>
      <c r="Y112" s="450"/>
      <c r="Z112" s="451">
        <v>761</v>
      </c>
      <c r="AA112" s="224"/>
      <c r="AB112" s="451">
        <v>654</v>
      </c>
      <c r="AC112" s="450"/>
      <c r="AD112" s="451">
        <v>1477</v>
      </c>
      <c r="AE112" s="450"/>
      <c r="AF112" s="451">
        <v>728</v>
      </c>
      <c r="AG112" s="450"/>
      <c r="AH112" s="451">
        <v>749</v>
      </c>
      <c r="AI112" s="224"/>
      <c r="AJ112" s="712">
        <v>663</v>
      </c>
      <c r="AK112" s="711"/>
      <c r="AL112" s="712">
        <v>1472</v>
      </c>
      <c r="AM112" s="711"/>
      <c r="AN112" s="712">
        <v>724</v>
      </c>
      <c r="AO112" s="711"/>
      <c r="AP112" s="712">
        <v>748</v>
      </c>
      <c r="AQ112" s="224"/>
      <c r="AR112" s="712">
        <v>665</v>
      </c>
      <c r="AS112" s="711"/>
      <c r="AT112" s="712">
        <v>1448</v>
      </c>
      <c r="AU112" s="711"/>
      <c r="AV112" s="712">
        <v>715</v>
      </c>
      <c r="AW112" s="711"/>
      <c r="AX112" s="712">
        <v>733</v>
      </c>
      <c r="AY112" s="224"/>
    </row>
    <row r="113" spans="1:51" s="215" customFormat="1" ht="14.85" customHeight="1">
      <c r="A113" s="212"/>
      <c r="B113" s="223" t="s">
        <v>207</v>
      </c>
      <c r="C113" s="223"/>
      <c r="D113" s="451">
        <v>171</v>
      </c>
      <c r="E113" s="450"/>
      <c r="F113" s="451">
        <v>347</v>
      </c>
      <c r="G113" s="450"/>
      <c r="H113" s="451">
        <v>164</v>
      </c>
      <c r="I113" s="450"/>
      <c r="J113" s="451">
        <v>183</v>
      </c>
      <c r="K113" s="224"/>
      <c r="L113" s="451">
        <v>185</v>
      </c>
      <c r="M113" s="450"/>
      <c r="N113" s="451">
        <v>364</v>
      </c>
      <c r="O113" s="450"/>
      <c r="P113" s="451">
        <v>175</v>
      </c>
      <c r="Q113" s="450"/>
      <c r="R113" s="451">
        <v>189</v>
      </c>
      <c r="S113" s="224"/>
      <c r="T113" s="451">
        <v>186</v>
      </c>
      <c r="U113" s="450"/>
      <c r="V113" s="451">
        <v>352</v>
      </c>
      <c r="W113" s="450"/>
      <c r="X113" s="451">
        <v>168</v>
      </c>
      <c r="Y113" s="450"/>
      <c r="Z113" s="451">
        <v>184</v>
      </c>
      <c r="AA113" s="224"/>
      <c r="AB113" s="451">
        <v>196</v>
      </c>
      <c r="AC113" s="450"/>
      <c r="AD113" s="451">
        <v>359</v>
      </c>
      <c r="AE113" s="450"/>
      <c r="AF113" s="451">
        <v>176</v>
      </c>
      <c r="AG113" s="450"/>
      <c r="AH113" s="451">
        <v>183</v>
      </c>
      <c r="AI113" s="224"/>
      <c r="AJ113" s="712">
        <v>195</v>
      </c>
      <c r="AK113" s="711"/>
      <c r="AL113" s="712">
        <v>359</v>
      </c>
      <c r="AM113" s="711"/>
      <c r="AN113" s="712">
        <v>172</v>
      </c>
      <c r="AO113" s="711"/>
      <c r="AP113" s="712">
        <v>187</v>
      </c>
      <c r="AQ113" s="224"/>
      <c r="AR113" s="712">
        <v>200</v>
      </c>
      <c r="AS113" s="711"/>
      <c r="AT113" s="712">
        <v>356</v>
      </c>
      <c r="AU113" s="711"/>
      <c r="AV113" s="712">
        <v>163</v>
      </c>
      <c r="AW113" s="711"/>
      <c r="AX113" s="712">
        <v>193</v>
      </c>
      <c r="AY113" s="224"/>
    </row>
    <row r="114" spans="1:51" s="215" customFormat="1" ht="14.85" customHeight="1">
      <c r="A114" s="212"/>
      <c r="B114" s="223" t="s">
        <v>404</v>
      </c>
      <c r="C114" s="223"/>
      <c r="D114" s="451">
        <v>131</v>
      </c>
      <c r="E114" s="450"/>
      <c r="F114" s="451">
        <v>237</v>
      </c>
      <c r="G114" s="450"/>
      <c r="H114" s="451">
        <v>109</v>
      </c>
      <c r="I114" s="450"/>
      <c r="J114" s="451">
        <v>128</v>
      </c>
      <c r="K114" s="224"/>
      <c r="L114" s="451">
        <v>134</v>
      </c>
      <c r="M114" s="450"/>
      <c r="N114" s="451">
        <v>249</v>
      </c>
      <c r="O114" s="450"/>
      <c r="P114" s="451">
        <v>115</v>
      </c>
      <c r="Q114" s="450"/>
      <c r="R114" s="451">
        <v>134</v>
      </c>
      <c r="S114" s="224"/>
      <c r="T114" s="451">
        <v>137</v>
      </c>
      <c r="U114" s="450"/>
      <c r="V114" s="451">
        <v>259</v>
      </c>
      <c r="W114" s="450"/>
      <c r="X114" s="451">
        <v>121</v>
      </c>
      <c r="Y114" s="450"/>
      <c r="Z114" s="451">
        <v>138</v>
      </c>
      <c r="AA114" s="224"/>
      <c r="AB114" s="451">
        <v>140</v>
      </c>
      <c r="AC114" s="450"/>
      <c r="AD114" s="451">
        <v>271</v>
      </c>
      <c r="AE114" s="450"/>
      <c r="AF114" s="451">
        <v>130</v>
      </c>
      <c r="AG114" s="450"/>
      <c r="AH114" s="451">
        <v>141</v>
      </c>
      <c r="AI114" s="224"/>
      <c r="AJ114" s="712">
        <v>138</v>
      </c>
      <c r="AK114" s="711"/>
      <c r="AL114" s="712">
        <v>271</v>
      </c>
      <c r="AM114" s="711"/>
      <c r="AN114" s="712">
        <v>131</v>
      </c>
      <c r="AO114" s="711"/>
      <c r="AP114" s="712">
        <v>140</v>
      </c>
      <c r="AQ114" s="224"/>
      <c r="AR114" s="712">
        <v>143</v>
      </c>
      <c r="AS114" s="711"/>
      <c r="AT114" s="712">
        <v>292</v>
      </c>
      <c r="AU114" s="711"/>
      <c r="AV114" s="712">
        <v>146</v>
      </c>
      <c r="AW114" s="711"/>
      <c r="AX114" s="712">
        <v>146</v>
      </c>
      <c r="AY114" s="224"/>
    </row>
    <row r="115" spans="1:51" s="215" customFormat="1" ht="14.85" customHeight="1">
      <c r="A115" s="212"/>
      <c r="B115" s="223" t="s">
        <v>208</v>
      </c>
      <c r="C115" s="223"/>
      <c r="D115" s="451">
        <v>332</v>
      </c>
      <c r="E115" s="450"/>
      <c r="F115" s="451">
        <v>669</v>
      </c>
      <c r="G115" s="450"/>
      <c r="H115" s="451">
        <v>345</v>
      </c>
      <c r="I115" s="450"/>
      <c r="J115" s="451">
        <v>324</v>
      </c>
      <c r="K115" s="224"/>
      <c r="L115" s="451">
        <v>319</v>
      </c>
      <c r="M115" s="450"/>
      <c r="N115" s="451">
        <v>656</v>
      </c>
      <c r="O115" s="450"/>
      <c r="P115" s="451">
        <v>337</v>
      </c>
      <c r="Q115" s="450"/>
      <c r="R115" s="451">
        <v>319</v>
      </c>
      <c r="S115" s="224"/>
      <c r="T115" s="451">
        <v>329</v>
      </c>
      <c r="U115" s="450"/>
      <c r="V115" s="451">
        <v>649</v>
      </c>
      <c r="W115" s="450"/>
      <c r="X115" s="451">
        <v>330</v>
      </c>
      <c r="Y115" s="450"/>
      <c r="Z115" s="451">
        <v>319</v>
      </c>
      <c r="AA115" s="224"/>
      <c r="AB115" s="451">
        <v>314</v>
      </c>
      <c r="AC115" s="450"/>
      <c r="AD115" s="451">
        <v>622</v>
      </c>
      <c r="AE115" s="450"/>
      <c r="AF115" s="451">
        <v>315</v>
      </c>
      <c r="AG115" s="450"/>
      <c r="AH115" s="451">
        <v>307</v>
      </c>
      <c r="AI115" s="224"/>
      <c r="AJ115" s="712">
        <v>320</v>
      </c>
      <c r="AK115" s="711"/>
      <c r="AL115" s="712">
        <v>615</v>
      </c>
      <c r="AM115" s="711"/>
      <c r="AN115" s="712">
        <v>320</v>
      </c>
      <c r="AO115" s="711"/>
      <c r="AP115" s="712">
        <v>295</v>
      </c>
      <c r="AQ115" s="224"/>
      <c r="AR115" s="712">
        <v>318</v>
      </c>
      <c r="AS115" s="711"/>
      <c r="AT115" s="712">
        <v>603</v>
      </c>
      <c r="AU115" s="711"/>
      <c r="AV115" s="712">
        <v>315</v>
      </c>
      <c r="AW115" s="711"/>
      <c r="AX115" s="712">
        <v>288</v>
      </c>
      <c r="AY115" s="224"/>
    </row>
    <row r="116" spans="1:51" s="215" customFormat="1" ht="14.85" customHeight="1">
      <c r="A116" s="212"/>
      <c r="B116" s="223" t="s">
        <v>209</v>
      </c>
      <c r="C116" s="223"/>
      <c r="D116" s="451">
        <v>667</v>
      </c>
      <c r="E116" s="450"/>
      <c r="F116" s="451">
        <v>1412</v>
      </c>
      <c r="G116" s="450"/>
      <c r="H116" s="451">
        <v>708</v>
      </c>
      <c r="I116" s="450"/>
      <c r="J116" s="451">
        <v>704</v>
      </c>
      <c r="K116" s="224"/>
      <c r="L116" s="451">
        <v>660</v>
      </c>
      <c r="M116" s="450"/>
      <c r="N116" s="451">
        <v>1377</v>
      </c>
      <c r="O116" s="450"/>
      <c r="P116" s="451">
        <v>688</v>
      </c>
      <c r="Q116" s="450"/>
      <c r="R116" s="451">
        <v>689</v>
      </c>
      <c r="S116" s="224"/>
      <c r="T116" s="451">
        <v>677</v>
      </c>
      <c r="U116" s="450"/>
      <c r="V116" s="451">
        <v>1390</v>
      </c>
      <c r="W116" s="450"/>
      <c r="X116" s="451">
        <v>700</v>
      </c>
      <c r="Y116" s="450"/>
      <c r="Z116" s="451">
        <v>690</v>
      </c>
      <c r="AA116" s="224"/>
      <c r="AB116" s="451">
        <v>680</v>
      </c>
      <c r="AC116" s="450"/>
      <c r="AD116" s="451">
        <v>1379</v>
      </c>
      <c r="AE116" s="450"/>
      <c r="AF116" s="451">
        <v>703</v>
      </c>
      <c r="AG116" s="450"/>
      <c r="AH116" s="451">
        <v>676</v>
      </c>
      <c r="AI116" s="224"/>
      <c r="AJ116" s="712">
        <v>672</v>
      </c>
      <c r="AK116" s="711"/>
      <c r="AL116" s="712">
        <v>1351</v>
      </c>
      <c r="AM116" s="711"/>
      <c r="AN116" s="712">
        <v>672</v>
      </c>
      <c r="AO116" s="711"/>
      <c r="AP116" s="712">
        <v>679</v>
      </c>
      <c r="AQ116" s="224"/>
      <c r="AR116" s="712">
        <v>675</v>
      </c>
      <c r="AS116" s="711"/>
      <c r="AT116" s="712">
        <v>1329</v>
      </c>
      <c r="AU116" s="711"/>
      <c r="AV116" s="712">
        <v>651</v>
      </c>
      <c r="AW116" s="711"/>
      <c r="AX116" s="712">
        <v>678</v>
      </c>
      <c r="AY116" s="224"/>
    </row>
    <row r="117" spans="1:51" s="215" customFormat="1" ht="14.85" customHeight="1">
      <c r="A117" s="212"/>
      <c r="B117" s="223" t="s">
        <v>210</v>
      </c>
      <c r="C117" s="223"/>
      <c r="D117" s="451">
        <v>476</v>
      </c>
      <c r="E117" s="450"/>
      <c r="F117" s="451">
        <v>950</v>
      </c>
      <c r="G117" s="450"/>
      <c r="H117" s="451">
        <v>489</v>
      </c>
      <c r="I117" s="450"/>
      <c r="J117" s="451">
        <v>461</v>
      </c>
      <c r="K117" s="224"/>
      <c r="L117" s="451">
        <v>473</v>
      </c>
      <c r="M117" s="450"/>
      <c r="N117" s="451">
        <v>946</v>
      </c>
      <c r="O117" s="450"/>
      <c r="P117" s="451">
        <v>485</v>
      </c>
      <c r="Q117" s="450"/>
      <c r="R117" s="451">
        <v>461</v>
      </c>
      <c r="S117" s="224"/>
      <c r="T117" s="451">
        <v>479</v>
      </c>
      <c r="U117" s="450"/>
      <c r="V117" s="451">
        <v>922</v>
      </c>
      <c r="W117" s="450"/>
      <c r="X117" s="451">
        <v>472</v>
      </c>
      <c r="Y117" s="450"/>
      <c r="Z117" s="451">
        <v>450</v>
      </c>
      <c r="AA117" s="224"/>
      <c r="AB117" s="451">
        <v>500</v>
      </c>
      <c r="AC117" s="450"/>
      <c r="AD117" s="451">
        <v>935</v>
      </c>
      <c r="AE117" s="450"/>
      <c r="AF117" s="451">
        <v>482</v>
      </c>
      <c r="AG117" s="450"/>
      <c r="AH117" s="451">
        <v>453</v>
      </c>
      <c r="AI117" s="224"/>
      <c r="AJ117" s="712">
        <v>491</v>
      </c>
      <c r="AK117" s="711"/>
      <c r="AL117" s="712">
        <v>919</v>
      </c>
      <c r="AM117" s="711"/>
      <c r="AN117" s="712">
        <v>472</v>
      </c>
      <c r="AO117" s="711"/>
      <c r="AP117" s="712">
        <v>447</v>
      </c>
      <c r="AQ117" s="224"/>
      <c r="AR117" s="712">
        <v>494</v>
      </c>
      <c r="AS117" s="711"/>
      <c r="AT117" s="712">
        <v>914</v>
      </c>
      <c r="AU117" s="711"/>
      <c r="AV117" s="712">
        <v>465</v>
      </c>
      <c r="AW117" s="711"/>
      <c r="AX117" s="712">
        <v>449</v>
      </c>
      <c r="AY117" s="224"/>
    </row>
    <row r="118" spans="1:51" s="215" customFormat="1" ht="14.85" customHeight="1">
      <c r="A118" s="212"/>
      <c r="B118" s="223" t="s">
        <v>405</v>
      </c>
      <c r="C118" s="223"/>
      <c r="D118" s="451">
        <v>576</v>
      </c>
      <c r="E118" s="450"/>
      <c r="F118" s="451">
        <v>1172</v>
      </c>
      <c r="G118" s="450"/>
      <c r="H118" s="451">
        <v>569</v>
      </c>
      <c r="I118" s="450"/>
      <c r="J118" s="451">
        <v>603</v>
      </c>
      <c r="K118" s="224"/>
      <c r="L118" s="451">
        <v>575</v>
      </c>
      <c r="M118" s="450"/>
      <c r="N118" s="451">
        <v>1170</v>
      </c>
      <c r="O118" s="450"/>
      <c r="P118" s="451">
        <v>573</v>
      </c>
      <c r="Q118" s="450"/>
      <c r="R118" s="451">
        <v>597</v>
      </c>
      <c r="S118" s="224"/>
      <c r="T118" s="451">
        <v>605</v>
      </c>
      <c r="U118" s="450"/>
      <c r="V118" s="451">
        <v>1197</v>
      </c>
      <c r="W118" s="450"/>
      <c r="X118" s="451">
        <v>589</v>
      </c>
      <c r="Y118" s="450"/>
      <c r="Z118" s="451">
        <v>608</v>
      </c>
      <c r="AA118" s="224"/>
      <c r="AB118" s="451">
        <v>618</v>
      </c>
      <c r="AC118" s="450"/>
      <c r="AD118" s="451">
        <v>1196</v>
      </c>
      <c r="AE118" s="450"/>
      <c r="AF118" s="451">
        <v>585</v>
      </c>
      <c r="AG118" s="450"/>
      <c r="AH118" s="451">
        <v>611</v>
      </c>
      <c r="AI118" s="224"/>
      <c r="AJ118" s="712">
        <v>613</v>
      </c>
      <c r="AK118" s="711"/>
      <c r="AL118" s="712">
        <v>1175</v>
      </c>
      <c r="AM118" s="711"/>
      <c r="AN118" s="712">
        <v>572</v>
      </c>
      <c r="AO118" s="711"/>
      <c r="AP118" s="712">
        <v>603</v>
      </c>
      <c r="AQ118" s="224"/>
      <c r="AR118" s="712">
        <v>618</v>
      </c>
      <c r="AS118" s="711"/>
      <c r="AT118" s="712">
        <v>1185</v>
      </c>
      <c r="AU118" s="711"/>
      <c r="AV118" s="712">
        <v>572</v>
      </c>
      <c r="AW118" s="711"/>
      <c r="AX118" s="712">
        <v>613</v>
      </c>
      <c r="AY118" s="224"/>
    </row>
    <row r="119" spans="1:51" s="215" customFormat="1" ht="14.85" customHeight="1">
      <c r="A119" s="212"/>
      <c r="B119" s="223" t="s">
        <v>211</v>
      </c>
      <c r="C119" s="223"/>
      <c r="D119" s="451">
        <v>1435</v>
      </c>
      <c r="E119" s="450"/>
      <c r="F119" s="451">
        <v>3334</v>
      </c>
      <c r="G119" s="450"/>
      <c r="H119" s="451">
        <v>1684</v>
      </c>
      <c r="I119" s="450"/>
      <c r="J119" s="451">
        <v>1650</v>
      </c>
      <c r="K119" s="224"/>
      <c r="L119" s="451">
        <v>1455</v>
      </c>
      <c r="M119" s="450"/>
      <c r="N119" s="451">
        <v>3323</v>
      </c>
      <c r="O119" s="450"/>
      <c r="P119" s="451">
        <v>1672</v>
      </c>
      <c r="Q119" s="450"/>
      <c r="R119" s="451">
        <v>1651</v>
      </c>
      <c r="S119" s="224"/>
      <c r="T119" s="451">
        <v>1466</v>
      </c>
      <c r="U119" s="450"/>
      <c r="V119" s="451">
        <v>3335</v>
      </c>
      <c r="W119" s="450"/>
      <c r="X119" s="451">
        <v>1684</v>
      </c>
      <c r="Y119" s="450"/>
      <c r="Z119" s="451">
        <v>1651</v>
      </c>
      <c r="AA119" s="224"/>
      <c r="AB119" s="451">
        <v>1463</v>
      </c>
      <c r="AC119" s="450"/>
      <c r="AD119" s="451">
        <v>3297</v>
      </c>
      <c r="AE119" s="450"/>
      <c r="AF119" s="451">
        <v>1665</v>
      </c>
      <c r="AG119" s="450"/>
      <c r="AH119" s="451">
        <v>1632</v>
      </c>
      <c r="AI119" s="224"/>
      <c r="AJ119" s="712">
        <v>1504</v>
      </c>
      <c r="AK119" s="711"/>
      <c r="AL119" s="712">
        <v>3337</v>
      </c>
      <c r="AM119" s="711"/>
      <c r="AN119" s="712">
        <v>1677</v>
      </c>
      <c r="AO119" s="711"/>
      <c r="AP119" s="712">
        <v>1660</v>
      </c>
      <c r="AQ119" s="224"/>
      <c r="AR119" s="712">
        <v>1532</v>
      </c>
      <c r="AS119" s="711"/>
      <c r="AT119" s="712">
        <v>3346</v>
      </c>
      <c r="AU119" s="711"/>
      <c r="AV119" s="712">
        <v>1680</v>
      </c>
      <c r="AW119" s="711"/>
      <c r="AX119" s="712">
        <v>1666</v>
      </c>
      <c r="AY119" s="224"/>
    </row>
    <row r="120" spans="1:51" s="215" customFormat="1" ht="14.85" customHeight="1">
      <c r="A120" s="212"/>
      <c r="B120" s="223" t="s">
        <v>212</v>
      </c>
      <c r="C120" s="223"/>
      <c r="D120" s="451">
        <v>150</v>
      </c>
      <c r="E120" s="450"/>
      <c r="F120" s="451">
        <v>319</v>
      </c>
      <c r="G120" s="450"/>
      <c r="H120" s="451">
        <v>151</v>
      </c>
      <c r="I120" s="450"/>
      <c r="J120" s="451">
        <v>168</v>
      </c>
      <c r="K120" s="224"/>
      <c r="L120" s="451">
        <v>155</v>
      </c>
      <c r="M120" s="450"/>
      <c r="N120" s="451">
        <v>315</v>
      </c>
      <c r="O120" s="450"/>
      <c r="P120" s="451">
        <v>153</v>
      </c>
      <c r="Q120" s="450"/>
      <c r="R120" s="451">
        <v>162</v>
      </c>
      <c r="S120" s="224"/>
      <c r="T120" s="451">
        <v>159</v>
      </c>
      <c r="U120" s="450"/>
      <c r="V120" s="451">
        <v>314</v>
      </c>
      <c r="W120" s="450"/>
      <c r="X120" s="451">
        <v>154</v>
      </c>
      <c r="Y120" s="450"/>
      <c r="Z120" s="451">
        <v>160</v>
      </c>
      <c r="AA120" s="224"/>
      <c r="AB120" s="451">
        <v>158</v>
      </c>
      <c r="AC120" s="450"/>
      <c r="AD120" s="451">
        <v>309</v>
      </c>
      <c r="AE120" s="450"/>
      <c r="AF120" s="451">
        <v>153</v>
      </c>
      <c r="AG120" s="450"/>
      <c r="AH120" s="451">
        <v>156</v>
      </c>
      <c r="AI120" s="224"/>
      <c r="AJ120" s="712">
        <v>160</v>
      </c>
      <c r="AK120" s="711"/>
      <c r="AL120" s="712">
        <v>309</v>
      </c>
      <c r="AM120" s="711"/>
      <c r="AN120" s="712">
        <v>153</v>
      </c>
      <c r="AO120" s="711"/>
      <c r="AP120" s="712">
        <v>156</v>
      </c>
      <c r="AQ120" s="224"/>
      <c r="AR120" s="712">
        <v>160</v>
      </c>
      <c r="AS120" s="711">
        <v>0</v>
      </c>
      <c r="AT120" s="712">
        <v>308</v>
      </c>
      <c r="AU120" s="711">
        <v>0</v>
      </c>
      <c r="AV120" s="712">
        <v>150</v>
      </c>
      <c r="AW120" s="711">
        <v>0</v>
      </c>
      <c r="AX120" s="712">
        <v>158</v>
      </c>
      <c r="AY120" s="224"/>
    </row>
    <row r="121" spans="1:51" s="215" customFormat="1" ht="14.85" customHeight="1">
      <c r="A121" s="212"/>
      <c r="B121" s="223" t="s">
        <v>213</v>
      </c>
      <c r="C121" s="223"/>
      <c r="D121" s="451">
        <v>243</v>
      </c>
      <c r="E121" s="450"/>
      <c r="F121" s="451">
        <v>483</v>
      </c>
      <c r="G121" s="450"/>
      <c r="H121" s="451">
        <v>224</v>
      </c>
      <c r="I121" s="450"/>
      <c r="J121" s="451">
        <v>259</v>
      </c>
      <c r="K121" s="224"/>
      <c r="L121" s="451">
        <v>243</v>
      </c>
      <c r="M121" s="450"/>
      <c r="N121" s="451">
        <v>482</v>
      </c>
      <c r="O121" s="450"/>
      <c r="P121" s="451">
        <v>225</v>
      </c>
      <c r="Q121" s="450"/>
      <c r="R121" s="451">
        <v>257</v>
      </c>
      <c r="S121" s="224"/>
      <c r="T121" s="451">
        <v>230</v>
      </c>
      <c r="U121" s="450"/>
      <c r="V121" s="451">
        <v>459</v>
      </c>
      <c r="W121" s="450"/>
      <c r="X121" s="451">
        <v>217</v>
      </c>
      <c r="Y121" s="450"/>
      <c r="Z121" s="451">
        <v>242</v>
      </c>
      <c r="AA121" s="224"/>
      <c r="AB121" s="451">
        <v>223</v>
      </c>
      <c r="AC121" s="450"/>
      <c r="AD121" s="451">
        <v>449</v>
      </c>
      <c r="AE121" s="450"/>
      <c r="AF121" s="451">
        <v>209</v>
      </c>
      <c r="AG121" s="450"/>
      <c r="AH121" s="451">
        <v>240</v>
      </c>
      <c r="AI121" s="224"/>
      <c r="AJ121" s="712">
        <v>215</v>
      </c>
      <c r="AK121" s="711"/>
      <c r="AL121" s="712">
        <v>434</v>
      </c>
      <c r="AM121" s="711"/>
      <c r="AN121" s="712">
        <v>207</v>
      </c>
      <c r="AO121" s="711"/>
      <c r="AP121" s="712">
        <v>227</v>
      </c>
      <c r="AQ121" s="224"/>
      <c r="AR121" s="712">
        <v>210</v>
      </c>
      <c r="AS121" s="711"/>
      <c r="AT121" s="712">
        <v>423</v>
      </c>
      <c r="AU121" s="711"/>
      <c r="AV121" s="712">
        <v>198</v>
      </c>
      <c r="AW121" s="711"/>
      <c r="AX121" s="712">
        <v>225</v>
      </c>
      <c r="AY121" s="224"/>
    </row>
    <row r="122" spans="1:51" s="215" customFormat="1" ht="14.85" customHeight="1">
      <c r="A122" s="212"/>
      <c r="B122" s="223" t="s">
        <v>214</v>
      </c>
      <c r="C122" s="223"/>
      <c r="D122" s="451">
        <v>512</v>
      </c>
      <c r="E122" s="450"/>
      <c r="F122" s="451">
        <v>1126</v>
      </c>
      <c r="G122" s="450"/>
      <c r="H122" s="451">
        <v>582</v>
      </c>
      <c r="I122" s="450"/>
      <c r="J122" s="451">
        <v>544</v>
      </c>
      <c r="K122" s="224"/>
      <c r="L122" s="451">
        <v>513</v>
      </c>
      <c r="M122" s="450"/>
      <c r="N122" s="451">
        <v>1124</v>
      </c>
      <c r="O122" s="450"/>
      <c r="P122" s="451">
        <v>575</v>
      </c>
      <c r="Q122" s="450"/>
      <c r="R122" s="451">
        <v>549</v>
      </c>
      <c r="S122" s="224"/>
      <c r="T122" s="451">
        <v>519</v>
      </c>
      <c r="U122" s="450"/>
      <c r="V122" s="451">
        <v>1132</v>
      </c>
      <c r="W122" s="450"/>
      <c r="X122" s="451">
        <v>577</v>
      </c>
      <c r="Y122" s="450"/>
      <c r="Z122" s="451">
        <v>555</v>
      </c>
      <c r="AA122" s="224"/>
      <c r="AB122" s="451">
        <v>511</v>
      </c>
      <c r="AC122" s="450"/>
      <c r="AD122" s="451">
        <v>1107</v>
      </c>
      <c r="AE122" s="450"/>
      <c r="AF122" s="451">
        <v>568</v>
      </c>
      <c r="AG122" s="450"/>
      <c r="AH122" s="451">
        <v>539</v>
      </c>
      <c r="AI122" s="224"/>
      <c r="AJ122" s="712">
        <v>522</v>
      </c>
      <c r="AK122" s="711"/>
      <c r="AL122" s="712">
        <v>1112</v>
      </c>
      <c r="AM122" s="711"/>
      <c r="AN122" s="712">
        <v>563</v>
      </c>
      <c r="AO122" s="711"/>
      <c r="AP122" s="712">
        <v>549</v>
      </c>
      <c r="AQ122" s="224"/>
      <c r="AR122" s="712">
        <v>522</v>
      </c>
      <c r="AS122" s="711"/>
      <c r="AT122" s="712">
        <v>1102</v>
      </c>
      <c r="AU122" s="711"/>
      <c r="AV122" s="712">
        <v>547</v>
      </c>
      <c r="AW122" s="711"/>
      <c r="AX122" s="712">
        <v>555</v>
      </c>
      <c r="AY122" s="224"/>
    </row>
    <row r="123" spans="1:51" s="215" customFormat="1" ht="14.85" customHeight="1">
      <c r="A123" s="212"/>
      <c r="B123" s="223" t="s">
        <v>406</v>
      </c>
      <c r="C123" s="223"/>
      <c r="D123" s="451">
        <v>1013</v>
      </c>
      <c r="E123" s="450"/>
      <c r="F123" s="451">
        <v>2213</v>
      </c>
      <c r="G123" s="450"/>
      <c r="H123" s="451">
        <v>1111</v>
      </c>
      <c r="I123" s="450"/>
      <c r="J123" s="451">
        <v>1102</v>
      </c>
      <c r="K123" s="224"/>
      <c r="L123" s="451">
        <v>1017</v>
      </c>
      <c r="M123" s="450"/>
      <c r="N123" s="451">
        <v>2190</v>
      </c>
      <c r="O123" s="450"/>
      <c r="P123" s="451">
        <v>1092</v>
      </c>
      <c r="Q123" s="450"/>
      <c r="R123" s="451">
        <v>1098</v>
      </c>
      <c r="S123" s="224"/>
      <c r="T123" s="451">
        <v>1041</v>
      </c>
      <c r="U123" s="450"/>
      <c r="V123" s="451">
        <v>2208</v>
      </c>
      <c r="W123" s="450"/>
      <c r="X123" s="451">
        <v>1098</v>
      </c>
      <c r="Y123" s="450"/>
      <c r="Z123" s="451">
        <v>1110</v>
      </c>
      <c r="AA123" s="224"/>
      <c r="AB123" s="451">
        <v>1037</v>
      </c>
      <c r="AC123" s="450"/>
      <c r="AD123" s="451">
        <v>2184</v>
      </c>
      <c r="AE123" s="450"/>
      <c r="AF123" s="451">
        <v>1085</v>
      </c>
      <c r="AG123" s="450"/>
      <c r="AH123" s="451">
        <v>1099</v>
      </c>
      <c r="AI123" s="224"/>
      <c r="AJ123" s="712">
        <v>1020</v>
      </c>
      <c r="AK123" s="711"/>
      <c r="AL123" s="712">
        <v>2117</v>
      </c>
      <c r="AM123" s="711"/>
      <c r="AN123" s="712">
        <v>1058</v>
      </c>
      <c r="AO123" s="711"/>
      <c r="AP123" s="712">
        <v>1059</v>
      </c>
      <c r="AQ123" s="224"/>
      <c r="AR123" s="712">
        <v>1028</v>
      </c>
      <c r="AS123" s="711"/>
      <c r="AT123" s="712">
        <v>2103</v>
      </c>
      <c r="AU123" s="711"/>
      <c r="AV123" s="712">
        <v>1054</v>
      </c>
      <c r="AW123" s="711"/>
      <c r="AX123" s="712">
        <v>1049</v>
      </c>
      <c r="AY123" s="224"/>
    </row>
    <row r="124" spans="1:51" s="215" customFormat="1" ht="14.85" customHeight="1">
      <c r="A124" s="212"/>
      <c r="B124" s="223" t="s">
        <v>215</v>
      </c>
      <c r="C124" s="223"/>
      <c r="D124" s="451">
        <v>607</v>
      </c>
      <c r="E124" s="450"/>
      <c r="F124" s="451">
        <v>1360</v>
      </c>
      <c r="G124" s="450"/>
      <c r="H124" s="451">
        <v>659</v>
      </c>
      <c r="I124" s="450"/>
      <c r="J124" s="451">
        <v>701</v>
      </c>
      <c r="K124" s="224"/>
      <c r="L124" s="451">
        <v>622</v>
      </c>
      <c r="M124" s="450"/>
      <c r="N124" s="451">
        <v>1391</v>
      </c>
      <c r="O124" s="450"/>
      <c r="P124" s="451">
        <v>681</v>
      </c>
      <c r="Q124" s="450"/>
      <c r="R124" s="451">
        <v>710</v>
      </c>
      <c r="S124" s="224"/>
      <c r="T124" s="451">
        <v>637</v>
      </c>
      <c r="U124" s="450"/>
      <c r="V124" s="451">
        <v>1423</v>
      </c>
      <c r="W124" s="450"/>
      <c r="X124" s="451">
        <v>693</v>
      </c>
      <c r="Y124" s="450"/>
      <c r="Z124" s="451">
        <v>730</v>
      </c>
      <c r="AA124" s="224"/>
      <c r="AB124" s="451">
        <v>633</v>
      </c>
      <c r="AC124" s="450"/>
      <c r="AD124" s="451">
        <v>1397</v>
      </c>
      <c r="AE124" s="450"/>
      <c r="AF124" s="451">
        <v>680</v>
      </c>
      <c r="AG124" s="450"/>
      <c r="AH124" s="451">
        <v>717</v>
      </c>
      <c r="AI124" s="224"/>
      <c r="AJ124" s="712">
        <v>635</v>
      </c>
      <c r="AK124" s="711"/>
      <c r="AL124" s="712">
        <v>1384</v>
      </c>
      <c r="AM124" s="711"/>
      <c r="AN124" s="712">
        <v>670</v>
      </c>
      <c r="AO124" s="711"/>
      <c r="AP124" s="712">
        <v>714</v>
      </c>
      <c r="AQ124" s="224"/>
      <c r="AR124" s="712">
        <v>638</v>
      </c>
      <c r="AS124" s="711"/>
      <c r="AT124" s="712">
        <v>1380</v>
      </c>
      <c r="AU124" s="711"/>
      <c r="AV124" s="712">
        <v>663</v>
      </c>
      <c r="AW124" s="711"/>
      <c r="AX124" s="712">
        <v>717</v>
      </c>
      <c r="AY124" s="224"/>
    </row>
    <row r="125" spans="1:51" s="215" customFormat="1" ht="14.85" customHeight="1">
      <c r="A125" s="212"/>
      <c r="B125" s="223" t="s">
        <v>216</v>
      </c>
      <c r="C125" s="223"/>
      <c r="D125" s="451">
        <v>272</v>
      </c>
      <c r="E125" s="450"/>
      <c r="F125" s="451">
        <v>622</v>
      </c>
      <c r="G125" s="450"/>
      <c r="H125" s="451">
        <v>309</v>
      </c>
      <c r="I125" s="450"/>
      <c r="J125" s="451">
        <v>313</v>
      </c>
      <c r="K125" s="224"/>
      <c r="L125" s="451">
        <v>269</v>
      </c>
      <c r="M125" s="450"/>
      <c r="N125" s="451">
        <v>618</v>
      </c>
      <c r="O125" s="450"/>
      <c r="P125" s="451">
        <v>314</v>
      </c>
      <c r="Q125" s="450"/>
      <c r="R125" s="451">
        <v>304</v>
      </c>
      <c r="S125" s="224"/>
      <c r="T125" s="451">
        <v>279</v>
      </c>
      <c r="U125" s="450"/>
      <c r="V125" s="451">
        <v>622</v>
      </c>
      <c r="W125" s="450"/>
      <c r="X125" s="451">
        <v>320</v>
      </c>
      <c r="Y125" s="450"/>
      <c r="Z125" s="451">
        <v>302</v>
      </c>
      <c r="AA125" s="224"/>
      <c r="AB125" s="451">
        <v>282</v>
      </c>
      <c r="AC125" s="450"/>
      <c r="AD125" s="451">
        <v>616</v>
      </c>
      <c r="AE125" s="450"/>
      <c r="AF125" s="451">
        <v>309</v>
      </c>
      <c r="AG125" s="450"/>
      <c r="AH125" s="451">
        <v>307</v>
      </c>
      <c r="AI125" s="224"/>
      <c r="AJ125" s="712">
        <v>294</v>
      </c>
      <c r="AK125" s="711"/>
      <c r="AL125" s="712">
        <v>628</v>
      </c>
      <c r="AM125" s="711"/>
      <c r="AN125" s="712">
        <v>322</v>
      </c>
      <c r="AO125" s="711"/>
      <c r="AP125" s="712">
        <v>306</v>
      </c>
      <c r="AQ125" s="224"/>
      <c r="AR125" s="712">
        <v>310</v>
      </c>
      <c r="AS125" s="711"/>
      <c r="AT125" s="712">
        <v>631</v>
      </c>
      <c r="AU125" s="711"/>
      <c r="AV125" s="712">
        <v>325</v>
      </c>
      <c r="AW125" s="711"/>
      <c r="AX125" s="712">
        <v>306</v>
      </c>
      <c r="AY125" s="224"/>
    </row>
    <row r="126" spans="1:51" s="215" customFormat="1" ht="14.85" customHeight="1">
      <c r="A126" s="212"/>
      <c r="B126" s="223" t="s">
        <v>407</v>
      </c>
      <c r="C126" s="223"/>
      <c r="D126" s="451">
        <v>235</v>
      </c>
      <c r="E126" s="450"/>
      <c r="F126" s="451">
        <v>582</v>
      </c>
      <c r="G126" s="450"/>
      <c r="H126" s="451">
        <v>309</v>
      </c>
      <c r="I126" s="450"/>
      <c r="J126" s="451">
        <v>273</v>
      </c>
      <c r="K126" s="224"/>
      <c r="L126" s="451">
        <v>243</v>
      </c>
      <c r="M126" s="450"/>
      <c r="N126" s="451">
        <v>595</v>
      </c>
      <c r="O126" s="450"/>
      <c r="P126" s="451">
        <v>311</v>
      </c>
      <c r="Q126" s="450"/>
      <c r="R126" s="451">
        <v>284</v>
      </c>
      <c r="S126" s="224"/>
      <c r="T126" s="451">
        <v>260</v>
      </c>
      <c r="U126" s="450"/>
      <c r="V126" s="451">
        <v>631</v>
      </c>
      <c r="W126" s="450"/>
      <c r="X126" s="451">
        <v>328</v>
      </c>
      <c r="Y126" s="450"/>
      <c r="Z126" s="451">
        <v>303</v>
      </c>
      <c r="AA126" s="224"/>
      <c r="AB126" s="451">
        <v>259</v>
      </c>
      <c r="AC126" s="450"/>
      <c r="AD126" s="451">
        <v>640</v>
      </c>
      <c r="AE126" s="450"/>
      <c r="AF126" s="451">
        <v>335</v>
      </c>
      <c r="AG126" s="450"/>
      <c r="AH126" s="451">
        <v>305</v>
      </c>
      <c r="AI126" s="224"/>
      <c r="AJ126" s="712">
        <v>263</v>
      </c>
      <c r="AK126" s="711"/>
      <c r="AL126" s="712">
        <v>641</v>
      </c>
      <c r="AM126" s="711"/>
      <c r="AN126" s="712">
        <v>330</v>
      </c>
      <c r="AO126" s="711"/>
      <c r="AP126" s="712">
        <v>311</v>
      </c>
      <c r="AQ126" s="224"/>
      <c r="AR126" s="712">
        <v>263</v>
      </c>
      <c r="AS126" s="711"/>
      <c r="AT126" s="712">
        <v>632</v>
      </c>
      <c r="AU126" s="711"/>
      <c r="AV126" s="712">
        <v>322</v>
      </c>
      <c r="AW126" s="711"/>
      <c r="AX126" s="712">
        <v>310</v>
      </c>
      <c r="AY126" s="224"/>
    </row>
    <row r="127" spans="1:51" s="215" customFormat="1" ht="14.85" customHeight="1">
      <c r="A127" s="212"/>
      <c r="B127" s="223" t="s">
        <v>217</v>
      </c>
      <c r="C127" s="223"/>
      <c r="D127" s="451">
        <v>316</v>
      </c>
      <c r="E127" s="450"/>
      <c r="F127" s="451">
        <v>686</v>
      </c>
      <c r="G127" s="450"/>
      <c r="H127" s="451">
        <v>338</v>
      </c>
      <c r="I127" s="450"/>
      <c r="J127" s="451">
        <v>348</v>
      </c>
      <c r="K127" s="224"/>
      <c r="L127" s="451">
        <v>320</v>
      </c>
      <c r="M127" s="450"/>
      <c r="N127" s="451">
        <v>688</v>
      </c>
      <c r="O127" s="450"/>
      <c r="P127" s="451">
        <v>344</v>
      </c>
      <c r="Q127" s="450"/>
      <c r="R127" s="451">
        <v>344</v>
      </c>
      <c r="S127" s="224"/>
      <c r="T127" s="451">
        <v>329</v>
      </c>
      <c r="U127" s="450"/>
      <c r="V127" s="451">
        <v>686</v>
      </c>
      <c r="W127" s="450"/>
      <c r="X127" s="451">
        <v>340</v>
      </c>
      <c r="Y127" s="450"/>
      <c r="Z127" s="451">
        <v>346</v>
      </c>
      <c r="AA127" s="224"/>
      <c r="AB127" s="451">
        <v>334</v>
      </c>
      <c r="AC127" s="450"/>
      <c r="AD127" s="451">
        <v>687</v>
      </c>
      <c r="AE127" s="450"/>
      <c r="AF127" s="451">
        <v>337</v>
      </c>
      <c r="AG127" s="450"/>
      <c r="AH127" s="451">
        <v>350</v>
      </c>
      <c r="AI127" s="224"/>
      <c r="AJ127" s="712">
        <v>331</v>
      </c>
      <c r="AK127" s="711"/>
      <c r="AL127" s="712">
        <v>680</v>
      </c>
      <c r="AM127" s="711"/>
      <c r="AN127" s="712">
        <v>336</v>
      </c>
      <c r="AO127" s="711"/>
      <c r="AP127" s="712">
        <v>344</v>
      </c>
      <c r="AQ127" s="224"/>
      <c r="AR127" s="712">
        <v>329</v>
      </c>
      <c r="AS127" s="711"/>
      <c r="AT127" s="712">
        <v>669</v>
      </c>
      <c r="AU127" s="711"/>
      <c r="AV127" s="712">
        <v>334</v>
      </c>
      <c r="AW127" s="711"/>
      <c r="AX127" s="712">
        <v>335</v>
      </c>
      <c r="AY127" s="224"/>
    </row>
    <row r="128" spans="1:51" s="215" customFormat="1" ht="14.85" customHeight="1">
      <c r="A128" s="212"/>
      <c r="B128" s="223" t="s">
        <v>408</v>
      </c>
      <c r="C128" s="223"/>
      <c r="D128" s="451">
        <v>250</v>
      </c>
      <c r="E128" s="450"/>
      <c r="F128" s="451">
        <v>578</v>
      </c>
      <c r="G128" s="450"/>
      <c r="H128" s="451">
        <v>299</v>
      </c>
      <c r="I128" s="450"/>
      <c r="J128" s="451">
        <v>279</v>
      </c>
      <c r="K128" s="224"/>
      <c r="L128" s="451">
        <v>249</v>
      </c>
      <c r="M128" s="450"/>
      <c r="N128" s="451">
        <v>568</v>
      </c>
      <c r="O128" s="450"/>
      <c r="P128" s="451">
        <v>294</v>
      </c>
      <c r="Q128" s="450"/>
      <c r="R128" s="451">
        <v>274</v>
      </c>
      <c r="S128" s="224"/>
      <c r="T128" s="451">
        <v>256</v>
      </c>
      <c r="U128" s="450"/>
      <c r="V128" s="451">
        <v>582</v>
      </c>
      <c r="W128" s="450"/>
      <c r="X128" s="451">
        <v>300</v>
      </c>
      <c r="Y128" s="450"/>
      <c r="Z128" s="451">
        <v>282</v>
      </c>
      <c r="AA128" s="224"/>
      <c r="AB128" s="451">
        <v>259</v>
      </c>
      <c r="AC128" s="450"/>
      <c r="AD128" s="451">
        <v>572</v>
      </c>
      <c r="AE128" s="450"/>
      <c r="AF128" s="451">
        <v>297</v>
      </c>
      <c r="AG128" s="450"/>
      <c r="AH128" s="451">
        <v>275</v>
      </c>
      <c r="AI128" s="224"/>
      <c r="AJ128" s="712">
        <v>264</v>
      </c>
      <c r="AK128" s="711"/>
      <c r="AL128" s="712">
        <v>573</v>
      </c>
      <c r="AM128" s="711"/>
      <c r="AN128" s="712">
        <v>299</v>
      </c>
      <c r="AO128" s="711"/>
      <c r="AP128" s="712">
        <v>274</v>
      </c>
      <c r="AQ128" s="224"/>
      <c r="AR128" s="712">
        <v>263</v>
      </c>
      <c r="AS128" s="711"/>
      <c r="AT128" s="712">
        <v>564</v>
      </c>
      <c r="AU128" s="711"/>
      <c r="AV128" s="712">
        <v>295</v>
      </c>
      <c r="AW128" s="711"/>
      <c r="AX128" s="712">
        <v>269</v>
      </c>
      <c r="AY128" s="224"/>
    </row>
    <row r="129" spans="1:51" s="215" customFormat="1" ht="14.85" customHeight="1">
      <c r="A129" s="212"/>
      <c r="B129" s="223" t="s">
        <v>218</v>
      </c>
      <c r="C129" s="223"/>
      <c r="D129" s="451">
        <v>504</v>
      </c>
      <c r="E129" s="450"/>
      <c r="F129" s="451">
        <v>1109</v>
      </c>
      <c r="G129" s="450"/>
      <c r="H129" s="451">
        <v>541</v>
      </c>
      <c r="I129" s="450"/>
      <c r="J129" s="451">
        <v>568</v>
      </c>
      <c r="K129" s="224"/>
      <c r="L129" s="451">
        <v>504</v>
      </c>
      <c r="M129" s="450"/>
      <c r="N129" s="451">
        <v>1074</v>
      </c>
      <c r="O129" s="450"/>
      <c r="P129" s="451">
        <v>518</v>
      </c>
      <c r="Q129" s="450"/>
      <c r="R129" s="451">
        <v>556</v>
      </c>
      <c r="S129" s="224"/>
      <c r="T129" s="451">
        <v>512</v>
      </c>
      <c r="U129" s="450"/>
      <c r="V129" s="451">
        <v>1079</v>
      </c>
      <c r="W129" s="450"/>
      <c r="X129" s="451">
        <v>527</v>
      </c>
      <c r="Y129" s="450"/>
      <c r="Z129" s="451">
        <v>552</v>
      </c>
      <c r="AA129" s="224"/>
      <c r="AB129" s="451">
        <v>512</v>
      </c>
      <c r="AC129" s="450"/>
      <c r="AD129" s="451">
        <v>1057</v>
      </c>
      <c r="AE129" s="450"/>
      <c r="AF129" s="451">
        <v>514</v>
      </c>
      <c r="AG129" s="450"/>
      <c r="AH129" s="451">
        <v>543</v>
      </c>
      <c r="AI129" s="224"/>
      <c r="AJ129" s="712">
        <v>510</v>
      </c>
      <c r="AK129" s="711"/>
      <c r="AL129" s="712">
        <v>1037</v>
      </c>
      <c r="AM129" s="711"/>
      <c r="AN129" s="712">
        <v>507</v>
      </c>
      <c r="AO129" s="711"/>
      <c r="AP129" s="712">
        <v>530</v>
      </c>
      <c r="AQ129" s="224"/>
      <c r="AR129" s="712">
        <v>512</v>
      </c>
      <c r="AS129" s="711"/>
      <c r="AT129" s="712">
        <v>1022</v>
      </c>
      <c r="AU129" s="711"/>
      <c r="AV129" s="712">
        <v>494</v>
      </c>
      <c r="AW129" s="711"/>
      <c r="AX129" s="712">
        <v>528</v>
      </c>
      <c r="AY129" s="224"/>
    </row>
    <row r="130" spans="1:51" s="215" customFormat="1" ht="14.85" customHeight="1">
      <c r="A130" s="212"/>
      <c r="B130" s="223" t="s">
        <v>219</v>
      </c>
      <c r="C130" s="223"/>
      <c r="D130" s="451">
        <v>311</v>
      </c>
      <c r="E130" s="450"/>
      <c r="F130" s="451">
        <v>763</v>
      </c>
      <c r="G130" s="450"/>
      <c r="H130" s="451">
        <v>386</v>
      </c>
      <c r="I130" s="450"/>
      <c r="J130" s="451">
        <v>377</v>
      </c>
      <c r="K130" s="224"/>
      <c r="L130" s="451">
        <v>319</v>
      </c>
      <c r="M130" s="450"/>
      <c r="N130" s="451">
        <v>771</v>
      </c>
      <c r="O130" s="450"/>
      <c r="P130" s="451">
        <v>395</v>
      </c>
      <c r="Q130" s="450"/>
      <c r="R130" s="451">
        <v>376</v>
      </c>
      <c r="S130" s="224"/>
      <c r="T130" s="451">
        <v>333</v>
      </c>
      <c r="U130" s="450"/>
      <c r="V130" s="451">
        <v>812</v>
      </c>
      <c r="W130" s="450"/>
      <c r="X130" s="451">
        <v>415</v>
      </c>
      <c r="Y130" s="450"/>
      <c r="Z130" s="451">
        <v>397</v>
      </c>
      <c r="AA130" s="224"/>
      <c r="AB130" s="451">
        <v>344</v>
      </c>
      <c r="AC130" s="450"/>
      <c r="AD130" s="451">
        <v>833</v>
      </c>
      <c r="AE130" s="450"/>
      <c r="AF130" s="451">
        <v>426</v>
      </c>
      <c r="AG130" s="450"/>
      <c r="AH130" s="451">
        <v>407</v>
      </c>
      <c r="AI130" s="224"/>
      <c r="AJ130" s="712">
        <v>349</v>
      </c>
      <c r="AK130" s="711"/>
      <c r="AL130" s="712">
        <v>815</v>
      </c>
      <c r="AM130" s="711"/>
      <c r="AN130" s="712">
        <v>414</v>
      </c>
      <c r="AO130" s="711"/>
      <c r="AP130" s="712">
        <v>401</v>
      </c>
      <c r="AQ130" s="224"/>
      <c r="AR130" s="712">
        <v>340</v>
      </c>
      <c r="AS130" s="711"/>
      <c r="AT130" s="712">
        <v>799</v>
      </c>
      <c r="AU130" s="711"/>
      <c r="AV130" s="712">
        <v>405</v>
      </c>
      <c r="AW130" s="711"/>
      <c r="AX130" s="712">
        <v>394</v>
      </c>
      <c r="AY130" s="224"/>
    </row>
    <row r="131" spans="1:51" s="215" customFormat="1" ht="14.85" customHeight="1">
      <c r="A131" s="212"/>
      <c r="B131" s="223" t="s">
        <v>220</v>
      </c>
      <c r="C131" s="223"/>
      <c r="D131" s="451">
        <v>297</v>
      </c>
      <c r="E131" s="450"/>
      <c r="F131" s="451">
        <v>633</v>
      </c>
      <c r="G131" s="450"/>
      <c r="H131" s="451">
        <v>322</v>
      </c>
      <c r="I131" s="450"/>
      <c r="J131" s="451">
        <v>311</v>
      </c>
      <c r="K131" s="224"/>
      <c r="L131" s="451">
        <v>308</v>
      </c>
      <c r="M131" s="450"/>
      <c r="N131" s="451">
        <v>646</v>
      </c>
      <c r="O131" s="450"/>
      <c r="P131" s="451">
        <v>328</v>
      </c>
      <c r="Q131" s="450"/>
      <c r="R131" s="451">
        <v>318</v>
      </c>
      <c r="S131" s="224"/>
      <c r="T131" s="451">
        <v>309</v>
      </c>
      <c r="U131" s="450"/>
      <c r="V131" s="451">
        <v>652</v>
      </c>
      <c r="W131" s="450"/>
      <c r="X131" s="451">
        <v>330</v>
      </c>
      <c r="Y131" s="450"/>
      <c r="Z131" s="451">
        <v>322</v>
      </c>
      <c r="AA131" s="224"/>
      <c r="AB131" s="451">
        <v>311</v>
      </c>
      <c r="AC131" s="450"/>
      <c r="AD131" s="451">
        <v>633</v>
      </c>
      <c r="AE131" s="450"/>
      <c r="AF131" s="451">
        <v>324</v>
      </c>
      <c r="AG131" s="450"/>
      <c r="AH131" s="451">
        <v>309</v>
      </c>
      <c r="AI131" s="224"/>
      <c r="AJ131" s="712">
        <v>342</v>
      </c>
      <c r="AK131" s="711"/>
      <c r="AL131" s="712">
        <v>706</v>
      </c>
      <c r="AM131" s="711"/>
      <c r="AN131" s="712">
        <v>360</v>
      </c>
      <c r="AO131" s="711"/>
      <c r="AP131" s="712">
        <v>346</v>
      </c>
      <c r="AQ131" s="224"/>
      <c r="AR131" s="712">
        <v>363</v>
      </c>
      <c r="AS131" s="711"/>
      <c r="AT131" s="712">
        <v>765</v>
      </c>
      <c r="AU131" s="711"/>
      <c r="AV131" s="712">
        <v>382</v>
      </c>
      <c r="AW131" s="711"/>
      <c r="AX131" s="712">
        <v>383</v>
      </c>
      <c r="AY131" s="224"/>
    </row>
    <row r="132" spans="1:51" s="215" customFormat="1" ht="14.85" customHeight="1">
      <c r="A132" s="304"/>
      <c r="B132" s="223"/>
      <c r="C132" s="223"/>
      <c r="D132" s="451"/>
      <c r="E132" s="450"/>
      <c r="F132" s="451"/>
      <c r="G132" s="450"/>
      <c r="H132" s="451"/>
      <c r="I132" s="450"/>
      <c r="J132" s="451"/>
      <c r="K132" s="224"/>
      <c r="L132" s="451"/>
      <c r="M132" s="450"/>
      <c r="N132" s="451"/>
      <c r="O132" s="450"/>
      <c r="P132" s="451"/>
      <c r="Q132" s="450"/>
      <c r="R132" s="451"/>
      <c r="S132" s="224"/>
      <c r="T132" s="451"/>
      <c r="U132" s="450"/>
      <c r="V132" s="451"/>
      <c r="W132" s="450"/>
      <c r="X132" s="451"/>
      <c r="Y132" s="450"/>
      <c r="Z132" s="451"/>
      <c r="AA132" s="224"/>
      <c r="AB132" s="451"/>
      <c r="AC132" s="450"/>
      <c r="AD132" s="451"/>
      <c r="AE132" s="450"/>
      <c r="AF132" s="451"/>
      <c r="AG132" s="450"/>
      <c r="AH132" s="451"/>
      <c r="AI132" s="224"/>
      <c r="AJ132" s="712"/>
      <c r="AK132" s="711"/>
      <c r="AL132" s="712"/>
      <c r="AM132" s="711"/>
      <c r="AN132" s="712"/>
      <c r="AO132" s="711"/>
      <c r="AP132" s="712"/>
      <c r="AQ132" s="224"/>
      <c r="AR132" s="712"/>
      <c r="AS132" s="711"/>
      <c r="AT132" s="712"/>
      <c r="AU132" s="711"/>
      <c r="AV132" s="712"/>
      <c r="AW132" s="711"/>
      <c r="AX132" s="712"/>
      <c r="AY132" s="224"/>
    </row>
    <row r="133" spans="1:51" s="215" customFormat="1" ht="14.85" customHeight="1">
      <c r="A133" s="212"/>
      <c r="B133" s="303" t="s">
        <v>221</v>
      </c>
      <c r="C133" s="303"/>
      <c r="D133" s="449">
        <f t="shared" ref="D133" si="117">SUM(D134:D137)</f>
        <v>900</v>
      </c>
      <c r="E133" s="450"/>
      <c r="F133" s="449">
        <f t="shared" ref="F133" si="118">SUM(F134:F137)</f>
        <v>1999</v>
      </c>
      <c r="G133" s="450"/>
      <c r="H133" s="449">
        <f t="shared" ref="H133" si="119">SUM(H134:H137)</f>
        <v>997</v>
      </c>
      <c r="I133" s="450"/>
      <c r="J133" s="449">
        <f t="shared" ref="J133" si="120">SUM(J134:J137)</f>
        <v>1002</v>
      </c>
      <c r="K133" s="450"/>
      <c r="L133" s="449">
        <f t="shared" ref="L133" si="121">SUM(L134:L137)</f>
        <v>893</v>
      </c>
      <c r="M133" s="450"/>
      <c r="N133" s="449">
        <f t="shared" ref="N133" si="122">SUM(N134:N137)</f>
        <v>1950</v>
      </c>
      <c r="O133" s="450"/>
      <c r="P133" s="449">
        <f t="shared" ref="P133" si="123">SUM(P134:P137)</f>
        <v>981</v>
      </c>
      <c r="Q133" s="450"/>
      <c r="R133" s="449">
        <f t="shared" ref="R133" si="124">SUM(R134:R137)</f>
        <v>969</v>
      </c>
      <c r="S133" s="450"/>
      <c r="T133" s="449">
        <f t="shared" ref="T133" si="125">SUM(T134:T137)</f>
        <v>917</v>
      </c>
      <c r="U133" s="450"/>
      <c r="V133" s="449">
        <f t="shared" ref="V133" si="126">SUM(V134:V137)</f>
        <v>1951</v>
      </c>
      <c r="W133" s="450"/>
      <c r="X133" s="449">
        <f t="shared" ref="X133" si="127">SUM(X134:X137)</f>
        <v>986</v>
      </c>
      <c r="Y133" s="450"/>
      <c r="Z133" s="449">
        <f t="shared" ref="Z133" si="128">SUM(Z134:Z137)</f>
        <v>965</v>
      </c>
      <c r="AA133" s="450"/>
      <c r="AB133" s="449">
        <f t="shared" ref="AB133" si="129">SUM(AB134:AB137)</f>
        <v>893</v>
      </c>
      <c r="AC133" s="450"/>
      <c r="AD133" s="449">
        <f t="shared" ref="AD133" si="130">SUM(AD134:AD137)</f>
        <v>1901</v>
      </c>
      <c r="AE133" s="450"/>
      <c r="AF133" s="449">
        <f t="shared" ref="AF133" si="131">SUM(AF134:AF137)</f>
        <v>954</v>
      </c>
      <c r="AG133" s="450"/>
      <c r="AH133" s="449">
        <f t="shared" ref="AH133" si="132">SUM(AH134:AH137)</f>
        <v>947</v>
      </c>
      <c r="AI133" s="450"/>
      <c r="AJ133" s="716">
        <f t="shared" ref="AJ133" si="133">SUM(AJ134:AJ137)</f>
        <v>889</v>
      </c>
      <c r="AK133" s="711"/>
      <c r="AL133" s="716">
        <f t="shared" ref="AL133" si="134">SUM(AL134:AL137)</f>
        <v>1863</v>
      </c>
      <c r="AM133" s="711"/>
      <c r="AN133" s="716">
        <f t="shared" ref="AN133" si="135">SUM(AN134:AN137)</f>
        <v>937</v>
      </c>
      <c r="AO133" s="711"/>
      <c r="AP133" s="716">
        <f t="shared" ref="AP133" si="136">SUM(AP134:AP137)</f>
        <v>926</v>
      </c>
      <c r="AQ133" s="450"/>
      <c r="AR133" s="716">
        <f t="shared" ref="AR133" si="137">SUM(AR134:AR137)</f>
        <v>878</v>
      </c>
      <c r="AS133" s="711"/>
      <c r="AT133" s="716">
        <f t="shared" ref="AT133" si="138">SUM(AT134:AT137)</f>
        <v>1833</v>
      </c>
      <c r="AU133" s="711"/>
      <c r="AV133" s="716">
        <f t="shared" ref="AV133" si="139">SUM(AV134:AV137)</f>
        <v>919</v>
      </c>
      <c r="AW133" s="711"/>
      <c r="AX133" s="716">
        <f t="shared" ref="AX133" si="140">SUM(AX134:AX137)</f>
        <v>914</v>
      </c>
      <c r="AY133" s="450"/>
    </row>
    <row r="134" spans="1:51" s="215" customFormat="1" ht="14.85" customHeight="1">
      <c r="A134" s="212"/>
      <c r="B134" s="223" t="s">
        <v>222</v>
      </c>
      <c r="C134" s="223"/>
      <c r="D134" s="451">
        <v>505</v>
      </c>
      <c r="E134" s="450"/>
      <c r="F134" s="451">
        <v>1125</v>
      </c>
      <c r="G134" s="450"/>
      <c r="H134" s="451">
        <v>569</v>
      </c>
      <c r="I134" s="450"/>
      <c r="J134" s="451">
        <v>556</v>
      </c>
      <c r="K134" s="224"/>
      <c r="L134" s="451">
        <v>504</v>
      </c>
      <c r="M134" s="450"/>
      <c r="N134" s="451">
        <v>1108</v>
      </c>
      <c r="O134" s="450"/>
      <c r="P134" s="451">
        <v>565</v>
      </c>
      <c r="Q134" s="450"/>
      <c r="R134" s="451">
        <v>543</v>
      </c>
      <c r="S134" s="224"/>
      <c r="T134" s="451">
        <v>514</v>
      </c>
      <c r="U134" s="450"/>
      <c r="V134" s="451">
        <v>1104</v>
      </c>
      <c r="W134" s="450"/>
      <c r="X134" s="451">
        <v>565</v>
      </c>
      <c r="Y134" s="450"/>
      <c r="Z134" s="451">
        <v>539</v>
      </c>
      <c r="AA134" s="224"/>
      <c r="AB134" s="451">
        <v>494</v>
      </c>
      <c r="AC134" s="450"/>
      <c r="AD134" s="451">
        <v>1062</v>
      </c>
      <c r="AE134" s="450"/>
      <c r="AF134" s="451">
        <v>539</v>
      </c>
      <c r="AG134" s="450"/>
      <c r="AH134" s="451">
        <v>523</v>
      </c>
      <c r="AI134" s="224"/>
      <c r="AJ134" s="712">
        <v>488</v>
      </c>
      <c r="AK134" s="711"/>
      <c r="AL134" s="712">
        <v>1036</v>
      </c>
      <c r="AM134" s="711"/>
      <c r="AN134" s="712">
        <v>527</v>
      </c>
      <c r="AO134" s="711"/>
      <c r="AP134" s="712">
        <v>509</v>
      </c>
      <c r="AQ134" s="224"/>
      <c r="AR134" s="712">
        <v>490</v>
      </c>
      <c r="AS134" s="711"/>
      <c r="AT134" s="712">
        <v>1024</v>
      </c>
      <c r="AU134" s="711"/>
      <c r="AV134" s="712">
        <v>521</v>
      </c>
      <c r="AW134" s="711"/>
      <c r="AX134" s="712">
        <v>503</v>
      </c>
      <c r="AY134" s="224"/>
    </row>
    <row r="135" spans="1:51" s="215" customFormat="1" ht="14.85" customHeight="1">
      <c r="A135" s="212"/>
      <c r="B135" s="223" t="s">
        <v>223</v>
      </c>
      <c r="C135" s="223"/>
      <c r="D135" s="451">
        <v>162</v>
      </c>
      <c r="E135" s="450"/>
      <c r="F135" s="451">
        <v>327</v>
      </c>
      <c r="G135" s="450"/>
      <c r="H135" s="451">
        <v>151</v>
      </c>
      <c r="I135" s="450"/>
      <c r="J135" s="451">
        <v>176</v>
      </c>
      <c r="K135" s="224"/>
      <c r="L135" s="451">
        <v>153</v>
      </c>
      <c r="M135" s="450"/>
      <c r="N135" s="451">
        <v>301</v>
      </c>
      <c r="O135" s="450"/>
      <c r="P135" s="451">
        <v>143</v>
      </c>
      <c r="Q135" s="450"/>
      <c r="R135" s="451">
        <v>158</v>
      </c>
      <c r="S135" s="224"/>
      <c r="T135" s="451">
        <v>157</v>
      </c>
      <c r="U135" s="450"/>
      <c r="V135" s="451">
        <v>297</v>
      </c>
      <c r="W135" s="450"/>
      <c r="X135" s="451">
        <v>138</v>
      </c>
      <c r="Y135" s="450"/>
      <c r="Z135" s="451">
        <v>159</v>
      </c>
      <c r="AA135" s="224"/>
      <c r="AB135" s="451">
        <v>154</v>
      </c>
      <c r="AC135" s="450"/>
      <c r="AD135" s="451">
        <v>293</v>
      </c>
      <c r="AE135" s="450"/>
      <c r="AF135" s="451">
        <v>135</v>
      </c>
      <c r="AG135" s="450"/>
      <c r="AH135" s="451">
        <v>158</v>
      </c>
      <c r="AI135" s="224"/>
      <c r="AJ135" s="712">
        <v>154</v>
      </c>
      <c r="AK135" s="711"/>
      <c r="AL135" s="712">
        <v>288</v>
      </c>
      <c r="AM135" s="711"/>
      <c r="AN135" s="712">
        <v>133</v>
      </c>
      <c r="AO135" s="711"/>
      <c r="AP135" s="712">
        <v>155</v>
      </c>
      <c r="AQ135" s="224"/>
      <c r="AR135" s="712">
        <v>147</v>
      </c>
      <c r="AS135" s="711"/>
      <c r="AT135" s="712">
        <v>281</v>
      </c>
      <c r="AU135" s="711"/>
      <c r="AV135" s="712">
        <v>131</v>
      </c>
      <c r="AW135" s="711"/>
      <c r="AX135" s="712">
        <v>150</v>
      </c>
      <c r="AY135" s="224"/>
    </row>
    <row r="136" spans="1:51" s="215" customFormat="1" ht="14.85" customHeight="1">
      <c r="A136" s="212"/>
      <c r="B136" s="223" t="s">
        <v>224</v>
      </c>
      <c r="C136" s="223"/>
      <c r="D136" s="451">
        <v>117</v>
      </c>
      <c r="E136" s="450"/>
      <c r="F136" s="451">
        <v>285</v>
      </c>
      <c r="G136" s="450"/>
      <c r="H136" s="451">
        <v>144</v>
      </c>
      <c r="I136" s="450"/>
      <c r="J136" s="451">
        <v>141</v>
      </c>
      <c r="K136" s="224"/>
      <c r="L136" s="451">
        <v>120</v>
      </c>
      <c r="M136" s="450"/>
      <c r="N136" s="451">
        <v>286</v>
      </c>
      <c r="O136" s="450"/>
      <c r="P136" s="451">
        <v>145</v>
      </c>
      <c r="Q136" s="450"/>
      <c r="R136" s="451">
        <v>141</v>
      </c>
      <c r="S136" s="224"/>
      <c r="T136" s="451">
        <v>129</v>
      </c>
      <c r="U136" s="450"/>
      <c r="V136" s="451">
        <v>299</v>
      </c>
      <c r="W136" s="450"/>
      <c r="X136" s="451">
        <v>156</v>
      </c>
      <c r="Y136" s="450"/>
      <c r="Z136" s="451">
        <v>143</v>
      </c>
      <c r="AA136" s="224"/>
      <c r="AB136" s="451">
        <v>130</v>
      </c>
      <c r="AC136" s="450"/>
      <c r="AD136" s="451">
        <v>298</v>
      </c>
      <c r="AE136" s="450"/>
      <c r="AF136" s="451">
        <v>155</v>
      </c>
      <c r="AG136" s="450"/>
      <c r="AH136" s="451">
        <v>143</v>
      </c>
      <c r="AI136" s="224"/>
      <c r="AJ136" s="712">
        <v>133</v>
      </c>
      <c r="AK136" s="711"/>
      <c r="AL136" s="712">
        <v>303</v>
      </c>
      <c r="AM136" s="711"/>
      <c r="AN136" s="712">
        <v>154</v>
      </c>
      <c r="AO136" s="711"/>
      <c r="AP136" s="712">
        <v>149</v>
      </c>
      <c r="AQ136" s="224"/>
      <c r="AR136" s="712">
        <v>131</v>
      </c>
      <c r="AS136" s="711"/>
      <c r="AT136" s="712">
        <v>299</v>
      </c>
      <c r="AU136" s="711"/>
      <c r="AV136" s="712">
        <v>151</v>
      </c>
      <c r="AW136" s="711"/>
      <c r="AX136" s="712">
        <v>148</v>
      </c>
      <c r="AY136" s="224"/>
    </row>
    <row r="137" spans="1:51">
      <c r="A137" s="207"/>
      <c r="B137" s="225" t="s">
        <v>225</v>
      </c>
      <c r="C137" s="225"/>
      <c r="D137" s="452">
        <v>116</v>
      </c>
      <c r="E137" s="453"/>
      <c r="F137" s="452">
        <v>262</v>
      </c>
      <c r="G137" s="453"/>
      <c r="H137" s="452">
        <v>133</v>
      </c>
      <c r="I137" s="453"/>
      <c r="J137" s="452">
        <v>129</v>
      </c>
      <c r="K137" s="226"/>
      <c r="L137" s="452">
        <v>116</v>
      </c>
      <c r="M137" s="453"/>
      <c r="N137" s="452">
        <v>255</v>
      </c>
      <c r="O137" s="453"/>
      <c r="P137" s="452">
        <v>128</v>
      </c>
      <c r="Q137" s="453"/>
      <c r="R137" s="452">
        <v>127</v>
      </c>
      <c r="S137" s="226"/>
      <c r="T137" s="452">
        <v>117</v>
      </c>
      <c r="U137" s="453"/>
      <c r="V137" s="452">
        <v>251</v>
      </c>
      <c r="W137" s="453"/>
      <c r="X137" s="452">
        <v>127</v>
      </c>
      <c r="Y137" s="453"/>
      <c r="Z137" s="452">
        <v>124</v>
      </c>
      <c r="AA137" s="226"/>
      <c r="AB137" s="452">
        <v>115</v>
      </c>
      <c r="AC137" s="453"/>
      <c r="AD137" s="452">
        <v>248</v>
      </c>
      <c r="AE137" s="453"/>
      <c r="AF137" s="452">
        <v>125</v>
      </c>
      <c r="AG137" s="453"/>
      <c r="AH137" s="452">
        <v>123</v>
      </c>
      <c r="AI137" s="226"/>
      <c r="AJ137" s="713">
        <v>114</v>
      </c>
      <c r="AK137" s="714"/>
      <c r="AL137" s="713">
        <v>236</v>
      </c>
      <c r="AM137" s="714"/>
      <c r="AN137" s="713">
        <v>123</v>
      </c>
      <c r="AO137" s="714"/>
      <c r="AP137" s="713">
        <v>113</v>
      </c>
      <c r="AQ137" s="226"/>
      <c r="AR137" s="713">
        <v>110</v>
      </c>
      <c r="AS137" s="714"/>
      <c r="AT137" s="713">
        <v>229</v>
      </c>
      <c r="AU137" s="714"/>
      <c r="AV137" s="713">
        <v>116</v>
      </c>
      <c r="AW137" s="714"/>
      <c r="AX137" s="713">
        <v>113</v>
      </c>
      <c r="AY137" s="226"/>
    </row>
  </sheetData>
  <sheetProtection algorithmName="SHA-512" hashValue="pdmBrT6ibs8AJxFZPql3e0YMXUuBUSRW4fkOqJteGPIFuPBAD5WwBQG3XMVj4ZeV/2YAZZGSe9266Moo76ROmQ==" saltValue="lrzxMsbPrzp6ygEseX96ag==" spinCount="100000" sheet="1" objects="1" scenarios="1"/>
  <mergeCells count="54">
    <mergeCell ref="L59:S59"/>
    <mergeCell ref="T101:Y101"/>
    <mergeCell ref="Z101:AA101"/>
    <mergeCell ref="B101:B102"/>
    <mergeCell ref="D101:K101"/>
    <mergeCell ref="L101:S101"/>
    <mergeCell ref="AJ102:AK102"/>
    <mergeCell ref="AN102:AO102"/>
    <mergeCell ref="AP102:AQ102"/>
    <mergeCell ref="AR59:AY59"/>
    <mergeCell ref="AL60:AM60"/>
    <mergeCell ref="AN60:AO60"/>
    <mergeCell ref="AP60:AQ60"/>
    <mergeCell ref="Z100:AY100"/>
    <mergeCell ref="AB101:AI101"/>
    <mergeCell ref="AJ101:AQ101"/>
    <mergeCell ref="AR101:AY101"/>
    <mergeCell ref="AR102:AS102"/>
    <mergeCell ref="AT102:AU102"/>
    <mergeCell ref="AV102:AW102"/>
    <mergeCell ref="AX102:AY102"/>
    <mergeCell ref="AL102:AM102"/>
    <mergeCell ref="T4:Y4"/>
    <mergeCell ref="AL5:AM5"/>
    <mergeCell ref="AN5:AO5"/>
    <mergeCell ref="Z58:AY58"/>
    <mergeCell ref="B59:B60"/>
    <mergeCell ref="AJ60:AK60"/>
    <mergeCell ref="AV60:AW60"/>
    <mergeCell ref="AX60:AY60"/>
    <mergeCell ref="AR60:AS60"/>
    <mergeCell ref="AT60:AU60"/>
    <mergeCell ref="AJ59:AQ59"/>
    <mergeCell ref="AB59:AI59"/>
    <mergeCell ref="Z4:AA4"/>
    <mergeCell ref="T59:Y59"/>
    <mergeCell ref="Z59:AA59"/>
    <mergeCell ref="D59:K59"/>
    <mergeCell ref="B1:AY1"/>
    <mergeCell ref="B56:AX56"/>
    <mergeCell ref="B98:AX98"/>
    <mergeCell ref="B4:B5"/>
    <mergeCell ref="D4:K4"/>
    <mergeCell ref="L4:S4"/>
    <mergeCell ref="AB4:AI4"/>
    <mergeCell ref="Z3:AY3"/>
    <mergeCell ref="AJ4:AQ4"/>
    <mergeCell ref="AR4:AY4"/>
    <mergeCell ref="AR5:AS5"/>
    <mergeCell ref="AT5:AU5"/>
    <mergeCell ref="AV5:AW5"/>
    <mergeCell ref="AP5:AQ5"/>
    <mergeCell ref="AJ5:AK5"/>
    <mergeCell ref="AX5:AY5"/>
  </mergeCells>
  <phoneticPr fontId="4"/>
  <printOptions horizontalCentered="1"/>
  <pageMargins left="0.70866141732283472" right="0.70866141732283472" top="0.78740157480314965" bottom="0.78740157480314965" header="0.51181102362204722" footer="0.51181102362204722"/>
  <pageSetup paperSize="8" pageOrder="overThenDown" orientation="landscape" r:id="rId1"/>
  <headerFooter alignWithMargins="0"/>
  <rowBreaks count="2" manualBreakCount="2">
    <brk id="55" max="16383" man="1"/>
    <brk id="9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14"/>
  <sheetViews>
    <sheetView showGridLines="0" zoomScaleNormal="100" zoomScaleSheetLayoutView="90" workbookViewId="0">
      <selection sqref="A1:AR1"/>
    </sheetView>
  </sheetViews>
  <sheetFormatPr defaultColWidth="9" defaultRowHeight="13.2"/>
  <cols>
    <col min="1" max="1" width="11.6640625" style="87" customWidth="1"/>
    <col min="2" max="2" width="6.109375" style="128" customWidth="1"/>
    <col min="3" max="3" width="0.44140625" style="87" customWidth="1"/>
    <col min="4" max="4" width="5.6640625" style="128" customWidth="1"/>
    <col min="5" max="5" width="0.44140625" style="87" customWidth="1"/>
    <col min="6" max="6" width="5.6640625" style="128" customWidth="1"/>
    <col min="7" max="7" width="0.44140625" style="87" customWidth="1"/>
    <col min="8" max="8" width="6.109375" style="128" customWidth="1"/>
    <col min="9" max="9" width="0.44140625" style="87" customWidth="1"/>
    <col min="10" max="10" width="5.6640625" style="128" customWidth="1"/>
    <col min="11" max="11" width="0.44140625" style="87" customWidth="1"/>
    <col min="12" max="12" width="5.6640625" style="128" customWidth="1"/>
    <col min="13" max="13" width="0.44140625" style="87" customWidth="1"/>
    <col min="14" max="14" width="6.109375" style="128" customWidth="1"/>
    <col min="15" max="15" width="0.44140625" style="87" customWidth="1"/>
    <col min="16" max="16" width="5.6640625" style="128" customWidth="1"/>
    <col min="17" max="17" width="0.44140625" style="87" customWidth="1"/>
    <col min="18" max="18" width="5.6640625" style="128" customWidth="1"/>
    <col min="19" max="19" width="0.44140625" style="87" customWidth="1"/>
    <col min="20" max="20" width="6.109375" style="128" customWidth="1"/>
    <col min="21" max="21" width="0.44140625" style="87" customWidth="1"/>
    <col min="22" max="22" width="5.6640625" style="128" customWidth="1"/>
    <col min="23" max="23" width="0.44140625" style="87" customWidth="1"/>
    <col min="24" max="24" width="5.6640625" style="128" customWidth="1"/>
    <col min="25" max="25" width="0.44140625" style="87" customWidth="1"/>
    <col min="26" max="26" width="6.109375" style="128" customWidth="1"/>
    <col min="27" max="27" width="0.44140625" style="87" customWidth="1"/>
    <col min="28" max="28" width="6.109375" style="128" customWidth="1"/>
    <col min="29" max="29" width="0.44140625" style="87" customWidth="1"/>
    <col min="30" max="30" width="6.109375" style="128" customWidth="1"/>
    <col min="31" max="31" width="0.44140625" style="87" customWidth="1"/>
    <col min="32" max="32" width="6.109375" style="128" customWidth="1"/>
    <col min="33" max="33" width="0.44140625" style="87" customWidth="1"/>
    <col min="34" max="34" width="6.109375" style="128" customWidth="1"/>
    <col min="35" max="35" width="0.44140625" style="87" customWidth="1"/>
    <col min="36" max="36" width="6.109375" style="128" customWidth="1"/>
    <col min="37" max="37" width="0.44140625" style="87" customWidth="1"/>
    <col min="38" max="38" width="6.109375" style="128" customWidth="1"/>
    <col min="39" max="39" width="0.44140625" style="87" customWidth="1"/>
    <col min="40" max="40" width="6.109375" style="128" customWidth="1"/>
    <col min="41" max="41" width="0.44140625" style="87" customWidth="1"/>
    <col min="42" max="42" width="6.109375" style="128" customWidth="1"/>
    <col min="43" max="43" width="0.44140625" style="87" customWidth="1"/>
    <col min="44" max="44" width="11.6640625" style="438" customWidth="1"/>
    <col min="45" max="16384" width="9" style="87"/>
  </cols>
  <sheetData>
    <row r="1" spans="1:46" ht="23.1" customHeight="1">
      <c r="A1" s="807" t="s">
        <v>763</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row>
    <row r="2" spans="1:46" ht="23.1" customHeight="1">
      <c r="Z2" s="581"/>
      <c r="AA2" s="580"/>
      <c r="AB2" s="581"/>
      <c r="AC2" s="580"/>
      <c r="AD2" s="581"/>
      <c r="AR2" s="461"/>
    </row>
    <row r="3" spans="1:46" ht="23.1" customHeight="1">
      <c r="A3" s="953" t="s">
        <v>517</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c r="AL3" s="953"/>
      <c r="AM3" s="953"/>
      <c r="AN3" s="953"/>
      <c r="AO3" s="953"/>
      <c r="AP3" s="953"/>
      <c r="AQ3" s="953"/>
      <c r="AR3" s="953"/>
      <c r="AS3" s="764"/>
      <c r="AT3" s="764"/>
    </row>
    <row r="4" spans="1:46" ht="15.9" customHeight="1">
      <c r="A4" s="942" t="s">
        <v>226</v>
      </c>
      <c r="B4" s="939" t="s">
        <v>609</v>
      </c>
      <c r="C4" s="954"/>
      <c r="D4" s="954"/>
      <c r="E4" s="954"/>
      <c r="F4" s="954"/>
      <c r="G4" s="940"/>
      <c r="H4" s="939" t="s">
        <v>619</v>
      </c>
      <c r="I4" s="954"/>
      <c r="J4" s="954"/>
      <c r="K4" s="954"/>
      <c r="L4" s="954"/>
      <c r="M4" s="940"/>
      <c r="N4" s="955" t="s">
        <v>684</v>
      </c>
      <c r="O4" s="956"/>
      <c r="P4" s="956"/>
      <c r="Q4" s="956"/>
      <c r="R4" s="956"/>
      <c r="S4" s="957"/>
      <c r="T4" s="939" t="s">
        <v>626</v>
      </c>
      <c r="U4" s="954"/>
      <c r="V4" s="954"/>
      <c r="W4" s="954"/>
      <c r="X4" s="954"/>
      <c r="Y4" s="940"/>
      <c r="Z4" s="955" t="s">
        <v>676</v>
      </c>
      <c r="AA4" s="956"/>
      <c r="AB4" s="956"/>
      <c r="AC4" s="956"/>
      <c r="AD4" s="956"/>
      <c r="AE4" s="957"/>
      <c r="AF4" s="955" t="s">
        <v>708</v>
      </c>
      <c r="AG4" s="956"/>
      <c r="AH4" s="956"/>
      <c r="AI4" s="956"/>
      <c r="AJ4" s="956"/>
      <c r="AK4" s="957"/>
      <c r="AL4" s="955" t="s">
        <v>734</v>
      </c>
      <c r="AM4" s="956"/>
      <c r="AN4" s="956"/>
      <c r="AO4" s="956"/>
      <c r="AP4" s="956"/>
      <c r="AQ4" s="957"/>
      <c r="AR4" s="942" t="s">
        <v>226</v>
      </c>
    </row>
    <row r="5" spans="1:46" ht="15.9" customHeight="1">
      <c r="A5" s="943"/>
      <c r="B5" s="939" t="s">
        <v>60</v>
      </c>
      <c r="C5" s="940"/>
      <c r="D5" s="939" t="s">
        <v>6</v>
      </c>
      <c r="E5" s="940"/>
      <c r="F5" s="939" t="s">
        <v>7</v>
      </c>
      <c r="G5" s="940"/>
      <c r="H5" s="939" t="s">
        <v>60</v>
      </c>
      <c r="I5" s="940"/>
      <c r="J5" s="939" t="s">
        <v>6</v>
      </c>
      <c r="K5" s="940"/>
      <c r="L5" s="939" t="s">
        <v>7</v>
      </c>
      <c r="M5" s="940"/>
      <c r="N5" s="939" t="s">
        <v>60</v>
      </c>
      <c r="O5" s="940"/>
      <c r="P5" s="939" t="s">
        <v>6</v>
      </c>
      <c r="Q5" s="940"/>
      <c r="R5" s="939" t="s">
        <v>7</v>
      </c>
      <c r="S5" s="940"/>
      <c r="T5" s="939" t="s">
        <v>60</v>
      </c>
      <c r="U5" s="940"/>
      <c r="V5" s="939" t="s">
        <v>6</v>
      </c>
      <c r="W5" s="940"/>
      <c r="X5" s="939" t="s">
        <v>7</v>
      </c>
      <c r="Y5" s="940"/>
      <c r="Z5" s="955" t="s">
        <v>60</v>
      </c>
      <c r="AA5" s="957"/>
      <c r="AB5" s="955" t="s">
        <v>6</v>
      </c>
      <c r="AC5" s="957"/>
      <c r="AD5" s="955" t="s">
        <v>7</v>
      </c>
      <c r="AE5" s="957"/>
      <c r="AF5" s="939" t="s">
        <v>60</v>
      </c>
      <c r="AG5" s="940"/>
      <c r="AH5" s="939" t="s">
        <v>6</v>
      </c>
      <c r="AI5" s="940"/>
      <c r="AJ5" s="939" t="s">
        <v>7</v>
      </c>
      <c r="AK5" s="940"/>
      <c r="AL5" s="939" t="s">
        <v>60</v>
      </c>
      <c r="AM5" s="940"/>
      <c r="AN5" s="939" t="s">
        <v>6</v>
      </c>
      <c r="AO5" s="940"/>
      <c r="AP5" s="939" t="s">
        <v>7</v>
      </c>
      <c r="AQ5" s="940"/>
      <c r="AR5" s="943"/>
    </row>
    <row r="6" spans="1:46">
      <c r="A6" s="309"/>
      <c r="B6" s="143"/>
      <c r="C6" s="106"/>
      <c r="D6" s="143"/>
      <c r="E6" s="106"/>
      <c r="F6" s="143"/>
      <c r="G6" s="106"/>
      <c r="H6" s="143"/>
      <c r="I6" s="106"/>
      <c r="J6" s="143"/>
      <c r="K6" s="106"/>
      <c r="L6" s="143"/>
      <c r="M6" s="106"/>
      <c r="N6" s="594"/>
      <c r="O6" s="597"/>
      <c r="P6" s="637"/>
      <c r="Q6" s="597"/>
      <c r="R6" s="637"/>
      <c r="S6" s="106"/>
      <c r="T6" s="140"/>
      <c r="U6" s="106"/>
      <c r="V6" s="143"/>
      <c r="W6" s="106"/>
      <c r="X6" s="143"/>
      <c r="Y6" s="106"/>
      <c r="Z6" s="140"/>
      <c r="AA6" s="106"/>
      <c r="AB6" s="143"/>
      <c r="AC6" s="106"/>
      <c r="AD6" s="143"/>
      <c r="AE6" s="106"/>
      <c r="AF6" s="143"/>
      <c r="AG6" s="106"/>
      <c r="AH6" s="143"/>
      <c r="AI6" s="106"/>
      <c r="AJ6" s="143"/>
      <c r="AK6" s="106"/>
      <c r="AL6" s="143"/>
      <c r="AM6" s="106"/>
      <c r="AN6" s="143"/>
      <c r="AO6" s="106"/>
      <c r="AP6" s="143"/>
      <c r="AQ6" s="106"/>
      <c r="AR6" s="310"/>
    </row>
    <row r="7" spans="1:46" ht="13.5" customHeight="1">
      <c r="A7" s="309" t="s">
        <v>60</v>
      </c>
      <c r="B7" s="765">
        <f>B9+B16+B23+B30+B37+B59+B66+B73+B80+B87+B94+B111+B118+B125+B132+B139+B146+B163+B170+B177+B184+B185</f>
        <v>165396</v>
      </c>
      <c r="C7" s="381"/>
      <c r="D7" s="192">
        <f>D9+D16+D23+D30+D37+D59+D66+D73+D80+D87+D94+D111+D118+D125+D132+D139+D146+D163+D170+D177+D184+D185</f>
        <v>84646</v>
      </c>
      <c r="E7" s="193"/>
      <c r="F7" s="312">
        <f>F9+F16+F23+F30+F37+F59+F66+F73+F80+F87+F94+F111+F118+F125+F132+F139+F146+F163+F170+F177+F184+F185</f>
        <v>80750</v>
      </c>
      <c r="G7" s="311"/>
      <c r="H7" s="765">
        <f>H9+H16+H23+H30+H37+H59+H66+H73+H80+H87+H94+H111+H118+H125+H132+H139+H146+H163+H170+H177+H184+H185</f>
        <v>164961</v>
      </c>
      <c r="I7" s="381"/>
      <c r="J7" s="192">
        <f>J9+J16+J23+J30+J37+J59+J66+J73+J80+J87+J94+J111+J118+J125+J132+J139+J146+J163+J170+J177+J184+J185</f>
        <v>84496</v>
      </c>
      <c r="K7" s="193"/>
      <c r="L7" s="312">
        <f>L9+L16+L23+L30+L37+L59+L66+L73+L80+L87+L94+L111+L118+L125+L132+L139+L146+L163+L170+L177+L184+L185</f>
        <v>80465</v>
      </c>
      <c r="M7" s="311"/>
      <c r="N7" s="766">
        <f>N9+N16+N23+N30+N37+N59+N66+N73+N80+N87+N94+N111+N118+N125+N132+N139+N146+N163+N170+N177+N184+N185</f>
        <v>162439</v>
      </c>
      <c r="O7" s="640"/>
      <c r="P7" s="638">
        <f>P9+P16+P23+P30+P37+P59+P66+P73+P80+P87+P94+P111+P118+P125+P132+P139+P146+P163+P170+P177+P184+P185</f>
        <v>82134</v>
      </c>
      <c r="Q7" s="639"/>
      <c r="R7" s="640">
        <f>R9+R16+R23+R30+R37+R59+R66+R73+R80+R87+R94+R111+R118+R125+R132+R139+R146+R163+R170+R177+R184+R185</f>
        <v>80305</v>
      </c>
      <c r="S7" s="311"/>
      <c r="T7" s="767">
        <f>T9+T16+T23+T30+T37+T59+T66+T73+T80+T87+T94+T111+T118+T125+T132+T139+T146+T163+T170+T177+T184+T185</f>
        <v>162379</v>
      </c>
      <c r="U7" s="312"/>
      <c r="V7" s="192">
        <f>V9+V16+V23+V30+V37+V59+V66+V73+V80+V87+V94+V111+V118+V125+V132+V139+V146+V163+V170+V177+V184+V185</f>
        <v>82103</v>
      </c>
      <c r="W7" s="193"/>
      <c r="X7" s="312">
        <f>X9+X16+X23+X30+X37+X59+X66+X73+X80+X87+X94+X111+X118+X125+X132+X139+X146+X163+X170+X177+X184+X185</f>
        <v>80276</v>
      </c>
      <c r="Y7" s="311"/>
      <c r="Z7" s="767">
        <f>Z9+Z16+Z23+Z30+Z37+Z59+Z66+Z73+Z80+Z87+Z94+Z111+Z118+Z125+Z132+Z139+Z146+Z163+Z170+Z177+Z184+Z185</f>
        <v>161949</v>
      </c>
      <c r="AA7" s="312"/>
      <c r="AB7" s="192">
        <f>AB9+AB16+AB23+AB30+AB37+AB59+AB66+AB73+AB80+AB87+AB94+AB111+AB118+AB125+AB132+AB139+AB146+AB163+AB170+AB177+AB184+AB185</f>
        <v>81810</v>
      </c>
      <c r="AC7" s="193"/>
      <c r="AD7" s="312">
        <f>AD9+AD16+AD23+AD30+AD37+AD59+AD66+AD73+AD80+AD87+AD94+AD111+AD118+AD125+AD132+AD139+AD146+AD163+AD170+AD177+AD184+AD185</f>
        <v>80139</v>
      </c>
      <c r="AE7" s="311"/>
      <c r="AF7" s="765">
        <f>AF9+AF16+AF23+AF30+AF37+AF59+AF66+AF73+AF80+AF87+AF94+AF111+AF118+AF125+AF132+AF139+AF146+AF163+AF170+AF177+AF184+AF185</f>
        <v>161610</v>
      </c>
      <c r="AG7" s="768"/>
      <c r="AH7" s="192">
        <f>AH9+AH16+AH23+AH30+AH37+AH59+AH66+AH73+AH80+AH87+AH94+AH111+AH118+AH125+AH132+AH139+AH146+AH163+AH170+AH177+AH184+AH185</f>
        <v>81653</v>
      </c>
      <c r="AI7" s="193"/>
      <c r="AJ7" s="312">
        <f>AJ9+AJ16+AJ23+AJ30+AJ37+AJ59+AJ66+AJ73+AJ80+AJ87+AJ94+AJ111+AJ118+AJ125+AJ132+AJ139+AJ146+AJ163+AJ170+AJ177+AJ184+AJ185</f>
        <v>79957</v>
      </c>
      <c r="AK7" s="311"/>
      <c r="AL7" s="765">
        <f>AL9+AL16+AL23+AL30+AL37+AL59+AL66+AL73+AL80+AL87+AL94+AL111+AL118+AL125+AL132+AL139+AL146+AL163+AL170+AL177+AL184+AL185</f>
        <v>161221</v>
      </c>
      <c r="AM7" s="381"/>
      <c r="AN7" s="192">
        <f>AN9+AN16+AN23+AN30+AN37+AN59+AN66+AN73+AN80+AN87+AN94+AN111+AN118+AN125+AN132+AN139+AN146+AN163+AN170+AN177+AN184+AN185</f>
        <v>81406</v>
      </c>
      <c r="AO7" s="193"/>
      <c r="AP7" s="312">
        <f>AP9+AP16+AP23+AP30+AP37+AP59+AP66+AP73+AP80+AP87+AP94+AP111+AP118+AP125+AP132+AP139+AP146+AP163+AP170+AP177+AP184+AP185</f>
        <v>79815</v>
      </c>
      <c r="AQ7" s="311"/>
      <c r="AR7" s="309" t="s">
        <v>60</v>
      </c>
    </row>
    <row r="8" spans="1:46">
      <c r="A8" s="309"/>
      <c r="B8" s="381"/>
      <c r="C8" s="381"/>
      <c r="D8" s="192"/>
      <c r="E8" s="193"/>
      <c r="F8" s="381"/>
      <c r="G8" s="106"/>
      <c r="H8" s="381"/>
      <c r="I8" s="381"/>
      <c r="J8" s="192"/>
      <c r="K8" s="193"/>
      <c r="L8" s="381"/>
      <c r="M8" s="106"/>
      <c r="N8" s="638"/>
      <c r="O8" s="640"/>
      <c r="P8" s="638"/>
      <c r="Q8" s="639"/>
      <c r="R8" s="640"/>
      <c r="S8" s="106"/>
      <c r="T8" s="192"/>
      <c r="U8" s="312"/>
      <c r="V8" s="192"/>
      <c r="W8" s="193"/>
      <c r="X8" s="312"/>
      <c r="Y8" s="106"/>
      <c r="Z8" s="192"/>
      <c r="AA8" s="312"/>
      <c r="AB8" s="192"/>
      <c r="AC8" s="193"/>
      <c r="AD8" s="312"/>
      <c r="AE8" s="106"/>
      <c r="AF8" s="381"/>
      <c r="AG8" s="381"/>
      <c r="AH8" s="192"/>
      <c r="AI8" s="193"/>
      <c r="AJ8" s="381"/>
      <c r="AK8" s="106"/>
      <c r="AL8" s="381"/>
      <c r="AM8" s="381"/>
      <c r="AN8" s="192"/>
      <c r="AO8" s="193"/>
      <c r="AP8" s="381"/>
      <c r="AQ8" s="106"/>
      <c r="AR8" s="310"/>
    </row>
    <row r="9" spans="1:46">
      <c r="A9" s="309" t="s">
        <v>227</v>
      </c>
      <c r="B9" s="312">
        <f>SUM(B10:B14)</f>
        <v>5273</v>
      </c>
      <c r="C9" s="193"/>
      <c r="D9" s="312">
        <f>SUM(D10:D14)</f>
        <v>2780</v>
      </c>
      <c r="E9" s="193"/>
      <c r="F9" s="312">
        <f>SUM(F10:F14)</f>
        <v>2493</v>
      </c>
      <c r="G9" s="311"/>
      <c r="H9" s="312">
        <f>SUM(H10:H14)</f>
        <v>5041</v>
      </c>
      <c r="I9" s="193"/>
      <c r="J9" s="312">
        <f>SUM(J10:J14)</f>
        <v>2640</v>
      </c>
      <c r="K9" s="193"/>
      <c r="L9" s="312">
        <f>SUM(L10:L14)</f>
        <v>2401</v>
      </c>
      <c r="M9" s="311"/>
      <c r="N9" s="638">
        <f>SUM(N10:N14)</f>
        <v>4659</v>
      </c>
      <c r="O9" s="639"/>
      <c r="P9" s="640">
        <f>SUM(P10:P14)</f>
        <v>2472</v>
      </c>
      <c r="Q9" s="639"/>
      <c r="R9" s="640">
        <f>SUM(R10:R14)</f>
        <v>2187</v>
      </c>
      <c r="S9" s="311"/>
      <c r="T9" s="192">
        <f>SUM(T10:T14)</f>
        <v>4619</v>
      </c>
      <c r="U9" s="193"/>
      <c r="V9" s="312">
        <f>SUM(V10:V14)</f>
        <v>2434</v>
      </c>
      <c r="W9" s="193"/>
      <c r="X9" s="312">
        <f>SUM(X10:X14)</f>
        <v>2185</v>
      </c>
      <c r="Y9" s="311"/>
      <c r="Z9" s="192">
        <f>SUM(Z10:Z14)</f>
        <v>4415</v>
      </c>
      <c r="AA9" s="193"/>
      <c r="AB9" s="312">
        <f>SUM(AB10:AB14)</f>
        <v>2290</v>
      </c>
      <c r="AC9" s="193"/>
      <c r="AD9" s="312">
        <f>SUM(AD10:AD14)</f>
        <v>2125</v>
      </c>
      <c r="AE9" s="311"/>
      <c r="AF9" s="312">
        <f>SUM(AF10:AF14)</f>
        <v>4256</v>
      </c>
      <c r="AG9" s="193"/>
      <c r="AH9" s="312">
        <f>SUM(AH10:AH14)</f>
        <v>2188</v>
      </c>
      <c r="AI9" s="193"/>
      <c r="AJ9" s="312">
        <f>SUM(AJ10:AJ14)</f>
        <v>2068</v>
      </c>
      <c r="AK9" s="311"/>
      <c r="AL9" s="312">
        <f>SUM(AL10:AL14)</f>
        <v>4167</v>
      </c>
      <c r="AM9" s="193"/>
      <c r="AN9" s="312">
        <f>SUM(AN10:AN14)</f>
        <v>2117</v>
      </c>
      <c r="AO9" s="193"/>
      <c r="AP9" s="312">
        <f>SUM(AP10:AP14)</f>
        <v>2050</v>
      </c>
      <c r="AQ9" s="311"/>
      <c r="AR9" s="310" t="s">
        <v>227</v>
      </c>
    </row>
    <row r="10" spans="1:46">
      <c r="A10" s="309">
        <v>0</v>
      </c>
      <c r="B10" s="312">
        <f>D10+F10</f>
        <v>903</v>
      </c>
      <c r="C10" s="381"/>
      <c r="D10" s="382">
        <v>487</v>
      </c>
      <c r="E10" s="383"/>
      <c r="F10" s="384">
        <v>416</v>
      </c>
      <c r="G10" s="106"/>
      <c r="H10" s="312">
        <f>J10+L10</f>
        <v>853</v>
      </c>
      <c r="I10" s="381"/>
      <c r="J10" s="382">
        <v>459</v>
      </c>
      <c r="K10" s="383"/>
      <c r="L10" s="384">
        <v>394</v>
      </c>
      <c r="M10" s="106"/>
      <c r="N10" s="638">
        <f>P10+R10</f>
        <v>801</v>
      </c>
      <c r="O10" s="640"/>
      <c r="P10" s="641">
        <v>404</v>
      </c>
      <c r="Q10" s="642"/>
      <c r="R10" s="643">
        <v>397</v>
      </c>
      <c r="S10" s="106"/>
      <c r="T10" s="192">
        <v>825</v>
      </c>
      <c r="U10" s="312"/>
      <c r="V10" s="382">
        <v>415</v>
      </c>
      <c r="W10" s="383"/>
      <c r="X10" s="384">
        <v>410</v>
      </c>
      <c r="Y10" s="106"/>
      <c r="Z10" s="192">
        <v>789</v>
      </c>
      <c r="AA10" s="312"/>
      <c r="AB10" s="382">
        <v>406</v>
      </c>
      <c r="AC10" s="383"/>
      <c r="AD10" s="384">
        <v>383</v>
      </c>
      <c r="AE10" s="106"/>
      <c r="AF10" s="312">
        <v>756</v>
      </c>
      <c r="AG10" s="381"/>
      <c r="AH10" s="382">
        <v>362</v>
      </c>
      <c r="AI10" s="383"/>
      <c r="AJ10" s="384">
        <v>394</v>
      </c>
      <c r="AK10" s="106"/>
      <c r="AL10" s="312">
        <v>734</v>
      </c>
      <c r="AM10" s="381"/>
      <c r="AN10" s="382">
        <v>378</v>
      </c>
      <c r="AO10" s="383"/>
      <c r="AP10" s="384">
        <v>356</v>
      </c>
      <c r="AQ10" s="106"/>
      <c r="AR10" s="310">
        <v>0</v>
      </c>
    </row>
    <row r="11" spans="1:46">
      <c r="A11" s="309">
        <v>1</v>
      </c>
      <c r="B11" s="312">
        <f t="shared" ref="B11:B14" si="0">D11+F11</f>
        <v>1027</v>
      </c>
      <c r="C11" s="381"/>
      <c r="D11" s="382">
        <v>539</v>
      </c>
      <c r="E11" s="383"/>
      <c r="F11" s="384">
        <v>488</v>
      </c>
      <c r="G11" s="106"/>
      <c r="H11" s="312">
        <f t="shared" ref="H11:H14" si="1">J11+L11</f>
        <v>929</v>
      </c>
      <c r="I11" s="381"/>
      <c r="J11" s="382">
        <v>497</v>
      </c>
      <c r="K11" s="383"/>
      <c r="L11" s="384">
        <v>432</v>
      </c>
      <c r="M11" s="106"/>
      <c r="N11" s="638">
        <f t="shared" ref="N11:N14" si="2">P11+R11</f>
        <v>876</v>
      </c>
      <c r="O11" s="640"/>
      <c r="P11" s="641">
        <v>478</v>
      </c>
      <c r="Q11" s="642"/>
      <c r="R11" s="643">
        <v>398</v>
      </c>
      <c r="S11" s="106"/>
      <c r="T11" s="192">
        <v>844</v>
      </c>
      <c r="U11" s="312"/>
      <c r="V11" s="382">
        <v>453</v>
      </c>
      <c r="W11" s="383"/>
      <c r="X11" s="384">
        <v>391</v>
      </c>
      <c r="Y11" s="106"/>
      <c r="Z11" s="192">
        <v>854</v>
      </c>
      <c r="AA11" s="312"/>
      <c r="AB11" s="382">
        <v>426</v>
      </c>
      <c r="AC11" s="383"/>
      <c r="AD11" s="384">
        <v>428</v>
      </c>
      <c r="AE11" s="106"/>
      <c r="AF11" s="312">
        <v>826</v>
      </c>
      <c r="AG11" s="381"/>
      <c r="AH11" s="382">
        <v>424</v>
      </c>
      <c r="AI11" s="383"/>
      <c r="AJ11" s="384">
        <v>402</v>
      </c>
      <c r="AK11" s="106"/>
      <c r="AL11" s="312">
        <v>766</v>
      </c>
      <c r="AM11" s="381"/>
      <c r="AN11" s="382">
        <v>370</v>
      </c>
      <c r="AO11" s="383"/>
      <c r="AP11" s="384">
        <v>396</v>
      </c>
      <c r="AQ11" s="106"/>
      <c r="AR11" s="310">
        <v>1</v>
      </c>
    </row>
    <row r="12" spans="1:46">
      <c r="A12" s="309">
        <v>2</v>
      </c>
      <c r="B12" s="312">
        <f t="shared" si="0"/>
        <v>1077</v>
      </c>
      <c r="C12" s="381"/>
      <c r="D12" s="382">
        <v>589</v>
      </c>
      <c r="E12" s="383"/>
      <c r="F12" s="384">
        <v>488</v>
      </c>
      <c r="G12" s="106"/>
      <c r="H12" s="312">
        <f t="shared" si="1"/>
        <v>1033</v>
      </c>
      <c r="I12" s="381"/>
      <c r="J12" s="382">
        <v>541</v>
      </c>
      <c r="K12" s="383"/>
      <c r="L12" s="384">
        <v>492</v>
      </c>
      <c r="M12" s="106"/>
      <c r="N12" s="638">
        <f t="shared" si="2"/>
        <v>887</v>
      </c>
      <c r="O12" s="640"/>
      <c r="P12" s="641">
        <v>474</v>
      </c>
      <c r="Q12" s="642"/>
      <c r="R12" s="643">
        <v>413</v>
      </c>
      <c r="S12" s="106"/>
      <c r="T12" s="192">
        <v>891</v>
      </c>
      <c r="U12" s="312"/>
      <c r="V12" s="382">
        <v>478</v>
      </c>
      <c r="W12" s="383"/>
      <c r="X12" s="384">
        <v>413</v>
      </c>
      <c r="Y12" s="106"/>
      <c r="Z12" s="192">
        <v>856</v>
      </c>
      <c r="AA12" s="312"/>
      <c r="AB12" s="382">
        <v>462</v>
      </c>
      <c r="AC12" s="383"/>
      <c r="AD12" s="384">
        <v>394</v>
      </c>
      <c r="AE12" s="106"/>
      <c r="AF12" s="312">
        <v>882</v>
      </c>
      <c r="AG12" s="381"/>
      <c r="AH12" s="382">
        <v>441</v>
      </c>
      <c r="AI12" s="383"/>
      <c r="AJ12" s="384">
        <v>441</v>
      </c>
      <c r="AK12" s="106"/>
      <c r="AL12" s="312">
        <v>860</v>
      </c>
      <c r="AM12" s="381"/>
      <c r="AN12" s="382">
        <v>434</v>
      </c>
      <c r="AO12" s="383"/>
      <c r="AP12" s="384">
        <v>426</v>
      </c>
      <c r="AQ12" s="106"/>
      <c r="AR12" s="310">
        <v>2</v>
      </c>
    </row>
    <row r="13" spans="1:46">
      <c r="A13" s="309">
        <v>3</v>
      </c>
      <c r="B13" s="312">
        <f t="shared" si="0"/>
        <v>1138</v>
      </c>
      <c r="C13" s="381"/>
      <c r="D13" s="382">
        <v>559</v>
      </c>
      <c r="E13" s="383"/>
      <c r="F13" s="384">
        <v>579</v>
      </c>
      <c r="G13" s="106"/>
      <c r="H13" s="312">
        <f t="shared" si="1"/>
        <v>1097</v>
      </c>
      <c r="I13" s="381"/>
      <c r="J13" s="382">
        <v>587</v>
      </c>
      <c r="K13" s="383"/>
      <c r="L13" s="384">
        <v>510</v>
      </c>
      <c r="M13" s="106"/>
      <c r="N13" s="638">
        <f t="shared" si="2"/>
        <v>1029</v>
      </c>
      <c r="O13" s="640"/>
      <c r="P13" s="641">
        <v>536</v>
      </c>
      <c r="Q13" s="642"/>
      <c r="R13" s="643">
        <v>493</v>
      </c>
      <c r="S13" s="106"/>
      <c r="T13" s="192">
        <v>1007</v>
      </c>
      <c r="U13" s="312"/>
      <c r="V13" s="382">
        <v>518</v>
      </c>
      <c r="W13" s="383"/>
      <c r="X13" s="384">
        <v>489</v>
      </c>
      <c r="Y13" s="106"/>
      <c r="Z13" s="192">
        <v>906</v>
      </c>
      <c r="AA13" s="312"/>
      <c r="AB13" s="382">
        <v>490</v>
      </c>
      <c r="AC13" s="383"/>
      <c r="AD13" s="384">
        <v>416</v>
      </c>
      <c r="AE13" s="106"/>
      <c r="AF13" s="312">
        <v>878</v>
      </c>
      <c r="AG13" s="381"/>
      <c r="AH13" s="382">
        <v>469</v>
      </c>
      <c r="AI13" s="383"/>
      <c r="AJ13" s="384">
        <v>409</v>
      </c>
      <c r="AK13" s="106"/>
      <c r="AL13" s="312">
        <v>910</v>
      </c>
      <c r="AM13" s="381"/>
      <c r="AN13" s="382">
        <v>458</v>
      </c>
      <c r="AO13" s="383"/>
      <c r="AP13" s="384">
        <v>452</v>
      </c>
      <c r="AQ13" s="106"/>
      <c r="AR13" s="310">
        <v>3</v>
      </c>
    </row>
    <row r="14" spans="1:46">
      <c r="A14" s="309">
        <v>4</v>
      </c>
      <c r="B14" s="312">
        <f t="shared" si="0"/>
        <v>1128</v>
      </c>
      <c r="C14" s="381"/>
      <c r="D14" s="382">
        <v>606</v>
      </c>
      <c r="E14" s="383"/>
      <c r="F14" s="384">
        <v>522</v>
      </c>
      <c r="G14" s="106"/>
      <c r="H14" s="312">
        <f t="shared" si="1"/>
        <v>1129</v>
      </c>
      <c r="I14" s="381"/>
      <c r="J14" s="382">
        <v>556</v>
      </c>
      <c r="K14" s="383"/>
      <c r="L14" s="384">
        <v>573</v>
      </c>
      <c r="M14" s="106"/>
      <c r="N14" s="638">
        <f t="shared" si="2"/>
        <v>1066</v>
      </c>
      <c r="O14" s="640"/>
      <c r="P14" s="641">
        <v>580</v>
      </c>
      <c r="Q14" s="642"/>
      <c r="R14" s="643">
        <v>486</v>
      </c>
      <c r="S14" s="106"/>
      <c r="T14" s="192">
        <v>1052</v>
      </c>
      <c r="U14" s="312"/>
      <c r="V14" s="382">
        <v>570</v>
      </c>
      <c r="W14" s="383"/>
      <c r="X14" s="384">
        <v>482</v>
      </c>
      <c r="Y14" s="106"/>
      <c r="Z14" s="192">
        <v>1010</v>
      </c>
      <c r="AA14" s="312"/>
      <c r="AB14" s="382">
        <v>506</v>
      </c>
      <c r="AC14" s="383"/>
      <c r="AD14" s="384">
        <v>504</v>
      </c>
      <c r="AE14" s="106"/>
      <c r="AF14" s="312">
        <v>914</v>
      </c>
      <c r="AG14" s="381"/>
      <c r="AH14" s="382">
        <v>492</v>
      </c>
      <c r="AI14" s="383"/>
      <c r="AJ14" s="384">
        <v>422</v>
      </c>
      <c r="AK14" s="106"/>
      <c r="AL14" s="312">
        <v>897</v>
      </c>
      <c r="AM14" s="381"/>
      <c r="AN14" s="382">
        <v>477</v>
      </c>
      <c r="AO14" s="383"/>
      <c r="AP14" s="384">
        <v>420</v>
      </c>
      <c r="AQ14" s="106"/>
      <c r="AR14" s="310">
        <v>4</v>
      </c>
    </row>
    <row r="15" spans="1:46">
      <c r="A15" s="309"/>
      <c r="B15" s="312"/>
      <c r="C15" s="381"/>
      <c r="D15" s="192"/>
      <c r="E15" s="193"/>
      <c r="F15" s="381"/>
      <c r="G15" s="106"/>
      <c r="H15" s="312"/>
      <c r="I15" s="381"/>
      <c r="J15" s="192"/>
      <c r="K15" s="193"/>
      <c r="L15" s="381"/>
      <c r="M15" s="106"/>
      <c r="N15" s="638"/>
      <c r="O15" s="640"/>
      <c r="P15" s="638"/>
      <c r="Q15" s="639"/>
      <c r="R15" s="640"/>
      <c r="S15" s="106"/>
      <c r="T15" s="192"/>
      <c r="U15" s="312"/>
      <c r="V15" s="192"/>
      <c r="W15" s="193"/>
      <c r="X15" s="312"/>
      <c r="Y15" s="106"/>
      <c r="Z15" s="192"/>
      <c r="AA15" s="312"/>
      <c r="AB15" s="192"/>
      <c r="AC15" s="193"/>
      <c r="AD15" s="312"/>
      <c r="AE15" s="106"/>
      <c r="AF15" s="312"/>
      <c r="AG15" s="381"/>
      <c r="AH15" s="192"/>
      <c r="AI15" s="193"/>
      <c r="AJ15" s="381"/>
      <c r="AK15" s="106"/>
      <c r="AL15" s="312"/>
      <c r="AM15" s="381"/>
      <c r="AN15" s="192"/>
      <c r="AO15" s="193"/>
      <c r="AP15" s="381"/>
      <c r="AQ15" s="106"/>
      <c r="AR15" s="310"/>
    </row>
    <row r="16" spans="1:46">
      <c r="A16" s="309" t="s">
        <v>228</v>
      </c>
      <c r="B16" s="312">
        <f t="shared" ref="B16" si="3">SUM(D16:F16)</f>
        <v>6388</v>
      </c>
      <c r="C16" s="193"/>
      <c r="D16" s="312">
        <f>SUM(D17:D21)</f>
        <v>3290</v>
      </c>
      <c r="E16" s="193"/>
      <c r="F16" s="312">
        <f>SUM(F17:F21)</f>
        <v>3098</v>
      </c>
      <c r="G16" s="311"/>
      <c r="H16" s="312">
        <f t="shared" ref="H16" si="4">SUM(J16:L16)</f>
        <v>6226</v>
      </c>
      <c r="I16" s="193"/>
      <c r="J16" s="312">
        <f>SUM(J17:J21)</f>
        <v>3233</v>
      </c>
      <c r="K16" s="193"/>
      <c r="L16" s="312">
        <f>SUM(L17:L21)</f>
        <v>2993</v>
      </c>
      <c r="M16" s="311"/>
      <c r="N16" s="638">
        <f t="shared" ref="N16" si="5">SUM(P16:R16)</f>
        <v>6240</v>
      </c>
      <c r="O16" s="639"/>
      <c r="P16" s="640">
        <f>SUM(P17:P21)</f>
        <v>3222</v>
      </c>
      <c r="Q16" s="639"/>
      <c r="R16" s="640">
        <f>SUM(R17:R21)</f>
        <v>3018</v>
      </c>
      <c r="S16" s="311"/>
      <c r="T16" s="192">
        <f t="shared" ref="T16" si="6">SUM(V16:X16)</f>
        <v>6199</v>
      </c>
      <c r="U16" s="193"/>
      <c r="V16" s="312">
        <f>SUM(V17:V21)</f>
        <v>3209</v>
      </c>
      <c r="W16" s="193"/>
      <c r="X16" s="312">
        <f>SUM(X17:X21)</f>
        <v>2990</v>
      </c>
      <c r="Y16" s="311"/>
      <c r="Z16" s="192">
        <f t="shared" ref="Z16" si="7">SUM(AB16:AD16)</f>
        <v>5976</v>
      </c>
      <c r="AA16" s="193"/>
      <c r="AB16" s="312">
        <f>SUM(AB17:AB21)</f>
        <v>3133</v>
      </c>
      <c r="AC16" s="193"/>
      <c r="AD16" s="312">
        <f>SUM(AD17:AD21)</f>
        <v>2843</v>
      </c>
      <c r="AE16" s="311"/>
      <c r="AF16" s="312">
        <f>SUM(AH16:AJ16)</f>
        <v>5720</v>
      </c>
      <c r="AG16" s="193"/>
      <c r="AH16" s="312">
        <f>SUM(AH17:AH21)</f>
        <v>2971</v>
      </c>
      <c r="AI16" s="193"/>
      <c r="AJ16" s="312">
        <f>SUM(AJ17:AJ21)</f>
        <v>2749</v>
      </c>
      <c r="AK16" s="311"/>
      <c r="AL16" s="312">
        <f>SUM(AN16:AP16)</f>
        <v>5419</v>
      </c>
      <c r="AM16" s="193"/>
      <c r="AN16" s="312">
        <f>SUM(AN17:AN21)</f>
        <v>2845</v>
      </c>
      <c r="AO16" s="193"/>
      <c r="AP16" s="312">
        <f>SUM(AP17:AP21)</f>
        <v>2574</v>
      </c>
      <c r="AQ16" s="311"/>
      <c r="AR16" s="310" t="s">
        <v>228</v>
      </c>
    </row>
    <row r="17" spans="1:44">
      <c r="A17" s="309">
        <v>5</v>
      </c>
      <c r="B17" s="312">
        <f t="shared" ref="B17:B21" si="8">D17+F17</f>
        <v>1219</v>
      </c>
      <c r="C17" s="381"/>
      <c r="D17" s="382">
        <v>605</v>
      </c>
      <c r="E17" s="383"/>
      <c r="F17" s="384">
        <v>614</v>
      </c>
      <c r="G17" s="106"/>
      <c r="H17" s="312">
        <f t="shared" ref="H17:H21" si="9">J17+L17</f>
        <v>1146</v>
      </c>
      <c r="I17" s="381"/>
      <c r="J17" s="382">
        <v>618</v>
      </c>
      <c r="K17" s="383"/>
      <c r="L17" s="384">
        <v>528</v>
      </c>
      <c r="M17" s="106"/>
      <c r="N17" s="638">
        <f t="shared" ref="N17:N21" si="10">P17+R17</f>
        <v>1171</v>
      </c>
      <c r="O17" s="640"/>
      <c r="P17" s="641">
        <v>580</v>
      </c>
      <c r="Q17" s="642"/>
      <c r="R17" s="643">
        <v>591</v>
      </c>
      <c r="S17" s="106"/>
      <c r="T17" s="192">
        <v>1179</v>
      </c>
      <c r="U17" s="312"/>
      <c r="V17" s="382">
        <v>593</v>
      </c>
      <c r="W17" s="383"/>
      <c r="X17" s="384">
        <v>586</v>
      </c>
      <c r="Y17" s="106"/>
      <c r="Z17" s="192">
        <v>1066</v>
      </c>
      <c r="AA17" s="312"/>
      <c r="AB17" s="382">
        <v>578</v>
      </c>
      <c r="AC17" s="383"/>
      <c r="AD17" s="384">
        <v>488</v>
      </c>
      <c r="AE17" s="106"/>
      <c r="AF17" s="312">
        <v>1014</v>
      </c>
      <c r="AG17" s="381"/>
      <c r="AH17" s="382">
        <v>513</v>
      </c>
      <c r="AI17" s="383"/>
      <c r="AJ17" s="384">
        <v>501</v>
      </c>
      <c r="AK17" s="106"/>
      <c r="AL17" s="312">
        <v>921</v>
      </c>
      <c r="AM17" s="381"/>
      <c r="AN17" s="382">
        <v>489</v>
      </c>
      <c r="AO17" s="383"/>
      <c r="AP17" s="384">
        <v>432</v>
      </c>
      <c r="AQ17" s="106"/>
      <c r="AR17" s="310">
        <v>5</v>
      </c>
    </row>
    <row r="18" spans="1:44">
      <c r="A18" s="309">
        <v>6</v>
      </c>
      <c r="B18" s="312">
        <f t="shared" si="8"/>
        <v>1259</v>
      </c>
      <c r="C18" s="381"/>
      <c r="D18" s="382">
        <v>663</v>
      </c>
      <c r="E18" s="383"/>
      <c r="F18" s="384">
        <v>596</v>
      </c>
      <c r="G18" s="106"/>
      <c r="H18" s="312">
        <f t="shared" si="9"/>
        <v>1229</v>
      </c>
      <c r="I18" s="381"/>
      <c r="J18" s="382">
        <v>613</v>
      </c>
      <c r="K18" s="383"/>
      <c r="L18" s="384">
        <v>616</v>
      </c>
      <c r="M18" s="106"/>
      <c r="N18" s="638">
        <f t="shared" si="10"/>
        <v>1219</v>
      </c>
      <c r="O18" s="640"/>
      <c r="P18" s="641">
        <v>647</v>
      </c>
      <c r="Q18" s="642"/>
      <c r="R18" s="643">
        <v>572</v>
      </c>
      <c r="S18" s="106"/>
      <c r="T18" s="192">
        <v>1172</v>
      </c>
      <c r="U18" s="312"/>
      <c r="V18" s="382">
        <v>635</v>
      </c>
      <c r="W18" s="383"/>
      <c r="X18" s="384">
        <v>537</v>
      </c>
      <c r="Y18" s="106"/>
      <c r="Z18" s="192">
        <v>1183</v>
      </c>
      <c r="AA18" s="312"/>
      <c r="AB18" s="382">
        <v>604</v>
      </c>
      <c r="AC18" s="383"/>
      <c r="AD18" s="384">
        <v>579</v>
      </c>
      <c r="AE18" s="106"/>
      <c r="AF18" s="312">
        <v>1081</v>
      </c>
      <c r="AG18" s="381"/>
      <c r="AH18" s="382">
        <v>576</v>
      </c>
      <c r="AI18" s="383"/>
      <c r="AJ18" s="384">
        <v>505</v>
      </c>
      <c r="AK18" s="106"/>
      <c r="AL18" s="312">
        <v>1025</v>
      </c>
      <c r="AM18" s="381"/>
      <c r="AN18" s="382">
        <v>520</v>
      </c>
      <c r="AO18" s="383"/>
      <c r="AP18" s="384">
        <v>505</v>
      </c>
      <c r="AQ18" s="106"/>
      <c r="AR18" s="310">
        <v>6</v>
      </c>
    </row>
    <row r="19" spans="1:44">
      <c r="A19" s="309">
        <v>7</v>
      </c>
      <c r="B19" s="312">
        <f t="shared" si="8"/>
        <v>1289</v>
      </c>
      <c r="C19" s="381"/>
      <c r="D19" s="382">
        <v>663</v>
      </c>
      <c r="E19" s="383"/>
      <c r="F19" s="384">
        <v>626</v>
      </c>
      <c r="G19" s="106"/>
      <c r="H19" s="312">
        <f t="shared" si="9"/>
        <v>1259</v>
      </c>
      <c r="I19" s="381"/>
      <c r="J19" s="382">
        <v>663</v>
      </c>
      <c r="K19" s="383"/>
      <c r="L19" s="384">
        <v>596</v>
      </c>
      <c r="M19" s="106"/>
      <c r="N19" s="638">
        <f t="shared" si="10"/>
        <v>1220</v>
      </c>
      <c r="O19" s="640"/>
      <c r="P19" s="641">
        <v>644</v>
      </c>
      <c r="Q19" s="642"/>
      <c r="R19" s="643">
        <v>576</v>
      </c>
      <c r="S19" s="106"/>
      <c r="T19" s="192">
        <v>1236</v>
      </c>
      <c r="U19" s="312"/>
      <c r="V19" s="382">
        <v>628</v>
      </c>
      <c r="W19" s="383"/>
      <c r="X19" s="384">
        <v>608</v>
      </c>
      <c r="Y19" s="106"/>
      <c r="Z19" s="192">
        <v>1183</v>
      </c>
      <c r="AA19" s="312"/>
      <c r="AB19" s="382">
        <v>636</v>
      </c>
      <c r="AC19" s="383"/>
      <c r="AD19" s="384">
        <v>547</v>
      </c>
      <c r="AE19" s="106"/>
      <c r="AF19" s="312">
        <v>1180</v>
      </c>
      <c r="AG19" s="381"/>
      <c r="AH19" s="382">
        <v>601</v>
      </c>
      <c r="AI19" s="383"/>
      <c r="AJ19" s="384">
        <v>579</v>
      </c>
      <c r="AK19" s="106"/>
      <c r="AL19" s="312">
        <v>1084</v>
      </c>
      <c r="AM19" s="381"/>
      <c r="AN19" s="382">
        <v>578</v>
      </c>
      <c r="AO19" s="383"/>
      <c r="AP19" s="384">
        <v>506</v>
      </c>
      <c r="AQ19" s="106"/>
      <c r="AR19" s="310">
        <v>7</v>
      </c>
    </row>
    <row r="20" spans="1:44">
      <c r="A20" s="309">
        <v>8</v>
      </c>
      <c r="B20" s="312">
        <f t="shared" si="8"/>
        <v>1291</v>
      </c>
      <c r="C20" s="381"/>
      <c r="D20" s="382">
        <v>670</v>
      </c>
      <c r="E20" s="383"/>
      <c r="F20" s="384">
        <v>621</v>
      </c>
      <c r="G20" s="106"/>
      <c r="H20" s="312">
        <f t="shared" si="9"/>
        <v>1297</v>
      </c>
      <c r="I20" s="381"/>
      <c r="J20" s="382">
        <v>668</v>
      </c>
      <c r="K20" s="383"/>
      <c r="L20" s="384">
        <v>629</v>
      </c>
      <c r="M20" s="106"/>
      <c r="N20" s="638">
        <f t="shared" si="10"/>
        <v>1313</v>
      </c>
      <c r="O20" s="640"/>
      <c r="P20" s="641">
        <v>666</v>
      </c>
      <c r="Q20" s="642"/>
      <c r="R20" s="643">
        <v>647</v>
      </c>
      <c r="S20" s="106"/>
      <c r="T20" s="192">
        <v>1289</v>
      </c>
      <c r="U20" s="312"/>
      <c r="V20" s="382">
        <v>674</v>
      </c>
      <c r="W20" s="383"/>
      <c r="X20" s="384">
        <v>615</v>
      </c>
      <c r="Y20" s="106"/>
      <c r="Z20" s="192">
        <v>1246</v>
      </c>
      <c r="AA20" s="312"/>
      <c r="AB20" s="382">
        <v>631</v>
      </c>
      <c r="AC20" s="383"/>
      <c r="AD20" s="384">
        <v>615</v>
      </c>
      <c r="AE20" s="106"/>
      <c r="AF20" s="312">
        <v>1194</v>
      </c>
      <c r="AG20" s="381"/>
      <c r="AH20" s="382">
        <v>642</v>
      </c>
      <c r="AI20" s="383"/>
      <c r="AJ20" s="384">
        <v>552</v>
      </c>
      <c r="AK20" s="106"/>
      <c r="AL20" s="312">
        <v>1193</v>
      </c>
      <c r="AM20" s="381"/>
      <c r="AN20" s="382">
        <v>612</v>
      </c>
      <c r="AO20" s="383"/>
      <c r="AP20" s="384">
        <v>581</v>
      </c>
      <c r="AQ20" s="106"/>
      <c r="AR20" s="310">
        <v>8</v>
      </c>
    </row>
    <row r="21" spans="1:44">
      <c r="A21" s="309">
        <v>9</v>
      </c>
      <c r="B21" s="312">
        <f t="shared" si="8"/>
        <v>1330</v>
      </c>
      <c r="C21" s="381"/>
      <c r="D21" s="382">
        <v>689</v>
      </c>
      <c r="E21" s="383"/>
      <c r="F21" s="384">
        <v>641</v>
      </c>
      <c r="G21" s="106"/>
      <c r="H21" s="312">
        <f t="shared" si="9"/>
        <v>1295</v>
      </c>
      <c r="I21" s="381"/>
      <c r="J21" s="382">
        <v>671</v>
      </c>
      <c r="K21" s="383"/>
      <c r="L21" s="384">
        <v>624</v>
      </c>
      <c r="M21" s="106"/>
      <c r="N21" s="638">
        <f t="shared" si="10"/>
        <v>1317</v>
      </c>
      <c r="O21" s="640"/>
      <c r="P21" s="641">
        <v>685</v>
      </c>
      <c r="Q21" s="642"/>
      <c r="R21" s="643">
        <v>632</v>
      </c>
      <c r="S21" s="106"/>
      <c r="T21" s="192">
        <v>1323</v>
      </c>
      <c r="U21" s="312"/>
      <c r="V21" s="382">
        <v>679</v>
      </c>
      <c r="W21" s="383"/>
      <c r="X21" s="384">
        <v>644</v>
      </c>
      <c r="Y21" s="106"/>
      <c r="Z21" s="192">
        <v>1298</v>
      </c>
      <c r="AA21" s="312"/>
      <c r="AB21" s="382">
        <v>684</v>
      </c>
      <c r="AC21" s="383"/>
      <c r="AD21" s="384">
        <v>614</v>
      </c>
      <c r="AE21" s="106"/>
      <c r="AF21" s="312">
        <v>1251</v>
      </c>
      <c r="AG21" s="381"/>
      <c r="AH21" s="382">
        <v>639</v>
      </c>
      <c r="AI21" s="383"/>
      <c r="AJ21" s="384">
        <v>612</v>
      </c>
      <c r="AK21" s="106"/>
      <c r="AL21" s="312">
        <v>1196</v>
      </c>
      <c r="AM21" s="381"/>
      <c r="AN21" s="382">
        <v>646</v>
      </c>
      <c r="AO21" s="383"/>
      <c r="AP21" s="384">
        <v>550</v>
      </c>
      <c r="AQ21" s="106"/>
      <c r="AR21" s="310">
        <v>9</v>
      </c>
    </row>
    <row r="22" spans="1:44">
      <c r="A22" s="309"/>
      <c r="B22" s="312"/>
      <c r="C22" s="381"/>
      <c r="D22" s="192"/>
      <c r="E22" s="193"/>
      <c r="F22" s="381"/>
      <c r="G22" s="106"/>
      <c r="H22" s="312"/>
      <c r="I22" s="381"/>
      <c r="J22" s="192"/>
      <c r="K22" s="193"/>
      <c r="L22" s="381"/>
      <c r="M22" s="106"/>
      <c r="N22" s="638"/>
      <c r="O22" s="640"/>
      <c r="P22" s="638"/>
      <c r="Q22" s="639"/>
      <c r="R22" s="640"/>
      <c r="S22" s="106"/>
      <c r="T22" s="192"/>
      <c r="U22" s="312"/>
      <c r="V22" s="192"/>
      <c r="W22" s="193"/>
      <c r="X22" s="312"/>
      <c r="Y22" s="106"/>
      <c r="Z22" s="192"/>
      <c r="AA22" s="312"/>
      <c r="AB22" s="192"/>
      <c r="AC22" s="193"/>
      <c r="AD22" s="312"/>
      <c r="AE22" s="106"/>
      <c r="AF22" s="312"/>
      <c r="AG22" s="381"/>
      <c r="AH22" s="192"/>
      <c r="AI22" s="193"/>
      <c r="AJ22" s="381"/>
      <c r="AK22" s="106"/>
      <c r="AL22" s="312"/>
      <c r="AM22" s="381"/>
      <c r="AN22" s="192"/>
      <c r="AO22" s="193"/>
      <c r="AP22" s="381"/>
      <c r="AQ22" s="106"/>
      <c r="AR22" s="310"/>
    </row>
    <row r="23" spans="1:44">
      <c r="A23" s="309" t="s">
        <v>229</v>
      </c>
      <c r="B23" s="312">
        <f t="shared" ref="B23" si="11">SUM(D23:F23)</f>
        <v>6912</v>
      </c>
      <c r="C23" s="193"/>
      <c r="D23" s="312">
        <f>SUM(D24:D28)</f>
        <v>3482</v>
      </c>
      <c r="E23" s="193"/>
      <c r="F23" s="312">
        <f>SUM(F24:F28)</f>
        <v>3430</v>
      </c>
      <c r="G23" s="311"/>
      <c r="H23" s="312">
        <f t="shared" ref="H23" si="12">SUM(J23:L23)</f>
        <v>6878</v>
      </c>
      <c r="I23" s="193"/>
      <c r="J23" s="312">
        <f>SUM(J24:J28)</f>
        <v>3517</v>
      </c>
      <c r="K23" s="193"/>
      <c r="L23" s="312">
        <f>SUM(L24:L28)</f>
        <v>3361</v>
      </c>
      <c r="M23" s="311"/>
      <c r="N23" s="638">
        <f t="shared" ref="N23" si="13">SUM(P23:R23)</f>
        <v>6898</v>
      </c>
      <c r="O23" s="639"/>
      <c r="P23" s="640">
        <f>SUM(P24:P28)</f>
        <v>3548</v>
      </c>
      <c r="Q23" s="639"/>
      <c r="R23" s="640">
        <f>SUM(R24:R28)</f>
        <v>3350</v>
      </c>
      <c r="S23" s="311"/>
      <c r="T23" s="192">
        <f t="shared" ref="T23" si="14">SUM(V23:X23)</f>
        <v>6915</v>
      </c>
      <c r="U23" s="193"/>
      <c r="V23" s="312">
        <f>SUM(V24:V28)</f>
        <v>3570</v>
      </c>
      <c r="W23" s="193"/>
      <c r="X23" s="312">
        <f>SUM(X24:X28)</f>
        <v>3345</v>
      </c>
      <c r="Y23" s="311"/>
      <c r="Z23" s="192">
        <f t="shared" ref="Z23" si="15">SUM(AB23:AD23)</f>
        <v>6836</v>
      </c>
      <c r="AA23" s="193"/>
      <c r="AB23" s="312">
        <f>SUM(AB24:AB28)</f>
        <v>3549</v>
      </c>
      <c r="AC23" s="193"/>
      <c r="AD23" s="312">
        <f>SUM(AD24:AD28)</f>
        <v>3287</v>
      </c>
      <c r="AE23" s="311"/>
      <c r="AF23" s="312">
        <f>SUM(AH23:AJ23)</f>
        <v>6724</v>
      </c>
      <c r="AG23" s="193"/>
      <c r="AH23" s="312">
        <f>SUM(AH24:AH28)</f>
        <v>3515</v>
      </c>
      <c r="AI23" s="193"/>
      <c r="AJ23" s="312">
        <f>SUM(AJ24:AJ28)</f>
        <v>3209</v>
      </c>
      <c r="AK23" s="311"/>
      <c r="AL23" s="312">
        <f>SUM(AN23:AP23)</f>
        <v>6565</v>
      </c>
      <c r="AM23" s="193"/>
      <c r="AN23" s="312">
        <f>SUM(AN24:AN28)</f>
        <v>3412</v>
      </c>
      <c r="AO23" s="193"/>
      <c r="AP23" s="312">
        <f>SUM(AP24:AP28)</f>
        <v>3153</v>
      </c>
      <c r="AQ23" s="311"/>
      <c r="AR23" s="310" t="s">
        <v>229</v>
      </c>
    </row>
    <row r="24" spans="1:44">
      <c r="A24" s="309">
        <v>10</v>
      </c>
      <c r="B24" s="312">
        <f t="shared" ref="B24:B28" si="16">D24+F24</f>
        <v>1413</v>
      </c>
      <c r="C24" s="381"/>
      <c r="D24" s="382">
        <v>744</v>
      </c>
      <c r="E24" s="383"/>
      <c r="F24" s="384">
        <v>669</v>
      </c>
      <c r="G24" s="106"/>
      <c r="H24" s="312">
        <f t="shared" ref="H24:H28" si="17">J24+L24</f>
        <v>1332</v>
      </c>
      <c r="I24" s="381"/>
      <c r="J24" s="382">
        <v>688</v>
      </c>
      <c r="K24" s="383"/>
      <c r="L24" s="384">
        <v>644</v>
      </c>
      <c r="M24" s="106"/>
      <c r="N24" s="638">
        <f t="shared" ref="N24:N28" si="18">P24+R24</f>
        <v>1301</v>
      </c>
      <c r="O24" s="640"/>
      <c r="P24" s="641">
        <v>678</v>
      </c>
      <c r="Q24" s="642"/>
      <c r="R24" s="643">
        <v>623</v>
      </c>
      <c r="S24" s="106"/>
      <c r="T24" s="192">
        <v>1306</v>
      </c>
      <c r="U24" s="312"/>
      <c r="V24" s="382">
        <v>679</v>
      </c>
      <c r="W24" s="383"/>
      <c r="X24" s="384">
        <v>627</v>
      </c>
      <c r="Y24" s="106"/>
      <c r="Z24" s="192">
        <v>1330</v>
      </c>
      <c r="AA24" s="312"/>
      <c r="AB24" s="382">
        <v>684</v>
      </c>
      <c r="AC24" s="383"/>
      <c r="AD24" s="384">
        <v>646</v>
      </c>
      <c r="AE24" s="106"/>
      <c r="AF24" s="312">
        <v>1297</v>
      </c>
      <c r="AG24" s="381"/>
      <c r="AH24" s="382">
        <v>684</v>
      </c>
      <c r="AI24" s="383"/>
      <c r="AJ24" s="384">
        <v>613</v>
      </c>
      <c r="AK24" s="106"/>
      <c r="AL24" s="312">
        <v>1260</v>
      </c>
      <c r="AM24" s="381"/>
      <c r="AN24" s="382">
        <v>646</v>
      </c>
      <c r="AO24" s="383"/>
      <c r="AP24" s="384">
        <v>614</v>
      </c>
      <c r="AQ24" s="106"/>
      <c r="AR24" s="310">
        <v>10</v>
      </c>
    </row>
    <row r="25" spans="1:44">
      <c r="A25" s="309">
        <v>11</v>
      </c>
      <c r="B25" s="312">
        <f t="shared" si="16"/>
        <v>1376</v>
      </c>
      <c r="C25" s="381"/>
      <c r="D25" s="382">
        <v>701</v>
      </c>
      <c r="E25" s="383"/>
      <c r="F25" s="384">
        <v>675</v>
      </c>
      <c r="G25" s="106"/>
      <c r="H25" s="312">
        <f t="shared" si="17"/>
        <v>1421</v>
      </c>
      <c r="I25" s="381"/>
      <c r="J25" s="382">
        <v>746</v>
      </c>
      <c r="K25" s="383"/>
      <c r="L25" s="384">
        <v>675</v>
      </c>
      <c r="M25" s="106"/>
      <c r="N25" s="638">
        <f t="shared" si="18"/>
        <v>1416</v>
      </c>
      <c r="O25" s="640"/>
      <c r="P25" s="641">
        <v>737</v>
      </c>
      <c r="Q25" s="642"/>
      <c r="R25" s="643">
        <v>679</v>
      </c>
      <c r="S25" s="106"/>
      <c r="T25" s="192">
        <v>1366</v>
      </c>
      <c r="U25" s="312"/>
      <c r="V25" s="382">
        <v>704</v>
      </c>
      <c r="W25" s="383"/>
      <c r="X25" s="384">
        <v>662</v>
      </c>
      <c r="Y25" s="106"/>
      <c r="Z25" s="192">
        <v>1304</v>
      </c>
      <c r="AA25" s="312"/>
      <c r="AB25" s="382">
        <v>682</v>
      </c>
      <c r="AC25" s="383"/>
      <c r="AD25" s="384">
        <v>622</v>
      </c>
      <c r="AE25" s="106"/>
      <c r="AF25" s="312">
        <v>1325</v>
      </c>
      <c r="AG25" s="381"/>
      <c r="AH25" s="382">
        <v>682</v>
      </c>
      <c r="AI25" s="383"/>
      <c r="AJ25" s="384">
        <v>643</v>
      </c>
      <c r="AK25" s="106"/>
      <c r="AL25" s="312">
        <v>1304</v>
      </c>
      <c r="AM25" s="381"/>
      <c r="AN25" s="382">
        <v>691</v>
      </c>
      <c r="AO25" s="383"/>
      <c r="AP25" s="384">
        <v>613</v>
      </c>
      <c r="AQ25" s="106"/>
      <c r="AR25" s="310">
        <v>11</v>
      </c>
    </row>
    <row r="26" spans="1:44">
      <c r="A26" s="309">
        <v>12</v>
      </c>
      <c r="B26" s="312">
        <f t="shared" si="16"/>
        <v>1389</v>
      </c>
      <c r="C26" s="381"/>
      <c r="D26" s="382">
        <v>708</v>
      </c>
      <c r="E26" s="383"/>
      <c r="F26" s="384">
        <v>681</v>
      </c>
      <c r="G26" s="106"/>
      <c r="H26" s="312">
        <f t="shared" si="17"/>
        <v>1381</v>
      </c>
      <c r="I26" s="381"/>
      <c r="J26" s="382">
        <v>702</v>
      </c>
      <c r="K26" s="383"/>
      <c r="L26" s="384">
        <v>679</v>
      </c>
      <c r="M26" s="106"/>
      <c r="N26" s="638">
        <f t="shared" si="18"/>
        <v>1399</v>
      </c>
      <c r="O26" s="640"/>
      <c r="P26" s="641">
        <v>739</v>
      </c>
      <c r="Q26" s="642"/>
      <c r="R26" s="643">
        <v>660</v>
      </c>
      <c r="S26" s="106"/>
      <c r="T26" s="192">
        <v>1446</v>
      </c>
      <c r="U26" s="312"/>
      <c r="V26" s="382">
        <v>768</v>
      </c>
      <c r="W26" s="383"/>
      <c r="X26" s="384">
        <v>678</v>
      </c>
      <c r="Y26" s="106"/>
      <c r="Z26" s="192">
        <v>1363</v>
      </c>
      <c r="AA26" s="312"/>
      <c r="AB26" s="382">
        <v>705</v>
      </c>
      <c r="AC26" s="383"/>
      <c r="AD26" s="384">
        <v>658</v>
      </c>
      <c r="AE26" s="106"/>
      <c r="AF26" s="312">
        <v>1301</v>
      </c>
      <c r="AG26" s="381"/>
      <c r="AH26" s="382">
        <v>682</v>
      </c>
      <c r="AI26" s="383"/>
      <c r="AJ26" s="384">
        <v>619</v>
      </c>
      <c r="AK26" s="106"/>
      <c r="AL26" s="312">
        <v>1331</v>
      </c>
      <c r="AM26" s="381"/>
      <c r="AN26" s="382">
        <v>684</v>
      </c>
      <c r="AO26" s="383"/>
      <c r="AP26" s="384">
        <v>647</v>
      </c>
      <c r="AQ26" s="106"/>
      <c r="AR26" s="310">
        <v>12</v>
      </c>
    </row>
    <row r="27" spans="1:44">
      <c r="A27" s="309">
        <v>13</v>
      </c>
      <c r="B27" s="312">
        <f t="shared" si="16"/>
        <v>1356</v>
      </c>
      <c r="C27" s="381"/>
      <c r="D27" s="382">
        <v>669</v>
      </c>
      <c r="E27" s="383"/>
      <c r="F27" s="384">
        <v>687</v>
      </c>
      <c r="G27" s="106"/>
      <c r="H27" s="312">
        <f t="shared" si="17"/>
        <v>1387</v>
      </c>
      <c r="I27" s="381"/>
      <c r="J27" s="382">
        <v>708</v>
      </c>
      <c r="K27" s="383"/>
      <c r="L27" s="384">
        <v>679</v>
      </c>
      <c r="M27" s="106"/>
      <c r="N27" s="638">
        <f t="shared" si="18"/>
        <v>1415</v>
      </c>
      <c r="O27" s="640"/>
      <c r="P27" s="641">
        <v>711</v>
      </c>
      <c r="Q27" s="642"/>
      <c r="R27" s="643">
        <v>704</v>
      </c>
      <c r="S27" s="106"/>
      <c r="T27" s="192">
        <v>1390</v>
      </c>
      <c r="U27" s="312"/>
      <c r="V27" s="382">
        <v>711</v>
      </c>
      <c r="W27" s="383"/>
      <c r="X27" s="384">
        <v>679</v>
      </c>
      <c r="Y27" s="106"/>
      <c r="Z27" s="192">
        <v>1446</v>
      </c>
      <c r="AA27" s="312"/>
      <c r="AB27" s="382">
        <v>767</v>
      </c>
      <c r="AC27" s="383"/>
      <c r="AD27" s="384">
        <v>679</v>
      </c>
      <c r="AE27" s="106"/>
      <c r="AF27" s="312">
        <v>1358</v>
      </c>
      <c r="AG27" s="381"/>
      <c r="AH27" s="382">
        <v>702</v>
      </c>
      <c r="AI27" s="383"/>
      <c r="AJ27" s="384">
        <v>656</v>
      </c>
      <c r="AK27" s="106"/>
      <c r="AL27" s="312">
        <v>1299</v>
      </c>
      <c r="AM27" s="381"/>
      <c r="AN27" s="382">
        <v>683</v>
      </c>
      <c r="AO27" s="383"/>
      <c r="AP27" s="384">
        <v>616</v>
      </c>
      <c r="AQ27" s="106"/>
      <c r="AR27" s="310">
        <v>13</v>
      </c>
    </row>
    <row r="28" spans="1:44">
      <c r="A28" s="309">
        <v>14</v>
      </c>
      <c r="B28" s="312">
        <f t="shared" si="16"/>
        <v>1378</v>
      </c>
      <c r="C28" s="381"/>
      <c r="D28" s="382">
        <v>660</v>
      </c>
      <c r="E28" s="383"/>
      <c r="F28" s="384">
        <v>718</v>
      </c>
      <c r="G28" s="106"/>
      <c r="H28" s="312">
        <f t="shared" si="17"/>
        <v>1357</v>
      </c>
      <c r="I28" s="381"/>
      <c r="J28" s="382">
        <v>673</v>
      </c>
      <c r="K28" s="383"/>
      <c r="L28" s="384">
        <v>684</v>
      </c>
      <c r="M28" s="106"/>
      <c r="N28" s="638">
        <f t="shared" si="18"/>
        <v>1367</v>
      </c>
      <c r="O28" s="640"/>
      <c r="P28" s="641">
        <v>683</v>
      </c>
      <c r="Q28" s="642"/>
      <c r="R28" s="643">
        <v>684</v>
      </c>
      <c r="S28" s="106"/>
      <c r="T28" s="192">
        <v>1407</v>
      </c>
      <c r="U28" s="312"/>
      <c r="V28" s="382">
        <v>708</v>
      </c>
      <c r="W28" s="383"/>
      <c r="X28" s="384">
        <v>699</v>
      </c>
      <c r="Y28" s="106"/>
      <c r="Z28" s="192">
        <v>1393</v>
      </c>
      <c r="AA28" s="312"/>
      <c r="AB28" s="382">
        <v>711</v>
      </c>
      <c r="AC28" s="383"/>
      <c r="AD28" s="384">
        <v>682</v>
      </c>
      <c r="AE28" s="106"/>
      <c r="AF28" s="312">
        <v>1443</v>
      </c>
      <c r="AG28" s="381"/>
      <c r="AH28" s="382">
        <v>765</v>
      </c>
      <c r="AI28" s="383"/>
      <c r="AJ28" s="384">
        <v>678</v>
      </c>
      <c r="AK28" s="106"/>
      <c r="AL28" s="312">
        <v>1371</v>
      </c>
      <c r="AM28" s="381"/>
      <c r="AN28" s="382">
        <v>708</v>
      </c>
      <c r="AO28" s="383"/>
      <c r="AP28" s="384">
        <v>663</v>
      </c>
      <c r="AQ28" s="106"/>
      <c r="AR28" s="310">
        <v>14</v>
      </c>
    </row>
    <row r="29" spans="1:44">
      <c r="A29" s="309"/>
      <c r="B29" s="312"/>
      <c r="C29" s="381"/>
      <c r="D29" s="192"/>
      <c r="E29" s="193"/>
      <c r="F29" s="381"/>
      <c r="G29" s="106"/>
      <c r="H29" s="312"/>
      <c r="I29" s="381"/>
      <c r="J29" s="192"/>
      <c r="K29" s="193"/>
      <c r="L29" s="381"/>
      <c r="M29" s="106"/>
      <c r="N29" s="638"/>
      <c r="O29" s="640"/>
      <c r="P29" s="638"/>
      <c r="Q29" s="639"/>
      <c r="R29" s="640"/>
      <c r="S29" s="106"/>
      <c r="T29" s="192"/>
      <c r="U29" s="312"/>
      <c r="V29" s="192"/>
      <c r="W29" s="193"/>
      <c r="X29" s="312"/>
      <c r="Y29" s="106"/>
      <c r="Z29" s="192"/>
      <c r="AA29" s="312"/>
      <c r="AB29" s="192"/>
      <c r="AC29" s="193"/>
      <c r="AD29" s="312"/>
      <c r="AE29" s="106"/>
      <c r="AF29" s="312"/>
      <c r="AG29" s="381"/>
      <c r="AH29" s="192"/>
      <c r="AI29" s="193"/>
      <c r="AJ29" s="381"/>
      <c r="AK29" s="106"/>
      <c r="AL29" s="312"/>
      <c r="AM29" s="381"/>
      <c r="AN29" s="192"/>
      <c r="AO29" s="193"/>
      <c r="AP29" s="381"/>
      <c r="AQ29" s="106"/>
      <c r="AR29" s="310"/>
    </row>
    <row r="30" spans="1:44">
      <c r="A30" s="309" t="s">
        <v>230</v>
      </c>
      <c r="B30" s="312">
        <f t="shared" ref="B30" si="19">SUM(D30:F30)</f>
        <v>7539</v>
      </c>
      <c r="C30" s="193"/>
      <c r="D30" s="312">
        <f>SUM(D31:D35)</f>
        <v>3831</v>
      </c>
      <c r="E30" s="193"/>
      <c r="F30" s="312">
        <f>SUM(F31:F35)</f>
        <v>3708</v>
      </c>
      <c r="G30" s="311"/>
      <c r="H30" s="312">
        <f t="shared" ref="H30" si="20">SUM(J30:L30)</f>
        <v>7472</v>
      </c>
      <c r="I30" s="193"/>
      <c r="J30" s="312">
        <f>SUM(J31:J35)</f>
        <v>3750</v>
      </c>
      <c r="K30" s="193"/>
      <c r="L30" s="312">
        <f>SUM(L31:L35)</f>
        <v>3722</v>
      </c>
      <c r="M30" s="311"/>
      <c r="N30" s="638">
        <f t="shared" ref="N30" si="21">SUM(P30:R30)</f>
        <v>8011</v>
      </c>
      <c r="O30" s="639"/>
      <c r="P30" s="640">
        <f>SUM(P31:P35)</f>
        <v>4161</v>
      </c>
      <c r="Q30" s="639"/>
      <c r="R30" s="640">
        <f>SUM(R31:R35)</f>
        <v>3850</v>
      </c>
      <c r="S30" s="311"/>
      <c r="T30" s="192">
        <f t="shared" ref="T30" si="22">SUM(V30:X30)</f>
        <v>7794</v>
      </c>
      <c r="U30" s="193"/>
      <c r="V30" s="312">
        <f>SUM(V31:V35)</f>
        <v>4020</v>
      </c>
      <c r="W30" s="193"/>
      <c r="X30" s="312">
        <f>SUM(X31:X35)</f>
        <v>3774</v>
      </c>
      <c r="Y30" s="311"/>
      <c r="Z30" s="192">
        <f t="shared" ref="Z30" si="23">SUM(AB30:AD30)</f>
        <v>7205</v>
      </c>
      <c r="AA30" s="193"/>
      <c r="AB30" s="312">
        <f>SUM(AB31:AB35)</f>
        <v>3621</v>
      </c>
      <c r="AC30" s="193"/>
      <c r="AD30" s="312">
        <f>SUM(AD31:AD35)</f>
        <v>3584</v>
      </c>
      <c r="AE30" s="311"/>
      <c r="AF30" s="312">
        <f t="shared" ref="AF30" si="24">SUM(AH30:AJ30)</f>
        <v>7263</v>
      </c>
      <c r="AG30" s="193"/>
      <c r="AH30" s="312">
        <f>SUM(AH31:AH35)</f>
        <v>3662</v>
      </c>
      <c r="AI30" s="193"/>
      <c r="AJ30" s="312">
        <f>SUM(AJ31:AJ35)</f>
        <v>3601</v>
      </c>
      <c r="AK30" s="311"/>
      <c r="AL30" s="312">
        <f t="shared" ref="AL30" si="25">SUM(AN30:AP30)</f>
        <v>7446</v>
      </c>
      <c r="AM30" s="193"/>
      <c r="AN30" s="312">
        <f>SUM(AN31:AN35)</f>
        <v>3823</v>
      </c>
      <c r="AO30" s="193"/>
      <c r="AP30" s="312">
        <f>SUM(AP31:AP35)</f>
        <v>3623</v>
      </c>
      <c r="AQ30" s="311"/>
      <c r="AR30" s="310" t="s">
        <v>230</v>
      </c>
    </row>
    <row r="31" spans="1:44">
      <c r="A31" s="309">
        <v>15</v>
      </c>
      <c r="B31" s="312">
        <f t="shared" ref="B31:B35" si="26">D31+F31</f>
        <v>1402</v>
      </c>
      <c r="C31" s="381"/>
      <c r="D31" s="382">
        <v>680</v>
      </c>
      <c r="E31" s="383"/>
      <c r="F31" s="384">
        <v>722</v>
      </c>
      <c r="G31" s="106"/>
      <c r="H31" s="312">
        <f t="shared" ref="H31:H35" si="27">J31+L31</f>
        <v>1380</v>
      </c>
      <c r="I31" s="381"/>
      <c r="J31" s="382">
        <v>659</v>
      </c>
      <c r="K31" s="383"/>
      <c r="L31" s="384">
        <v>721</v>
      </c>
      <c r="M31" s="106"/>
      <c r="N31" s="638">
        <f t="shared" ref="N31:N35" si="28">P31+R31</f>
        <v>1372</v>
      </c>
      <c r="O31" s="640"/>
      <c r="P31" s="641">
        <v>681</v>
      </c>
      <c r="Q31" s="642"/>
      <c r="R31" s="643">
        <v>691</v>
      </c>
      <c r="S31" s="106"/>
      <c r="T31" s="192">
        <v>1350</v>
      </c>
      <c r="U31" s="312"/>
      <c r="V31" s="382">
        <v>665</v>
      </c>
      <c r="W31" s="383"/>
      <c r="X31" s="384">
        <v>685</v>
      </c>
      <c r="Y31" s="106"/>
      <c r="Z31" s="192">
        <v>1407</v>
      </c>
      <c r="AA31" s="312"/>
      <c r="AB31" s="382">
        <v>710</v>
      </c>
      <c r="AC31" s="383"/>
      <c r="AD31" s="384">
        <v>697</v>
      </c>
      <c r="AE31" s="106"/>
      <c r="AF31" s="312">
        <v>1390</v>
      </c>
      <c r="AG31" s="381"/>
      <c r="AH31" s="382">
        <v>709</v>
      </c>
      <c r="AI31" s="383"/>
      <c r="AJ31" s="384">
        <v>681</v>
      </c>
      <c r="AK31" s="106"/>
      <c r="AL31" s="312">
        <v>1445</v>
      </c>
      <c r="AM31" s="381"/>
      <c r="AN31" s="382">
        <v>772</v>
      </c>
      <c r="AO31" s="383"/>
      <c r="AP31" s="384">
        <v>673</v>
      </c>
      <c r="AQ31" s="106"/>
      <c r="AR31" s="310">
        <v>15</v>
      </c>
    </row>
    <row r="32" spans="1:44">
      <c r="A32" s="309">
        <v>16</v>
      </c>
      <c r="B32" s="312">
        <f t="shared" si="26"/>
        <v>1421</v>
      </c>
      <c r="C32" s="381"/>
      <c r="D32" s="382">
        <v>720</v>
      </c>
      <c r="E32" s="383"/>
      <c r="F32" s="384">
        <v>701</v>
      </c>
      <c r="G32" s="106"/>
      <c r="H32" s="312">
        <f t="shared" si="27"/>
        <v>1407</v>
      </c>
      <c r="I32" s="381"/>
      <c r="J32" s="382">
        <v>683</v>
      </c>
      <c r="K32" s="383"/>
      <c r="L32" s="384">
        <v>724</v>
      </c>
      <c r="M32" s="106"/>
      <c r="N32" s="638">
        <f t="shared" si="28"/>
        <v>1429</v>
      </c>
      <c r="O32" s="640"/>
      <c r="P32" s="641">
        <v>687</v>
      </c>
      <c r="Q32" s="642"/>
      <c r="R32" s="643">
        <v>742</v>
      </c>
      <c r="S32" s="106"/>
      <c r="T32" s="192">
        <v>1390</v>
      </c>
      <c r="U32" s="312"/>
      <c r="V32" s="382">
        <v>665</v>
      </c>
      <c r="W32" s="383"/>
      <c r="X32" s="384">
        <v>725</v>
      </c>
      <c r="Y32" s="106"/>
      <c r="Z32" s="192">
        <v>1345</v>
      </c>
      <c r="AA32" s="312"/>
      <c r="AB32" s="382">
        <v>658</v>
      </c>
      <c r="AC32" s="383"/>
      <c r="AD32" s="384">
        <v>687</v>
      </c>
      <c r="AE32" s="106"/>
      <c r="AF32" s="312">
        <v>1413</v>
      </c>
      <c r="AG32" s="381"/>
      <c r="AH32" s="382">
        <v>715</v>
      </c>
      <c r="AI32" s="383"/>
      <c r="AJ32" s="384">
        <v>698</v>
      </c>
      <c r="AK32" s="106"/>
      <c r="AL32" s="312">
        <v>1396</v>
      </c>
      <c r="AM32" s="381"/>
      <c r="AN32" s="382">
        <v>711</v>
      </c>
      <c r="AO32" s="383"/>
      <c r="AP32" s="384">
        <v>685</v>
      </c>
      <c r="AQ32" s="106"/>
      <c r="AR32" s="310">
        <v>16</v>
      </c>
    </row>
    <row r="33" spans="1:54">
      <c r="A33" s="309">
        <v>17</v>
      </c>
      <c r="B33" s="312">
        <f t="shared" si="26"/>
        <v>1519</v>
      </c>
      <c r="C33" s="381"/>
      <c r="D33" s="382">
        <v>772</v>
      </c>
      <c r="E33" s="383"/>
      <c r="F33" s="384">
        <v>747</v>
      </c>
      <c r="G33" s="106"/>
      <c r="H33" s="312">
        <f t="shared" si="27"/>
        <v>1424</v>
      </c>
      <c r="I33" s="381"/>
      <c r="J33" s="382">
        <v>719</v>
      </c>
      <c r="K33" s="383"/>
      <c r="L33" s="384">
        <v>705</v>
      </c>
      <c r="M33" s="106"/>
      <c r="N33" s="638">
        <f t="shared" si="28"/>
        <v>1380</v>
      </c>
      <c r="O33" s="640"/>
      <c r="P33" s="641">
        <v>682</v>
      </c>
      <c r="Q33" s="642"/>
      <c r="R33" s="643">
        <v>698</v>
      </c>
      <c r="S33" s="106"/>
      <c r="T33" s="192">
        <v>1387</v>
      </c>
      <c r="U33" s="312"/>
      <c r="V33" s="382">
        <v>688</v>
      </c>
      <c r="W33" s="383"/>
      <c r="X33" s="384">
        <v>699</v>
      </c>
      <c r="Y33" s="106"/>
      <c r="Z33" s="192">
        <v>1381</v>
      </c>
      <c r="AA33" s="312"/>
      <c r="AB33" s="382">
        <v>664</v>
      </c>
      <c r="AC33" s="383"/>
      <c r="AD33" s="384">
        <v>717</v>
      </c>
      <c r="AE33" s="106"/>
      <c r="AF33" s="312">
        <v>1350</v>
      </c>
      <c r="AG33" s="381"/>
      <c r="AH33" s="382">
        <v>667</v>
      </c>
      <c r="AI33" s="383"/>
      <c r="AJ33" s="384">
        <v>683</v>
      </c>
      <c r="AK33" s="106"/>
      <c r="AL33" s="312">
        <v>1406</v>
      </c>
      <c r="AM33" s="381"/>
      <c r="AN33" s="382">
        <v>714</v>
      </c>
      <c r="AO33" s="383"/>
      <c r="AP33" s="384">
        <v>692</v>
      </c>
      <c r="AQ33" s="106"/>
      <c r="AR33" s="310">
        <v>17</v>
      </c>
    </row>
    <row r="34" spans="1:54">
      <c r="A34" s="309">
        <v>18</v>
      </c>
      <c r="B34" s="312">
        <f t="shared" si="26"/>
        <v>1530</v>
      </c>
      <c r="C34" s="381"/>
      <c r="D34" s="382">
        <v>789</v>
      </c>
      <c r="E34" s="383"/>
      <c r="F34" s="384">
        <v>741</v>
      </c>
      <c r="G34" s="106"/>
      <c r="H34" s="312">
        <f t="shared" si="27"/>
        <v>1558</v>
      </c>
      <c r="I34" s="381"/>
      <c r="J34" s="382">
        <v>799</v>
      </c>
      <c r="K34" s="383"/>
      <c r="L34" s="384">
        <v>759</v>
      </c>
      <c r="M34" s="106"/>
      <c r="N34" s="638">
        <f t="shared" si="28"/>
        <v>1695</v>
      </c>
      <c r="O34" s="640"/>
      <c r="P34" s="641">
        <v>910</v>
      </c>
      <c r="Q34" s="642"/>
      <c r="R34" s="643">
        <v>785</v>
      </c>
      <c r="S34" s="106"/>
      <c r="T34" s="192">
        <v>1544</v>
      </c>
      <c r="U34" s="312"/>
      <c r="V34" s="382">
        <v>797</v>
      </c>
      <c r="W34" s="383"/>
      <c r="X34" s="384">
        <v>747</v>
      </c>
      <c r="Y34" s="106"/>
      <c r="Z34" s="192">
        <v>1418</v>
      </c>
      <c r="AA34" s="312"/>
      <c r="AB34" s="382">
        <v>708</v>
      </c>
      <c r="AC34" s="383"/>
      <c r="AD34" s="384">
        <v>710</v>
      </c>
      <c r="AE34" s="106"/>
      <c r="AF34" s="312">
        <v>1592</v>
      </c>
      <c r="AG34" s="381"/>
      <c r="AH34" s="382">
        <v>807</v>
      </c>
      <c r="AI34" s="383"/>
      <c r="AJ34" s="384">
        <v>785</v>
      </c>
      <c r="AK34" s="106"/>
      <c r="AL34" s="312">
        <v>1523</v>
      </c>
      <c r="AM34" s="381"/>
      <c r="AN34" s="382">
        <v>770</v>
      </c>
      <c r="AO34" s="383"/>
      <c r="AP34" s="384">
        <v>753</v>
      </c>
      <c r="AQ34" s="106"/>
      <c r="AR34" s="310">
        <v>18</v>
      </c>
    </row>
    <row r="35" spans="1:54">
      <c r="A35" s="309">
        <v>19</v>
      </c>
      <c r="B35" s="312">
        <f t="shared" si="26"/>
        <v>1667</v>
      </c>
      <c r="C35" s="381"/>
      <c r="D35" s="382">
        <v>870</v>
      </c>
      <c r="E35" s="383"/>
      <c r="F35" s="384">
        <v>797</v>
      </c>
      <c r="G35" s="311"/>
      <c r="H35" s="312">
        <f t="shared" si="27"/>
        <v>1703</v>
      </c>
      <c r="I35" s="381"/>
      <c r="J35" s="382">
        <v>890</v>
      </c>
      <c r="K35" s="383"/>
      <c r="L35" s="384">
        <v>813</v>
      </c>
      <c r="M35" s="311"/>
      <c r="N35" s="638">
        <f t="shared" si="28"/>
        <v>2135</v>
      </c>
      <c r="O35" s="640"/>
      <c r="P35" s="641">
        <v>1201</v>
      </c>
      <c r="Q35" s="642"/>
      <c r="R35" s="643">
        <v>934</v>
      </c>
      <c r="S35" s="311"/>
      <c r="T35" s="192">
        <v>2123</v>
      </c>
      <c r="U35" s="312"/>
      <c r="V35" s="382">
        <v>1205</v>
      </c>
      <c r="W35" s="383"/>
      <c r="X35" s="384">
        <v>918</v>
      </c>
      <c r="Y35" s="311"/>
      <c r="Z35" s="192">
        <v>1654</v>
      </c>
      <c r="AA35" s="312"/>
      <c r="AB35" s="382">
        <v>881</v>
      </c>
      <c r="AC35" s="383"/>
      <c r="AD35" s="384">
        <v>773</v>
      </c>
      <c r="AE35" s="311"/>
      <c r="AF35" s="312">
        <v>1518</v>
      </c>
      <c r="AG35" s="381"/>
      <c r="AH35" s="382">
        <v>764</v>
      </c>
      <c r="AI35" s="383"/>
      <c r="AJ35" s="384">
        <v>754</v>
      </c>
      <c r="AK35" s="311"/>
      <c r="AL35" s="312">
        <v>1676</v>
      </c>
      <c r="AM35" s="381"/>
      <c r="AN35" s="382">
        <v>856</v>
      </c>
      <c r="AO35" s="383"/>
      <c r="AP35" s="384">
        <v>820</v>
      </c>
      <c r="AQ35" s="311"/>
      <c r="AR35" s="310">
        <v>19</v>
      </c>
    </row>
    <row r="36" spans="1:54">
      <c r="A36" s="309"/>
      <c r="B36" s="312"/>
      <c r="C36" s="381"/>
      <c r="D36" s="192"/>
      <c r="E36" s="193"/>
      <c r="F36" s="381"/>
      <c r="G36" s="106"/>
      <c r="H36" s="312"/>
      <c r="I36" s="381"/>
      <c r="J36" s="192"/>
      <c r="K36" s="193"/>
      <c r="L36" s="381"/>
      <c r="M36" s="106"/>
      <c r="N36" s="638"/>
      <c r="O36" s="640"/>
      <c r="P36" s="638"/>
      <c r="Q36" s="639"/>
      <c r="R36" s="640"/>
      <c r="S36" s="106"/>
      <c r="T36" s="192"/>
      <c r="U36" s="312"/>
      <c r="V36" s="192"/>
      <c r="W36" s="193"/>
      <c r="X36" s="312"/>
      <c r="Y36" s="106"/>
      <c r="Z36" s="192"/>
      <c r="AA36" s="312"/>
      <c r="AB36" s="192"/>
      <c r="AC36" s="193"/>
      <c r="AD36" s="312"/>
      <c r="AE36" s="106"/>
      <c r="AF36" s="312"/>
      <c r="AG36" s="381"/>
      <c r="AH36" s="192"/>
      <c r="AI36" s="193"/>
      <c r="AJ36" s="381"/>
      <c r="AK36" s="106"/>
      <c r="AL36" s="312"/>
      <c r="AM36" s="381"/>
      <c r="AN36" s="192"/>
      <c r="AO36" s="193"/>
      <c r="AP36" s="381"/>
      <c r="AQ36" s="106"/>
      <c r="AR36" s="310"/>
    </row>
    <row r="37" spans="1:54">
      <c r="A37" s="309" t="s">
        <v>231</v>
      </c>
      <c r="B37" s="312">
        <f t="shared" ref="B37" si="29">SUM(D37:F37)</f>
        <v>10995</v>
      </c>
      <c r="C37" s="312"/>
      <c r="D37" s="192">
        <f>SUM(D38:D42)</f>
        <v>6532</v>
      </c>
      <c r="E37" s="193"/>
      <c r="F37" s="312">
        <f>SUM(F38:F42)</f>
        <v>4463</v>
      </c>
      <c r="G37" s="311"/>
      <c r="H37" s="312">
        <f t="shared" ref="H37" si="30">SUM(J37:L37)</f>
        <v>10323</v>
      </c>
      <c r="I37" s="312"/>
      <c r="J37" s="192">
        <f>SUM(J38:J42)</f>
        <v>6030</v>
      </c>
      <c r="K37" s="193"/>
      <c r="L37" s="312">
        <f>SUM(L38:L42)</f>
        <v>4293</v>
      </c>
      <c r="M37" s="311"/>
      <c r="N37" s="638">
        <f t="shared" ref="N37" si="31">SUM(P37:R37)</f>
        <v>9316</v>
      </c>
      <c r="O37" s="640"/>
      <c r="P37" s="638">
        <f>SUM(P38:P42)</f>
        <v>5360</v>
      </c>
      <c r="Q37" s="639"/>
      <c r="R37" s="640">
        <f>SUM(R38:R42)</f>
        <v>3956</v>
      </c>
      <c r="S37" s="311"/>
      <c r="T37" s="192">
        <f>SUM(V37:X37)</f>
        <v>9482</v>
      </c>
      <c r="U37" s="312"/>
      <c r="V37" s="192">
        <f>SUM(V38:V42)</f>
        <v>5488</v>
      </c>
      <c r="W37" s="193"/>
      <c r="X37" s="312">
        <f>SUM(X38:X42)</f>
        <v>3994</v>
      </c>
      <c r="Y37" s="311"/>
      <c r="Z37" s="192">
        <f t="shared" ref="Z37" si="32">SUM(AB37:AD37)</f>
        <v>9894</v>
      </c>
      <c r="AA37" s="312"/>
      <c r="AB37" s="192">
        <f>SUM(AB38:AB42)</f>
        <v>5723</v>
      </c>
      <c r="AC37" s="193"/>
      <c r="AD37" s="312">
        <f>SUM(AD38:AD42)</f>
        <v>4171</v>
      </c>
      <c r="AE37" s="311"/>
      <c r="AF37" s="312">
        <f t="shared" ref="AF37" si="33">SUM(AH37:AJ37)</f>
        <v>9804</v>
      </c>
      <c r="AG37" s="312"/>
      <c r="AH37" s="192">
        <f>SUM(AH38:AH42)</f>
        <v>5711</v>
      </c>
      <c r="AI37" s="193"/>
      <c r="AJ37" s="312">
        <f>SUM(AJ38:AJ42)</f>
        <v>4093</v>
      </c>
      <c r="AK37" s="311"/>
      <c r="AL37" s="312">
        <f t="shared" ref="AL37" si="34">SUM(AN37:AP37)</f>
        <v>9401</v>
      </c>
      <c r="AM37" s="312"/>
      <c r="AN37" s="192">
        <f>SUM(AN38:AN42)</f>
        <v>5318</v>
      </c>
      <c r="AO37" s="193"/>
      <c r="AP37" s="312">
        <f>SUM(AP38:AP42)</f>
        <v>4083</v>
      </c>
      <c r="AQ37" s="311"/>
      <c r="AR37" s="310" t="s">
        <v>231</v>
      </c>
    </row>
    <row r="38" spans="1:54">
      <c r="A38" s="309">
        <v>20</v>
      </c>
      <c r="B38" s="312">
        <f t="shared" ref="B38:B42" si="35">D38+F38</f>
        <v>1796</v>
      </c>
      <c r="C38" s="437"/>
      <c r="D38" s="433">
        <v>989</v>
      </c>
      <c r="E38" s="434"/>
      <c r="F38" s="435">
        <v>807</v>
      </c>
      <c r="G38" s="311"/>
      <c r="H38" s="312">
        <f t="shared" ref="H38:H42" si="36">J38+L38</f>
        <v>1756</v>
      </c>
      <c r="I38" s="437"/>
      <c r="J38" s="433">
        <v>932</v>
      </c>
      <c r="K38" s="434"/>
      <c r="L38" s="435">
        <v>824</v>
      </c>
      <c r="M38" s="311"/>
      <c r="N38" s="638">
        <f t="shared" ref="N38:N42" si="37">P38+R38</f>
        <v>2155</v>
      </c>
      <c r="O38" s="679"/>
      <c r="P38" s="644">
        <v>1251</v>
      </c>
      <c r="Q38" s="645"/>
      <c r="R38" s="646">
        <v>904</v>
      </c>
      <c r="S38" s="311"/>
      <c r="T38" s="192">
        <v>2162</v>
      </c>
      <c r="U38" s="436"/>
      <c r="V38" s="433">
        <v>1247</v>
      </c>
      <c r="W38" s="434"/>
      <c r="X38" s="435">
        <v>915</v>
      </c>
      <c r="Y38" s="311"/>
      <c r="Z38" s="192">
        <v>2161</v>
      </c>
      <c r="AA38" s="436"/>
      <c r="AB38" s="433">
        <v>1233</v>
      </c>
      <c r="AC38" s="434"/>
      <c r="AD38" s="435">
        <v>928</v>
      </c>
      <c r="AE38" s="311"/>
      <c r="AF38" s="312">
        <v>1705</v>
      </c>
      <c r="AG38" s="437"/>
      <c r="AH38" s="433">
        <v>943</v>
      </c>
      <c r="AI38" s="434"/>
      <c r="AJ38" s="435">
        <v>762</v>
      </c>
      <c r="AK38" s="311"/>
      <c r="AL38" s="312">
        <v>1560</v>
      </c>
      <c r="AM38" s="437"/>
      <c r="AN38" s="433">
        <v>796</v>
      </c>
      <c r="AO38" s="434"/>
      <c r="AP38" s="435">
        <v>764</v>
      </c>
      <c r="AQ38" s="311"/>
      <c r="AR38" s="310">
        <v>20</v>
      </c>
    </row>
    <row r="39" spans="1:54">
      <c r="A39" s="309">
        <v>21</v>
      </c>
      <c r="B39" s="312">
        <f t="shared" si="35"/>
        <v>2052</v>
      </c>
      <c r="C39" s="437"/>
      <c r="D39" s="433">
        <v>1182</v>
      </c>
      <c r="E39" s="434"/>
      <c r="F39" s="435">
        <v>870</v>
      </c>
      <c r="G39" s="311"/>
      <c r="H39" s="312">
        <f t="shared" si="36"/>
        <v>1883</v>
      </c>
      <c r="I39" s="437"/>
      <c r="J39" s="433">
        <v>1059</v>
      </c>
      <c r="K39" s="434"/>
      <c r="L39" s="435">
        <v>824</v>
      </c>
      <c r="M39" s="311"/>
      <c r="N39" s="638">
        <f t="shared" si="37"/>
        <v>2107</v>
      </c>
      <c r="O39" s="679"/>
      <c r="P39" s="644">
        <v>1233</v>
      </c>
      <c r="Q39" s="645"/>
      <c r="R39" s="646">
        <v>874</v>
      </c>
      <c r="S39" s="311"/>
      <c r="T39" s="192">
        <v>2117</v>
      </c>
      <c r="U39" s="436"/>
      <c r="V39" s="433">
        <v>1242</v>
      </c>
      <c r="W39" s="434"/>
      <c r="X39" s="435">
        <v>875</v>
      </c>
      <c r="Y39" s="311"/>
      <c r="Z39" s="192">
        <v>2163</v>
      </c>
      <c r="AA39" s="436"/>
      <c r="AB39" s="433">
        <v>1263</v>
      </c>
      <c r="AC39" s="434"/>
      <c r="AD39" s="435">
        <v>900</v>
      </c>
      <c r="AE39" s="311"/>
      <c r="AF39" s="312">
        <v>2209</v>
      </c>
      <c r="AG39" s="437"/>
      <c r="AH39" s="433">
        <v>1270</v>
      </c>
      <c r="AI39" s="434"/>
      <c r="AJ39" s="435">
        <v>939</v>
      </c>
      <c r="AK39" s="311"/>
      <c r="AL39" s="312">
        <v>1772</v>
      </c>
      <c r="AM39" s="437"/>
      <c r="AN39" s="433">
        <v>988</v>
      </c>
      <c r="AO39" s="434"/>
      <c r="AP39" s="435">
        <v>784</v>
      </c>
      <c r="AQ39" s="311"/>
      <c r="AR39" s="310">
        <v>21</v>
      </c>
    </row>
    <row r="40" spans="1:54">
      <c r="A40" s="309">
        <v>22</v>
      </c>
      <c r="B40" s="312">
        <f t="shared" si="35"/>
        <v>2554</v>
      </c>
      <c r="C40" s="437"/>
      <c r="D40" s="433">
        <v>1570</v>
      </c>
      <c r="E40" s="434"/>
      <c r="F40" s="435">
        <v>984</v>
      </c>
      <c r="G40" s="311"/>
      <c r="H40" s="312">
        <f t="shared" si="36"/>
        <v>2021</v>
      </c>
      <c r="I40" s="437"/>
      <c r="J40" s="433">
        <v>1177</v>
      </c>
      <c r="K40" s="434"/>
      <c r="L40" s="435">
        <v>844</v>
      </c>
      <c r="M40" s="311"/>
      <c r="N40" s="638">
        <f t="shared" si="37"/>
        <v>1963</v>
      </c>
      <c r="O40" s="679"/>
      <c r="P40" s="644">
        <v>1183</v>
      </c>
      <c r="Q40" s="645"/>
      <c r="R40" s="646">
        <v>780</v>
      </c>
      <c r="S40" s="311"/>
      <c r="T40" s="192">
        <v>2057</v>
      </c>
      <c r="U40" s="436"/>
      <c r="V40" s="433">
        <v>1245</v>
      </c>
      <c r="W40" s="434"/>
      <c r="X40" s="435">
        <v>812</v>
      </c>
      <c r="Y40" s="311"/>
      <c r="Z40" s="192">
        <v>2049</v>
      </c>
      <c r="AA40" s="436"/>
      <c r="AB40" s="433">
        <v>1193</v>
      </c>
      <c r="AC40" s="434"/>
      <c r="AD40" s="435">
        <v>856</v>
      </c>
      <c r="AE40" s="311"/>
      <c r="AF40" s="312">
        <v>2022</v>
      </c>
      <c r="AG40" s="437"/>
      <c r="AH40" s="433">
        <v>1200</v>
      </c>
      <c r="AI40" s="434"/>
      <c r="AJ40" s="435">
        <v>822</v>
      </c>
      <c r="AK40" s="311"/>
      <c r="AL40" s="312">
        <v>2087</v>
      </c>
      <c r="AM40" s="437"/>
      <c r="AN40" s="433">
        <v>1203</v>
      </c>
      <c r="AO40" s="434"/>
      <c r="AP40" s="435">
        <v>884</v>
      </c>
      <c r="AQ40" s="311"/>
      <c r="AR40" s="310">
        <v>22</v>
      </c>
    </row>
    <row r="41" spans="1:54">
      <c r="A41" s="309">
        <v>23</v>
      </c>
      <c r="B41" s="312">
        <f t="shared" si="35"/>
        <v>2284</v>
      </c>
      <c r="C41" s="437"/>
      <c r="D41" s="433">
        <v>1362</v>
      </c>
      <c r="E41" s="434"/>
      <c r="F41" s="435">
        <v>922</v>
      </c>
      <c r="G41" s="311"/>
      <c r="H41" s="312">
        <f t="shared" si="36"/>
        <v>2400</v>
      </c>
      <c r="I41" s="437"/>
      <c r="J41" s="433">
        <v>1485</v>
      </c>
      <c r="K41" s="434"/>
      <c r="L41" s="435">
        <v>915</v>
      </c>
      <c r="M41" s="311"/>
      <c r="N41" s="638">
        <f t="shared" si="37"/>
        <v>1637</v>
      </c>
      <c r="O41" s="679"/>
      <c r="P41" s="644">
        <v>880</v>
      </c>
      <c r="Q41" s="645"/>
      <c r="R41" s="646">
        <v>757</v>
      </c>
      <c r="S41" s="311"/>
      <c r="T41" s="192">
        <v>1692</v>
      </c>
      <c r="U41" s="436"/>
      <c r="V41" s="433">
        <v>954</v>
      </c>
      <c r="W41" s="434"/>
      <c r="X41" s="435">
        <v>738</v>
      </c>
      <c r="Y41" s="311"/>
      <c r="Z41" s="192">
        <v>1910</v>
      </c>
      <c r="AA41" s="436"/>
      <c r="AB41" s="433">
        <v>1138</v>
      </c>
      <c r="AC41" s="434"/>
      <c r="AD41" s="435">
        <v>772</v>
      </c>
      <c r="AE41" s="311"/>
      <c r="AF41" s="312">
        <v>1993</v>
      </c>
      <c r="AG41" s="437"/>
      <c r="AH41" s="433">
        <v>1172</v>
      </c>
      <c r="AI41" s="434"/>
      <c r="AJ41" s="435">
        <v>821</v>
      </c>
      <c r="AK41" s="311"/>
      <c r="AL41" s="312">
        <v>2013</v>
      </c>
      <c r="AM41" s="437"/>
      <c r="AN41" s="433">
        <v>1182</v>
      </c>
      <c r="AO41" s="434"/>
      <c r="AP41" s="435">
        <v>831</v>
      </c>
      <c r="AQ41" s="311"/>
      <c r="AR41" s="310">
        <v>23</v>
      </c>
    </row>
    <row r="42" spans="1:54">
      <c r="A42" s="309">
        <v>24</v>
      </c>
      <c r="B42" s="312">
        <f t="shared" si="35"/>
        <v>2309</v>
      </c>
      <c r="C42" s="437"/>
      <c r="D42" s="433">
        <v>1429</v>
      </c>
      <c r="E42" s="434"/>
      <c r="F42" s="435">
        <v>880</v>
      </c>
      <c r="G42" s="311"/>
      <c r="H42" s="312">
        <f t="shared" si="36"/>
        <v>2263</v>
      </c>
      <c r="I42" s="437"/>
      <c r="J42" s="433">
        <v>1377</v>
      </c>
      <c r="K42" s="434"/>
      <c r="L42" s="435">
        <v>886</v>
      </c>
      <c r="M42" s="311"/>
      <c r="N42" s="638">
        <f t="shared" si="37"/>
        <v>1454</v>
      </c>
      <c r="O42" s="679"/>
      <c r="P42" s="644">
        <v>813</v>
      </c>
      <c r="Q42" s="645"/>
      <c r="R42" s="646">
        <v>641</v>
      </c>
      <c r="S42" s="311"/>
      <c r="T42" s="192">
        <v>1454</v>
      </c>
      <c r="U42" s="436"/>
      <c r="V42" s="433">
        <v>800</v>
      </c>
      <c r="W42" s="434"/>
      <c r="X42" s="435">
        <v>654</v>
      </c>
      <c r="Y42" s="311"/>
      <c r="Z42" s="192">
        <v>1611</v>
      </c>
      <c r="AA42" s="436"/>
      <c r="AB42" s="433">
        <v>896</v>
      </c>
      <c r="AC42" s="434"/>
      <c r="AD42" s="435">
        <v>715</v>
      </c>
      <c r="AE42" s="311"/>
      <c r="AF42" s="312">
        <v>1875</v>
      </c>
      <c r="AG42" s="437"/>
      <c r="AH42" s="433">
        <v>1126</v>
      </c>
      <c r="AI42" s="434"/>
      <c r="AJ42" s="435">
        <v>749</v>
      </c>
      <c r="AK42" s="311"/>
      <c r="AL42" s="312">
        <v>1969</v>
      </c>
      <c r="AM42" s="437"/>
      <c r="AN42" s="433">
        <v>1149</v>
      </c>
      <c r="AO42" s="434"/>
      <c r="AP42" s="435">
        <v>820</v>
      </c>
      <c r="AQ42" s="311"/>
      <c r="AR42" s="310">
        <v>24</v>
      </c>
    </row>
    <row r="43" spans="1:54" ht="9.9" customHeight="1">
      <c r="A43" s="762"/>
      <c r="B43" s="146"/>
      <c r="C43" s="109"/>
      <c r="D43" s="149"/>
      <c r="E43" s="109"/>
      <c r="F43" s="149"/>
      <c r="G43" s="109"/>
      <c r="H43" s="149"/>
      <c r="I43" s="109"/>
      <c r="J43" s="149"/>
      <c r="K43" s="109"/>
      <c r="L43" s="149"/>
      <c r="M43" s="109"/>
      <c r="N43" s="149"/>
      <c r="O43" s="109"/>
      <c r="P43" s="149"/>
      <c r="Q43" s="109"/>
      <c r="R43" s="149"/>
      <c r="S43" s="109"/>
      <c r="T43" s="598"/>
      <c r="U43" s="602"/>
      <c r="V43" s="647"/>
      <c r="W43" s="602"/>
      <c r="X43" s="647"/>
      <c r="Y43" s="109"/>
      <c r="Z43" s="146"/>
      <c r="AA43" s="109"/>
      <c r="AB43" s="149"/>
      <c r="AC43" s="109"/>
      <c r="AD43" s="149"/>
      <c r="AE43" s="109"/>
      <c r="AF43" s="149"/>
      <c r="AG43" s="109"/>
      <c r="AH43" s="149"/>
      <c r="AI43" s="109"/>
      <c r="AJ43" s="149"/>
      <c r="AK43" s="109"/>
      <c r="AL43" s="149"/>
      <c r="AM43" s="109"/>
      <c r="AN43" s="149"/>
      <c r="AO43" s="109"/>
      <c r="AP43" s="149"/>
      <c r="AQ43" s="109"/>
      <c r="AR43" s="743"/>
      <c r="AV43" s="962" t="s">
        <v>518</v>
      </c>
      <c r="AW43" s="962"/>
      <c r="AX43" s="962"/>
      <c r="AY43" s="962"/>
      <c r="AZ43" s="962"/>
      <c r="BA43" s="962"/>
      <c r="BB43" s="962"/>
    </row>
    <row r="44" spans="1:54" ht="14.1" customHeight="1">
      <c r="A44" s="961"/>
      <c r="B44" s="961"/>
      <c r="C44" s="961"/>
      <c r="D44" s="961"/>
      <c r="E44" s="961"/>
      <c r="F44" s="961"/>
      <c r="G44" s="166"/>
      <c r="Z44" s="581"/>
      <c r="AA44" s="580"/>
      <c r="AB44" s="581"/>
      <c r="AC44" s="580"/>
      <c r="AD44" s="581"/>
      <c r="AR44" s="461"/>
    </row>
    <row r="45" spans="1:54">
      <c r="Z45" s="581"/>
      <c r="AA45" s="580"/>
      <c r="AB45" s="581"/>
      <c r="AC45" s="580"/>
      <c r="AD45" s="581"/>
      <c r="AR45" s="461"/>
    </row>
    <row r="46" spans="1:54">
      <c r="Z46" s="581"/>
      <c r="AA46" s="580"/>
      <c r="AB46" s="581"/>
      <c r="AC46" s="580"/>
      <c r="AD46" s="581"/>
      <c r="AR46" s="461"/>
    </row>
    <row r="47" spans="1:54">
      <c r="Z47" s="581"/>
      <c r="AA47" s="580"/>
      <c r="AB47" s="581"/>
      <c r="AC47" s="580"/>
      <c r="AD47" s="581"/>
      <c r="AR47" s="461"/>
    </row>
    <row r="48" spans="1:54">
      <c r="Z48" s="581"/>
      <c r="AA48" s="580"/>
      <c r="AB48" s="581"/>
      <c r="AC48" s="580"/>
      <c r="AD48" s="581"/>
      <c r="AR48" s="461"/>
    </row>
    <row r="49" spans="1:46">
      <c r="Z49" s="581"/>
      <c r="AA49" s="580"/>
      <c r="AB49" s="581"/>
      <c r="AC49" s="580"/>
      <c r="AD49" s="581"/>
      <c r="AR49" s="461"/>
    </row>
    <row r="50" spans="1:46">
      <c r="Z50" s="581"/>
      <c r="AA50" s="580"/>
      <c r="AB50" s="581"/>
      <c r="AC50" s="580"/>
      <c r="AD50" s="581"/>
      <c r="AR50" s="461"/>
    </row>
    <row r="51" spans="1:46">
      <c r="Z51" s="581"/>
      <c r="AA51" s="580"/>
      <c r="AB51" s="581"/>
      <c r="AC51" s="580"/>
      <c r="AD51" s="581"/>
      <c r="AR51" s="461"/>
    </row>
    <row r="52" spans="1:46">
      <c r="Z52" s="581"/>
      <c r="AA52" s="580"/>
      <c r="AB52" s="581"/>
      <c r="AC52" s="580"/>
      <c r="AD52" s="581"/>
      <c r="AR52" s="461"/>
    </row>
    <row r="53" spans="1:46" ht="23.1" customHeight="1">
      <c r="A53" s="807" t="s">
        <v>764</v>
      </c>
      <c r="B53" s="807"/>
      <c r="C53" s="807"/>
      <c r="D53" s="807"/>
      <c r="E53" s="807"/>
      <c r="F53" s="807"/>
      <c r="G53" s="807"/>
      <c r="H53" s="807"/>
      <c r="I53" s="807"/>
      <c r="J53" s="807"/>
      <c r="K53" s="807"/>
      <c r="L53" s="807"/>
      <c r="M53" s="807"/>
      <c r="N53" s="807"/>
      <c r="O53" s="807"/>
      <c r="P53" s="807"/>
      <c r="Q53" s="807"/>
      <c r="R53" s="807"/>
      <c r="S53" s="807"/>
      <c r="T53" s="807"/>
      <c r="U53" s="807"/>
      <c r="V53" s="807"/>
      <c r="W53" s="807"/>
      <c r="X53" s="807"/>
      <c r="Y53" s="807"/>
      <c r="Z53" s="807"/>
      <c r="AA53" s="807"/>
      <c r="AB53" s="807"/>
      <c r="AC53" s="807"/>
      <c r="AD53" s="807"/>
      <c r="AE53" s="807"/>
      <c r="AF53" s="807"/>
      <c r="AG53" s="807"/>
      <c r="AH53" s="807"/>
      <c r="AI53" s="807"/>
      <c r="AJ53" s="807"/>
      <c r="AK53" s="807"/>
      <c r="AL53" s="807"/>
      <c r="AM53" s="807"/>
      <c r="AN53" s="807"/>
      <c r="AO53" s="807"/>
      <c r="AP53" s="807"/>
      <c r="AQ53" s="807"/>
      <c r="AR53" s="807"/>
      <c r="AS53" s="556"/>
    </row>
    <row r="54" spans="1:46" ht="23.1" customHeight="1">
      <c r="Z54" s="581"/>
      <c r="AA54" s="580"/>
      <c r="AB54" s="581"/>
      <c r="AC54" s="580"/>
      <c r="AD54" s="581"/>
      <c r="AR54" s="461"/>
    </row>
    <row r="55" spans="1:46" ht="23.1" customHeight="1">
      <c r="A55" s="953" t="s">
        <v>517</v>
      </c>
      <c r="B55" s="953"/>
      <c r="C55" s="953"/>
      <c r="D55" s="953"/>
      <c r="E55" s="953"/>
      <c r="F55" s="953"/>
      <c r="G55" s="953"/>
      <c r="H55" s="953"/>
      <c r="I55" s="953"/>
      <c r="J55" s="953"/>
      <c r="K55" s="953"/>
      <c r="L55" s="953"/>
      <c r="M55" s="953"/>
      <c r="N55" s="953"/>
      <c r="O55" s="953"/>
      <c r="P55" s="953"/>
      <c r="Q55" s="953"/>
      <c r="R55" s="953"/>
      <c r="S55" s="953"/>
      <c r="T55" s="953"/>
      <c r="U55" s="953"/>
      <c r="V55" s="953"/>
      <c r="W55" s="953"/>
      <c r="X55" s="953"/>
      <c r="Y55" s="953"/>
      <c r="Z55" s="953"/>
      <c r="AA55" s="953"/>
      <c r="AB55" s="953"/>
      <c r="AC55" s="953"/>
      <c r="AD55" s="953"/>
      <c r="AE55" s="953"/>
      <c r="AF55" s="953"/>
      <c r="AG55" s="953"/>
      <c r="AH55" s="953"/>
      <c r="AI55" s="953"/>
      <c r="AJ55" s="953"/>
      <c r="AK55" s="953"/>
      <c r="AL55" s="953"/>
      <c r="AM55" s="953"/>
      <c r="AN55" s="953"/>
      <c r="AO55" s="953"/>
      <c r="AP55" s="953"/>
      <c r="AQ55" s="953"/>
      <c r="AR55" s="953"/>
      <c r="AS55" s="764"/>
      <c r="AT55" s="764"/>
    </row>
    <row r="56" spans="1:46" ht="15.9" customHeight="1">
      <c r="A56" s="942" t="s">
        <v>226</v>
      </c>
      <c r="B56" s="939" t="s">
        <v>609</v>
      </c>
      <c r="C56" s="954"/>
      <c r="D56" s="954"/>
      <c r="E56" s="954"/>
      <c r="F56" s="954"/>
      <c r="G56" s="940"/>
      <c r="H56" s="939" t="s">
        <v>619</v>
      </c>
      <c r="I56" s="954"/>
      <c r="J56" s="954"/>
      <c r="K56" s="954"/>
      <c r="L56" s="954"/>
      <c r="M56" s="940"/>
      <c r="N56" s="955" t="s">
        <v>684</v>
      </c>
      <c r="O56" s="956"/>
      <c r="P56" s="956"/>
      <c r="Q56" s="956"/>
      <c r="R56" s="956"/>
      <c r="S56" s="957"/>
      <c r="T56" s="939" t="s">
        <v>626</v>
      </c>
      <c r="U56" s="954"/>
      <c r="V56" s="954"/>
      <c r="W56" s="954"/>
      <c r="X56" s="954"/>
      <c r="Y56" s="940"/>
      <c r="Z56" s="955" t="s">
        <v>676</v>
      </c>
      <c r="AA56" s="956"/>
      <c r="AB56" s="956"/>
      <c r="AC56" s="956"/>
      <c r="AD56" s="956"/>
      <c r="AE56" s="957"/>
      <c r="AF56" s="955" t="s">
        <v>708</v>
      </c>
      <c r="AG56" s="956"/>
      <c r="AH56" s="956"/>
      <c r="AI56" s="956"/>
      <c r="AJ56" s="956"/>
      <c r="AK56" s="957"/>
      <c r="AL56" s="955" t="s">
        <v>734</v>
      </c>
      <c r="AM56" s="956"/>
      <c r="AN56" s="956"/>
      <c r="AO56" s="956"/>
      <c r="AP56" s="956"/>
      <c r="AQ56" s="957"/>
      <c r="AR56" s="942" t="s">
        <v>226</v>
      </c>
    </row>
    <row r="57" spans="1:46" ht="15.9" customHeight="1">
      <c r="A57" s="943"/>
      <c r="B57" s="939" t="s">
        <v>60</v>
      </c>
      <c r="C57" s="940"/>
      <c r="D57" s="939" t="s">
        <v>6</v>
      </c>
      <c r="E57" s="940"/>
      <c r="F57" s="939" t="s">
        <v>7</v>
      </c>
      <c r="G57" s="940"/>
      <c r="H57" s="939" t="s">
        <v>60</v>
      </c>
      <c r="I57" s="940"/>
      <c r="J57" s="939" t="s">
        <v>6</v>
      </c>
      <c r="K57" s="940"/>
      <c r="L57" s="939" t="s">
        <v>7</v>
      </c>
      <c r="M57" s="940"/>
      <c r="N57" s="939" t="s">
        <v>60</v>
      </c>
      <c r="O57" s="940"/>
      <c r="P57" s="939" t="s">
        <v>6</v>
      </c>
      <c r="Q57" s="940"/>
      <c r="R57" s="939" t="s">
        <v>7</v>
      </c>
      <c r="S57" s="940"/>
      <c r="T57" s="939" t="s">
        <v>60</v>
      </c>
      <c r="U57" s="940"/>
      <c r="V57" s="939" t="s">
        <v>6</v>
      </c>
      <c r="W57" s="940"/>
      <c r="X57" s="939" t="s">
        <v>7</v>
      </c>
      <c r="Y57" s="940"/>
      <c r="Z57" s="955" t="s">
        <v>60</v>
      </c>
      <c r="AA57" s="957"/>
      <c r="AB57" s="955" t="s">
        <v>6</v>
      </c>
      <c r="AC57" s="957"/>
      <c r="AD57" s="939" t="s">
        <v>7</v>
      </c>
      <c r="AE57" s="940"/>
      <c r="AF57" s="939" t="s">
        <v>60</v>
      </c>
      <c r="AG57" s="940"/>
      <c r="AH57" s="939" t="s">
        <v>6</v>
      </c>
      <c r="AI57" s="940"/>
      <c r="AJ57" s="939" t="s">
        <v>7</v>
      </c>
      <c r="AK57" s="940"/>
      <c r="AL57" s="939" t="s">
        <v>60</v>
      </c>
      <c r="AM57" s="940"/>
      <c r="AN57" s="939" t="s">
        <v>6</v>
      </c>
      <c r="AO57" s="940"/>
      <c r="AP57" s="939" t="s">
        <v>7</v>
      </c>
      <c r="AQ57" s="940"/>
      <c r="AR57" s="943"/>
    </row>
    <row r="58" spans="1:46" ht="14.4">
      <c r="A58" s="162"/>
      <c r="B58" s="160"/>
      <c r="C58" s="163"/>
      <c r="D58" s="160"/>
      <c r="E58" s="163"/>
      <c r="F58" s="160"/>
      <c r="G58" s="163"/>
      <c r="H58" s="160"/>
      <c r="I58" s="163"/>
      <c r="J58" s="160"/>
      <c r="K58" s="163"/>
      <c r="L58" s="160"/>
      <c r="M58" s="163"/>
      <c r="N58" s="680"/>
      <c r="O58" s="649"/>
      <c r="P58" s="648"/>
      <c r="Q58" s="649"/>
      <c r="R58" s="648"/>
      <c r="S58" s="163"/>
      <c r="T58" s="161"/>
      <c r="U58" s="163"/>
      <c r="V58" s="160"/>
      <c r="W58" s="163"/>
      <c r="X58" s="160"/>
      <c r="Y58" s="163"/>
      <c r="Z58" s="161"/>
      <c r="AA58" s="163"/>
      <c r="AB58" s="160"/>
      <c r="AC58" s="163"/>
      <c r="AD58" s="160"/>
      <c r="AE58" s="163"/>
      <c r="AF58" s="160"/>
      <c r="AG58" s="163"/>
      <c r="AH58" s="160"/>
      <c r="AI58" s="163"/>
      <c r="AJ58" s="160"/>
      <c r="AK58" s="163"/>
      <c r="AL58" s="160"/>
      <c r="AM58" s="163"/>
      <c r="AN58" s="160"/>
      <c r="AO58" s="163"/>
      <c r="AP58" s="160"/>
      <c r="AQ58" s="163"/>
      <c r="AR58" s="164"/>
    </row>
    <row r="59" spans="1:46">
      <c r="A59" s="309" t="s">
        <v>232</v>
      </c>
      <c r="B59" s="312">
        <f>SUM(B60:B64)</f>
        <v>7629</v>
      </c>
      <c r="C59" s="193"/>
      <c r="D59" s="312">
        <f>SUM(D60:D64)</f>
        <v>4243</v>
      </c>
      <c r="E59" s="193"/>
      <c r="F59" s="312">
        <f>SUM(F60:F64)</f>
        <v>3386</v>
      </c>
      <c r="G59" s="106"/>
      <c r="H59" s="312">
        <f>SUM(H60:H64)</f>
        <v>8345</v>
      </c>
      <c r="I59" s="193"/>
      <c r="J59" s="312">
        <f>SUM(J60:J64)</f>
        <v>4819</v>
      </c>
      <c r="K59" s="193"/>
      <c r="L59" s="312">
        <f>SUM(L60:L64)</f>
        <v>3526</v>
      </c>
      <c r="M59" s="106"/>
      <c r="N59" s="638">
        <f>SUM(N60:N64)</f>
        <v>6688</v>
      </c>
      <c r="O59" s="639"/>
      <c r="P59" s="640">
        <f>SUM(P60:P64)</f>
        <v>3519</v>
      </c>
      <c r="Q59" s="639"/>
      <c r="R59" s="640">
        <f>SUM(R60:R64)</f>
        <v>3169</v>
      </c>
      <c r="S59" s="106"/>
      <c r="T59" s="192">
        <f>SUM(T60:T64)</f>
        <v>6683</v>
      </c>
      <c r="U59" s="193"/>
      <c r="V59" s="312">
        <f>SUM(V60:V64)</f>
        <v>3515</v>
      </c>
      <c r="W59" s="193"/>
      <c r="X59" s="312">
        <f>SUM(X60:X64)</f>
        <v>3168</v>
      </c>
      <c r="Y59" s="106"/>
      <c r="Z59" s="192">
        <f>SUM(Z60:Z64)</f>
        <v>6681</v>
      </c>
      <c r="AA59" s="193"/>
      <c r="AB59" s="312">
        <f>SUM(AB60:AB64)</f>
        <v>3519</v>
      </c>
      <c r="AC59" s="193"/>
      <c r="AD59" s="312">
        <f>SUM(AD60:AD64)</f>
        <v>3162</v>
      </c>
      <c r="AE59" s="106"/>
      <c r="AF59" s="312">
        <f>SUM(AF60:AF64)</f>
        <v>7056</v>
      </c>
      <c r="AG59" s="193"/>
      <c r="AH59" s="312">
        <f>SUM(AH60:AH64)</f>
        <v>3806</v>
      </c>
      <c r="AI59" s="193"/>
      <c r="AJ59" s="312">
        <f>SUM(AJ60:AJ64)</f>
        <v>3250</v>
      </c>
      <c r="AK59" s="106"/>
      <c r="AL59" s="312">
        <f>SUM(AL60:AL64)</f>
        <v>7563</v>
      </c>
      <c r="AM59" s="193"/>
      <c r="AN59" s="312">
        <f>SUM(AN60:AN64)</f>
        <v>4211</v>
      </c>
      <c r="AO59" s="193"/>
      <c r="AP59" s="312">
        <f>SUM(AP60:AP64)</f>
        <v>3352</v>
      </c>
      <c r="AQ59" s="106"/>
      <c r="AR59" s="310" t="s">
        <v>232</v>
      </c>
    </row>
    <row r="60" spans="1:46">
      <c r="A60" s="309">
        <v>25</v>
      </c>
      <c r="B60" s="312">
        <f t="shared" ref="B60:B64" si="38">D60+F60</f>
        <v>1944</v>
      </c>
      <c r="C60" s="193"/>
      <c r="D60" s="385">
        <v>1142</v>
      </c>
      <c r="E60" s="193"/>
      <c r="F60" s="313">
        <v>802</v>
      </c>
      <c r="G60" s="106"/>
      <c r="H60" s="312">
        <f t="shared" ref="H60:H64" si="39">J60+L60</f>
        <v>2251</v>
      </c>
      <c r="I60" s="193"/>
      <c r="J60" s="385">
        <v>1420</v>
      </c>
      <c r="K60" s="193"/>
      <c r="L60" s="313">
        <v>831</v>
      </c>
      <c r="M60" s="106"/>
      <c r="N60" s="638">
        <f t="shared" ref="N60:N64" si="40">P60+R60</f>
        <v>1399</v>
      </c>
      <c r="O60" s="639"/>
      <c r="P60" s="650">
        <v>760</v>
      </c>
      <c r="Q60" s="639"/>
      <c r="R60" s="651">
        <v>639</v>
      </c>
      <c r="S60" s="106"/>
      <c r="T60" s="192">
        <v>1391</v>
      </c>
      <c r="U60" s="193"/>
      <c r="V60" s="385">
        <v>755</v>
      </c>
      <c r="W60" s="193"/>
      <c r="X60" s="313">
        <v>636</v>
      </c>
      <c r="Y60" s="106"/>
      <c r="Z60" s="192">
        <v>1385</v>
      </c>
      <c r="AA60" s="193"/>
      <c r="AB60" s="385">
        <v>742</v>
      </c>
      <c r="AC60" s="193"/>
      <c r="AD60" s="313">
        <v>643</v>
      </c>
      <c r="AE60" s="106"/>
      <c r="AF60" s="312">
        <v>1602</v>
      </c>
      <c r="AG60" s="193"/>
      <c r="AH60" s="385">
        <v>885</v>
      </c>
      <c r="AI60" s="193"/>
      <c r="AJ60" s="313">
        <v>717</v>
      </c>
      <c r="AK60" s="106"/>
      <c r="AL60" s="312">
        <v>1845</v>
      </c>
      <c r="AM60" s="193"/>
      <c r="AN60" s="385">
        <v>1122</v>
      </c>
      <c r="AO60" s="193"/>
      <c r="AP60" s="313">
        <v>723</v>
      </c>
      <c r="AQ60" s="106"/>
      <c r="AR60" s="310">
        <v>25</v>
      </c>
    </row>
    <row r="61" spans="1:46">
      <c r="A61" s="309">
        <v>26</v>
      </c>
      <c r="B61" s="312">
        <f t="shared" si="38"/>
        <v>1481</v>
      </c>
      <c r="C61" s="193"/>
      <c r="D61" s="385">
        <v>805</v>
      </c>
      <c r="E61" s="193"/>
      <c r="F61" s="313">
        <v>676</v>
      </c>
      <c r="G61" s="106"/>
      <c r="H61" s="312">
        <f t="shared" si="39"/>
        <v>1861</v>
      </c>
      <c r="I61" s="193"/>
      <c r="J61" s="385">
        <v>1109</v>
      </c>
      <c r="K61" s="193"/>
      <c r="L61" s="313">
        <v>752</v>
      </c>
      <c r="M61" s="106"/>
      <c r="N61" s="638">
        <f t="shared" si="40"/>
        <v>1438</v>
      </c>
      <c r="O61" s="639"/>
      <c r="P61" s="650">
        <v>757</v>
      </c>
      <c r="Q61" s="639"/>
      <c r="R61" s="651">
        <v>681</v>
      </c>
      <c r="S61" s="106"/>
      <c r="T61" s="192">
        <v>1428</v>
      </c>
      <c r="U61" s="193"/>
      <c r="V61" s="385">
        <v>747</v>
      </c>
      <c r="W61" s="193"/>
      <c r="X61" s="313">
        <v>681</v>
      </c>
      <c r="Y61" s="106"/>
      <c r="Z61" s="192">
        <v>1360</v>
      </c>
      <c r="AA61" s="193"/>
      <c r="AB61" s="385">
        <v>728</v>
      </c>
      <c r="AC61" s="193"/>
      <c r="AD61" s="313">
        <v>632</v>
      </c>
      <c r="AE61" s="106"/>
      <c r="AF61" s="312">
        <v>1385</v>
      </c>
      <c r="AG61" s="193"/>
      <c r="AH61" s="385">
        <v>756</v>
      </c>
      <c r="AI61" s="193"/>
      <c r="AJ61" s="313">
        <v>629</v>
      </c>
      <c r="AK61" s="106"/>
      <c r="AL61" s="312">
        <v>1600</v>
      </c>
      <c r="AM61" s="193"/>
      <c r="AN61" s="385">
        <v>889</v>
      </c>
      <c r="AO61" s="193"/>
      <c r="AP61" s="313">
        <v>711</v>
      </c>
      <c r="AQ61" s="106"/>
      <c r="AR61" s="310">
        <v>26</v>
      </c>
    </row>
    <row r="62" spans="1:46">
      <c r="A62" s="309">
        <v>27</v>
      </c>
      <c r="B62" s="312">
        <f t="shared" si="38"/>
        <v>1439</v>
      </c>
      <c r="C62" s="193"/>
      <c r="D62" s="385">
        <v>765</v>
      </c>
      <c r="E62" s="193"/>
      <c r="F62" s="313">
        <v>674</v>
      </c>
      <c r="G62" s="106"/>
      <c r="H62" s="312">
        <f t="shared" si="39"/>
        <v>1432</v>
      </c>
      <c r="I62" s="193"/>
      <c r="J62" s="385">
        <v>786</v>
      </c>
      <c r="K62" s="193"/>
      <c r="L62" s="313">
        <v>646</v>
      </c>
      <c r="M62" s="106"/>
      <c r="N62" s="638">
        <f t="shared" si="40"/>
        <v>1264</v>
      </c>
      <c r="O62" s="639"/>
      <c r="P62" s="650">
        <v>644</v>
      </c>
      <c r="Q62" s="639"/>
      <c r="R62" s="651">
        <v>620</v>
      </c>
      <c r="S62" s="106"/>
      <c r="T62" s="192">
        <v>1293</v>
      </c>
      <c r="U62" s="193"/>
      <c r="V62" s="385">
        <v>673</v>
      </c>
      <c r="W62" s="193"/>
      <c r="X62" s="313">
        <v>620</v>
      </c>
      <c r="Y62" s="106"/>
      <c r="Z62" s="192">
        <v>1421</v>
      </c>
      <c r="AA62" s="193"/>
      <c r="AB62" s="385">
        <v>750</v>
      </c>
      <c r="AC62" s="193"/>
      <c r="AD62" s="313">
        <v>671</v>
      </c>
      <c r="AE62" s="106"/>
      <c r="AF62" s="312">
        <v>1327</v>
      </c>
      <c r="AG62" s="193"/>
      <c r="AH62" s="385">
        <v>708</v>
      </c>
      <c r="AI62" s="193"/>
      <c r="AJ62" s="313">
        <v>619</v>
      </c>
      <c r="AK62" s="106"/>
      <c r="AL62" s="312">
        <v>1386</v>
      </c>
      <c r="AM62" s="193"/>
      <c r="AN62" s="385">
        <v>742</v>
      </c>
      <c r="AO62" s="193"/>
      <c r="AP62" s="313">
        <v>644</v>
      </c>
      <c r="AQ62" s="106"/>
      <c r="AR62" s="310">
        <v>27</v>
      </c>
    </row>
    <row r="63" spans="1:46">
      <c r="A63" s="309">
        <v>28</v>
      </c>
      <c r="B63" s="312">
        <f t="shared" si="38"/>
        <v>1378</v>
      </c>
      <c r="C63" s="193"/>
      <c r="D63" s="385">
        <v>759</v>
      </c>
      <c r="E63" s="193"/>
      <c r="F63" s="313">
        <v>619</v>
      </c>
      <c r="G63" s="106"/>
      <c r="H63" s="312">
        <f t="shared" si="39"/>
        <v>1467</v>
      </c>
      <c r="I63" s="193"/>
      <c r="J63" s="385">
        <v>778</v>
      </c>
      <c r="K63" s="193"/>
      <c r="L63" s="313">
        <v>689</v>
      </c>
      <c r="M63" s="106"/>
      <c r="N63" s="638">
        <f t="shared" si="40"/>
        <v>1267</v>
      </c>
      <c r="O63" s="639"/>
      <c r="P63" s="650">
        <v>664</v>
      </c>
      <c r="Q63" s="639"/>
      <c r="R63" s="651">
        <v>603</v>
      </c>
      <c r="S63" s="106"/>
      <c r="T63" s="192">
        <v>1240</v>
      </c>
      <c r="U63" s="193"/>
      <c r="V63" s="385">
        <v>637</v>
      </c>
      <c r="W63" s="193"/>
      <c r="X63" s="313">
        <v>603</v>
      </c>
      <c r="Y63" s="106"/>
      <c r="Z63" s="192">
        <v>1277</v>
      </c>
      <c r="AA63" s="193"/>
      <c r="AB63" s="385">
        <v>667</v>
      </c>
      <c r="AC63" s="193"/>
      <c r="AD63" s="313">
        <v>610</v>
      </c>
      <c r="AE63" s="106"/>
      <c r="AF63" s="312">
        <v>1421</v>
      </c>
      <c r="AG63" s="193"/>
      <c r="AH63" s="385">
        <v>770</v>
      </c>
      <c r="AI63" s="193"/>
      <c r="AJ63" s="313">
        <v>651</v>
      </c>
      <c r="AK63" s="106"/>
      <c r="AL63" s="312">
        <v>1301</v>
      </c>
      <c r="AM63" s="193"/>
      <c r="AN63" s="385">
        <v>691</v>
      </c>
      <c r="AO63" s="193"/>
      <c r="AP63" s="313">
        <v>610</v>
      </c>
      <c r="AQ63" s="106"/>
      <c r="AR63" s="310">
        <v>28</v>
      </c>
    </row>
    <row r="64" spans="1:46">
      <c r="A64" s="309">
        <v>29</v>
      </c>
      <c r="B64" s="312">
        <f t="shared" si="38"/>
        <v>1387</v>
      </c>
      <c r="C64" s="193"/>
      <c r="D64" s="385">
        <v>772</v>
      </c>
      <c r="E64" s="193"/>
      <c r="F64" s="313">
        <v>615</v>
      </c>
      <c r="G64" s="106"/>
      <c r="H64" s="312">
        <f t="shared" si="39"/>
        <v>1334</v>
      </c>
      <c r="I64" s="193"/>
      <c r="J64" s="385">
        <v>726</v>
      </c>
      <c r="K64" s="193"/>
      <c r="L64" s="313">
        <v>608</v>
      </c>
      <c r="M64" s="106"/>
      <c r="N64" s="638">
        <f t="shared" si="40"/>
        <v>1320</v>
      </c>
      <c r="O64" s="639"/>
      <c r="P64" s="650">
        <v>694</v>
      </c>
      <c r="Q64" s="639"/>
      <c r="R64" s="651">
        <v>626</v>
      </c>
      <c r="S64" s="106"/>
      <c r="T64" s="192">
        <v>1331</v>
      </c>
      <c r="U64" s="193"/>
      <c r="V64" s="385">
        <v>703</v>
      </c>
      <c r="W64" s="193"/>
      <c r="X64" s="313">
        <v>628</v>
      </c>
      <c r="Y64" s="106"/>
      <c r="Z64" s="192">
        <v>1238</v>
      </c>
      <c r="AA64" s="193"/>
      <c r="AB64" s="385">
        <v>632</v>
      </c>
      <c r="AC64" s="193"/>
      <c r="AD64" s="313">
        <v>606</v>
      </c>
      <c r="AE64" s="106"/>
      <c r="AF64" s="312">
        <v>1321</v>
      </c>
      <c r="AG64" s="193"/>
      <c r="AH64" s="385">
        <v>687</v>
      </c>
      <c r="AI64" s="193"/>
      <c r="AJ64" s="313">
        <v>634</v>
      </c>
      <c r="AK64" s="106"/>
      <c r="AL64" s="312">
        <v>1431</v>
      </c>
      <c r="AM64" s="193"/>
      <c r="AN64" s="385">
        <v>767</v>
      </c>
      <c r="AO64" s="193"/>
      <c r="AP64" s="313">
        <v>664</v>
      </c>
      <c r="AQ64" s="106"/>
      <c r="AR64" s="310">
        <v>29</v>
      </c>
    </row>
    <row r="65" spans="1:44">
      <c r="A65" s="309"/>
      <c r="B65" s="312"/>
      <c r="C65" s="193"/>
      <c r="D65" s="312"/>
      <c r="E65" s="193"/>
      <c r="F65" s="312"/>
      <c r="G65" s="106"/>
      <c r="H65" s="312"/>
      <c r="I65" s="193"/>
      <c r="J65" s="312"/>
      <c r="K65" s="193"/>
      <c r="L65" s="312"/>
      <c r="M65" s="106"/>
      <c r="N65" s="638"/>
      <c r="O65" s="639"/>
      <c r="P65" s="640"/>
      <c r="Q65" s="639"/>
      <c r="R65" s="640"/>
      <c r="S65" s="106"/>
      <c r="T65" s="192"/>
      <c r="U65" s="193"/>
      <c r="V65" s="312"/>
      <c r="W65" s="193"/>
      <c r="X65" s="312"/>
      <c r="Y65" s="106"/>
      <c r="Z65" s="192"/>
      <c r="AA65" s="193"/>
      <c r="AB65" s="312"/>
      <c r="AC65" s="193"/>
      <c r="AD65" s="312"/>
      <c r="AE65" s="106"/>
      <c r="AF65" s="312"/>
      <c r="AG65" s="193"/>
      <c r="AH65" s="312"/>
      <c r="AI65" s="193"/>
      <c r="AJ65" s="312"/>
      <c r="AK65" s="106"/>
      <c r="AL65" s="312"/>
      <c r="AM65" s="193"/>
      <c r="AN65" s="312"/>
      <c r="AO65" s="193"/>
      <c r="AP65" s="312"/>
      <c r="AQ65" s="106"/>
      <c r="AR65" s="310"/>
    </row>
    <row r="66" spans="1:44">
      <c r="A66" s="309" t="s">
        <v>233</v>
      </c>
      <c r="B66" s="192">
        <f>SUM(B67:B71)</f>
        <v>7621</v>
      </c>
      <c r="C66" s="312">
        <f>SUM(C67:C71)</f>
        <v>0</v>
      </c>
      <c r="D66" s="192">
        <f>SUM(D67:D71)</f>
        <v>4064</v>
      </c>
      <c r="E66" s="193"/>
      <c r="F66" s="312">
        <f>SUM(F67:F71)</f>
        <v>3557</v>
      </c>
      <c r="G66" s="106"/>
      <c r="H66" s="192">
        <f>SUM(H67:H71)</f>
        <v>7246</v>
      </c>
      <c r="I66" s="312">
        <f>SUM(I67:I71)</f>
        <v>0</v>
      </c>
      <c r="J66" s="192">
        <f>SUM(J67:J71)</f>
        <v>3900</v>
      </c>
      <c r="K66" s="193"/>
      <c r="L66" s="312">
        <f>SUM(L67:L71)</f>
        <v>3346</v>
      </c>
      <c r="M66" s="106"/>
      <c r="N66" s="638">
        <f>SUM(N67:N71)</f>
        <v>6995</v>
      </c>
      <c r="O66" s="640">
        <f>SUM(O67:O71)</f>
        <v>0</v>
      </c>
      <c r="P66" s="638">
        <f>SUM(P67:P71)</f>
        <v>3719</v>
      </c>
      <c r="Q66" s="639"/>
      <c r="R66" s="640">
        <f>SUM(R67:R71)</f>
        <v>3276</v>
      </c>
      <c r="S66" s="106"/>
      <c r="T66" s="192">
        <f>SUM(T67:T71)</f>
        <v>6967</v>
      </c>
      <c r="U66" s="312">
        <f>SUM(U67:U71)</f>
        <v>0</v>
      </c>
      <c r="V66" s="192">
        <f>SUM(V67:V71)</f>
        <v>3700</v>
      </c>
      <c r="W66" s="193"/>
      <c r="X66" s="312">
        <f>SUM(X67:X71)</f>
        <v>3267</v>
      </c>
      <c r="Y66" s="106"/>
      <c r="Z66" s="192">
        <f>SUM(Z67:Z71)</f>
        <v>6826</v>
      </c>
      <c r="AA66" s="312">
        <f>SUM(AA67:AA71)</f>
        <v>0</v>
      </c>
      <c r="AB66" s="192">
        <f>SUM(AB67:AB71)</f>
        <v>3629</v>
      </c>
      <c r="AC66" s="193"/>
      <c r="AD66" s="312">
        <f>SUM(AD67:AD71)</f>
        <v>3197</v>
      </c>
      <c r="AE66" s="106"/>
      <c r="AF66" s="192">
        <f>SUM(AF67:AF71)</f>
        <v>6692</v>
      </c>
      <c r="AG66" s="312">
        <f>SUM(AG67:AG71)</f>
        <v>0</v>
      </c>
      <c r="AH66" s="192">
        <f>SUM(AH67:AH71)</f>
        <v>3518</v>
      </c>
      <c r="AI66" s="193"/>
      <c r="AJ66" s="312">
        <f>SUM(AJ67:AJ71)</f>
        <v>3174</v>
      </c>
      <c r="AK66" s="106"/>
      <c r="AL66" s="192">
        <f>SUM(AL67:AL71)</f>
        <v>6603</v>
      </c>
      <c r="AM66" s="312">
        <f>SUM(AM67:AM71)</f>
        <v>0</v>
      </c>
      <c r="AN66" s="192">
        <f>SUM(AN67:AN71)</f>
        <v>3471</v>
      </c>
      <c r="AO66" s="193"/>
      <c r="AP66" s="312">
        <f>SUM(AP67:AP71)</f>
        <v>3132</v>
      </c>
      <c r="AQ66" s="106"/>
      <c r="AR66" s="310" t="s">
        <v>233</v>
      </c>
    </row>
    <row r="67" spans="1:44">
      <c r="A67" s="309">
        <v>30</v>
      </c>
      <c r="B67" s="312">
        <f t="shared" ref="B67:B71" si="41">D67+F67</f>
        <v>1440</v>
      </c>
      <c r="C67" s="193"/>
      <c r="D67" s="385">
        <v>734</v>
      </c>
      <c r="E67" s="193"/>
      <c r="F67" s="313">
        <v>706</v>
      </c>
      <c r="G67" s="106"/>
      <c r="H67" s="312">
        <f t="shared" ref="H67:H71" si="42">J67+L67</f>
        <v>1351</v>
      </c>
      <c r="I67" s="193"/>
      <c r="J67" s="385">
        <v>743</v>
      </c>
      <c r="K67" s="193"/>
      <c r="L67" s="313">
        <v>608</v>
      </c>
      <c r="M67" s="106"/>
      <c r="N67" s="638">
        <f t="shared" ref="N67:N71" si="43">P67+R67</f>
        <v>1298</v>
      </c>
      <c r="O67" s="639"/>
      <c r="P67" s="650">
        <v>690</v>
      </c>
      <c r="Q67" s="639"/>
      <c r="R67" s="651">
        <v>608</v>
      </c>
      <c r="S67" s="106"/>
      <c r="T67" s="192">
        <v>1302</v>
      </c>
      <c r="U67" s="193"/>
      <c r="V67" s="385">
        <v>694</v>
      </c>
      <c r="W67" s="193"/>
      <c r="X67" s="313">
        <v>608</v>
      </c>
      <c r="Y67" s="106"/>
      <c r="Z67" s="192">
        <v>1307</v>
      </c>
      <c r="AA67" s="193"/>
      <c r="AB67" s="385">
        <v>694</v>
      </c>
      <c r="AC67" s="193"/>
      <c r="AD67" s="313">
        <v>613</v>
      </c>
      <c r="AE67" s="106"/>
      <c r="AF67" s="312">
        <v>1269</v>
      </c>
      <c r="AG67" s="193"/>
      <c r="AH67" s="385">
        <v>652</v>
      </c>
      <c r="AI67" s="193"/>
      <c r="AJ67" s="313">
        <v>617</v>
      </c>
      <c r="AK67" s="106"/>
      <c r="AL67" s="312">
        <v>1339</v>
      </c>
      <c r="AM67" s="193"/>
      <c r="AN67" s="385">
        <v>699</v>
      </c>
      <c r="AO67" s="193"/>
      <c r="AP67" s="313">
        <v>640</v>
      </c>
      <c r="AQ67" s="106"/>
      <c r="AR67" s="310">
        <v>30</v>
      </c>
    </row>
    <row r="68" spans="1:44">
      <c r="A68" s="309">
        <v>31</v>
      </c>
      <c r="B68" s="312">
        <f t="shared" si="41"/>
        <v>1495</v>
      </c>
      <c r="C68" s="193"/>
      <c r="D68" s="385">
        <v>829</v>
      </c>
      <c r="E68" s="193"/>
      <c r="F68" s="313">
        <v>666</v>
      </c>
      <c r="G68" s="106"/>
      <c r="H68" s="312">
        <f t="shared" si="42"/>
        <v>1423</v>
      </c>
      <c r="I68" s="193"/>
      <c r="J68" s="385">
        <v>725</v>
      </c>
      <c r="K68" s="193"/>
      <c r="L68" s="313">
        <v>698</v>
      </c>
      <c r="M68" s="106"/>
      <c r="N68" s="638">
        <f t="shared" si="43"/>
        <v>1392</v>
      </c>
      <c r="O68" s="639"/>
      <c r="P68" s="650">
        <v>763</v>
      </c>
      <c r="Q68" s="639"/>
      <c r="R68" s="651">
        <v>629</v>
      </c>
      <c r="S68" s="106"/>
      <c r="T68" s="192">
        <v>1332</v>
      </c>
      <c r="U68" s="193"/>
      <c r="V68" s="385">
        <v>728</v>
      </c>
      <c r="W68" s="193"/>
      <c r="X68" s="313">
        <v>604</v>
      </c>
      <c r="Y68" s="106"/>
      <c r="Z68" s="192">
        <v>1315</v>
      </c>
      <c r="AA68" s="193"/>
      <c r="AB68" s="385">
        <v>697</v>
      </c>
      <c r="AC68" s="193"/>
      <c r="AD68" s="313">
        <v>618</v>
      </c>
      <c r="AE68" s="106"/>
      <c r="AF68" s="312">
        <v>1326</v>
      </c>
      <c r="AG68" s="193"/>
      <c r="AH68" s="385">
        <v>696</v>
      </c>
      <c r="AI68" s="193"/>
      <c r="AJ68" s="313">
        <v>630</v>
      </c>
      <c r="AK68" s="106"/>
      <c r="AL68" s="312">
        <v>1277</v>
      </c>
      <c r="AM68" s="193"/>
      <c r="AN68" s="385">
        <v>658</v>
      </c>
      <c r="AO68" s="193"/>
      <c r="AP68" s="313">
        <v>619</v>
      </c>
      <c r="AQ68" s="106"/>
      <c r="AR68" s="310">
        <v>31</v>
      </c>
    </row>
    <row r="69" spans="1:44">
      <c r="A69" s="309">
        <v>32</v>
      </c>
      <c r="B69" s="312">
        <f t="shared" si="41"/>
        <v>1456</v>
      </c>
      <c r="C69" s="193"/>
      <c r="D69" s="385">
        <v>804</v>
      </c>
      <c r="E69" s="193"/>
      <c r="F69" s="313">
        <v>652</v>
      </c>
      <c r="G69" s="106"/>
      <c r="H69" s="312">
        <f t="shared" si="42"/>
        <v>1453</v>
      </c>
      <c r="I69" s="193"/>
      <c r="J69" s="385">
        <v>802</v>
      </c>
      <c r="K69" s="193"/>
      <c r="L69" s="313">
        <v>651</v>
      </c>
      <c r="M69" s="106"/>
      <c r="N69" s="638">
        <f t="shared" si="43"/>
        <v>1402</v>
      </c>
      <c r="O69" s="639"/>
      <c r="P69" s="650">
        <v>715</v>
      </c>
      <c r="Q69" s="639"/>
      <c r="R69" s="651">
        <v>687</v>
      </c>
      <c r="S69" s="106"/>
      <c r="T69" s="192">
        <v>1431</v>
      </c>
      <c r="U69" s="193"/>
      <c r="V69" s="385">
        <v>732</v>
      </c>
      <c r="W69" s="193"/>
      <c r="X69" s="313">
        <v>699</v>
      </c>
      <c r="Y69" s="106"/>
      <c r="Z69" s="192">
        <v>1316</v>
      </c>
      <c r="AA69" s="193"/>
      <c r="AB69" s="385">
        <v>720</v>
      </c>
      <c r="AC69" s="193"/>
      <c r="AD69" s="313">
        <v>596</v>
      </c>
      <c r="AE69" s="106"/>
      <c r="AF69" s="312">
        <v>1315</v>
      </c>
      <c r="AG69" s="193"/>
      <c r="AH69" s="385">
        <v>704</v>
      </c>
      <c r="AI69" s="193"/>
      <c r="AJ69" s="313">
        <v>611</v>
      </c>
      <c r="AK69" s="106"/>
      <c r="AL69" s="312">
        <v>1328</v>
      </c>
      <c r="AM69" s="193"/>
      <c r="AN69" s="385">
        <v>692</v>
      </c>
      <c r="AO69" s="193"/>
      <c r="AP69" s="313">
        <v>636</v>
      </c>
      <c r="AQ69" s="106"/>
      <c r="AR69" s="310">
        <v>32</v>
      </c>
    </row>
    <row r="70" spans="1:44">
      <c r="A70" s="309">
        <v>33</v>
      </c>
      <c r="B70" s="312">
        <f t="shared" si="41"/>
        <v>1561</v>
      </c>
      <c r="C70" s="193"/>
      <c r="D70" s="385">
        <v>823</v>
      </c>
      <c r="E70" s="193"/>
      <c r="F70" s="313">
        <v>738</v>
      </c>
      <c r="G70" s="106"/>
      <c r="H70" s="312">
        <f t="shared" si="42"/>
        <v>1462</v>
      </c>
      <c r="I70" s="193"/>
      <c r="J70" s="385">
        <v>799</v>
      </c>
      <c r="K70" s="193"/>
      <c r="L70" s="313">
        <v>663</v>
      </c>
      <c r="M70" s="106"/>
      <c r="N70" s="638">
        <f t="shared" si="43"/>
        <v>1420</v>
      </c>
      <c r="O70" s="639"/>
      <c r="P70" s="650">
        <v>765</v>
      </c>
      <c r="Q70" s="639"/>
      <c r="R70" s="651">
        <v>655</v>
      </c>
      <c r="S70" s="106"/>
      <c r="T70" s="192">
        <v>1456</v>
      </c>
      <c r="U70" s="193"/>
      <c r="V70" s="385">
        <v>786</v>
      </c>
      <c r="W70" s="193"/>
      <c r="X70" s="313">
        <v>670</v>
      </c>
      <c r="Y70" s="106"/>
      <c r="Z70" s="192">
        <v>1440</v>
      </c>
      <c r="AA70" s="193"/>
      <c r="AB70" s="385">
        <v>745</v>
      </c>
      <c r="AC70" s="193"/>
      <c r="AD70" s="313">
        <v>695</v>
      </c>
      <c r="AE70" s="106"/>
      <c r="AF70" s="312">
        <v>1320</v>
      </c>
      <c r="AG70" s="193"/>
      <c r="AH70" s="385">
        <v>712</v>
      </c>
      <c r="AI70" s="193"/>
      <c r="AJ70" s="313">
        <v>608</v>
      </c>
      <c r="AK70" s="106"/>
      <c r="AL70" s="312">
        <v>1340</v>
      </c>
      <c r="AM70" s="193"/>
      <c r="AN70" s="385">
        <v>717</v>
      </c>
      <c r="AO70" s="193"/>
      <c r="AP70" s="313">
        <v>623</v>
      </c>
      <c r="AQ70" s="106"/>
      <c r="AR70" s="310">
        <v>33</v>
      </c>
    </row>
    <row r="71" spans="1:44">
      <c r="A71" s="309">
        <v>34</v>
      </c>
      <c r="B71" s="312">
        <f t="shared" si="41"/>
        <v>1669</v>
      </c>
      <c r="C71" s="193"/>
      <c r="D71" s="385">
        <v>874</v>
      </c>
      <c r="E71" s="193"/>
      <c r="F71" s="313">
        <v>795</v>
      </c>
      <c r="G71" s="106"/>
      <c r="H71" s="312">
        <f t="shared" si="42"/>
        <v>1557</v>
      </c>
      <c r="I71" s="193"/>
      <c r="J71" s="385">
        <v>831</v>
      </c>
      <c r="K71" s="193"/>
      <c r="L71" s="313">
        <v>726</v>
      </c>
      <c r="M71" s="106"/>
      <c r="N71" s="638">
        <f t="shared" si="43"/>
        <v>1483</v>
      </c>
      <c r="O71" s="639"/>
      <c r="P71" s="650">
        <v>786</v>
      </c>
      <c r="Q71" s="639"/>
      <c r="R71" s="651">
        <v>697</v>
      </c>
      <c r="S71" s="106"/>
      <c r="T71" s="192">
        <v>1446</v>
      </c>
      <c r="U71" s="193"/>
      <c r="V71" s="385">
        <v>760</v>
      </c>
      <c r="W71" s="193"/>
      <c r="X71" s="313">
        <v>686</v>
      </c>
      <c r="Y71" s="106"/>
      <c r="Z71" s="192">
        <v>1448</v>
      </c>
      <c r="AA71" s="193"/>
      <c r="AB71" s="385">
        <v>773</v>
      </c>
      <c r="AC71" s="193"/>
      <c r="AD71" s="313">
        <v>675</v>
      </c>
      <c r="AE71" s="106"/>
      <c r="AF71" s="312">
        <v>1462</v>
      </c>
      <c r="AG71" s="193"/>
      <c r="AH71" s="385">
        <v>754</v>
      </c>
      <c r="AI71" s="193"/>
      <c r="AJ71" s="313">
        <v>708</v>
      </c>
      <c r="AK71" s="106"/>
      <c r="AL71" s="312">
        <v>1319</v>
      </c>
      <c r="AM71" s="193"/>
      <c r="AN71" s="385">
        <v>705</v>
      </c>
      <c r="AO71" s="193"/>
      <c r="AP71" s="313">
        <v>614</v>
      </c>
      <c r="AQ71" s="106"/>
      <c r="AR71" s="310">
        <v>34</v>
      </c>
    </row>
    <row r="72" spans="1:44">
      <c r="A72" s="309"/>
      <c r="B72" s="312"/>
      <c r="C72" s="193"/>
      <c r="D72" s="312"/>
      <c r="E72" s="193"/>
      <c r="F72" s="312"/>
      <c r="G72" s="106"/>
      <c r="H72" s="312"/>
      <c r="I72" s="193"/>
      <c r="J72" s="312"/>
      <c r="K72" s="193"/>
      <c r="L72" s="312"/>
      <c r="M72" s="106"/>
      <c r="N72" s="638"/>
      <c r="O72" s="639"/>
      <c r="P72" s="640"/>
      <c r="Q72" s="639"/>
      <c r="R72" s="640"/>
      <c r="S72" s="106"/>
      <c r="T72" s="192"/>
      <c r="U72" s="193"/>
      <c r="V72" s="312"/>
      <c r="W72" s="193"/>
      <c r="X72" s="312"/>
      <c r="Y72" s="106"/>
      <c r="Z72" s="192"/>
      <c r="AA72" s="193"/>
      <c r="AB72" s="312"/>
      <c r="AC72" s="193"/>
      <c r="AD72" s="312"/>
      <c r="AE72" s="106"/>
      <c r="AF72" s="312"/>
      <c r="AG72" s="193"/>
      <c r="AH72" s="312"/>
      <c r="AI72" s="193"/>
      <c r="AJ72" s="312"/>
      <c r="AK72" s="106"/>
      <c r="AL72" s="312"/>
      <c r="AM72" s="193"/>
      <c r="AN72" s="312"/>
      <c r="AO72" s="193"/>
      <c r="AP72" s="312"/>
      <c r="AQ72" s="106"/>
      <c r="AR72" s="310"/>
    </row>
    <row r="73" spans="1:44">
      <c r="A73" s="309" t="s">
        <v>234</v>
      </c>
      <c r="B73" s="312">
        <f>SUM(B74:B78)</f>
        <v>9430</v>
      </c>
      <c r="C73" s="193"/>
      <c r="D73" s="192">
        <f>SUM(D74:D78)</f>
        <v>5036</v>
      </c>
      <c r="E73" s="193"/>
      <c r="F73" s="312">
        <f>SUM(F74:F78)</f>
        <v>4394</v>
      </c>
      <c r="G73" s="106"/>
      <c r="H73" s="312">
        <f>SUM(H74:H78)</f>
        <v>9022</v>
      </c>
      <c r="I73" s="193"/>
      <c r="J73" s="192">
        <f>SUM(J74:J78)</f>
        <v>4798</v>
      </c>
      <c r="K73" s="193"/>
      <c r="L73" s="312">
        <f>SUM(L74:L78)</f>
        <v>4224</v>
      </c>
      <c r="M73" s="106"/>
      <c r="N73" s="638">
        <f>SUM(N74:N78)</f>
        <v>8727</v>
      </c>
      <c r="O73" s="639"/>
      <c r="P73" s="638">
        <f>SUM(P74:P78)</f>
        <v>4544</v>
      </c>
      <c r="Q73" s="639"/>
      <c r="R73" s="640">
        <f>SUM(R74:R78)</f>
        <v>4183</v>
      </c>
      <c r="S73" s="106"/>
      <c r="T73" s="192">
        <f>SUM(T74:T78)</f>
        <v>8691</v>
      </c>
      <c r="U73" s="193"/>
      <c r="V73" s="192">
        <f>SUM(V74:V78)</f>
        <v>4501</v>
      </c>
      <c r="W73" s="193"/>
      <c r="X73" s="312">
        <f>SUM(X74:X78)</f>
        <v>4190</v>
      </c>
      <c r="Y73" s="106"/>
      <c r="Z73" s="192">
        <f>SUM(Z74:Z78)</f>
        <v>8210</v>
      </c>
      <c r="AA73" s="193"/>
      <c r="AB73" s="192">
        <f>SUM(AB74:AB78)</f>
        <v>4282</v>
      </c>
      <c r="AC73" s="193"/>
      <c r="AD73" s="312">
        <f>SUM(AD74:AD78)</f>
        <v>3928</v>
      </c>
      <c r="AE73" s="106"/>
      <c r="AF73" s="312">
        <f>SUM(AF74:AF78)</f>
        <v>7931</v>
      </c>
      <c r="AG73" s="193"/>
      <c r="AH73" s="192">
        <f>SUM(AH74:AH78)</f>
        <v>4134</v>
      </c>
      <c r="AI73" s="193"/>
      <c r="AJ73" s="312">
        <f>SUM(AJ74:AJ78)</f>
        <v>3797</v>
      </c>
      <c r="AK73" s="106"/>
      <c r="AL73" s="312">
        <f>SUM(AL74:AL78)</f>
        <v>7716</v>
      </c>
      <c r="AM73" s="193"/>
      <c r="AN73" s="192">
        <f>SUM(AN74:AN78)</f>
        <v>4035</v>
      </c>
      <c r="AO73" s="193"/>
      <c r="AP73" s="312">
        <f>SUM(AP74:AP78)</f>
        <v>3681</v>
      </c>
      <c r="AQ73" s="106"/>
      <c r="AR73" s="310" t="s">
        <v>234</v>
      </c>
    </row>
    <row r="74" spans="1:44">
      <c r="A74" s="309">
        <v>35</v>
      </c>
      <c r="B74" s="312">
        <f t="shared" ref="B74:B78" si="44">D74+F74</f>
        <v>1781</v>
      </c>
      <c r="C74" s="193"/>
      <c r="D74" s="313">
        <v>924</v>
      </c>
      <c r="E74" s="193"/>
      <c r="F74" s="313">
        <v>857</v>
      </c>
      <c r="G74" s="106"/>
      <c r="H74" s="312">
        <f t="shared" ref="H74:H78" si="45">J74+L74</f>
        <v>1648</v>
      </c>
      <c r="I74" s="193"/>
      <c r="J74" s="313">
        <v>846</v>
      </c>
      <c r="K74" s="193"/>
      <c r="L74" s="313">
        <v>802</v>
      </c>
      <c r="M74" s="106"/>
      <c r="N74" s="638">
        <f t="shared" ref="N74:N78" si="46">P74+R74</f>
        <v>1602</v>
      </c>
      <c r="O74" s="639"/>
      <c r="P74" s="651">
        <v>829</v>
      </c>
      <c r="Q74" s="639"/>
      <c r="R74" s="651">
        <v>773</v>
      </c>
      <c r="S74" s="106"/>
      <c r="T74" s="192">
        <v>1574</v>
      </c>
      <c r="U74" s="193"/>
      <c r="V74" s="313">
        <v>823</v>
      </c>
      <c r="W74" s="193"/>
      <c r="X74" s="313">
        <v>751</v>
      </c>
      <c r="Y74" s="106"/>
      <c r="Z74" s="192">
        <v>1452</v>
      </c>
      <c r="AA74" s="193"/>
      <c r="AB74" s="313">
        <v>776</v>
      </c>
      <c r="AC74" s="193"/>
      <c r="AD74" s="313">
        <v>676</v>
      </c>
      <c r="AE74" s="106"/>
      <c r="AF74" s="312">
        <v>1451</v>
      </c>
      <c r="AG74" s="193"/>
      <c r="AH74" s="313">
        <v>765</v>
      </c>
      <c r="AI74" s="193"/>
      <c r="AJ74" s="313">
        <v>686</v>
      </c>
      <c r="AK74" s="106"/>
      <c r="AL74" s="312">
        <v>1498</v>
      </c>
      <c r="AM74" s="193"/>
      <c r="AN74" s="313">
        <v>776</v>
      </c>
      <c r="AO74" s="193"/>
      <c r="AP74" s="313">
        <v>722</v>
      </c>
      <c r="AQ74" s="106"/>
      <c r="AR74" s="310">
        <v>35</v>
      </c>
    </row>
    <row r="75" spans="1:44">
      <c r="A75" s="309">
        <v>36</v>
      </c>
      <c r="B75" s="312">
        <f t="shared" si="44"/>
        <v>1786</v>
      </c>
      <c r="C75" s="193"/>
      <c r="D75" s="313">
        <v>963</v>
      </c>
      <c r="E75" s="193"/>
      <c r="F75" s="313">
        <v>823</v>
      </c>
      <c r="G75" s="106"/>
      <c r="H75" s="312">
        <f t="shared" si="45"/>
        <v>1766</v>
      </c>
      <c r="I75" s="193"/>
      <c r="J75" s="313">
        <v>916</v>
      </c>
      <c r="K75" s="193"/>
      <c r="L75" s="313">
        <v>850</v>
      </c>
      <c r="M75" s="106"/>
      <c r="N75" s="638">
        <f t="shared" si="46"/>
        <v>1666</v>
      </c>
      <c r="O75" s="639"/>
      <c r="P75" s="651">
        <v>856</v>
      </c>
      <c r="Q75" s="639"/>
      <c r="R75" s="651">
        <v>810</v>
      </c>
      <c r="S75" s="106"/>
      <c r="T75" s="192">
        <v>1658</v>
      </c>
      <c r="U75" s="193"/>
      <c r="V75" s="313">
        <v>851</v>
      </c>
      <c r="W75" s="193"/>
      <c r="X75" s="313">
        <v>807</v>
      </c>
      <c r="Y75" s="106"/>
      <c r="Z75" s="192">
        <v>1568</v>
      </c>
      <c r="AA75" s="193"/>
      <c r="AB75" s="313">
        <v>820</v>
      </c>
      <c r="AC75" s="193"/>
      <c r="AD75" s="313">
        <v>748</v>
      </c>
      <c r="AE75" s="106"/>
      <c r="AF75" s="312">
        <v>1465</v>
      </c>
      <c r="AG75" s="193"/>
      <c r="AH75" s="313">
        <v>785</v>
      </c>
      <c r="AI75" s="193"/>
      <c r="AJ75" s="313">
        <v>680</v>
      </c>
      <c r="AK75" s="106"/>
      <c r="AL75" s="312">
        <v>1475</v>
      </c>
      <c r="AM75" s="193"/>
      <c r="AN75" s="313">
        <v>777</v>
      </c>
      <c r="AO75" s="193"/>
      <c r="AP75" s="313">
        <v>698</v>
      </c>
      <c r="AQ75" s="106"/>
      <c r="AR75" s="310">
        <v>36</v>
      </c>
    </row>
    <row r="76" spans="1:44">
      <c r="A76" s="309">
        <v>37</v>
      </c>
      <c r="B76" s="312">
        <f t="shared" si="44"/>
        <v>1955</v>
      </c>
      <c r="C76" s="193"/>
      <c r="D76" s="313">
        <v>1041</v>
      </c>
      <c r="E76" s="193"/>
      <c r="F76" s="313">
        <v>914</v>
      </c>
      <c r="G76" s="106"/>
      <c r="H76" s="312">
        <f t="shared" si="45"/>
        <v>1778</v>
      </c>
      <c r="I76" s="193"/>
      <c r="J76" s="313">
        <v>963</v>
      </c>
      <c r="K76" s="193"/>
      <c r="L76" s="313">
        <v>815</v>
      </c>
      <c r="M76" s="106"/>
      <c r="N76" s="638">
        <f t="shared" si="46"/>
        <v>1706</v>
      </c>
      <c r="O76" s="639"/>
      <c r="P76" s="651">
        <v>884</v>
      </c>
      <c r="Q76" s="639"/>
      <c r="R76" s="651">
        <v>822</v>
      </c>
      <c r="S76" s="106"/>
      <c r="T76" s="192">
        <v>1742</v>
      </c>
      <c r="U76" s="193"/>
      <c r="V76" s="313">
        <v>880</v>
      </c>
      <c r="W76" s="193"/>
      <c r="X76" s="313">
        <v>862</v>
      </c>
      <c r="Y76" s="106"/>
      <c r="Z76" s="192">
        <v>1676</v>
      </c>
      <c r="AA76" s="193"/>
      <c r="AB76" s="313">
        <v>862</v>
      </c>
      <c r="AC76" s="193"/>
      <c r="AD76" s="313">
        <v>814</v>
      </c>
      <c r="AE76" s="106"/>
      <c r="AF76" s="312">
        <v>1575</v>
      </c>
      <c r="AG76" s="193"/>
      <c r="AH76" s="313">
        <v>832</v>
      </c>
      <c r="AI76" s="193"/>
      <c r="AJ76" s="313">
        <v>743</v>
      </c>
      <c r="AK76" s="106"/>
      <c r="AL76" s="312">
        <v>1470</v>
      </c>
      <c r="AM76" s="193"/>
      <c r="AN76" s="313">
        <v>786</v>
      </c>
      <c r="AO76" s="193"/>
      <c r="AP76" s="313">
        <v>684</v>
      </c>
      <c r="AQ76" s="106"/>
      <c r="AR76" s="310">
        <v>37</v>
      </c>
    </row>
    <row r="77" spans="1:44">
      <c r="A77" s="309">
        <v>38</v>
      </c>
      <c r="B77" s="312">
        <f t="shared" si="44"/>
        <v>1845</v>
      </c>
      <c r="C77" s="193"/>
      <c r="D77" s="313">
        <v>1017</v>
      </c>
      <c r="E77" s="193"/>
      <c r="F77" s="313">
        <v>828</v>
      </c>
      <c r="G77" s="106"/>
      <c r="H77" s="312">
        <f t="shared" si="45"/>
        <v>1983</v>
      </c>
      <c r="I77" s="193"/>
      <c r="J77" s="313">
        <v>1061</v>
      </c>
      <c r="K77" s="193"/>
      <c r="L77" s="313">
        <v>922</v>
      </c>
      <c r="M77" s="106"/>
      <c r="N77" s="638">
        <f t="shared" si="46"/>
        <v>1853</v>
      </c>
      <c r="O77" s="639"/>
      <c r="P77" s="651">
        <v>956</v>
      </c>
      <c r="Q77" s="639"/>
      <c r="R77" s="651">
        <v>897</v>
      </c>
      <c r="S77" s="106"/>
      <c r="T77" s="192">
        <v>1747</v>
      </c>
      <c r="U77" s="193"/>
      <c r="V77" s="313">
        <v>921</v>
      </c>
      <c r="W77" s="193"/>
      <c r="X77" s="313">
        <v>826</v>
      </c>
      <c r="Y77" s="106"/>
      <c r="Z77" s="192">
        <v>1753</v>
      </c>
      <c r="AA77" s="193"/>
      <c r="AB77" s="313">
        <v>894</v>
      </c>
      <c r="AC77" s="193"/>
      <c r="AD77" s="313">
        <v>859</v>
      </c>
      <c r="AE77" s="106"/>
      <c r="AF77" s="312">
        <v>1688</v>
      </c>
      <c r="AG77" s="193"/>
      <c r="AH77" s="313">
        <v>862</v>
      </c>
      <c r="AI77" s="193"/>
      <c r="AJ77" s="313">
        <v>826</v>
      </c>
      <c r="AK77" s="106"/>
      <c r="AL77" s="312">
        <v>1578</v>
      </c>
      <c r="AM77" s="193"/>
      <c r="AN77" s="313">
        <v>828</v>
      </c>
      <c r="AO77" s="193"/>
      <c r="AP77" s="313">
        <v>750</v>
      </c>
      <c r="AQ77" s="106"/>
      <c r="AR77" s="310">
        <v>38</v>
      </c>
    </row>
    <row r="78" spans="1:44">
      <c r="A78" s="309">
        <v>39</v>
      </c>
      <c r="B78" s="312">
        <f t="shared" si="44"/>
        <v>2063</v>
      </c>
      <c r="C78" s="193"/>
      <c r="D78" s="313">
        <v>1091</v>
      </c>
      <c r="E78" s="193"/>
      <c r="F78" s="313">
        <v>972</v>
      </c>
      <c r="G78" s="106"/>
      <c r="H78" s="312">
        <f t="shared" si="45"/>
        <v>1847</v>
      </c>
      <c r="I78" s="193"/>
      <c r="J78" s="313">
        <v>1012</v>
      </c>
      <c r="K78" s="193"/>
      <c r="L78" s="313">
        <v>835</v>
      </c>
      <c r="M78" s="106"/>
      <c r="N78" s="638">
        <f t="shared" si="46"/>
        <v>1900</v>
      </c>
      <c r="O78" s="639"/>
      <c r="P78" s="651">
        <v>1019</v>
      </c>
      <c r="Q78" s="639"/>
      <c r="R78" s="651">
        <v>881</v>
      </c>
      <c r="S78" s="106"/>
      <c r="T78" s="192">
        <v>1970</v>
      </c>
      <c r="U78" s="193"/>
      <c r="V78" s="313">
        <v>1026</v>
      </c>
      <c r="W78" s="193"/>
      <c r="X78" s="313">
        <v>944</v>
      </c>
      <c r="Y78" s="106"/>
      <c r="Z78" s="192">
        <v>1761</v>
      </c>
      <c r="AA78" s="193"/>
      <c r="AB78" s="313">
        <v>930</v>
      </c>
      <c r="AC78" s="193"/>
      <c r="AD78" s="313">
        <v>831</v>
      </c>
      <c r="AE78" s="106"/>
      <c r="AF78" s="312">
        <v>1752</v>
      </c>
      <c r="AG78" s="193"/>
      <c r="AH78" s="313">
        <v>890</v>
      </c>
      <c r="AI78" s="193"/>
      <c r="AJ78" s="313">
        <v>862</v>
      </c>
      <c r="AK78" s="106"/>
      <c r="AL78" s="312">
        <v>1695</v>
      </c>
      <c r="AM78" s="193"/>
      <c r="AN78" s="313">
        <v>868</v>
      </c>
      <c r="AO78" s="193"/>
      <c r="AP78" s="313">
        <v>827</v>
      </c>
      <c r="AQ78" s="106"/>
      <c r="AR78" s="310">
        <v>39</v>
      </c>
    </row>
    <row r="79" spans="1:44">
      <c r="A79" s="309"/>
      <c r="B79" s="312"/>
      <c r="C79" s="193"/>
      <c r="D79" s="312"/>
      <c r="E79" s="193"/>
      <c r="F79" s="312"/>
      <c r="G79" s="106"/>
      <c r="H79" s="312"/>
      <c r="I79" s="193"/>
      <c r="J79" s="312"/>
      <c r="K79" s="193"/>
      <c r="L79" s="312"/>
      <c r="M79" s="106"/>
      <c r="N79" s="638"/>
      <c r="O79" s="639"/>
      <c r="P79" s="640"/>
      <c r="Q79" s="639"/>
      <c r="R79" s="640"/>
      <c r="S79" s="106"/>
      <c r="T79" s="192"/>
      <c r="U79" s="193"/>
      <c r="V79" s="312"/>
      <c r="W79" s="193"/>
      <c r="X79" s="312"/>
      <c r="Y79" s="106"/>
      <c r="Z79" s="192"/>
      <c r="AA79" s="193"/>
      <c r="AB79" s="312"/>
      <c r="AC79" s="193"/>
      <c r="AD79" s="312"/>
      <c r="AE79" s="106"/>
      <c r="AF79" s="312"/>
      <c r="AG79" s="193"/>
      <c r="AH79" s="312"/>
      <c r="AI79" s="193"/>
      <c r="AJ79" s="312"/>
      <c r="AK79" s="106"/>
      <c r="AL79" s="312"/>
      <c r="AM79" s="193"/>
      <c r="AN79" s="312"/>
      <c r="AO79" s="193"/>
      <c r="AP79" s="312"/>
      <c r="AQ79" s="106"/>
      <c r="AR79" s="310"/>
    </row>
    <row r="80" spans="1:44">
      <c r="A80" s="309" t="s">
        <v>235</v>
      </c>
      <c r="B80" s="312">
        <f>SUM(B81:B85)</f>
        <v>11380</v>
      </c>
      <c r="C80" s="193"/>
      <c r="D80" s="192">
        <f>SUM(D81:D85)</f>
        <v>5954</v>
      </c>
      <c r="E80" s="193"/>
      <c r="F80" s="312">
        <f>SUM(F81:F85)</f>
        <v>5426</v>
      </c>
      <c r="G80" s="311"/>
      <c r="H80" s="312">
        <f>SUM(H81:H85)</f>
        <v>10884</v>
      </c>
      <c r="I80" s="193"/>
      <c r="J80" s="192">
        <f>SUM(J81:J85)</f>
        <v>5714</v>
      </c>
      <c r="K80" s="193"/>
      <c r="L80" s="312">
        <f>SUM(L81:L85)</f>
        <v>5170</v>
      </c>
      <c r="M80" s="311"/>
      <c r="N80" s="638">
        <f>SUM(N81:N85)</f>
        <v>10475</v>
      </c>
      <c r="O80" s="639"/>
      <c r="P80" s="638">
        <f>SUM(P81:P85)</f>
        <v>5460</v>
      </c>
      <c r="Q80" s="639"/>
      <c r="R80" s="640">
        <f>SUM(R81:R85)</f>
        <v>5015</v>
      </c>
      <c r="S80" s="311"/>
      <c r="T80" s="192">
        <f>SUM(T81:T85)</f>
        <v>10352</v>
      </c>
      <c r="U80" s="193"/>
      <c r="V80" s="192">
        <f>SUM(V81:V85)</f>
        <v>5425</v>
      </c>
      <c r="W80" s="193"/>
      <c r="X80" s="312">
        <f>SUM(X81:X85)</f>
        <v>4927</v>
      </c>
      <c r="Y80" s="311"/>
      <c r="Z80" s="192">
        <f>SUM(Z81:Z85)</f>
        <v>10158</v>
      </c>
      <c r="AA80" s="193"/>
      <c r="AB80" s="192">
        <f>SUM(AB81:AB85)</f>
        <v>5327</v>
      </c>
      <c r="AC80" s="193"/>
      <c r="AD80" s="312">
        <f>SUM(AD81:AD85)</f>
        <v>4831</v>
      </c>
      <c r="AE80" s="311"/>
      <c r="AF80" s="312">
        <f>SUM(AF81:AF85)</f>
        <v>9825</v>
      </c>
      <c r="AG80" s="193"/>
      <c r="AH80" s="192">
        <f>SUM(AH81:AH85)</f>
        <v>5107</v>
      </c>
      <c r="AI80" s="193"/>
      <c r="AJ80" s="312">
        <f>SUM(AJ81:AJ85)</f>
        <v>4718</v>
      </c>
      <c r="AK80" s="311"/>
      <c r="AL80" s="312">
        <f>SUM(AL81:AL85)</f>
        <v>9487</v>
      </c>
      <c r="AM80" s="193"/>
      <c r="AN80" s="192">
        <f>SUM(AN81:AN85)</f>
        <v>4948</v>
      </c>
      <c r="AO80" s="193"/>
      <c r="AP80" s="312">
        <f>SUM(AP81:AP85)</f>
        <v>4539</v>
      </c>
      <c r="AQ80" s="311"/>
      <c r="AR80" s="310" t="s">
        <v>235</v>
      </c>
    </row>
    <row r="81" spans="1:44">
      <c r="A81" s="309">
        <v>40</v>
      </c>
      <c r="B81" s="312">
        <f t="shared" ref="B81:B85" si="47">D81+F81</f>
        <v>2128</v>
      </c>
      <c r="C81" s="193"/>
      <c r="D81" s="313">
        <v>1101</v>
      </c>
      <c r="E81" s="193"/>
      <c r="F81" s="313">
        <v>1027</v>
      </c>
      <c r="G81" s="106"/>
      <c r="H81" s="312">
        <f t="shared" ref="H81:H85" si="48">J81+L81</f>
        <v>2044</v>
      </c>
      <c r="I81" s="193"/>
      <c r="J81" s="313">
        <v>1078</v>
      </c>
      <c r="K81" s="193"/>
      <c r="L81" s="313">
        <v>966</v>
      </c>
      <c r="M81" s="106"/>
      <c r="N81" s="638">
        <f t="shared" ref="N81:N85" si="49">P81+R81</f>
        <v>1861</v>
      </c>
      <c r="O81" s="639"/>
      <c r="P81" s="651">
        <v>967</v>
      </c>
      <c r="Q81" s="639"/>
      <c r="R81" s="651">
        <v>894</v>
      </c>
      <c r="S81" s="106"/>
      <c r="T81" s="192">
        <v>1826</v>
      </c>
      <c r="U81" s="193"/>
      <c r="V81" s="692">
        <v>986</v>
      </c>
      <c r="W81" s="193"/>
      <c r="X81" s="313">
        <v>840</v>
      </c>
      <c r="Y81" s="106"/>
      <c r="Z81" s="192">
        <v>1998</v>
      </c>
      <c r="AA81" s="193"/>
      <c r="AB81" s="313">
        <v>1050</v>
      </c>
      <c r="AC81" s="193"/>
      <c r="AD81" s="313">
        <v>948</v>
      </c>
      <c r="AE81" s="106"/>
      <c r="AF81" s="312">
        <v>1783</v>
      </c>
      <c r="AG81" s="193"/>
      <c r="AH81" s="313">
        <v>932</v>
      </c>
      <c r="AI81" s="193"/>
      <c r="AJ81" s="313">
        <v>851</v>
      </c>
      <c r="AK81" s="106"/>
      <c r="AL81" s="312">
        <v>1760</v>
      </c>
      <c r="AM81" s="193"/>
      <c r="AN81" s="313">
        <v>897</v>
      </c>
      <c r="AO81" s="193"/>
      <c r="AP81" s="313">
        <v>863</v>
      </c>
      <c r="AQ81" s="106"/>
      <c r="AR81" s="310">
        <v>40</v>
      </c>
    </row>
    <row r="82" spans="1:44">
      <c r="A82" s="309">
        <v>41</v>
      </c>
      <c r="B82" s="312">
        <f t="shared" si="47"/>
        <v>2206</v>
      </c>
      <c r="C82" s="193"/>
      <c r="D82" s="313">
        <v>1195</v>
      </c>
      <c r="E82" s="193"/>
      <c r="F82" s="313">
        <v>1011</v>
      </c>
      <c r="G82" s="106"/>
      <c r="H82" s="312">
        <f t="shared" si="48"/>
        <v>2128</v>
      </c>
      <c r="I82" s="193"/>
      <c r="J82" s="313">
        <v>1096</v>
      </c>
      <c r="K82" s="193"/>
      <c r="L82" s="313">
        <v>1032</v>
      </c>
      <c r="M82" s="106"/>
      <c r="N82" s="638">
        <f t="shared" si="49"/>
        <v>2034</v>
      </c>
      <c r="O82" s="639"/>
      <c r="P82" s="651">
        <v>1069</v>
      </c>
      <c r="Q82" s="639"/>
      <c r="R82" s="651">
        <v>965</v>
      </c>
      <c r="S82" s="106"/>
      <c r="T82" s="192">
        <v>2050</v>
      </c>
      <c r="U82" s="193"/>
      <c r="V82" s="692">
        <v>1063</v>
      </c>
      <c r="W82" s="193"/>
      <c r="X82" s="313">
        <v>987</v>
      </c>
      <c r="Y82" s="106"/>
      <c r="Z82" s="192">
        <v>1839</v>
      </c>
      <c r="AA82" s="193"/>
      <c r="AB82" s="313">
        <v>991</v>
      </c>
      <c r="AC82" s="193"/>
      <c r="AD82" s="313">
        <v>848</v>
      </c>
      <c r="AE82" s="106"/>
      <c r="AF82" s="312">
        <v>2012</v>
      </c>
      <c r="AG82" s="193"/>
      <c r="AH82" s="313">
        <v>1045</v>
      </c>
      <c r="AI82" s="193"/>
      <c r="AJ82" s="313">
        <v>967</v>
      </c>
      <c r="AK82" s="106"/>
      <c r="AL82" s="312">
        <v>1805</v>
      </c>
      <c r="AM82" s="193"/>
      <c r="AN82" s="313">
        <v>953</v>
      </c>
      <c r="AO82" s="193"/>
      <c r="AP82" s="313">
        <v>852</v>
      </c>
      <c r="AQ82" s="106"/>
      <c r="AR82" s="310">
        <v>41</v>
      </c>
    </row>
    <row r="83" spans="1:44">
      <c r="A83" s="309">
        <v>42</v>
      </c>
      <c r="B83" s="312">
        <f t="shared" si="47"/>
        <v>2225</v>
      </c>
      <c r="C83" s="193"/>
      <c r="D83" s="313">
        <v>1165</v>
      </c>
      <c r="E83" s="193"/>
      <c r="F83" s="313">
        <v>1060</v>
      </c>
      <c r="G83" s="106"/>
      <c r="H83" s="312">
        <f t="shared" si="48"/>
        <v>2195</v>
      </c>
      <c r="I83" s="193"/>
      <c r="J83" s="313">
        <v>1181</v>
      </c>
      <c r="K83" s="193"/>
      <c r="L83" s="313">
        <v>1014</v>
      </c>
      <c r="M83" s="106"/>
      <c r="N83" s="638">
        <f t="shared" si="49"/>
        <v>2148</v>
      </c>
      <c r="O83" s="639"/>
      <c r="P83" s="651">
        <v>1103</v>
      </c>
      <c r="Q83" s="639"/>
      <c r="R83" s="651">
        <v>1045</v>
      </c>
      <c r="S83" s="106"/>
      <c r="T83" s="192">
        <v>2103</v>
      </c>
      <c r="U83" s="193"/>
      <c r="V83" s="692">
        <v>1064</v>
      </c>
      <c r="W83" s="193"/>
      <c r="X83" s="313">
        <v>1039</v>
      </c>
      <c r="Y83" s="106"/>
      <c r="Z83" s="192">
        <v>2049</v>
      </c>
      <c r="AA83" s="193"/>
      <c r="AB83" s="313">
        <v>1060</v>
      </c>
      <c r="AC83" s="193"/>
      <c r="AD83" s="313">
        <v>989</v>
      </c>
      <c r="AE83" s="106"/>
      <c r="AF83" s="312">
        <v>1852</v>
      </c>
      <c r="AG83" s="193"/>
      <c r="AH83" s="313">
        <v>1001</v>
      </c>
      <c r="AI83" s="193"/>
      <c r="AJ83" s="313">
        <v>851</v>
      </c>
      <c r="AK83" s="106"/>
      <c r="AL83" s="312">
        <v>2004</v>
      </c>
      <c r="AM83" s="193"/>
      <c r="AN83" s="313">
        <v>1034</v>
      </c>
      <c r="AO83" s="193"/>
      <c r="AP83" s="313">
        <v>970</v>
      </c>
      <c r="AQ83" s="106"/>
      <c r="AR83" s="310">
        <v>42</v>
      </c>
    </row>
    <row r="84" spans="1:44">
      <c r="A84" s="309">
        <v>43</v>
      </c>
      <c r="B84" s="312">
        <f t="shared" si="47"/>
        <v>2280</v>
      </c>
      <c r="C84" s="193"/>
      <c r="D84" s="313">
        <v>1183</v>
      </c>
      <c r="E84" s="193"/>
      <c r="F84" s="313">
        <v>1097</v>
      </c>
      <c r="G84" s="106"/>
      <c r="H84" s="312">
        <f t="shared" si="48"/>
        <v>2224</v>
      </c>
      <c r="I84" s="193"/>
      <c r="J84" s="313">
        <v>1162</v>
      </c>
      <c r="K84" s="193"/>
      <c r="L84" s="313">
        <v>1062</v>
      </c>
      <c r="M84" s="106"/>
      <c r="N84" s="638">
        <f t="shared" si="49"/>
        <v>2142</v>
      </c>
      <c r="O84" s="639"/>
      <c r="P84" s="651">
        <v>1126</v>
      </c>
      <c r="Q84" s="639"/>
      <c r="R84" s="651">
        <v>1016</v>
      </c>
      <c r="S84" s="106"/>
      <c r="T84" s="192">
        <v>2140</v>
      </c>
      <c r="U84" s="193"/>
      <c r="V84" s="692">
        <v>1152</v>
      </c>
      <c r="W84" s="193"/>
      <c r="X84" s="313">
        <v>988</v>
      </c>
      <c r="Y84" s="106"/>
      <c r="Z84" s="192">
        <v>2120</v>
      </c>
      <c r="AA84" s="193"/>
      <c r="AB84" s="313">
        <v>1074</v>
      </c>
      <c r="AC84" s="193"/>
      <c r="AD84" s="313">
        <v>1046</v>
      </c>
      <c r="AE84" s="106"/>
      <c r="AF84" s="312">
        <v>2055</v>
      </c>
      <c r="AG84" s="193"/>
      <c r="AH84" s="313">
        <v>1063</v>
      </c>
      <c r="AI84" s="193"/>
      <c r="AJ84" s="313">
        <v>992</v>
      </c>
      <c r="AK84" s="106"/>
      <c r="AL84" s="312">
        <v>1855</v>
      </c>
      <c r="AM84" s="193"/>
      <c r="AN84" s="313">
        <v>999</v>
      </c>
      <c r="AO84" s="193"/>
      <c r="AP84" s="313">
        <v>856</v>
      </c>
      <c r="AQ84" s="106"/>
      <c r="AR84" s="310">
        <v>43</v>
      </c>
    </row>
    <row r="85" spans="1:44">
      <c r="A85" s="309">
        <v>44</v>
      </c>
      <c r="B85" s="312">
        <f t="shared" si="47"/>
        <v>2541</v>
      </c>
      <c r="C85" s="193"/>
      <c r="D85" s="313">
        <v>1310</v>
      </c>
      <c r="E85" s="193"/>
      <c r="F85" s="313">
        <v>1231</v>
      </c>
      <c r="G85" s="106"/>
      <c r="H85" s="312">
        <f t="shared" si="48"/>
        <v>2293</v>
      </c>
      <c r="I85" s="193"/>
      <c r="J85" s="313">
        <v>1197</v>
      </c>
      <c r="K85" s="193"/>
      <c r="L85" s="313">
        <v>1096</v>
      </c>
      <c r="M85" s="106"/>
      <c r="N85" s="638">
        <f t="shared" si="49"/>
        <v>2290</v>
      </c>
      <c r="O85" s="639"/>
      <c r="P85" s="651">
        <v>1195</v>
      </c>
      <c r="Q85" s="639"/>
      <c r="R85" s="651">
        <v>1095</v>
      </c>
      <c r="S85" s="106"/>
      <c r="T85" s="192">
        <v>2233</v>
      </c>
      <c r="U85" s="193"/>
      <c r="V85" s="692">
        <v>1160</v>
      </c>
      <c r="W85" s="193"/>
      <c r="X85" s="313">
        <v>1073</v>
      </c>
      <c r="Y85" s="106"/>
      <c r="Z85" s="192">
        <v>2152</v>
      </c>
      <c r="AA85" s="193"/>
      <c r="AB85" s="313">
        <v>1152</v>
      </c>
      <c r="AC85" s="193"/>
      <c r="AD85" s="313">
        <v>1000</v>
      </c>
      <c r="AE85" s="106"/>
      <c r="AF85" s="312">
        <v>2123</v>
      </c>
      <c r="AG85" s="193"/>
      <c r="AH85" s="313">
        <v>1066</v>
      </c>
      <c r="AI85" s="193"/>
      <c r="AJ85" s="313">
        <v>1057</v>
      </c>
      <c r="AK85" s="106"/>
      <c r="AL85" s="312">
        <v>2063</v>
      </c>
      <c r="AM85" s="193"/>
      <c r="AN85" s="313">
        <v>1065</v>
      </c>
      <c r="AO85" s="193"/>
      <c r="AP85" s="313">
        <v>998</v>
      </c>
      <c r="AQ85" s="106"/>
      <c r="AR85" s="310">
        <v>44</v>
      </c>
    </row>
    <row r="86" spans="1:44">
      <c r="A86" s="309"/>
      <c r="B86" s="312"/>
      <c r="C86" s="193"/>
      <c r="D86" s="312"/>
      <c r="E86" s="193"/>
      <c r="F86" s="312"/>
      <c r="G86" s="106"/>
      <c r="H86" s="312"/>
      <c r="I86" s="193"/>
      <c r="J86" s="312"/>
      <c r="K86" s="193"/>
      <c r="L86" s="312"/>
      <c r="M86" s="106"/>
      <c r="N86" s="638"/>
      <c r="O86" s="639"/>
      <c r="P86" s="640"/>
      <c r="Q86" s="639"/>
      <c r="R86" s="640"/>
      <c r="S86" s="106"/>
      <c r="T86" s="192"/>
      <c r="U86" s="193"/>
      <c r="V86" s="312"/>
      <c r="W86" s="193"/>
      <c r="X86" s="312"/>
      <c r="Y86" s="106"/>
      <c r="Z86" s="192"/>
      <c r="AA86" s="193"/>
      <c r="AB86" s="312"/>
      <c r="AC86" s="193"/>
      <c r="AD86" s="312"/>
      <c r="AE86" s="106"/>
      <c r="AF86" s="312"/>
      <c r="AG86" s="193"/>
      <c r="AH86" s="312"/>
      <c r="AI86" s="193"/>
      <c r="AJ86" s="312"/>
      <c r="AK86" s="106"/>
      <c r="AL86" s="312"/>
      <c r="AM86" s="193"/>
      <c r="AN86" s="312"/>
      <c r="AO86" s="193"/>
      <c r="AP86" s="312"/>
      <c r="AQ86" s="106"/>
      <c r="AR86" s="310"/>
    </row>
    <row r="87" spans="1:44">
      <c r="A87" s="309" t="s">
        <v>236</v>
      </c>
      <c r="B87" s="312">
        <f>SUM(B88:B92)</f>
        <v>12606</v>
      </c>
      <c r="C87" s="193"/>
      <c r="D87" s="192">
        <f>SUM(D88:D92)</f>
        <v>6655</v>
      </c>
      <c r="E87" s="193"/>
      <c r="F87" s="312">
        <f>SUM(F88:F92)</f>
        <v>5951</v>
      </c>
      <c r="G87" s="311"/>
      <c r="H87" s="312">
        <f>SUM(H88:H92)</f>
        <v>12776</v>
      </c>
      <c r="I87" s="193"/>
      <c r="J87" s="192">
        <f>SUM(J88:J92)</f>
        <v>6674</v>
      </c>
      <c r="K87" s="193"/>
      <c r="L87" s="312">
        <f>SUM(L88:L92)</f>
        <v>6102</v>
      </c>
      <c r="M87" s="311"/>
      <c r="N87" s="638">
        <f>SUM(N88:N92)</f>
        <v>12536</v>
      </c>
      <c r="O87" s="639"/>
      <c r="P87" s="638">
        <f>SUM(P88:P92)</f>
        <v>6498</v>
      </c>
      <c r="Q87" s="639"/>
      <c r="R87" s="640">
        <f>SUM(R88:R92)</f>
        <v>6038</v>
      </c>
      <c r="S87" s="311"/>
      <c r="T87" s="192">
        <f>SUM(T88:T92)</f>
        <v>12519</v>
      </c>
      <c r="U87" s="193"/>
      <c r="V87" s="192">
        <f>SUM(V88:V92)</f>
        <v>6478</v>
      </c>
      <c r="W87" s="193"/>
      <c r="X87" s="312">
        <f>SUM(X88:X92)</f>
        <v>6041</v>
      </c>
      <c r="Y87" s="311"/>
      <c r="Z87" s="192">
        <f>SUM(Z88:Z92)</f>
        <v>12298</v>
      </c>
      <c r="AA87" s="193"/>
      <c r="AB87" s="192">
        <f>SUM(AB88:AB92)</f>
        <v>6380</v>
      </c>
      <c r="AC87" s="193"/>
      <c r="AD87" s="312">
        <f>SUM(AD88:AD92)</f>
        <v>5918</v>
      </c>
      <c r="AE87" s="311"/>
      <c r="AF87" s="312">
        <f>SUM(AF88:AF92)</f>
        <v>11906</v>
      </c>
      <c r="AG87" s="193"/>
      <c r="AH87" s="192">
        <f>SUM(AH88:AH92)</f>
        <v>6169</v>
      </c>
      <c r="AI87" s="193"/>
      <c r="AJ87" s="312">
        <f>SUM(AJ88:AJ92)</f>
        <v>5737</v>
      </c>
      <c r="AK87" s="311"/>
      <c r="AL87" s="312">
        <f>SUM(AL88:AL92)</f>
        <v>11426</v>
      </c>
      <c r="AM87" s="193"/>
      <c r="AN87" s="192">
        <f>SUM(AN88:AN92)</f>
        <v>5923</v>
      </c>
      <c r="AO87" s="193"/>
      <c r="AP87" s="312">
        <f>SUM(AP88:AP92)</f>
        <v>5503</v>
      </c>
      <c r="AQ87" s="311"/>
      <c r="AR87" s="310" t="s">
        <v>236</v>
      </c>
    </row>
    <row r="88" spans="1:44">
      <c r="A88" s="309">
        <v>45</v>
      </c>
      <c r="B88" s="312">
        <f t="shared" ref="B88:B92" si="50">D88+F88</f>
        <v>2658</v>
      </c>
      <c r="C88" s="193"/>
      <c r="D88" s="313">
        <v>1362</v>
      </c>
      <c r="E88" s="193"/>
      <c r="F88" s="313">
        <v>1296</v>
      </c>
      <c r="G88" s="106"/>
      <c r="H88" s="312">
        <f t="shared" ref="H88:H92" si="51">J88+L88</f>
        <v>2532</v>
      </c>
      <c r="I88" s="193"/>
      <c r="J88" s="313">
        <v>1313</v>
      </c>
      <c r="K88" s="193"/>
      <c r="L88" s="313">
        <v>1219</v>
      </c>
      <c r="M88" s="106"/>
      <c r="N88" s="638">
        <f t="shared" ref="N88:N92" si="52">P88+R88</f>
        <v>2352</v>
      </c>
      <c r="O88" s="639"/>
      <c r="P88" s="651">
        <v>1229</v>
      </c>
      <c r="Q88" s="639"/>
      <c r="R88" s="651">
        <v>1123</v>
      </c>
      <c r="S88" s="106"/>
      <c r="T88" s="192">
        <v>2291</v>
      </c>
      <c r="U88" s="193"/>
      <c r="V88" s="313">
        <v>1195</v>
      </c>
      <c r="W88" s="193"/>
      <c r="X88" s="313">
        <v>1096</v>
      </c>
      <c r="Y88" s="106"/>
      <c r="Z88" s="192">
        <v>2227</v>
      </c>
      <c r="AA88" s="193"/>
      <c r="AB88" s="313">
        <v>1156</v>
      </c>
      <c r="AC88" s="193"/>
      <c r="AD88" s="313">
        <v>1071</v>
      </c>
      <c r="AE88" s="106"/>
      <c r="AF88" s="312">
        <v>2155</v>
      </c>
      <c r="AG88" s="193"/>
      <c r="AH88" s="313">
        <v>1155</v>
      </c>
      <c r="AI88" s="193"/>
      <c r="AJ88" s="313">
        <v>1000</v>
      </c>
      <c r="AK88" s="106"/>
      <c r="AL88" s="312">
        <v>2129</v>
      </c>
      <c r="AM88" s="193"/>
      <c r="AN88" s="313">
        <v>1071</v>
      </c>
      <c r="AO88" s="193"/>
      <c r="AP88" s="313">
        <v>1058</v>
      </c>
      <c r="AQ88" s="106"/>
      <c r="AR88" s="310">
        <v>45</v>
      </c>
    </row>
    <row r="89" spans="1:44">
      <c r="A89" s="309">
        <v>46</v>
      </c>
      <c r="B89" s="312">
        <f t="shared" si="50"/>
        <v>2583</v>
      </c>
      <c r="C89" s="193"/>
      <c r="D89" s="313">
        <v>1374</v>
      </c>
      <c r="E89" s="193"/>
      <c r="F89" s="313">
        <v>1209</v>
      </c>
      <c r="G89" s="106"/>
      <c r="H89" s="312">
        <f t="shared" si="51"/>
        <v>2655</v>
      </c>
      <c r="I89" s="193"/>
      <c r="J89" s="313">
        <v>1356</v>
      </c>
      <c r="K89" s="193"/>
      <c r="L89" s="313">
        <v>1299</v>
      </c>
      <c r="M89" s="106"/>
      <c r="N89" s="638">
        <f t="shared" si="52"/>
        <v>2547</v>
      </c>
      <c r="O89" s="639"/>
      <c r="P89" s="651">
        <v>1321</v>
      </c>
      <c r="Q89" s="639"/>
      <c r="R89" s="651">
        <v>1226</v>
      </c>
      <c r="S89" s="106"/>
      <c r="T89" s="192">
        <v>2523</v>
      </c>
      <c r="U89" s="193"/>
      <c r="V89" s="313">
        <v>1318</v>
      </c>
      <c r="W89" s="193"/>
      <c r="X89" s="313">
        <v>1205</v>
      </c>
      <c r="Y89" s="106"/>
      <c r="Z89" s="192">
        <v>2309</v>
      </c>
      <c r="AA89" s="193"/>
      <c r="AB89" s="313">
        <v>1202</v>
      </c>
      <c r="AC89" s="193"/>
      <c r="AD89" s="313">
        <v>1107</v>
      </c>
      <c r="AE89" s="106"/>
      <c r="AF89" s="312">
        <v>2242</v>
      </c>
      <c r="AG89" s="193"/>
      <c r="AH89" s="313">
        <v>1163</v>
      </c>
      <c r="AI89" s="193"/>
      <c r="AJ89" s="313">
        <v>1079</v>
      </c>
      <c r="AK89" s="106"/>
      <c r="AL89" s="312">
        <v>2176</v>
      </c>
      <c r="AM89" s="193"/>
      <c r="AN89" s="313">
        <v>1159</v>
      </c>
      <c r="AO89" s="193"/>
      <c r="AP89" s="313">
        <v>1017</v>
      </c>
      <c r="AQ89" s="106"/>
      <c r="AR89" s="310">
        <v>46</v>
      </c>
    </row>
    <row r="90" spans="1:44">
      <c r="A90" s="309">
        <v>47</v>
      </c>
      <c r="B90" s="312">
        <f t="shared" si="50"/>
        <v>2547</v>
      </c>
      <c r="C90" s="193"/>
      <c r="D90" s="313">
        <v>1335</v>
      </c>
      <c r="E90" s="193"/>
      <c r="F90" s="313">
        <v>1212</v>
      </c>
      <c r="G90" s="106"/>
      <c r="H90" s="312">
        <f t="shared" si="51"/>
        <v>2577</v>
      </c>
      <c r="I90" s="193"/>
      <c r="J90" s="313">
        <v>1375</v>
      </c>
      <c r="K90" s="193"/>
      <c r="L90" s="313">
        <v>1202</v>
      </c>
      <c r="M90" s="106"/>
      <c r="N90" s="638">
        <f t="shared" si="52"/>
        <v>2604</v>
      </c>
      <c r="O90" s="639"/>
      <c r="P90" s="651">
        <v>1331</v>
      </c>
      <c r="Q90" s="639"/>
      <c r="R90" s="651">
        <v>1273</v>
      </c>
      <c r="S90" s="106"/>
      <c r="T90" s="192">
        <v>2639</v>
      </c>
      <c r="U90" s="193"/>
      <c r="V90" s="313">
        <v>1328</v>
      </c>
      <c r="W90" s="193"/>
      <c r="X90" s="313">
        <v>1311</v>
      </c>
      <c r="Y90" s="106"/>
      <c r="Z90" s="192">
        <v>2535</v>
      </c>
      <c r="AA90" s="193"/>
      <c r="AB90" s="313">
        <v>1323</v>
      </c>
      <c r="AC90" s="193"/>
      <c r="AD90" s="313">
        <v>1212</v>
      </c>
      <c r="AE90" s="106"/>
      <c r="AF90" s="312">
        <v>2306</v>
      </c>
      <c r="AG90" s="193"/>
      <c r="AH90" s="313">
        <v>1195</v>
      </c>
      <c r="AI90" s="193"/>
      <c r="AJ90" s="313">
        <v>1111</v>
      </c>
      <c r="AK90" s="106"/>
      <c r="AL90" s="312">
        <v>2244</v>
      </c>
      <c r="AM90" s="193"/>
      <c r="AN90" s="313">
        <v>1161</v>
      </c>
      <c r="AO90" s="193"/>
      <c r="AP90" s="313">
        <v>1083</v>
      </c>
      <c r="AQ90" s="106"/>
      <c r="AR90" s="310">
        <v>47</v>
      </c>
    </row>
    <row r="91" spans="1:44">
      <c r="A91" s="309">
        <v>48</v>
      </c>
      <c r="B91" s="312">
        <f t="shared" si="50"/>
        <v>2464</v>
      </c>
      <c r="C91" s="193"/>
      <c r="D91" s="313">
        <v>1296</v>
      </c>
      <c r="E91" s="193"/>
      <c r="F91" s="313">
        <v>1168</v>
      </c>
      <c r="G91" s="106"/>
      <c r="H91" s="312">
        <f t="shared" si="51"/>
        <v>2551</v>
      </c>
      <c r="I91" s="193"/>
      <c r="J91" s="313">
        <v>1335</v>
      </c>
      <c r="K91" s="193"/>
      <c r="L91" s="313">
        <v>1216</v>
      </c>
      <c r="M91" s="106"/>
      <c r="N91" s="638">
        <f t="shared" si="52"/>
        <v>2591</v>
      </c>
      <c r="O91" s="639"/>
      <c r="P91" s="651">
        <v>1356</v>
      </c>
      <c r="Q91" s="639"/>
      <c r="R91" s="651">
        <v>1235</v>
      </c>
      <c r="S91" s="106"/>
      <c r="T91" s="192">
        <v>2559</v>
      </c>
      <c r="U91" s="193"/>
      <c r="V91" s="313">
        <v>1358</v>
      </c>
      <c r="W91" s="193"/>
      <c r="X91" s="313">
        <v>1201</v>
      </c>
      <c r="Y91" s="106"/>
      <c r="Z91" s="192">
        <v>2653</v>
      </c>
      <c r="AA91" s="193"/>
      <c r="AB91" s="313">
        <v>1337</v>
      </c>
      <c r="AC91" s="193"/>
      <c r="AD91" s="313">
        <v>1316</v>
      </c>
      <c r="AE91" s="106"/>
      <c r="AF91" s="312">
        <v>2541</v>
      </c>
      <c r="AG91" s="193"/>
      <c r="AH91" s="313">
        <v>1316</v>
      </c>
      <c r="AI91" s="193"/>
      <c r="AJ91" s="313">
        <v>1225</v>
      </c>
      <c r="AK91" s="106"/>
      <c r="AL91" s="312">
        <v>2321</v>
      </c>
      <c r="AM91" s="193"/>
      <c r="AN91" s="313">
        <v>1204</v>
      </c>
      <c r="AO91" s="193"/>
      <c r="AP91" s="313">
        <v>1117</v>
      </c>
      <c r="AQ91" s="106"/>
      <c r="AR91" s="310">
        <v>48</v>
      </c>
    </row>
    <row r="92" spans="1:44">
      <c r="A92" s="309">
        <v>49</v>
      </c>
      <c r="B92" s="312">
        <f t="shared" si="50"/>
        <v>2354</v>
      </c>
      <c r="C92" s="193"/>
      <c r="D92" s="313">
        <v>1288</v>
      </c>
      <c r="E92" s="193"/>
      <c r="F92" s="313">
        <v>1066</v>
      </c>
      <c r="G92" s="106"/>
      <c r="H92" s="312">
        <f t="shared" si="51"/>
        <v>2461</v>
      </c>
      <c r="I92" s="193"/>
      <c r="J92" s="313">
        <v>1295</v>
      </c>
      <c r="K92" s="193"/>
      <c r="L92" s="313">
        <v>1166</v>
      </c>
      <c r="M92" s="106"/>
      <c r="N92" s="638">
        <f t="shared" si="52"/>
        <v>2442</v>
      </c>
      <c r="O92" s="639"/>
      <c r="P92" s="651">
        <v>1261</v>
      </c>
      <c r="Q92" s="639"/>
      <c r="R92" s="651">
        <v>1181</v>
      </c>
      <c r="S92" s="106"/>
      <c r="T92" s="192">
        <v>2507</v>
      </c>
      <c r="U92" s="193"/>
      <c r="V92" s="313">
        <v>1279</v>
      </c>
      <c r="W92" s="193"/>
      <c r="X92" s="313">
        <v>1228</v>
      </c>
      <c r="Y92" s="106"/>
      <c r="Z92" s="192">
        <v>2574</v>
      </c>
      <c r="AA92" s="193"/>
      <c r="AB92" s="313">
        <v>1362</v>
      </c>
      <c r="AC92" s="193"/>
      <c r="AD92" s="313">
        <v>1212</v>
      </c>
      <c r="AE92" s="106"/>
      <c r="AF92" s="312">
        <v>2662</v>
      </c>
      <c r="AG92" s="193"/>
      <c r="AH92" s="313">
        <v>1340</v>
      </c>
      <c r="AI92" s="193"/>
      <c r="AJ92" s="313">
        <v>1322</v>
      </c>
      <c r="AK92" s="106"/>
      <c r="AL92" s="312">
        <v>2556</v>
      </c>
      <c r="AM92" s="193"/>
      <c r="AN92" s="313">
        <v>1328</v>
      </c>
      <c r="AO92" s="193"/>
      <c r="AP92" s="313">
        <v>1228</v>
      </c>
      <c r="AQ92" s="106"/>
      <c r="AR92" s="310">
        <v>49</v>
      </c>
    </row>
    <row r="93" spans="1:44">
      <c r="A93" s="309"/>
      <c r="B93" s="312"/>
      <c r="C93" s="193"/>
      <c r="D93" s="312"/>
      <c r="E93" s="193"/>
      <c r="F93" s="312"/>
      <c r="G93" s="106"/>
      <c r="H93" s="312"/>
      <c r="I93" s="193"/>
      <c r="J93" s="312"/>
      <c r="K93" s="193"/>
      <c r="L93" s="312"/>
      <c r="M93" s="106"/>
      <c r="N93" s="638"/>
      <c r="O93" s="639"/>
      <c r="P93" s="640"/>
      <c r="Q93" s="639"/>
      <c r="R93" s="640"/>
      <c r="S93" s="106"/>
      <c r="T93" s="192"/>
      <c r="U93" s="193"/>
      <c r="V93" s="312"/>
      <c r="W93" s="193"/>
      <c r="X93" s="312"/>
      <c r="Y93" s="106"/>
      <c r="Z93" s="192"/>
      <c r="AA93" s="193"/>
      <c r="AB93" s="312"/>
      <c r="AC93" s="193"/>
      <c r="AD93" s="312"/>
      <c r="AE93" s="106"/>
      <c r="AF93" s="312"/>
      <c r="AG93" s="193"/>
      <c r="AH93" s="312"/>
      <c r="AI93" s="193"/>
      <c r="AJ93" s="312"/>
      <c r="AK93" s="106"/>
      <c r="AL93" s="312"/>
      <c r="AM93" s="193"/>
      <c r="AN93" s="312"/>
      <c r="AO93" s="193"/>
      <c r="AP93" s="312"/>
      <c r="AQ93" s="106"/>
      <c r="AR93" s="310"/>
    </row>
    <row r="94" spans="1:44">
      <c r="A94" s="309" t="s">
        <v>237</v>
      </c>
      <c r="B94" s="312">
        <f>SUM(B95:B99)</f>
        <v>10922</v>
      </c>
      <c r="C94" s="193"/>
      <c r="D94" s="192">
        <f>SUM(D95:D99)</f>
        <v>5768</v>
      </c>
      <c r="E94" s="193"/>
      <c r="F94" s="312">
        <f>SUM(F95:F99)</f>
        <v>5154</v>
      </c>
      <c r="G94" s="106"/>
      <c r="H94" s="312">
        <f>SUM(H95:H99)</f>
        <v>11069</v>
      </c>
      <c r="I94" s="193"/>
      <c r="J94" s="192">
        <f>SUM(J95:J99)</f>
        <v>5905</v>
      </c>
      <c r="K94" s="193"/>
      <c r="L94" s="312">
        <f>SUM(L95:L99)</f>
        <v>5164</v>
      </c>
      <c r="M94" s="106"/>
      <c r="N94" s="638">
        <f>SUM(N95:N99)</f>
        <v>11112</v>
      </c>
      <c r="O94" s="639"/>
      <c r="P94" s="638">
        <f>SUM(P95:P99)</f>
        <v>5924</v>
      </c>
      <c r="Q94" s="639"/>
      <c r="R94" s="640">
        <f>SUM(R95:R99)</f>
        <v>5188</v>
      </c>
      <c r="S94" s="106"/>
      <c r="T94" s="192">
        <f>SUM(T95:T99)</f>
        <v>11168</v>
      </c>
      <c r="U94" s="193"/>
      <c r="V94" s="192">
        <f>SUM(V95:V99)</f>
        <v>5962</v>
      </c>
      <c r="W94" s="193"/>
      <c r="X94" s="312">
        <f>SUM(X95:X99)</f>
        <v>5206</v>
      </c>
      <c r="Y94" s="106"/>
      <c r="Z94" s="192">
        <f>SUM(Z95:Z99)</f>
        <v>12003</v>
      </c>
      <c r="AA94" s="193"/>
      <c r="AB94" s="192">
        <f>SUM(AB95:AB99)</f>
        <v>6340</v>
      </c>
      <c r="AC94" s="193"/>
      <c r="AD94" s="312">
        <f>SUM(AD95:AD99)</f>
        <v>5663</v>
      </c>
      <c r="AE94" s="106"/>
      <c r="AF94" s="312">
        <f>SUM(AF95:AF99)</f>
        <v>12209</v>
      </c>
      <c r="AG94" s="193"/>
      <c r="AH94" s="192">
        <f>SUM(AH95:AH99)</f>
        <v>6457</v>
      </c>
      <c r="AI94" s="193"/>
      <c r="AJ94" s="312">
        <f>SUM(AJ95:AJ99)</f>
        <v>5752</v>
      </c>
      <c r="AK94" s="106"/>
      <c r="AL94" s="312">
        <f>SUM(AL95:AL99)</f>
        <v>12543</v>
      </c>
      <c r="AM94" s="193"/>
      <c r="AN94" s="192">
        <f>SUM(AN95:AN99)</f>
        <v>6534</v>
      </c>
      <c r="AO94" s="193"/>
      <c r="AP94" s="312">
        <f>SUM(AP95:AP99)</f>
        <v>6009</v>
      </c>
      <c r="AQ94" s="106"/>
      <c r="AR94" s="310" t="s">
        <v>237</v>
      </c>
    </row>
    <row r="95" spans="1:44">
      <c r="A95" s="309">
        <v>50</v>
      </c>
      <c r="B95" s="312">
        <f t="shared" ref="B95:B99" si="53">D95+F95</f>
        <v>2334</v>
      </c>
      <c r="C95" s="193"/>
      <c r="D95" s="313">
        <v>1261</v>
      </c>
      <c r="E95" s="193"/>
      <c r="F95" s="313">
        <v>1073</v>
      </c>
      <c r="G95" s="106"/>
      <c r="H95" s="312">
        <f t="shared" ref="H95:H99" si="54">J95+L95</f>
        <v>2350</v>
      </c>
      <c r="I95" s="193"/>
      <c r="J95" s="313">
        <v>1287</v>
      </c>
      <c r="K95" s="193"/>
      <c r="L95" s="313">
        <v>1063</v>
      </c>
      <c r="M95" s="106"/>
      <c r="N95" s="638">
        <f t="shared" ref="N95:N99" si="55">P95+R95</f>
        <v>2388</v>
      </c>
      <c r="O95" s="639"/>
      <c r="P95" s="651">
        <v>1255</v>
      </c>
      <c r="Q95" s="639"/>
      <c r="R95" s="651">
        <v>1133</v>
      </c>
      <c r="S95" s="106"/>
      <c r="T95" s="192">
        <v>2440</v>
      </c>
      <c r="U95" s="193"/>
      <c r="V95" s="313">
        <v>1280</v>
      </c>
      <c r="W95" s="193">
        <v>1280</v>
      </c>
      <c r="X95" s="313">
        <v>1160</v>
      </c>
      <c r="Y95" s="106"/>
      <c r="Z95" s="192">
        <v>2521</v>
      </c>
      <c r="AA95" s="193"/>
      <c r="AB95" s="313">
        <v>1282</v>
      </c>
      <c r="AC95" s="193"/>
      <c r="AD95" s="313">
        <v>1239</v>
      </c>
      <c r="AE95" s="106"/>
      <c r="AF95" s="312">
        <v>2577</v>
      </c>
      <c r="AG95" s="193"/>
      <c r="AH95" s="313">
        <v>1371</v>
      </c>
      <c r="AI95" s="193"/>
      <c r="AJ95" s="313">
        <v>1206</v>
      </c>
      <c r="AK95" s="106"/>
      <c r="AL95" s="312">
        <v>2661</v>
      </c>
      <c r="AM95" s="193"/>
      <c r="AN95" s="313">
        <v>1336</v>
      </c>
      <c r="AO95" s="193"/>
      <c r="AP95" s="313">
        <v>1325</v>
      </c>
      <c r="AQ95" s="106"/>
      <c r="AR95" s="310">
        <v>50</v>
      </c>
    </row>
    <row r="96" spans="1:44">
      <c r="A96" s="309">
        <v>51</v>
      </c>
      <c r="B96" s="312">
        <f t="shared" si="53"/>
        <v>2411</v>
      </c>
      <c r="C96" s="193"/>
      <c r="D96" s="313">
        <v>1274</v>
      </c>
      <c r="E96" s="193"/>
      <c r="F96" s="313">
        <v>1137</v>
      </c>
      <c r="G96" s="106"/>
      <c r="H96" s="312">
        <f t="shared" si="54"/>
        <v>2340</v>
      </c>
      <c r="I96" s="193"/>
      <c r="J96" s="313">
        <v>1267</v>
      </c>
      <c r="K96" s="193"/>
      <c r="L96" s="313">
        <v>1073</v>
      </c>
      <c r="M96" s="106"/>
      <c r="N96" s="638">
        <f t="shared" si="55"/>
        <v>2326</v>
      </c>
      <c r="O96" s="639"/>
      <c r="P96" s="651">
        <v>1277</v>
      </c>
      <c r="Q96" s="639"/>
      <c r="R96" s="651">
        <v>1049</v>
      </c>
      <c r="S96" s="106"/>
      <c r="T96" s="192">
        <v>2305</v>
      </c>
      <c r="U96" s="193"/>
      <c r="V96" s="313">
        <v>1254</v>
      </c>
      <c r="W96" s="193">
        <v>1254</v>
      </c>
      <c r="X96" s="313">
        <v>1051</v>
      </c>
      <c r="Y96" s="106"/>
      <c r="Z96" s="192">
        <v>2455</v>
      </c>
      <c r="AA96" s="193"/>
      <c r="AB96" s="313">
        <v>1290</v>
      </c>
      <c r="AC96" s="193"/>
      <c r="AD96" s="313">
        <v>1165</v>
      </c>
      <c r="AE96" s="106"/>
      <c r="AF96" s="312">
        <v>2521</v>
      </c>
      <c r="AG96" s="193"/>
      <c r="AH96" s="313">
        <v>1281</v>
      </c>
      <c r="AI96" s="193"/>
      <c r="AJ96" s="313">
        <v>1240</v>
      </c>
      <c r="AK96" s="106"/>
      <c r="AL96" s="312">
        <v>2589</v>
      </c>
      <c r="AM96" s="193"/>
      <c r="AN96" s="313">
        <v>1382</v>
      </c>
      <c r="AO96" s="193"/>
      <c r="AP96" s="313">
        <v>1207</v>
      </c>
      <c r="AQ96" s="106"/>
      <c r="AR96" s="310">
        <v>51</v>
      </c>
    </row>
    <row r="97" spans="1:46">
      <c r="A97" s="309">
        <v>52</v>
      </c>
      <c r="B97" s="312">
        <f t="shared" si="53"/>
        <v>1710</v>
      </c>
      <c r="C97" s="193"/>
      <c r="D97" s="313">
        <v>944</v>
      </c>
      <c r="E97" s="193"/>
      <c r="F97" s="313">
        <v>766</v>
      </c>
      <c r="G97" s="106"/>
      <c r="H97" s="312">
        <f t="shared" si="54"/>
        <v>2404</v>
      </c>
      <c r="I97" s="193"/>
      <c r="J97" s="313">
        <v>1272</v>
      </c>
      <c r="K97" s="193"/>
      <c r="L97" s="313">
        <v>1132</v>
      </c>
      <c r="M97" s="106"/>
      <c r="N97" s="638">
        <f t="shared" si="55"/>
        <v>2333</v>
      </c>
      <c r="O97" s="639"/>
      <c r="P97" s="651">
        <v>1242</v>
      </c>
      <c r="Q97" s="639"/>
      <c r="R97" s="651">
        <v>1091</v>
      </c>
      <c r="S97" s="106"/>
      <c r="T97" s="192">
        <v>2342</v>
      </c>
      <c r="U97" s="193"/>
      <c r="V97" s="313">
        <v>1258</v>
      </c>
      <c r="W97" s="193">
        <v>1258</v>
      </c>
      <c r="X97" s="313">
        <v>1084</v>
      </c>
      <c r="Y97" s="106"/>
      <c r="Z97" s="192">
        <v>2316</v>
      </c>
      <c r="AA97" s="193"/>
      <c r="AB97" s="313">
        <v>1255</v>
      </c>
      <c r="AC97" s="193"/>
      <c r="AD97" s="313">
        <v>1061</v>
      </c>
      <c r="AE97" s="106"/>
      <c r="AF97" s="312">
        <v>2456</v>
      </c>
      <c r="AG97" s="193"/>
      <c r="AH97" s="313">
        <v>1292</v>
      </c>
      <c r="AI97" s="193"/>
      <c r="AJ97" s="313">
        <v>1164</v>
      </c>
      <c r="AK97" s="106"/>
      <c r="AL97" s="312">
        <v>2529</v>
      </c>
      <c r="AM97" s="193"/>
      <c r="AN97" s="313">
        <v>1287</v>
      </c>
      <c r="AO97" s="193"/>
      <c r="AP97" s="313">
        <v>1242</v>
      </c>
      <c r="AQ97" s="106"/>
      <c r="AR97" s="310">
        <v>52</v>
      </c>
    </row>
    <row r="98" spans="1:46">
      <c r="A98" s="309">
        <v>53</v>
      </c>
      <c r="B98" s="312">
        <f t="shared" si="53"/>
        <v>2254</v>
      </c>
      <c r="C98" s="193"/>
      <c r="D98" s="313">
        <v>1138</v>
      </c>
      <c r="E98" s="193"/>
      <c r="F98" s="313">
        <v>1116</v>
      </c>
      <c r="G98" s="106"/>
      <c r="H98" s="312">
        <f t="shared" si="54"/>
        <v>1709</v>
      </c>
      <c r="I98" s="193"/>
      <c r="J98" s="313">
        <v>936</v>
      </c>
      <c r="K98" s="193"/>
      <c r="L98" s="313">
        <v>773</v>
      </c>
      <c r="M98" s="106"/>
      <c r="N98" s="638">
        <f t="shared" si="55"/>
        <v>2283</v>
      </c>
      <c r="O98" s="639"/>
      <c r="P98" s="651">
        <v>1201</v>
      </c>
      <c r="Q98" s="639"/>
      <c r="R98" s="651">
        <v>1082</v>
      </c>
      <c r="S98" s="106"/>
      <c r="T98" s="192">
        <v>2374</v>
      </c>
      <c r="U98" s="193"/>
      <c r="V98" s="313">
        <v>1253</v>
      </c>
      <c r="W98" s="193">
        <v>1253</v>
      </c>
      <c r="X98" s="313">
        <v>1121</v>
      </c>
      <c r="Y98" s="106"/>
      <c r="Z98" s="192">
        <v>2346</v>
      </c>
      <c r="AA98" s="193"/>
      <c r="AB98" s="313">
        <v>1264</v>
      </c>
      <c r="AC98" s="193"/>
      <c r="AD98" s="313">
        <v>1082</v>
      </c>
      <c r="AE98" s="106"/>
      <c r="AF98" s="312">
        <v>2305</v>
      </c>
      <c r="AG98" s="193"/>
      <c r="AH98" s="313">
        <v>1248</v>
      </c>
      <c r="AI98" s="193"/>
      <c r="AJ98" s="313">
        <v>1057</v>
      </c>
      <c r="AK98" s="106"/>
      <c r="AL98" s="312">
        <v>2458</v>
      </c>
      <c r="AM98" s="193"/>
      <c r="AN98" s="313">
        <v>1286</v>
      </c>
      <c r="AO98" s="193"/>
      <c r="AP98" s="313">
        <v>1172</v>
      </c>
      <c r="AQ98" s="106"/>
      <c r="AR98" s="310">
        <v>53</v>
      </c>
    </row>
    <row r="99" spans="1:46">
      <c r="A99" s="309">
        <v>54</v>
      </c>
      <c r="B99" s="312">
        <f t="shared" si="53"/>
        <v>2213</v>
      </c>
      <c r="C99" s="193"/>
      <c r="D99" s="313">
        <v>1151</v>
      </c>
      <c r="E99" s="193"/>
      <c r="F99" s="313">
        <v>1062</v>
      </c>
      <c r="G99" s="106"/>
      <c r="H99" s="312">
        <f t="shared" si="54"/>
        <v>2266</v>
      </c>
      <c r="I99" s="193"/>
      <c r="J99" s="313">
        <v>1143</v>
      </c>
      <c r="K99" s="193"/>
      <c r="L99" s="313">
        <v>1123</v>
      </c>
      <c r="M99" s="106"/>
      <c r="N99" s="638">
        <f t="shared" si="55"/>
        <v>1782</v>
      </c>
      <c r="O99" s="639"/>
      <c r="P99" s="651">
        <v>949</v>
      </c>
      <c r="Q99" s="639"/>
      <c r="R99" s="651">
        <v>833</v>
      </c>
      <c r="S99" s="106"/>
      <c r="T99" s="192">
        <v>1707</v>
      </c>
      <c r="U99" s="193"/>
      <c r="V99" s="313">
        <v>917</v>
      </c>
      <c r="W99" s="193">
        <v>917</v>
      </c>
      <c r="X99" s="313">
        <v>790</v>
      </c>
      <c r="Y99" s="106"/>
      <c r="Z99" s="192">
        <v>2365</v>
      </c>
      <c r="AA99" s="193"/>
      <c r="AB99" s="313">
        <v>1249</v>
      </c>
      <c r="AC99" s="193"/>
      <c r="AD99" s="313">
        <v>1116</v>
      </c>
      <c r="AE99" s="106"/>
      <c r="AF99" s="312">
        <v>2350</v>
      </c>
      <c r="AG99" s="193"/>
      <c r="AH99" s="313">
        <v>1265</v>
      </c>
      <c r="AI99" s="193"/>
      <c r="AJ99" s="313">
        <v>1085</v>
      </c>
      <c r="AK99" s="106"/>
      <c r="AL99" s="312">
        <v>2306</v>
      </c>
      <c r="AM99" s="193"/>
      <c r="AN99" s="313">
        <v>1243</v>
      </c>
      <c r="AO99" s="193"/>
      <c r="AP99" s="313">
        <v>1063</v>
      </c>
      <c r="AQ99" s="106"/>
      <c r="AR99" s="310">
        <v>54</v>
      </c>
    </row>
    <row r="100" spans="1:46" ht="9.9" customHeight="1">
      <c r="A100" s="762"/>
      <c r="B100" s="314"/>
      <c r="C100" s="315"/>
      <c r="D100" s="316"/>
      <c r="E100" s="315"/>
      <c r="F100" s="316"/>
      <c r="G100" s="109"/>
      <c r="H100" s="316"/>
      <c r="I100" s="315"/>
      <c r="J100" s="316"/>
      <c r="K100" s="315"/>
      <c r="L100" s="316"/>
      <c r="M100" s="109"/>
      <c r="N100" s="316"/>
      <c r="O100" s="315"/>
      <c r="P100" s="316"/>
      <c r="Q100" s="315"/>
      <c r="R100" s="316"/>
      <c r="S100" s="109"/>
      <c r="T100" s="682"/>
      <c r="U100" s="653"/>
      <c r="V100" s="652"/>
      <c r="W100" s="653"/>
      <c r="X100" s="652"/>
      <c r="Y100" s="109"/>
      <c r="Z100" s="314"/>
      <c r="AA100" s="315"/>
      <c r="AB100" s="316"/>
      <c r="AC100" s="315"/>
      <c r="AD100" s="316"/>
      <c r="AE100" s="109"/>
      <c r="AF100" s="316"/>
      <c r="AG100" s="315"/>
      <c r="AH100" s="316"/>
      <c r="AI100" s="315"/>
      <c r="AJ100" s="316"/>
      <c r="AK100" s="109"/>
      <c r="AL100" s="316"/>
      <c r="AM100" s="315"/>
      <c r="AN100" s="316"/>
      <c r="AO100" s="315"/>
      <c r="AP100" s="316"/>
      <c r="AQ100" s="109"/>
      <c r="AR100" s="743"/>
    </row>
    <row r="101" spans="1:46" ht="14.1" customHeight="1">
      <c r="A101" s="961"/>
      <c r="B101" s="961"/>
      <c r="C101" s="961"/>
      <c r="D101" s="961"/>
      <c r="E101" s="961"/>
      <c r="F101" s="961"/>
      <c r="G101" s="166"/>
      <c r="Z101" s="581"/>
      <c r="AA101" s="580"/>
      <c r="AB101" s="581"/>
      <c r="AC101" s="580"/>
      <c r="AD101" s="581"/>
      <c r="AR101" s="461"/>
    </row>
    <row r="102" spans="1:46">
      <c r="Z102" s="581"/>
      <c r="AA102" s="580"/>
      <c r="AB102" s="581"/>
      <c r="AC102" s="580"/>
      <c r="AD102" s="581"/>
      <c r="AR102" s="461"/>
    </row>
    <row r="103" spans="1:46">
      <c r="Z103" s="581"/>
      <c r="AA103" s="580"/>
      <c r="AB103" s="581"/>
      <c r="AC103" s="580"/>
      <c r="AD103" s="581"/>
      <c r="AR103" s="461"/>
    </row>
    <row r="104" spans="1:46">
      <c r="Z104" s="581"/>
      <c r="AA104" s="580"/>
      <c r="AB104" s="581"/>
      <c r="AC104" s="580"/>
      <c r="AD104" s="581"/>
      <c r="AR104" s="461"/>
    </row>
    <row r="105" spans="1:46" ht="23.1" customHeight="1">
      <c r="A105" s="807" t="s">
        <v>764</v>
      </c>
      <c r="B105" s="807"/>
      <c r="C105" s="807"/>
      <c r="D105" s="807"/>
      <c r="E105" s="807"/>
      <c r="F105" s="807"/>
      <c r="G105" s="807"/>
      <c r="H105" s="807"/>
      <c r="I105" s="807"/>
      <c r="J105" s="807"/>
      <c r="K105" s="807"/>
      <c r="L105" s="807"/>
      <c r="M105" s="807"/>
      <c r="N105" s="807"/>
      <c r="O105" s="807"/>
      <c r="P105" s="807"/>
      <c r="Q105" s="807"/>
      <c r="R105" s="807"/>
      <c r="S105" s="807"/>
      <c r="T105" s="807"/>
      <c r="U105" s="807"/>
      <c r="V105" s="807"/>
      <c r="W105" s="807"/>
      <c r="X105" s="807"/>
      <c r="Y105" s="807"/>
      <c r="Z105" s="807"/>
      <c r="AA105" s="807"/>
      <c r="AB105" s="807"/>
      <c r="AC105" s="807"/>
      <c r="AD105" s="807"/>
      <c r="AE105" s="807"/>
      <c r="AF105" s="807"/>
      <c r="AG105" s="807"/>
      <c r="AH105" s="807"/>
      <c r="AI105" s="807"/>
      <c r="AJ105" s="807"/>
      <c r="AK105" s="807"/>
      <c r="AL105" s="807"/>
      <c r="AM105" s="807"/>
      <c r="AN105" s="807"/>
      <c r="AO105" s="807"/>
      <c r="AP105" s="807"/>
      <c r="AQ105" s="807"/>
      <c r="AR105" s="807"/>
      <c r="AS105" s="556"/>
    </row>
    <row r="106" spans="1:46" ht="23.1" customHeight="1">
      <c r="Z106" s="581"/>
      <c r="AA106" s="580"/>
      <c r="AB106" s="581"/>
      <c r="AC106" s="580"/>
      <c r="AD106" s="581"/>
      <c r="AR106" s="461"/>
    </row>
    <row r="107" spans="1:46" ht="23.1" customHeight="1">
      <c r="A107" s="953" t="s">
        <v>517</v>
      </c>
      <c r="B107" s="953"/>
      <c r="C107" s="953"/>
      <c r="D107" s="953"/>
      <c r="E107" s="953"/>
      <c r="F107" s="953"/>
      <c r="G107" s="953"/>
      <c r="H107" s="953"/>
      <c r="I107" s="953"/>
      <c r="J107" s="953"/>
      <c r="K107" s="953"/>
      <c r="L107" s="953"/>
      <c r="M107" s="953"/>
      <c r="N107" s="953"/>
      <c r="O107" s="953"/>
      <c r="P107" s="953"/>
      <c r="Q107" s="953"/>
      <c r="R107" s="953"/>
      <c r="S107" s="953"/>
      <c r="T107" s="953"/>
      <c r="U107" s="953"/>
      <c r="V107" s="953"/>
      <c r="W107" s="953"/>
      <c r="X107" s="953"/>
      <c r="Y107" s="953"/>
      <c r="Z107" s="953"/>
      <c r="AA107" s="953"/>
      <c r="AB107" s="953"/>
      <c r="AC107" s="953"/>
      <c r="AD107" s="953"/>
      <c r="AE107" s="953"/>
      <c r="AF107" s="953"/>
      <c r="AG107" s="953"/>
      <c r="AH107" s="953"/>
      <c r="AI107" s="953"/>
      <c r="AJ107" s="953"/>
      <c r="AK107" s="953"/>
      <c r="AL107" s="953"/>
      <c r="AM107" s="953"/>
      <c r="AN107" s="953"/>
      <c r="AO107" s="953"/>
      <c r="AP107" s="953"/>
      <c r="AQ107" s="953"/>
      <c r="AR107" s="953"/>
      <c r="AS107" s="764"/>
      <c r="AT107" s="764"/>
    </row>
    <row r="108" spans="1:46" ht="15.9" customHeight="1">
      <c r="A108" s="942" t="s">
        <v>226</v>
      </c>
      <c r="B108" s="939" t="s">
        <v>609</v>
      </c>
      <c r="C108" s="954"/>
      <c r="D108" s="954"/>
      <c r="E108" s="954"/>
      <c r="F108" s="954"/>
      <c r="G108" s="940"/>
      <c r="H108" s="939" t="s">
        <v>619</v>
      </c>
      <c r="I108" s="954"/>
      <c r="J108" s="954"/>
      <c r="K108" s="954"/>
      <c r="L108" s="954"/>
      <c r="M108" s="940"/>
      <c r="N108" s="955" t="s">
        <v>684</v>
      </c>
      <c r="O108" s="956"/>
      <c r="P108" s="956"/>
      <c r="Q108" s="956"/>
      <c r="R108" s="956"/>
      <c r="S108" s="957"/>
      <c r="T108" s="939" t="s">
        <v>626</v>
      </c>
      <c r="U108" s="954"/>
      <c r="V108" s="954"/>
      <c r="W108" s="954"/>
      <c r="X108" s="954"/>
      <c r="Y108" s="940"/>
      <c r="Z108" s="955" t="s">
        <v>676</v>
      </c>
      <c r="AA108" s="956"/>
      <c r="AB108" s="956"/>
      <c r="AC108" s="956"/>
      <c r="AD108" s="956"/>
      <c r="AE108" s="957"/>
      <c r="AF108" s="955" t="s">
        <v>708</v>
      </c>
      <c r="AG108" s="956"/>
      <c r="AH108" s="956"/>
      <c r="AI108" s="956"/>
      <c r="AJ108" s="956"/>
      <c r="AK108" s="957"/>
      <c r="AL108" s="955" t="s">
        <v>734</v>
      </c>
      <c r="AM108" s="956"/>
      <c r="AN108" s="956"/>
      <c r="AO108" s="956"/>
      <c r="AP108" s="956"/>
      <c r="AQ108" s="957"/>
      <c r="AR108" s="942" t="s">
        <v>226</v>
      </c>
    </row>
    <row r="109" spans="1:46" ht="15.9" customHeight="1">
      <c r="A109" s="943"/>
      <c r="B109" s="939" t="s">
        <v>60</v>
      </c>
      <c r="C109" s="940"/>
      <c r="D109" s="939" t="s">
        <v>6</v>
      </c>
      <c r="E109" s="940"/>
      <c r="F109" s="939" t="s">
        <v>7</v>
      </c>
      <c r="G109" s="940"/>
      <c r="H109" s="939" t="s">
        <v>60</v>
      </c>
      <c r="I109" s="940"/>
      <c r="J109" s="939" t="s">
        <v>6</v>
      </c>
      <c r="K109" s="940"/>
      <c r="L109" s="939" t="s">
        <v>7</v>
      </c>
      <c r="M109" s="940"/>
      <c r="N109" s="939" t="s">
        <v>60</v>
      </c>
      <c r="O109" s="940"/>
      <c r="P109" s="939" t="s">
        <v>6</v>
      </c>
      <c r="Q109" s="940"/>
      <c r="R109" s="939" t="s">
        <v>7</v>
      </c>
      <c r="S109" s="940"/>
      <c r="T109" s="939" t="s">
        <v>60</v>
      </c>
      <c r="U109" s="940"/>
      <c r="V109" s="939" t="s">
        <v>6</v>
      </c>
      <c r="W109" s="940"/>
      <c r="X109" s="939" t="s">
        <v>7</v>
      </c>
      <c r="Y109" s="940"/>
      <c r="Z109" s="955" t="s">
        <v>60</v>
      </c>
      <c r="AA109" s="957"/>
      <c r="AB109" s="955" t="s">
        <v>6</v>
      </c>
      <c r="AC109" s="957"/>
      <c r="AD109" s="939" t="s">
        <v>7</v>
      </c>
      <c r="AE109" s="940"/>
      <c r="AF109" s="939" t="s">
        <v>60</v>
      </c>
      <c r="AG109" s="940"/>
      <c r="AH109" s="939" t="s">
        <v>6</v>
      </c>
      <c r="AI109" s="940"/>
      <c r="AJ109" s="939" t="s">
        <v>7</v>
      </c>
      <c r="AK109" s="940"/>
      <c r="AL109" s="939" t="s">
        <v>60</v>
      </c>
      <c r="AM109" s="940"/>
      <c r="AN109" s="939" t="s">
        <v>6</v>
      </c>
      <c r="AO109" s="940"/>
      <c r="AP109" s="939" t="s">
        <v>7</v>
      </c>
      <c r="AQ109" s="940"/>
      <c r="AR109" s="943"/>
    </row>
    <row r="110" spans="1:46" ht="14.4">
      <c r="A110" s="162"/>
      <c r="B110" s="160"/>
      <c r="C110" s="163"/>
      <c r="D110" s="160"/>
      <c r="E110" s="163"/>
      <c r="F110" s="160"/>
      <c r="G110" s="163"/>
      <c r="H110" s="160"/>
      <c r="I110" s="163"/>
      <c r="J110" s="160"/>
      <c r="K110" s="163"/>
      <c r="L110" s="160"/>
      <c r="M110" s="163"/>
      <c r="N110" s="680"/>
      <c r="O110" s="649"/>
      <c r="P110" s="648"/>
      <c r="Q110" s="649"/>
      <c r="R110" s="648"/>
      <c r="S110" s="163"/>
      <c r="T110" s="161"/>
      <c r="U110" s="163"/>
      <c r="V110" s="160"/>
      <c r="W110" s="163"/>
      <c r="X110" s="160"/>
      <c r="Y110" s="163"/>
      <c r="Z110" s="161"/>
      <c r="AA110" s="163"/>
      <c r="AB110" s="160"/>
      <c r="AC110" s="163"/>
      <c r="AD110" s="160"/>
      <c r="AE110" s="163"/>
      <c r="AF110" s="160"/>
      <c r="AG110" s="163"/>
      <c r="AH110" s="160"/>
      <c r="AI110" s="163"/>
      <c r="AJ110" s="160"/>
      <c r="AK110" s="163"/>
      <c r="AL110" s="160"/>
      <c r="AM110" s="163"/>
      <c r="AN110" s="160"/>
      <c r="AO110" s="163"/>
      <c r="AP110" s="160"/>
      <c r="AQ110" s="163"/>
      <c r="AR110" s="164"/>
    </row>
    <row r="111" spans="1:46">
      <c r="A111" s="309" t="s">
        <v>238</v>
      </c>
      <c r="B111" s="312">
        <f>SUM(B112:B116)</f>
        <v>9422</v>
      </c>
      <c r="C111" s="193"/>
      <c r="D111" s="312">
        <f>SUM(D112:D116)</f>
        <v>4821</v>
      </c>
      <c r="E111" s="193"/>
      <c r="F111" s="153">
        <f>SUM(F112:F116)</f>
        <v>4601</v>
      </c>
      <c r="G111" s="311"/>
      <c r="H111" s="312">
        <f>SUM(H112:H116)</f>
        <v>9797</v>
      </c>
      <c r="I111" s="193"/>
      <c r="J111" s="312">
        <f>SUM(J112:J116)</f>
        <v>5031</v>
      </c>
      <c r="K111" s="193"/>
      <c r="L111" s="153">
        <f>SUM(L112:L116)</f>
        <v>4766</v>
      </c>
      <c r="M111" s="311"/>
      <c r="N111" s="638">
        <f>SUM(N112:N116)</f>
        <v>10010</v>
      </c>
      <c r="O111" s="639"/>
      <c r="P111" s="640">
        <f>SUM(P112:P116)</f>
        <v>5083</v>
      </c>
      <c r="Q111" s="639"/>
      <c r="R111" s="609">
        <f>SUM(R112:R116)</f>
        <v>4927</v>
      </c>
      <c r="S111" s="311"/>
      <c r="T111" s="192">
        <f>SUM(T112:T116)</f>
        <v>10085</v>
      </c>
      <c r="U111" s="193"/>
      <c r="V111" s="312">
        <f>SUM(V112:V116)</f>
        <v>5120</v>
      </c>
      <c r="W111" s="193"/>
      <c r="X111" s="153">
        <f>SUM(X112:X116)</f>
        <v>4965</v>
      </c>
      <c r="Y111" s="311"/>
      <c r="Z111" s="192">
        <f>SUM(Z112:Z116)</f>
        <v>9974</v>
      </c>
      <c r="AA111" s="193"/>
      <c r="AB111" s="312">
        <f>SUM(AB112:AB116)</f>
        <v>5125</v>
      </c>
      <c r="AC111" s="193"/>
      <c r="AD111" s="153">
        <f>SUM(AD112:AD116)</f>
        <v>4849</v>
      </c>
      <c r="AE111" s="311"/>
      <c r="AF111" s="312">
        <f>SUM(AF112:AF116)</f>
        <v>10504</v>
      </c>
      <c r="AG111" s="193"/>
      <c r="AH111" s="312">
        <f>SUM(AH112:AH116)</f>
        <v>5434</v>
      </c>
      <c r="AI111" s="193"/>
      <c r="AJ111" s="153">
        <f>SUM(AJ112:AJ116)</f>
        <v>5070</v>
      </c>
      <c r="AK111" s="311"/>
      <c r="AL111" s="312">
        <f>SUM(AL112:AL116)</f>
        <v>10904</v>
      </c>
      <c r="AM111" s="193"/>
      <c r="AN111" s="312">
        <f>SUM(AN112:AN116)</f>
        <v>5668</v>
      </c>
      <c r="AO111" s="193"/>
      <c r="AP111" s="153">
        <f>SUM(AP112:AP116)</f>
        <v>5236</v>
      </c>
      <c r="AQ111" s="311"/>
      <c r="AR111" s="310" t="s">
        <v>238</v>
      </c>
    </row>
    <row r="112" spans="1:46">
      <c r="A112" s="309">
        <v>55</v>
      </c>
      <c r="B112" s="312">
        <f t="shared" ref="B112:B116" si="56">D112+F112</f>
        <v>1975</v>
      </c>
      <c r="C112" s="193"/>
      <c r="D112" s="313">
        <v>1050</v>
      </c>
      <c r="E112" s="193"/>
      <c r="F112" s="313">
        <v>925</v>
      </c>
      <c r="G112" s="106"/>
      <c r="H112" s="312">
        <f t="shared" ref="H112:H116" si="57">J112+L112</f>
        <v>2222</v>
      </c>
      <c r="I112" s="193"/>
      <c r="J112" s="313">
        <v>1159</v>
      </c>
      <c r="K112" s="193"/>
      <c r="L112" s="313">
        <v>1063</v>
      </c>
      <c r="M112" s="106"/>
      <c r="N112" s="638">
        <f t="shared" ref="N112:N116" si="58">P112+R112</f>
        <v>2236</v>
      </c>
      <c r="O112" s="639"/>
      <c r="P112" s="651">
        <v>1099</v>
      </c>
      <c r="Q112" s="639"/>
      <c r="R112" s="651">
        <v>1137</v>
      </c>
      <c r="S112" s="106"/>
      <c r="T112" s="192">
        <v>2233</v>
      </c>
      <c r="U112" s="193"/>
      <c r="V112" s="313">
        <v>1096</v>
      </c>
      <c r="W112" s="193"/>
      <c r="X112" s="313">
        <v>1137</v>
      </c>
      <c r="Y112" s="106"/>
      <c r="Z112" s="192">
        <v>1708</v>
      </c>
      <c r="AA112" s="193"/>
      <c r="AB112" s="313">
        <v>914</v>
      </c>
      <c r="AC112" s="193"/>
      <c r="AD112" s="313">
        <v>794</v>
      </c>
      <c r="AE112" s="106"/>
      <c r="AF112" s="312">
        <v>2391</v>
      </c>
      <c r="AG112" s="193"/>
      <c r="AH112" s="313">
        <v>1258</v>
      </c>
      <c r="AI112" s="193"/>
      <c r="AJ112" s="313">
        <v>1133</v>
      </c>
      <c r="AK112" s="106"/>
      <c r="AL112" s="312">
        <v>2357</v>
      </c>
      <c r="AM112" s="193"/>
      <c r="AN112" s="313">
        <v>1270</v>
      </c>
      <c r="AO112" s="193"/>
      <c r="AP112" s="313">
        <v>1087</v>
      </c>
      <c r="AQ112" s="106"/>
      <c r="AR112" s="310">
        <v>55</v>
      </c>
    </row>
    <row r="113" spans="1:44">
      <c r="A113" s="309">
        <v>56</v>
      </c>
      <c r="B113" s="312">
        <f t="shared" si="56"/>
        <v>1887</v>
      </c>
      <c r="C113" s="193"/>
      <c r="D113" s="313">
        <v>978</v>
      </c>
      <c r="E113" s="193"/>
      <c r="F113" s="313">
        <v>909</v>
      </c>
      <c r="G113" s="106"/>
      <c r="H113" s="312">
        <f t="shared" si="57"/>
        <v>1966</v>
      </c>
      <c r="I113" s="193"/>
      <c r="J113" s="313">
        <v>1041</v>
      </c>
      <c r="K113" s="193"/>
      <c r="L113" s="313">
        <v>925</v>
      </c>
      <c r="M113" s="106"/>
      <c r="N113" s="638">
        <f t="shared" si="58"/>
        <v>2145</v>
      </c>
      <c r="O113" s="639"/>
      <c r="P113" s="651">
        <v>1116</v>
      </c>
      <c r="Q113" s="639"/>
      <c r="R113" s="651">
        <v>1029</v>
      </c>
      <c r="S113" s="106"/>
      <c r="T113" s="192">
        <v>2192</v>
      </c>
      <c r="U113" s="193"/>
      <c r="V113" s="313">
        <v>1131</v>
      </c>
      <c r="W113" s="193"/>
      <c r="X113" s="313">
        <v>1061</v>
      </c>
      <c r="Y113" s="106"/>
      <c r="Z113" s="192">
        <v>2231</v>
      </c>
      <c r="AA113" s="193"/>
      <c r="AB113" s="313">
        <v>1097</v>
      </c>
      <c r="AC113" s="193"/>
      <c r="AD113" s="313">
        <v>1134</v>
      </c>
      <c r="AE113" s="106"/>
      <c r="AF113" s="312">
        <v>1703</v>
      </c>
      <c r="AG113" s="193"/>
      <c r="AH113" s="313">
        <v>918</v>
      </c>
      <c r="AI113" s="193"/>
      <c r="AJ113" s="313">
        <v>785</v>
      </c>
      <c r="AK113" s="106"/>
      <c r="AL113" s="312">
        <v>2399</v>
      </c>
      <c r="AM113" s="193"/>
      <c r="AN113" s="313">
        <v>1254</v>
      </c>
      <c r="AO113" s="193"/>
      <c r="AP113" s="313">
        <v>1145</v>
      </c>
      <c r="AQ113" s="106"/>
      <c r="AR113" s="310">
        <v>56</v>
      </c>
    </row>
    <row r="114" spans="1:44">
      <c r="A114" s="309">
        <v>57</v>
      </c>
      <c r="B114" s="312">
        <f t="shared" si="56"/>
        <v>1865</v>
      </c>
      <c r="C114" s="193"/>
      <c r="D114" s="313">
        <v>929</v>
      </c>
      <c r="E114" s="193"/>
      <c r="F114" s="313">
        <v>936</v>
      </c>
      <c r="G114" s="106"/>
      <c r="H114" s="312">
        <f t="shared" si="57"/>
        <v>1890</v>
      </c>
      <c r="I114" s="193"/>
      <c r="J114" s="313">
        <v>982</v>
      </c>
      <c r="K114" s="193"/>
      <c r="L114" s="313">
        <v>908</v>
      </c>
      <c r="M114" s="106"/>
      <c r="N114" s="638">
        <f t="shared" si="58"/>
        <v>1929</v>
      </c>
      <c r="O114" s="639"/>
      <c r="P114" s="651">
        <v>1000</v>
      </c>
      <c r="Q114" s="639"/>
      <c r="R114" s="651">
        <v>929</v>
      </c>
      <c r="S114" s="106"/>
      <c r="T114" s="192">
        <v>1954</v>
      </c>
      <c r="U114" s="193"/>
      <c r="V114" s="313">
        <v>1019</v>
      </c>
      <c r="W114" s="193"/>
      <c r="X114" s="313">
        <v>935</v>
      </c>
      <c r="Y114" s="106"/>
      <c r="Z114" s="192">
        <v>2201</v>
      </c>
      <c r="AA114" s="193"/>
      <c r="AB114" s="313">
        <v>1132</v>
      </c>
      <c r="AC114" s="193"/>
      <c r="AD114" s="313">
        <v>1069</v>
      </c>
      <c r="AE114" s="106"/>
      <c r="AF114" s="312">
        <v>2228</v>
      </c>
      <c r="AG114" s="193"/>
      <c r="AH114" s="313">
        <v>1092</v>
      </c>
      <c r="AI114" s="193"/>
      <c r="AJ114" s="313">
        <v>1136</v>
      </c>
      <c r="AK114" s="106"/>
      <c r="AL114" s="312">
        <v>1710</v>
      </c>
      <c r="AM114" s="193"/>
      <c r="AN114" s="313">
        <v>919</v>
      </c>
      <c r="AO114" s="193"/>
      <c r="AP114" s="313">
        <v>791</v>
      </c>
      <c r="AQ114" s="106"/>
      <c r="AR114" s="310">
        <v>57</v>
      </c>
    </row>
    <row r="115" spans="1:44">
      <c r="A115" s="309">
        <v>58</v>
      </c>
      <c r="B115" s="312">
        <f t="shared" si="56"/>
        <v>1860</v>
      </c>
      <c r="C115" s="193"/>
      <c r="D115" s="313">
        <v>928</v>
      </c>
      <c r="E115" s="193"/>
      <c r="F115" s="313">
        <v>932</v>
      </c>
      <c r="G115" s="106"/>
      <c r="H115" s="312">
        <f t="shared" si="57"/>
        <v>1867</v>
      </c>
      <c r="I115" s="193"/>
      <c r="J115" s="313">
        <v>929</v>
      </c>
      <c r="K115" s="193"/>
      <c r="L115" s="313">
        <v>938</v>
      </c>
      <c r="M115" s="106"/>
      <c r="N115" s="638">
        <f t="shared" si="58"/>
        <v>1813</v>
      </c>
      <c r="O115" s="639"/>
      <c r="P115" s="651">
        <v>933</v>
      </c>
      <c r="Q115" s="639"/>
      <c r="R115" s="651">
        <v>880</v>
      </c>
      <c r="S115" s="106"/>
      <c r="T115" s="192">
        <v>1866</v>
      </c>
      <c r="U115" s="193"/>
      <c r="V115" s="313">
        <v>959</v>
      </c>
      <c r="W115" s="193"/>
      <c r="X115" s="313">
        <v>907</v>
      </c>
      <c r="Y115" s="106"/>
      <c r="Z115" s="192">
        <v>1968</v>
      </c>
      <c r="AA115" s="193"/>
      <c r="AB115" s="313">
        <v>1025</v>
      </c>
      <c r="AC115" s="193"/>
      <c r="AD115" s="313">
        <v>943</v>
      </c>
      <c r="AE115" s="106"/>
      <c r="AF115" s="312">
        <v>2200</v>
      </c>
      <c r="AG115" s="193"/>
      <c r="AH115" s="313">
        <v>1129</v>
      </c>
      <c r="AI115" s="193"/>
      <c r="AJ115" s="313">
        <v>1071</v>
      </c>
      <c r="AK115" s="106"/>
      <c r="AL115" s="312">
        <v>2241</v>
      </c>
      <c r="AM115" s="193"/>
      <c r="AN115" s="313">
        <v>1097</v>
      </c>
      <c r="AO115" s="193"/>
      <c r="AP115" s="313">
        <v>1144</v>
      </c>
      <c r="AQ115" s="106"/>
      <c r="AR115" s="310">
        <v>58</v>
      </c>
    </row>
    <row r="116" spans="1:44">
      <c r="A116" s="309">
        <v>59</v>
      </c>
      <c r="B116" s="312">
        <f t="shared" si="56"/>
        <v>1835</v>
      </c>
      <c r="C116" s="193"/>
      <c r="D116" s="313">
        <v>936</v>
      </c>
      <c r="E116" s="193"/>
      <c r="F116" s="313">
        <v>899</v>
      </c>
      <c r="G116" s="106"/>
      <c r="H116" s="312">
        <f t="shared" si="57"/>
        <v>1852</v>
      </c>
      <c r="I116" s="193"/>
      <c r="J116" s="313">
        <v>920</v>
      </c>
      <c r="K116" s="193"/>
      <c r="L116" s="313">
        <v>932</v>
      </c>
      <c r="M116" s="106"/>
      <c r="N116" s="638">
        <f t="shared" si="58"/>
        <v>1887</v>
      </c>
      <c r="O116" s="639"/>
      <c r="P116" s="651">
        <v>935</v>
      </c>
      <c r="Q116" s="639"/>
      <c r="R116" s="651">
        <v>952</v>
      </c>
      <c r="S116" s="106"/>
      <c r="T116" s="192">
        <v>1840</v>
      </c>
      <c r="U116" s="193"/>
      <c r="V116" s="313">
        <v>915</v>
      </c>
      <c r="W116" s="193"/>
      <c r="X116" s="313">
        <v>925</v>
      </c>
      <c r="Y116" s="106"/>
      <c r="Z116" s="192">
        <v>1866</v>
      </c>
      <c r="AA116" s="193"/>
      <c r="AB116" s="313">
        <v>957</v>
      </c>
      <c r="AC116" s="193"/>
      <c r="AD116" s="313">
        <v>909</v>
      </c>
      <c r="AE116" s="106"/>
      <c r="AF116" s="312">
        <v>1982</v>
      </c>
      <c r="AG116" s="193"/>
      <c r="AH116" s="313">
        <v>1037</v>
      </c>
      <c r="AI116" s="193"/>
      <c r="AJ116" s="313">
        <v>945</v>
      </c>
      <c r="AK116" s="106"/>
      <c r="AL116" s="312">
        <v>2197</v>
      </c>
      <c r="AM116" s="193"/>
      <c r="AN116" s="313">
        <v>1128</v>
      </c>
      <c r="AO116" s="193"/>
      <c r="AP116" s="313">
        <v>1069</v>
      </c>
      <c r="AQ116" s="106"/>
      <c r="AR116" s="310">
        <v>59</v>
      </c>
    </row>
    <row r="117" spans="1:44">
      <c r="A117" s="309"/>
      <c r="B117" s="312"/>
      <c r="C117" s="193"/>
      <c r="D117" s="312"/>
      <c r="E117" s="193"/>
      <c r="F117" s="312"/>
      <c r="G117" s="106"/>
      <c r="H117" s="312"/>
      <c r="I117" s="193"/>
      <c r="J117" s="312"/>
      <c r="K117" s="193"/>
      <c r="L117" s="312"/>
      <c r="M117" s="106"/>
      <c r="N117" s="638"/>
      <c r="O117" s="639"/>
      <c r="P117" s="640"/>
      <c r="Q117" s="639"/>
      <c r="R117" s="640"/>
      <c r="S117" s="106"/>
      <c r="T117" s="192"/>
      <c r="U117" s="193"/>
      <c r="V117" s="312"/>
      <c r="W117" s="193"/>
      <c r="X117" s="312"/>
      <c r="Y117" s="106"/>
      <c r="Z117" s="192"/>
      <c r="AA117" s="193"/>
      <c r="AB117" s="312"/>
      <c r="AC117" s="193"/>
      <c r="AD117" s="312"/>
      <c r="AE117" s="106"/>
      <c r="AF117" s="312"/>
      <c r="AG117" s="193"/>
      <c r="AH117" s="312"/>
      <c r="AI117" s="193"/>
      <c r="AJ117" s="312"/>
      <c r="AK117" s="106"/>
      <c r="AL117" s="312"/>
      <c r="AM117" s="193"/>
      <c r="AN117" s="312"/>
      <c r="AO117" s="193"/>
      <c r="AP117" s="312"/>
      <c r="AQ117" s="106"/>
      <c r="AR117" s="310"/>
    </row>
    <row r="118" spans="1:44">
      <c r="A118" s="309" t="s">
        <v>239</v>
      </c>
      <c r="B118" s="312">
        <f t="shared" ref="B118" si="59">SUM(D118:F118)</f>
        <v>9972</v>
      </c>
      <c r="C118" s="193"/>
      <c r="D118" s="312">
        <f>SUM(D119:D123)</f>
        <v>4926</v>
      </c>
      <c r="E118" s="193"/>
      <c r="F118" s="312">
        <f>SUM(F119:F123)</f>
        <v>5046</v>
      </c>
      <c r="G118" s="311"/>
      <c r="H118" s="312">
        <f t="shared" ref="H118" si="60">SUM(J118:L118)</f>
        <v>9657</v>
      </c>
      <c r="I118" s="193"/>
      <c r="J118" s="312">
        <f>SUM(J119:J123)</f>
        <v>4810</v>
      </c>
      <c r="K118" s="193"/>
      <c r="L118" s="312">
        <f>SUM(L119:L123)</f>
        <v>4847</v>
      </c>
      <c r="M118" s="311"/>
      <c r="N118" s="638">
        <f t="shared" ref="N118" si="61">SUM(P118:R118)</f>
        <v>9355</v>
      </c>
      <c r="O118" s="639"/>
      <c r="P118" s="640">
        <f>SUM(P119:P123)</f>
        <v>4623</v>
      </c>
      <c r="Q118" s="639"/>
      <c r="R118" s="640">
        <f>SUM(R119:R123)</f>
        <v>4732</v>
      </c>
      <c r="S118" s="311"/>
      <c r="T118" s="192">
        <f t="shared" ref="T118" si="62">SUM(V118:X118)</f>
        <v>9341</v>
      </c>
      <c r="U118" s="193"/>
      <c r="V118" s="312">
        <f>SUM(V119:V123)</f>
        <v>4635</v>
      </c>
      <c r="W118" s="193"/>
      <c r="X118" s="312">
        <f>SUM(X119:X123)</f>
        <v>4706</v>
      </c>
      <c r="Y118" s="311"/>
      <c r="Z118" s="192">
        <f t="shared" ref="Z118" si="63">SUM(AB118:AD118)</f>
        <v>9259</v>
      </c>
      <c r="AA118" s="193"/>
      <c r="AB118" s="312">
        <f>SUM(AB119:AB123)</f>
        <v>4599</v>
      </c>
      <c r="AC118" s="193"/>
      <c r="AD118" s="312">
        <f>SUM(AD119:AD123)</f>
        <v>4660</v>
      </c>
      <c r="AE118" s="311"/>
      <c r="AF118" s="312">
        <f t="shared" ref="AF118" si="64">SUM(AH118:AJ118)</f>
        <v>9378</v>
      </c>
      <c r="AG118" s="193"/>
      <c r="AH118" s="312">
        <f>SUM(AH119:AH123)</f>
        <v>4685</v>
      </c>
      <c r="AI118" s="193"/>
      <c r="AJ118" s="312">
        <f>SUM(AJ119:AJ123)</f>
        <v>4693</v>
      </c>
      <c r="AK118" s="311"/>
      <c r="AL118" s="312">
        <f t="shared" ref="AL118" si="65">SUM(AN118:AP118)</f>
        <v>9414</v>
      </c>
      <c r="AM118" s="193"/>
      <c r="AN118" s="312">
        <f>SUM(AN119:AN123)</f>
        <v>4765</v>
      </c>
      <c r="AO118" s="193"/>
      <c r="AP118" s="312">
        <f>SUM(AP119:AP123)</f>
        <v>4649</v>
      </c>
      <c r="AQ118" s="311"/>
      <c r="AR118" s="310" t="s">
        <v>239</v>
      </c>
    </row>
    <row r="119" spans="1:44">
      <c r="A119" s="309">
        <v>60</v>
      </c>
      <c r="B119" s="312">
        <f t="shared" ref="B119:B123" si="66">D119+F119</f>
        <v>1952</v>
      </c>
      <c r="C119" s="193"/>
      <c r="D119" s="313">
        <v>967</v>
      </c>
      <c r="E119" s="193"/>
      <c r="F119" s="313">
        <v>985</v>
      </c>
      <c r="G119" s="106"/>
      <c r="H119" s="312">
        <f t="shared" ref="H119:H123" si="67">J119+L119</f>
        <v>1841</v>
      </c>
      <c r="I119" s="193"/>
      <c r="J119" s="313">
        <v>938</v>
      </c>
      <c r="K119" s="193"/>
      <c r="L119" s="313">
        <v>903</v>
      </c>
      <c r="M119" s="106"/>
      <c r="N119" s="638">
        <f t="shared" ref="N119:N123" si="68">P119+R119</f>
        <v>1772</v>
      </c>
      <c r="O119" s="639"/>
      <c r="P119" s="651">
        <v>881</v>
      </c>
      <c r="Q119" s="639"/>
      <c r="R119" s="651">
        <v>891</v>
      </c>
      <c r="S119" s="106"/>
      <c r="T119" s="192">
        <v>1835</v>
      </c>
      <c r="U119" s="193"/>
      <c r="V119" s="313">
        <v>902</v>
      </c>
      <c r="W119" s="193"/>
      <c r="X119" s="313">
        <v>933</v>
      </c>
      <c r="Y119" s="106"/>
      <c r="Z119" s="192">
        <v>1855</v>
      </c>
      <c r="AA119" s="193"/>
      <c r="AB119" s="313">
        <v>922</v>
      </c>
      <c r="AC119" s="193"/>
      <c r="AD119" s="313">
        <v>933</v>
      </c>
      <c r="AE119" s="106"/>
      <c r="AF119" s="312">
        <v>1873</v>
      </c>
      <c r="AG119" s="193"/>
      <c r="AH119" s="313">
        <v>961</v>
      </c>
      <c r="AI119" s="193"/>
      <c r="AJ119" s="313">
        <v>912</v>
      </c>
      <c r="AK119" s="106"/>
      <c r="AL119" s="312">
        <v>1997</v>
      </c>
      <c r="AM119" s="193"/>
      <c r="AN119" s="313">
        <v>1049</v>
      </c>
      <c r="AO119" s="193"/>
      <c r="AP119" s="313">
        <v>948</v>
      </c>
      <c r="AQ119" s="106"/>
      <c r="AR119" s="310">
        <v>60</v>
      </c>
    </row>
    <row r="120" spans="1:44">
      <c r="A120" s="309">
        <v>61</v>
      </c>
      <c r="B120" s="312">
        <f t="shared" si="66"/>
        <v>1814</v>
      </c>
      <c r="C120" s="193"/>
      <c r="D120" s="313">
        <v>900</v>
      </c>
      <c r="E120" s="193"/>
      <c r="F120" s="313">
        <v>914</v>
      </c>
      <c r="G120" s="106"/>
      <c r="H120" s="312">
        <f t="shared" si="67"/>
        <v>1952</v>
      </c>
      <c r="I120" s="193"/>
      <c r="J120" s="313">
        <v>970</v>
      </c>
      <c r="K120" s="193"/>
      <c r="L120" s="313">
        <v>982</v>
      </c>
      <c r="M120" s="106"/>
      <c r="N120" s="638">
        <f t="shared" si="68"/>
        <v>1912</v>
      </c>
      <c r="O120" s="639"/>
      <c r="P120" s="651">
        <v>970</v>
      </c>
      <c r="Q120" s="639"/>
      <c r="R120" s="651">
        <v>942</v>
      </c>
      <c r="S120" s="106"/>
      <c r="T120" s="192">
        <v>1841</v>
      </c>
      <c r="U120" s="193"/>
      <c r="V120" s="313">
        <v>942</v>
      </c>
      <c r="W120" s="193"/>
      <c r="X120" s="313">
        <v>899</v>
      </c>
      <c r="Y120" s="106"/>
      <c r="Z120" s="192">
        <v>1837</v>
      </c>
      <c r="AA120" s="193"/>
      <c r="AB120" s="313">
        <v>901</v>
      </c>
      <c r="AC120" s="193"/>
      <c r="AD120" s="313">
        <v>936</v>
      </c>
      <c r="AE120" s="106"/>
      <c r="AF120" s="312">
        <v>1855</v>
      </c>
      <c r="AG120" s="193"/>
      <c r="AH120" s="313">
        <v>918</v>
      </c>
      <c r="AI120" s="193"/>
      <c r="AJ120" s="313">
        <v>937</v>
      </c>
      <c r="AK120" s="106"/>
      <c r="AL120" s="312">
        <v>1879</v>
      </c>
      <c r="AM120" s="193"/>
      <c r="AN120" s="313">
        <v>967</v>
      </c>
      <c r="AO120" s="193"/>
      <c r="AP120" s="313">
        <v>912</v>
      </c>
      <c r="AQ120" s="106"/>
      <c r="AR120" s="310">
        <v>61</v>
      </c>
    </row>
    <row r="121" spans="1:44">
      <c r="A121" s="309">
        <v>62</v>
      </c>
      <c r="B121" s="312">
        <f t="shared" si="66"/>
        <v>1952</v>
      </c>
      <c r="C121" s="193"/>
      <c r="D121" s="313">
        <v>972</v>
      </c>
      <c r="E121" s="193"/>
      <c r="F121" s="313">
        <v>980</v>
      </c>
      <c r="G121" s="106"/>
      <c r="H121" s="312">
        <f t="shared" si="67"/>
        <v>1816</v>
      </c>
      <c r="I121" s="193"/>
      <c r="J121" s="313">
        <v>902</v>
      </c>
      <c r="K121" s="193"/>
      <c r="L121" s="313">
        <v>914</v>
      </c>
      <c r="M121" s="106"/>
      <c r="N121" s="638">
        <f t="shared" si="68"/>
        <v>1897</v>
      </c>
      <c r="O121" s="639"/>
      <c r="P121" s="651">
        <v>946</v>
      </c>
      <c r="Q121" s="639"/>
      <c r="R121" s="651">
        <v>951</v>
      </c>
      <c r="S121" s="106"/>
      <c r="T121" s="192">
        <v>1940</v>
      </c>
      <c r="U121" s="193"/>
      <c r="V121" s="313">
        <v>960</v>
      </c>
      <c r="W121" s="193"/>
      <c r="X121" s="313">
        <v>980</v>
      </c>
      <c r="Y121" s="106"/>
      <c r="Z121" s="192">
        <v>1851</v>
      </c>
      <c r="AA121" s="193"/>
      <c r="AB121" s="313">
        <v>948</v>
      </c>
      <c r="AC121" s="193"/>
      <c r="AD121" s="313">
        <v>903</v>
      </c>
      <c r="AE121" s="106"/>
      <c r="AF121" s="312">
        <v>1852</v>
      </c>
      <c r="AG121" s="193"/>
      <c r="AH121" s="313">
        <v>902</v>
      </c>
      <c r="AI121" s="193"/>
      <c r="AJ121" s="313">
        <v>950</v>
      </c>
      <c r="AK121" s="106"/>
      <c r="AL121" s="312">
        <v>1846</v>
      </c>
      <c r="AM121" s="193"/>
      <c r="AN121" s="313">
        <v>911</v>
      </c>
      <c r="AO121" s="193"/>
      <c r="AP121" s="313">
        <v>935</v>
      </c>
      <c r="AQ121" s="106"/>
      <c r="AR121" s="310">
        <v>62</v>
      </c>
    </row>
    <row r="122" spans="1:44">
      <c r="A122" s="309">
        <v>63</v>
      </c>
      <c r="B122" s="312">
        <f t="shared" si="66"/>
        <v>2106</v>
      </c>
      <c r="C122" s="193"/>
      <c r="D122" s="313">
        <v>1038</v>
      </c>
      <c r="E122" s="193"/>
      <c r="F122" s="313">
        <v>1068</v>
      </c>
      <c r="G122" s="106"/>
      <c r="H122" s="312">
        <f t="shared" si="67"/>
        <v>1957</v>
      </c>
      <c r="I122" s="193"/>
      <c r="J122" s="313">
        <v>974</v>
      </c>
      <c r="K122" s="193"/>
      <c r="L122" s="313">
        <v>983</v>
      </c>
      <c r="M122" s="106"/>
      <c r="N122" s="638">
        <f t="shared" si="68"/>
        <v>1781</v>
      </c>
      <c r="O122" s="639"/>
      <c r="P122" s="651">
        <v>864</v>
      </c>
      <c r="Q122" s="639"/>
      <c r="R122" s="651">
        <v>917</v>
      </c>
      <c r="S122" s="106"/>
      <c r="T122" s="192">
        <v>1793</v>
      </c>
      <c r="U122" s="193"/>
      <c r="V122" s="313">
        <v>882</v>
      </c>
      <c r="W122" s="193"/>
      <c r="X122" s="313">
        <v>911</v>
      </c>
      <c r="Y122" s="106"/>
      <c r="Z122" s="192">
        <v>1934</v>
      </c>
      <c r="AA122" s="193"/>
      <c r="AB122" s="313">
        <v>953</v>
      </c>
      <c r="AC122" s="193"/>
      <c r="AD122" s="313">
        <v>981</v>
      </c>
      <c r="AE122" s="106"/>
      <c r="AF122" s="312">
        <v>1858</v>
      </c>
      <c r="AG122" s="193"/>
      <c r="AH122" s="313">
        <v>947</v>
      </c>
      <c r="AI122" s="193"/>
      <c r="AJ122" s="313">
        <v>911</v>
      </c>
      <c r="AK122" s="106"/>
      <c r="AL122" s="312">
        <v>1844</v>
      </c>
      <c r="AM122" s="193"/>
      <c r="AN122" s="313">
        <v>899</v>
      </c>
      <c r="AO122" s="193"/>
      <c r="AP122" s="313">
        <v>945</v>
      </c>
      <c r="AQ122" s="106"/>
      <c r="AR122" s="310">
        <v>63</v>
      </c>
    </row>
    <row r="123" spans="1:44">
      <c r="A123" s="309">
        <v>64</v>
      </c>
      <c r="B123" s="312">
        <f t="shared" si="66"/>
        <v>2148</v>
      </c>
      <c r="C123" s="193"/>
      <c r="D123" s="313">
        <v>1049</v>
      </c>
      <c r="E123" s="193"/>
      <c r="F123" s="313">
        <v>1099</v>
      </c>
      <c r="G123" s="106"/>
      <c r="H123" s="312">
        <f t="shared" si="67"/>
        <v>2091</v>
      </c>
      <c r="I123" s="193"/>
      <c r="J123" s="313">
        <v>1026</v>
      </c>
      <c r="K123" s="193"/>
      <c r="L123" s="313">
        <v>1065</v>
      </c>
      <c r="M123" s="106"/>
      <c r="N123" s="638">
        <f t="shared" si="68"/>
        <v>1993</v>
      </c>
      <c r="O123" s="639"/>
      <c r="P123" s="651">
        <v>962</v>
      </c>
      <c r="Q123" s="639"/>
      <c r="R123" s="651">
        <v>1031</v>
      </c>
      <c r="S123" s="106"/>
      <c r="T123" s="192">
        <v>1932</v>
      </c>
      <c r="U123" s="193"/>
      <c r="V123" s="313">
        <v>949</v>
      </c>
      <c r="W123" s="193"/>
      <c r="X123" s="313">
        <v>983</v>
      </c>
      <c r="Y123" s="106"/>
      <c r="Z123" s="192">
        <v>1782</v>
      </c>
      <c r="AA123" s="193"/>
      <c r="AB123" s="313">
        <v>875</v>
      </c>
      <c r="AC123" s="193"/>
      <c r="AD123" s="313">
        <v>907</v>
      </c>
      <c r="AE123" s="106"/>
      <c r="AF123" s="312">
        <v>1940</v>
      </c>
      <c r="AG123" s="193"/>
      <c r="AH123" s="313">
        <v>957</v>
      </c>
      <c r="AI123" s="193"/>
      <c r="AJ123" s="313">
        <v>983</v>
      </c>
      <c r="AK123" s="106"/>
      <c r="AL123" s="312">
        <v>1848</v>
      </c>
      <c r="AM123" s="193"/>
      <c r="AN123" s="313">
        <v>939</v>
      </c>
      <c r="AO123" s="193"/>
      <c r="AP123" s="313">
        <v>909</v>
      </c>
      <c r="AQ123" s="106"/>
      <c r="AR123" s="310">
        <v>64</v>
      </c>
    </row>
    <row r="124" spans="1:44">
      <c r="A124" s="309"/>
      <c r="B124" s="312"/>
      <c r="C124" s="193"/>
      <c r="D124" s="312"/>
      <c r="E124" s="193"/>
      <c r="F124" s="312"/>
      <c r="G124" s="106"/>
      <c r="H124" s="312"/>
      <c r="I124" s="193"/>
      <c r="J124" s="312"/>
      <c r="K124" s="193"/>
      <c r="L124" s="312"/>
      <c r="M124" s="106"/>
      <c r="N124" s="638"/>
      <c r="O124" s="639"/>
      <c r="P124" s="640"/>
      <c r="Q124" s="639"/>
      <c r="R124" s="640"/>
      <c r="S124" s="106"/>
      <c r="T124" s="192"/>
      <c r="U124" s="193"/>
      <c r="V124" s="312"/>
      <c r="W124" s="193"/>
      <c r="X124" s="312"/>
      <c r="Y124" s="106"/>
      <c r="Z124" s="192"/>
      <c r="AA124" s="193"/>
      <c r="AB124" s="312"/>
      <c r="AC124" s="193"/>
      <c r="AD124" s="312"/>
      <c r="AE124" s="106"/>
      <c r="AF124" s="312"/>
      <c r="AG124" s="193"/>
      <c r="AH124" s="312"/>
      <c r="AI124" s="193"/>
      <c r="AJ124" s="312"/>
      <c r="AK124" s="106"/>
      <c r="AL124" s="312"/>
      <c r="AM124" s="193"/>
      <c r="AN124" s="312"/>
      <c r="AO124" s="193"/>
      <c r="AP124" s="312"/>
      <c r="AQ124" s="106"/>
      <c r="AR124" s="310"/>
    </row>
    <row r="125" spans="1:44">
      <c r="A125" s="309" t="s">
        <v>240</v>
      </c>
      <c r="B125" s="312">
        <f t="shared" ref="B125" si="69">SUM(D125:F125)</f>
        <v>13540</v>
      </c>
      <c r="C125" s="193"/>
      <c r="D125" s="312">
        <f>SUM(D126:D130)</f>
        <v>6550</v>
      </c>
      <c r="E125" s="193"/>
      <c r="F125" s="312">
        <f>SUM(F126:F130)</f>
        <v>6990</v>
      </c>
      <c r="G125" s="106"/>
      <c r="H125" s="312">
        <f t="shared" ref="H125" si="70">SUM(J125:L125)</f>
        <v>12277</v>
      </c>
      <c r="I125" s="193"/>
      <c r="J125" s="312">
        <f>SUM(J126:J130)</f>
        <v>5958</v>
      </c>
      <c r="K125" s="193"/>
      <c r="L125" s="312">
        <f>SUM(L126:L130)</f>
        <v>6319</v>
      </c>
      <c r="M125" s="106"/>
      <c r="N125" s="638">
        <f t="shared" ref="N125" si="71">SUM(P125:R125)</f>
        <v>11563</v>
      </c>
      <c r="O125" s="639"/>
      <c r="P125" s="640">
        <f>SUM(P126:P130)</f>
        <v>5608</v>
      </c>
      <c r="Q125" s="639"/>
      <c r="R125" s="640">
        <f>SUM(R126:R130)</f>
        <v>5955</v>
      </c>
      <c r="S125" s="106"/>
      <c r="T125" s="192">
        <f t="shared" ref="T125" si="72">SUM(V125:X125)</f>
        <v>11320</v>
      </c>
      <c r="U125" s="193"/>
      <c r="V125" s="312">
        <f>SUM(V126:V130)</f>
        <v>5461</v>
      </c>
      <c r="W125" s="193"/>
      <c r="X125" s="312">
        <f>SUM(X126:X130)</f>
        <v>5859</v>
      </c>
      <c r="Y125" s="106"/>
      <c r="Z125" s="192">
        <f>SUM(AB125:AD125)</f>
        <v>10597</v>
      </c>
      <c r="AA125" s="193"/>
      <c r="AB125" s="312">
        <f>SUM(AB126:AB130)</f>
        <v>5114</v>
      </c>
      <c r="AC125" s="193"/>
      <c r="AD125" s="312">
        <f>SUM(AD126:AD130)</f>
        <v>5483</v>
      </c>
      <c r="AE125" s="106"/>
      <c r="AF125" s="312">
        <f>SUM(AH125:AJ125)</f>
        <v>9955</v>
      </c>
      <c r="AG125" s="193"/>
      <c r="AH125" s="312">
        <f>SUM(AH126:AH130)</f>
        <v>4809</v>
      </c>
      <c r="AI125" s="193"/>
      <c r="AJ125" s="312">
        <f>SUM(AJ126:AJ130)</f>
        <v>5146</v>
      </c>
      <c r="AK125" s="106"/>
      <c r="AL125" s="312">
        <f>SUM(AN125:AP125)</f>
        <v>9717</v>
      </c>
      <c r="AM125" s="193"/>
      <c r="AN125" s="312">
        <f>SUM(AN126:AN130)</f>
        <v>4729</v>
      </c>
      <c r="AO125" s="193"/>
      <c r="AP125" s="312">
        <f>SUM(AP126:AP130)</f>
        <v>4988</v>
      </c>
      <c r="AQ125" s="106"/>
      <c r="AR125" s="310" t="s">
        <v>240</v>
      </c>
    </row>
    <row r="126" spans="1:44">
      <c r="A126" s="309">
        <v>65</v>
      </c>
      <c r="B126" s="312">
        <f t="shared" ref="B126:B130" si="73">D126+F126</f>
        <v>2211</v>
      </c>
      <c r="C126" s="193"/>
      <c r="D126" s="313">
        <v>1054</v>
      </c>
      <c r="E126" s="193"/>
      <c r="F126" s="313">
        <v>1157</v>
      </c>
      <c r="G126" s="106"/>
      <c r="H126" s="312">
        <f t="shared" ref="H126:H130" si="74">J126+L126</f>
        <v>2129</v>
      </c>
      <c r="I126" s="193"/>
      <c r="J126" s="313">
        <v>1041</v>
      </c>
      <c r="K126" s="193"/>
      <c r="L126" s="313">
        <v>1088</v>
      </c>
      <c r="M126" s="106"/>
      <c r="N126" s="638">
        <f t="shared" ref="N126:N130" si="75">P126+R126</f>
        <v>2098</v>
      </c>
      <c r="O126" s="639"/>
      <c r="P126" s="651">
        <v>1059</v>
      </c>
      <c r="Q126" s="639"/>
      <c r="R126" s="651">
        <v>1039</v>
      </c>
      <c r="S126" s="106"/>
      <c r="T126" s="192">
        <v>2085</v>
      </c>
      <c r="U126" s="193"/>
      <c r="V126" s="313">
        <v>1028</v>
      </c>
      <c r="W126" s="193"/>
      <c r="X126" s="313">
        <v>1057</v>
      </c>
      <c r="Y126" s="106"/>
      <c r="Z126" s="192">
        <v>1926</v>
      </c>
      <c r="AA126" s="193"/>
      <c r="AB126" s="313">
        <v>940</v>
      </c>
      <c r="AC126" s="193"/>
      <c r="AD126" s="313">
        <v>986</v>
      </c>
      <c r="AE126" s="106"/>
      <c r="AF126" s="312">
        <v>1773</v>
      </c>
      <c r="AG126" s="193"/>
      <c r="AH126" s="313">
        <v>872</v>
      </c>
      <c r="AI126" s="193"/>
      <c r="AJ126" s="313">
        <v>901</v>
      </c>
      <c r="AK126" s="106"/>
      <c r="AL126" s="312">
        <v>1930</v>
      </c>
      <c r="AM126" s="193"/>
      <c r="AN126" s="313">
        <v>946</v>
      </c>
      <c r="AO126" s="193"/>
      <c r="AP126" s="313">
        <v>984</v>
      </c>
      <c r="AQ126" s="106"/>
      <c r="AR126" s="310">
        <v>65</v>
      </c>
    </row>
    <row r="127" spans="1:44">
      <c r="A127" s="309">
        <v>66</v>
      </c>
      <c r="B127" s="312">
        <f t="shared" si="73"/>
        <v>2405</v>
      </c>
      <c r="C127" s="193"/>
      <c r="D127" s="313">
        <v>1170</v>
      </c>
      <c r="E127" s="193"/>
      <c r="F127" s="313">
        <v>1235</v>
      </c>
      <c r="G127" s="106"/>
      <c r="H127" s="312">
        <f t="shared" si="74"/>
        <v>2206</v>
      </c>
      <c r="I127" s="193"/>
      <c r="J127" s="313">
        <v>1051</v>
      </c>
      <c r="K127" s="193"/>
      <c r="L127" s="313">
        <v>1155</v>
      </c>
      <c r="M127" s="106"/>
      <c r="N127" s="638">
        <f t="shared" si="75"/>
        <v>2100</v>
      </c>
      <c r="O127" s="639"/>
      <c r="P127" s="651">
        <v>1007</v>
      </c>
      <c r="Q127" s="639"/>
      <c r="R127" s="651">
        <v>1093</v>
      </c>
      <c r="S127" s="106"/>
      <c r="T127" s="192">
        <v>2117</v>
      </c>
      <c r="U127" s="193"/>
      <c r="V127" s="313">
        <v>1041</v>
      </c>
      <c r="W127" s="193"/>
      <c r="X127" s="313">
        <v>1076</v>
      </c>
      <c r="Y127" s="106"/>
      <c r="Z127" s="192">
        <v>2074</v>
      </c>
      <c r="AA127" s="193"/>
      <c r="AB127" s="313">
        <v>1019</v>
      </c>
      <c r="AC127" s="193"/>
      <c r="AD127" s="313">
        <v>1055</v>
      </c>
      <c r="AE127" s="106"/>
      <c r="AF127" s="312">
        <v>1912</v>
      </c>
      <c r="AG127" s="193"/>
      <c r="AH127" s="313">
        <v>928</v>
      </c>
      <c r="AI127" s="193"/>
      <c r="AJ127" s="313">
        <v>984</v>
      </c>
      <c r="AK127" s="106"/>
      <c r="AL127" s="312">
        <v>1747</v>
      </c>
      <c r="AM127" s="193"/>
      <c r="AN127" s="313">
        <v>855</v>
      </c>
      <c r="AO127" s="193"/>
      <c r="AP127" s="313">
        <v>892</v>
      </c>
      <c r="AQ127" s="106"/>
      <c r="AR127" s="310">
        <v>66</v>
      </c>
    </row>
    <row r="128" spans="1:44">
      <c r="A128" s="309">
        <v>67</v>
      </c>
      <c r="B128" s="312">
        <f t="shared" si="73"/>
        <v>2693</v>
      </c>
      <c r="C128" s="193"/>
      <c r="D128" s="313">
        <v>1309</v>
      </c>
      <c r="E128" s="193"/>
      <c r="F128" s="313">
        <v>1384</v>
      </c>
      <c r="G128" s="106"/>
      <c r="H128" s="312">
        <f t="shared" si="74"/>
        <v>2406</v>
      </c>
      <c r="I128" s="193"/>
      <c r="J128" s="313">
        <v>1165</v>
      </c>
      <c r="K128" s="193"/>
      <c r="L128" s="313">
        <v>1241</v>
      </c>
      <c r="M128" s="106"/>
      <c r="N128" s="638">
        <f t="shared" si="75"/>
        <v>2166</v>
      </c>
      <c r="O128" s="639"/>
      <c r="P128" s="651">
        <v>1016</v>
      </c>
      <c r="Q128" s="639"/>
      <c r="R128" s="651">
        <v>1150</v>
      </c>
      <c r="S128" s="106"/>
      <c r="T128" s="192">
        <v>2120</v>
      </c>
      <c r="U128" s="193"/>
      <c r="V128" s="313">
        <v>985</v>
      </c>
      <c r="W128" s="193"/>
      <c r="X128" s="313">
        <v>1135</v>
      </c>
      <c r="Y128" s="106"/>
      <c r="Z128" s="192">
        <v>2108</v>
      </c>
      <c r="AA128" s="193"/>
      <c r="AB128" s="313">
        <v>1033</v>
      </c>
      <c r="AC128" s="193"/>
      <c r="AD128" s="313">
        <v>1075</v>
      </c>
      <c r="AE128" s="106"/>
      <c r="AF128" s="312">
        <v>2057</v>
      </c>
      <c r="AG128" s="193"/>
      <c r="AH128" s="313">
        <v>1008</v>
      </c>
      <c r="AI128" s="193"/>
      <c r="AJ128" s="313">
        <v>1049</v>
      </c>
      <c r="AK128" s="106"/>
      <c r="AL128" s="312">
        <v>1909</v>
      </c>
      <c r="AM128" s="193"/>
      <c r="AN128" s="313">
        <v>919</v>
      </c>
      <c r="AO128" s="193"/>
      <c r="AP128" s="313">
        <v>990</v>
      </c>
      <c r="AQ128" s="106"/>
      <c r="AR128" s="310">
        <v>67</v>
      </c>
    </row>
    <row r="129" spans="1:44">
      <c r="A129" s="309">
        <v>68</v>
      </c>
      <c r="B129" s="312">
        <f t="shared" si="73"/>
        <v>2873</v>
      </c>
      <c r="C129" s="193"/>
      <c r="D129" s="313">
        <v>1410</v>
      </c>
      <c r="E129" s="193"/>
      <c r="F129" s="313">
        <v>1463</v>
      </c>
      <c r="G129" s="106"/>
      <c r="H129" s="312">
        <f t="shared" si="74"/>
        <v>2682</v>
      </c>
      <c r="I129" s="193"/>
      <c r="J129" s="313">
        <v>1306</v>
      </c>
      <c r="K129" s="193"/>
      <c r="L129" s="313">
        <v>1376</v>
      </c>
      <c r="M129" s="106"/>
      <c r="N129" s="638">
        <f t="shared" si="75"/>
        <v>2488</v>
      </c>
      <c r="O129" s="639"/>
      <c r="P129" s="651">
        <v>1210</v>
      </c>
      <c r="Q129" s="639"/>
      <c r="R129" s="651">
        <v>1278</v>
      </c>
      <c r="S129" s="106"/>
      <c r="T129" s="192">
        <v>2374</v>
      </c>
      <c r="U129" s="193"/>
      <c r="V129" s="313">
        <v>1148</v>
      </c>
      <c r="W129" s="193"/>
      <c r="X129" s="313">
        <v>1226</v>
      </c>
      <c r="Y129" s="106"/>
      <c r="Z129" s="192">
        <v>2124</v>
      </c>
      <c r="AA129" s="193"/>
      <c r="AB129" s="313">
        <v>987</v>
      </c>
      <c r="AC129" s="193"/>
      <c r="AD129" s="313">
        <v>1137</v>
      </c>
      <c r="AE129" s="106"/>
      <c r="AF129" s="312">
        <v>2100</v>
      </c>
      <c r="AG129" s="193"/>
      <c r="AH129" s="313">
        <v>1024</v>
      </c>
      <c r="AI129" s="193"/>
      <c r="AJ129" s="313">
        <v>1076</v>
      </c>
      <c r="AK129" s="106"/>
      <c r="AL129" s="312">
        <v>2044</v>
      </c>
      <c r="AM129" s="193"/>
      <c r="AN129" s="313">
        <v>997</v>
      </c>
      <c r="AO129" s="193"/>
      <c r="AP129" s="313">
        <v>1047</v>
      </c>
      <c r="AQ129" s="106"/>
      <c r="AR129" s="310">
        <v>68</v>
      </c>
    </row>
    <row r="130" spans="1:44">
      <c r="A130" s="309">
        <v>69</v>
      </c>
      <c r="B130" s="312">
        <f t="shared" si="73"/>
        <v>3358</v>
      </c>
      <c r="C130" s="193"/>
      <c r="D130" s="313">
        <v>1607</v>
      </c>
      <c r="E130" s="193"/>
      <c r="F130" s="313">
        <v>1751</v>
      </c>
      <c r="G130" s="106"/>
      <c r="H130" s="312">
        <f t="shared" si="74"/>
        <v>2854</v>
      </c>
      <c r="I130" s="193"/>
      <c r="J130" s="313">
        <v>1395</v>
      </c>
      <c r="K130" s="193"/>
      <c r="L130" s="313">
        <v>1459</v>
      </c>
      <c r="M130" s="106"/>
      <c r="N130" s="638">
        <f t="shared" si="75"/>
        <v>2711</v>
      </c>
      <c r="O130" s="639"/>
      <c r="P130" s="651">
        <v>1316</v>
      </c>
      <c r="Q130" s="639"/>
      <c r="R130" s="651">
        <v>1395</v>
      </c>
      <c r="S130" s="106"/>
      <c r="T130" s="192">
        <v>2624</v>
      </c>
      <c r="U130" s="193"/>
      <c r="V130" s="313">
        <v>1259</v>
      </c>
      <c r="W130" s="193"/>
      <c r="X130" s="313">
        <v>1365</v>
      </c>
      <c r="Y130" s="106"/>
      <c r="Z130" s="192">
        <v>2365</v>
      </c>
      <c r="AA130" s="193"/>
      <c r="AB130" s="313">
        <v>1135</v>
      </c>
      <c r="AC130" s="193"/>
      <c r="AD130" s="313">
        <v>1230</v>
      </c>
      <c r="AE130" s="106"/>
      <c r="AF130" s="312">
        <v>2113</v>
      </c>
      <c r="AG130" s="193"/>
      <c r="AH130" s="313">
        <v>977</v>
      </c>
      <c r="AI130" s="193"/>
      <c r="AJ130" s="313">
        <v>1136</v>
      </c>
      <c r="AK130" s="106"/>
      <c r="AL130" s="312">
        <v>2087</v>
      </c>
      <c r="AM130" s="193"/>
      <c r="AN130" s="313">
        <v>1012</v>
      </c>
      <c r="AO130" s="193"/>
      <c r="AP130" s="313">
        <v>1075</v>
      </c>
      <c r="AQ130" s="106"/>
      <c r="AR130" s="310">
        <v>69</v>
      </c>
    </row>
    <row r="131" spans="1:44">
      <c r="A131" s="309"/>
      <c r="B131" s="312"/>
      <c r="C131" s="193"/>
      <c r="D131" s="312"/>
      <c r="E131" s="193"/>
      <c r="F131" s="312"/>
      <c r="G131" s="106"/>
      <c r="H131" s="312"/>
      <c r="I131" s="193"/>
      <c r="J131" s="312"/>
      <c r="K131" s="193"/>
      <c r="L131" s="312"/>
      <c r="M131" s="106"/>
      <c r="N131" s="638"/>
      <c r="O131" s="639"/>
      <c r="P131" s="640"/>
      <c r="Q131" s="639"/>
      <c r="R131" s="640"/>
      <c r="S131" s="106"/>
      <c r="T131" s="192"/>
      <c r="U131" s="193"/>
      <c r="V131" s="312"/>
      <c r="W131" s="193"/>
      <c r="X131" s="312"/>
      <c r="Y131" s="106"/>
      <c r="Z131" s="192"/>
      <c r="AA131" s="193"/>
      <c r="AB131" s="312"/>
      <c r="AC131" s="193"/>
      <c r="AD131" s="312"/>
      <c r="AE131" s="106"/>
      <c r="AF131" s="312"/>
      <c r="AG131" s="193"/>
      <c r="AH131" s="312"/>
      <c r="AI131" s="193"/>
      <c r="AJ131" s="312"/>
      <c r="AK131" s="106"/>
      <c r="AL131" s="312"/>
      <c r="AM131" s="193"/>
      <c r="AN131" s="312"/>
      <c r="AO131" s="193"/>
      <c r="AP131" s="312"/>
      <c r="AQ131" s="106"/>
      <c r="AR131" s="310"/>
    </row>
    <row r="132" spans="1:44">
      <c r="A132" s="309" t="s">
        <v>241</v>
      </c>
      <c r="B132" s="312">
        <f t="shared" ref="B132" si="76">SUM(D132:F132)</f>
        <v>12478</v>
      </c>
      <c r="C132" s="193"/>
      <c r="D132" s="312">
        <f>SUM(D133:D137)</f>
        <v>6136</v>
      </c>
      <c r="E132" s="193"/>
      <c r="F132" s="312">
        <f>SUM(F133:F137)</f>
        <v>6342</v>
      </c>
      <c r="G132" s="106"/>
      <c r="H132" s="312">
        <f t="shared" ref="H132" si="77">SUM(J132:L132)</f>
        <v>13435</v>
      </c>
      <c r="I132" s="193"/>
      <c r="J132" s="312">
        <f>SUM(J133:J137)</f>
        <v>6537</v>
      </c>
      <c r="K132" s="193"/>
      <c r="L132" s="312">
        <f>SUM(L133:L137)</f>
        <v>6898</v>
      </c>
      <c r="M132" s="106"/>
      <c r="N132" s="638">
        <f t="shared" ref="N132" si="78">SUM(P132:R132)</f>
        <v>13741</v>
      </c>
      <c r="O132" s="639"/>
      <c r="P132" s="640">
        <f>SUM(P133:P137)</f>
        <v>6588</v>
      </c>
      <c r="Q132" s="639"/>
      <c r="R132" s="640">
        <f>SUM(R133:R137)</f>
        <v>7153</v>
      </c>
      <c r="S132" s="106"/>
      <c r="T132" s="192">
        <f t="shared" ref="T132" si="79">SUM(V132:X132)</f>
        <v>14062</v>
      </c>
      <c r="U132" s="193"/>
      <c r="V132" s="312">
        <f>SUM(V133:V137)</f>
        <v>6752</v>
      </c>
      <c r="W132" s="193"/>
      <c r="X132" s="312">
        <f>SUM(X133:X137)</f>
        <v>7310</v>
      </c>
      <c r="Y132" s="106"/>
      <c r="Z132" s="192">
        <f t="shared" ref="Z132" si="80">SUM(AB132:AD132)</f>
        <v>14513</v>
      </c>
      <c r="AA132" s="193"/>
      <c r="AB132" s="312">
        <f>SUM(AB133:AB137)</f>
        <v>6935</v>
      </c>
      <c r="AC132" s="193"/>
      <c r="AD132" s="312">
        <f>SUM(AD133:AD137)</f>
        <v>7578</v>
      </c>
      <c r="AE132" s="106"/>
      <c r="AF132" s="312">
        <f t="shared" ref="AF132" si="81">SUM(AH132:AJ132)</f>
        <v>13860</v>
      </c>
      <c r="AG132" s="193"/>
      <c r="AH132" s="312">
        <f>SUM(AH133:AH137)</f>
        <v>6561</v>
      </c>
      <c r="AI132" s="193"/>
      <c r="AJ132" s="312">
        <f>SUM(AJ133:AJ137)</f>
        <v>7299</v>
      </c>
      <c r="AK132" s="106"/>
      <c r="AL132" s="312">
        <f t="shared" ref="AL132" si="82">SUM(AN132:AP132)</f>
        <v>12725</v>
      </c>
      <c r="AM132" s="193"/>
      <c r="AN132" s="312">
        <f>SUM(AN133:AN137)</f>
        <v>5972</v>
      </c>
      <c r="AO132" s="193"/>
      <c r="AP132" s="312">
        <f>SUM(AP133:AP137)</f>
        <v>6753</v>
      </c>
      <c r="AQ132" s="106"/>
      <c r="AR132" s="310" t="s">
        <v>241</v>
      </c>
    </row>
    <row r="133" spans="1:44">
      <c r="A133" s="309">
        <v>70</v>
      </c>
      <c r="B133" s="312">
        <f t="shared" ref="B133:B137" si="83">D133+F133</f>
        <v>3273</v>
      </c>
      <c r="C133" s="193"/>
      <c r="D133" s="313">
        <v>1617</v>
      </c>
      <c r="E133" s="193"/>
      <c r="F133" s="313">
        <v>1656</v>
      </c>
      <c r="G133" s="106"/>
      <c r="H133" s="312">
        <f t="shared" ref="H133:H137" si="84">J133+L133</f>
        <v>3332</v>
      </c>
      <c r="I133" s="193"/>
      <c r="J133" s="313">
        <v>1595</v>
      </c>
      <c r="K133" s="193"/>
      <c r="L133" s="313">
        <v>1737</v>
      </c>
      <c r="M133" s="106"/>
      <c r="N133" s="638">
        <f t="shared" ref="N133:N137" si="85">P133+R133</f>
        <v>2857</v>
      </c>
      <c r="O133" s="639"/>
      <c r="P133" s="651">
        <v>1332</v>
      </c>
      <c r="Q133" s="639"/>
      <c r="R133" s="651">
        <v>1525</v>
      </c>
      <c r="S133" s="106"/>
      <c r="T133" s="192">
        <v>2777</v>
      </c>
      <c r="U133" s="193"/>
      <c r="V133" s="313">
        <v>1331</v>
      </c>
      <c r="W133" s="193"/>
      <c r="X133" s="313">
        <v>1446</v>
      </c>
      <c r="Y133" s="106"/>
      <c r="Z133" s="192">
        <v>2599</v>
      </c>
      <c r="AA133" s="193"/>
      <c r="AB133" s="313">
        <v>1241</v>
      </c>
      <c r="AC133" s="193"/>
      <c r="AD133" s="313">
        <v>1358</v>
      </c>
      <c r="AE133" s="106"/>
      <c r="AF133" s="312">
        <v>2341</v>
      </c>
      <c r="AG133" s="193"/>
      <c r="AH133" s="313">
        <v>1119</v>
      </c>
      <c r="AI133" s="193"/>
      <c r="AJ133" s="313">
        <v>1222</v>
      </c>
      <c r="AK133" s="106"/>
      <c r="AL133" s="312">
        <v>2096</v>
      </c>
      <c r="AM133" s="193"/>
      <c r="AN133" s="313">
        <v>966</v>
      </c>
      <c r="AO133" s="193"/>
      <c r="AP133" s="313">
        <v>1130</v>
      </c>
      <c r="AQ133" s="106"/>
      <c r="AR133" s="310">
        <v>70</v>
      </c>
    </row>
    <row r="134" spans="1:44">
      <c r="A134" s="309">
        <v>71</v>
      </c>
      <c r="B134" s="312">
        <f t="shared" si="83"/>
        <v>2947</v>
      </c>
      <c r="C134" s="193"/>
      <c r="D134" s="313">
        <v>1442</v>
      </c>
      <c r="E134" s="193"/>
      <c r="F134" s="313">
        <v>1505</v>
      </c>
      <c r="G134" s="106"/>
      <c r="H134" s="312">
        <f t="shared" si="84"/>
        <v>3246</v>
      </c>
      <c r="I134" s="193"/>
      <c r="J134" s="313">
        <v>1598</v>
      </c>
      <c r="K134" s="193"/>
      <c r="L134" s="313">
        <v>1648</v>
      </c>
      <c r="M134" s="106"/>
      <c r="N134" s="638">
        <f t="shared" si="85"/>
        <v>3150</v>
      </c>
      <c r="O134" s="639"/>
      <c r="P134" s="651">
        <v>1532</v>
      </c>
      <c r="Q134" s="639"/>
      <c r="R134" s="651">
        <v>1618</v>
      </c>
      <c r="S134" s="106"/>
      <c r="T134" s="192">
        <v>3225</v>
      </c>
      <c r="U134" s="193"/>
      <c r="V134" s="313">
        <v>1533</v>
      </c>
      <c r="W134" s="193"/>
      <c r="X134" s="313">
        <v>1692</v>
      </c>
      <c r="Y134" s="106"/>
      <c r="Z134" s="192">
        <v>2741</v>
      </c>
      <c r="AA134" s="193"/>
      <c r="AB134" s="313">
        <v>1310</v>
      </c>
      <c r="AC134" s="193"/>
      <c r="AD134" s="313">
        <v>1431</v>
      </c>
      <c r="AE134" s="106"/>
      <c r="AF134" s="312">
        <v>2567</v>
      </c>
      <c r="AG134" s="193"/>
      <c r="AH134" s="313">
        <v>1220</v>
      </c>
      <c r="AI134" s="193"/>
      <c r="AJ134" s="313">
        <v>1347</v>
      </c>
      <c r="AK134" s="106"/>
      <c r="AL134" s="312">
        <v>2314</v>
      </c>
      <c r="AM134" s="193"/>
      <c r="AN134" s="313">
        <v>1109</v>
      </c>
      <c r="AO134" s="193"/>
      <c r="AP134" s="313">
        <v>1205</v>
      </c>
      <c r="AQ134" s="106"/>
      <c r="AR134" s="310">
        <v>71</v>
      </c>
    </row>
    <row r="135" spans="1:44">
      <c r="A135" s="309">
        <v>72</v>
      </c>
      <c r="B135" s="312">
        <f t="shared" si="83"/>
        <v>2121</v>
      </c>
      <c r="C135" s="193"/>
      <c r="D135" s="313">
        <v>1011</v>
      </c>
      <c r="E135" s="193"/>
      <c r="F135" s="313">
        <v>1110</v>
      </c>
      <c r="G135" s="106"/>
      <c r="H135" s="312">
        <f t="shared" si="84"/>
        <v>2925</v>
      </c>
      <c r="I135" s="193"/>
      <c r="J135" s="313">
        <v>1427</v>
      </c>
      <c r="K135" s="193"/>
      <c r="L135" s="313">
        <v>1498</v>
      </c>
      <c r="M135" s="106"/>
      <c r="N135" s="638">
        <f t="shared" si="85"/>
        <v>3104</v>
      </c>
      <c r="O135" s="639"/>
      <c r="P135" s="651">
        <v>1483</v>
      </c>
      <c r="Q135" s="639"/>
      <c r="R135" s="651">
        <v>1621</v>
      </c>
      <c r="S135" s="106"/>
      <c r="T135" s="192">
        <v>3146</v>
      </c>
      <c r="U135" s="193"/>
      <c r="V135" s="313">
        <v>1524</v>
      </c>
      <c r="W135" s="193"/>
      <c r="X135" s="313">
        <v>1622</v>
      </c>
      <c r="Y135" s="106"/>
      <c r="Z135" s="192">
        <v>3221</v>
      </c>
      <c r="AA135" s="193"/>
      <c r="AB135" s="313">
        <v>1515</v>
      </c>
      <c r="AC135" s="193"/>
      <c r="AD135" s="313">
        <v>1706</v>
      </c>
      <c r="AE135" s="106"/>
      <c r="AF135" s="312">
        <v>2700</v>
      </c>
      <c r="AG135" s="193"/>
      <c r="AH135" s="313">
        <v>1280</v>
      </c>
      <c r="AI135" s="193"/>
      <c r="AJ135" s="313">
        <v>1420</v>
      </c>
      <c r="AK135" s="106"/>
      <c r="AL135" s="312">
        <v>2525</v>
      </c>
      <c r="AM135" s="193"/>
      <c r="AN135" s="313">
        <v>1197</v>
      </c>
      <c r="AO135" s="193"/>
      <c r="AP135" s="313">
        <v>1328</v>
      </c>
      <c r="AQ135" s="106"/>
      <c r="AR135" s="310">
        <v>72</v>
      </c>
    </row>
    <row r="136" spans="1:44">
      <c r="A136" s="309">
        <v>73</v>
      </c>
      <c r="B136" s="312">
        <f t="shared" si="83"/>
        <v>1852</v>
      </c>
      <c r="C136" s="193"/>
      <c r="D136" s="313">
        <v>932</v>
      </c>
      <c r="E136" s="193"/>
      <c r="F136" s="313">
        <v>920</v>
      </c>
      <c r="G136" s="106"/>
      <c r="H136" s="312">
        <f t="shared" si="84"/>
        <v>2097</v>
      </c>
      <c r="I136" s="193"/>
      <c r="J136" s="313">
        <v>997</v>
      </c>
      <c r="K136" s="193"/>
      <c r="L136" s="313">
        <v>1100</v>
      </c>
      <c r="M136" s="106"/>
      <c r="N136" s="638">
        <f t="shared" si="85"/>
        <v>2815</v>
      </c>
      <c r="O136" s="639"/>
      <c r="P136" s="651">
        <v>1376</v>
      </c>
      <c r="Q136" s="639"/>
      <c r="R136" s="651">
        <v>1439</v>
      </c>
      <c r="S136" s="106"/>
      <c r="T136" s="192">
        <v>2859</v>
      </c>
      <c r="U136" s="193"/>
      <c r="V136" s="313">
        <v>1389</v>
      </c>
      <c r="W136" s="193"/>
      <c r="X136" s="313">
        <v>1470</v>
      </c>
      <c r="Y136" s="106"/>
      <c r="Z136" s="192">
        <v>3114</v>
      </c>
      <c r="AA136" s="193"/>
      <c r="AB136" s="313">
        <v>1497</v>
      </c>
      <c r="AC136" s="193"/>
      <c r="AD136" s="313">
        <v>1617</v>
      </c>
      <c r="AE136" s="106"/>
      <c r="AF136" s="312">
        <v>3178</v>
      </c>
      <c r="AG136" s="193"/>
      <c r="AH136" s="313">
        <v>1476</v>
      </c>
      <c r="AI136" s="193"/>
      <c r="AJ136" s="313">
        <v>1702</v>
      </c>
      <c r="AK136" s="106"/>
      <c r="AL136" s="312">
        <v>2661</v>
      </c>
      <c r="AM136" s="193"/>
      <c r="AN136" s="313">
        <v>1253</v>
      </c>
      <c r="AO136" s="193"/>
      <c r="AP136" s="313">
        <v>1408</v>
      </c>
      <c r="AQ136" s="106"/>
      <c r="AR136" s="310">
        <v>73</v>
      </c>
    </row>
    <row r="137" spans="1:44">
      <c r="A137" s="309">
        <v>74</v>
      </c>
      <c r="B137" s="312">
        <f t="shared" si="83"/>
        <v>2285</v>
      </c>
      <c r="C137" s="193"/>
      <c r="D137" s="313">
        <v>1134</v>
      </c>
      <c r="E137" s="193"/>
      <c r="F137" s="313">
        <v>1151</v>
      </c>
      <c r="G137" s="106"/>
      <c r="H137" s="312">
        <f t="shared" si="84"/>
        <v>1835</v>
      </c>
      <c r="I137" s="193"/>
      <c r="J137" s="313">
        <v>920</v>
      </c>
      <c r="K137" s="193"/>
      <c r="L137" s="313">
        <v>915</v>
      </c>
      <c r="M137" s="106"/>
      <c r="N137" s="638">
        <f t="shared" si="85"/>
        <v>1815</v>
      </c>
      <c r="O137" s="639"/>
      <c r="P137" s="651">
        <v>865</v>
      </c>
      <c r="Q137" s="639"/>
      <c r="R137" s="651">
        <v>950</v>
      </c>
      <c r="S137" s="106"/>
      <c r="T137" s="192">
        <v>2055</v>
      </c>
      <c r="U137" s="193"/>
      <c r="V137" s="313">
        <v>975</v>
      </c>
      <c r="W137" s="193"/>
      <c r="X137" s="313">
        <v>1080</v>
      </c>
      <c r="Y137" s="106"/>
      <c r="Z137" s="192">
        <v>2838</v>
      </c>
      <c r="AA137" s="193"/>
      <c r="AB137" s="313">
        <v>1372</v>
      </c>
      <c r="AC137" s="193"/>
      <c r="AD137" s="313">
        <v>1466</v>
      </c>
      <c r="AE137" s="106"/>
      <c r="AF137" s="312">
        <v>3074</v>
      </c>
      <c r="AG137" s="193"/>
      <c r="AH137" s="313">
        <v>1466</v>
      </c>
      <c r="AI137" s="193"/>
      <c r="AJ137" s="313">
        <v>1608</v>
      </c>
      <c r="AK137" s="106"/>
      <c r="AL137" s="312">
        <v>3129</v>
      </c>
      <c r="AM137" s="193"/>
      <c r="AN137" s="313">
        <v>1447</v>
      </c>
      <c r="AO137" s="193"/>
      <c r="AP137" s="313">
        <v>1682</v>
      </c>
      <c r="AQ137" s="106"/>
      <c r="AR137" s="310">
        <v>74</v>
      </c>
    </row>
    <row r="138" spans="1:44">
      <c r="A138" s="309"/>
      <c r="B138" s="312"/>
      <c r="C138" s="193"/>
      <c r="D138" s="312"/>
      <c r="E138" s="193"/>
      <c r="F138" s="312"/>
      <c r="G138" s="106"/>
      <c r="H138" s="312"/>
      <c r="I138" s="193"/>
      <c r="J138" s="312"/>
      <c r="K138" s="193"/>
      <c r="L138" s="312"/>
      <c r="M138" s="106"/>
      <c r="N138" s="638"/>
      <c r="O138" s="639"/>
      <c r="P138" s="640"/>
      <c r="Q138" s="639"/>
      <c r="R138" s="640"/>
      <c r="S138" s="106"/>
      <c r="T138" s="192"/>
      <c r="U138" s="193"/>
      <c r="V138" s="312"/>
      <c r="W138" s="193"/>
      <c r="X138" s="312"/>
      <c r="Y138" s="106"/>
      <c r="Z138" s="192"/>
      <c r="AA138" s="193"/>
      <c r="AB138" s="312"/>
      <c r="AC138" s="193"/>
      <c r="AD138" s="312"/>
      <c r="AE138" s="106"/>
      <c r="AF138" s="312"/>
      <c r="AG138" s="193"/>
      <c r="AH138" s="312"/>
      <c r="AI138" s="193"/>
      <c r="AJ138" s="312"/>
      <c r="AK138" s="106"/>
      <c r="AL138" s="312"/>
      <c r="AM138" s="193"/>
      <c r="AN138" s="312"/>
      <c r="AO138" s="193"/>
      <c r="AP138" s="312"/>
      <c r="AQ138" s="106"/>
      <c r="AR138" s="310"/>
    </row>
    <row r="139" spans="1:44">
      <c r="A139" s="309" t="s">
        <v>242</v>
      </c>
      <c r="B139" s="312">
        <f t="shared" ref="B139" si="86">SUM(D139:F139)</f>
        <v>9910</v>
      </c>
      <c r="C139" s="193"/>
      <c r="D139" s="312">
        <f>SUM(D140:D144)</f>
        <v>4808</v>
      </c>
      <c r="E139" s="193"/>
      <c r="F139" s="312">
        <f>SUM(F140:F144)</f>
        <v>5102</v>
      </c>
      <c r="G139" s="106"/>
      <c r="H139" s="312">
        <f t="shared" ref="H139" si="87">SUM(J139:L139)</f>
        <v>10508</v>
      </c>
      <c r="I139" s="193"/>
      <c r="J139" s="312">
        <f>SUM(J140:J144)</f>
        <v>5081</v>
      </c>
      <c r="K139" s="193"/>
      <c r="L139" s="312">
        <f>SUM(L140:L144)</f>
        <v>5427</v>
      </c>
      <c r="M139" s="106"/>
      <c r="N139" s="638">
        <f t="shared" ref="N139" si="88">SUM(P139:R139)</f>
        <v>10240</v>
      </c>
      <c r="O139" s="639"/>
      <c r="P139" s="640">
        <f>SUM(P140:P144)</f>
        <v>4909</v>
      </c>
      <c r="Q139" s="639"/>
      <c r="R139" s="640">
        <f>SUM(R140:R144)</f>
        <v>5331</v>
      </c>
      <c r="S139" s="106"/>
      <c r="T139" s="192">
        <f t="shared" ref="T139" si="89">SUM(V139:X139)</f>
        <v>10160</v>
      </c>
      <c r="U139" s="193"/>
      <c r="V139" s="312">
        <f>SUM(V140:V144)</f>
        <v>4846</v>
      </c>
      <c r="W139" s="193"/>
      <c r="X139" s="312">
        <f>SUM(X140:X144)</f>
        <v>5314</v>
      </c>
      <c r="Y139" s="106"/>
      <c r="Z139" s="192">
        <f t="shared" ref="Z139" si="90">SUM(AB139:AD139)</f>
        <v>10049</v>
      </c>
      <c r="AA139" s="193"/>
      <c r="AB139" s="312">
        <f>SUM(AB140:AB144)</f>
        <v>4788</v>
      </c>
      <c r="AC139" s="193"/>
      <c r="AD139" s="312">
        <f>SUM(AD140:AD144)</f>
        <v>5261</v>
      </c>
      <c r="AE139" s="106"/>
      <c r="AF139" s="312">
        <f t="shared" ref="AF139" si="91">SUM(AH139:AJ139)</f>
        <v>10662</v>
      </c>
      <c r="AG139" s="193"/>
      <c r="AH139" s="312">
        <f>SUM(AH140:AH144)</f>
        <v>5066</v>
      </c>
      <c r="AI139" s="193"/>
      <c r="AJ139" s="312">
        <f>SUM(AJ140:AJ144)</f>
        <v>5596</v>
      </c>
      <c r="AK139" s="106"/>
      <c r="AL139" s="312">
        <f t="shared" ref="AL139" si="92">SUM(AN139:AP139)</f>
        <v>11350</v>
      </c>
      <c r="AM139" s="193"/>
      <c r="AN139" s="312">
        <f>SUM(AN140:AN144)</f>
        <v>5346</v>
      </c>
      <c r="AO139" s="193"/>
      <c r="AP139" s="312">
        <f>SUM(AP140:AP144)</f>
        <v>6004</v>
      </c>
      <c r="AQ139" s="106"/>
      <c r="AR139" s="310" t="s">
        <v>242</v>
      </c>
    </row>
    <row r="140" spans="1:44">
      <c r="A140" s="309">
        <v>75</v>
      </c>
      <c r="B140" s="312">
        <f t="shared" ref="B140:B144" si="93">D140+F140</f>
        <v>2340</v>
      </c>
      <c r="C140" s="193"/>
      <c r="D140" s="313">
        <v>1146</v>
      </c>
      <c r="E140" s="193"/>
      <c r="F140" s="313">
        <v>1194</v>
      </c>
      <c r="G140" s="106"/>
      <c r="H140" s="312">
        <f t="shared" ref="H140:H144" si="94">J140+L140</f>
        <v>2255</v>
      </c>
      <c r="I140" s="193"/>
      <c r="J140" s="313">
        <v>1108</v>
      </c>
      <c r="K140" s="193"/>
      <c r="L140" s="313">
        <v>1147</v>
      </c>
      <c r="M140" s="106"/>
      <c r="N140" s="638">
        <f t="shared" ref="N140:N144" si="95">P140+R140</f>
        <v>1887</v>
      </c>
      <c r="O140" s="639"/>
      <c r="P140" s="651">
        <v>928</v>
      </c>
      <c r="Q140" s="639"/>
      <c r="R140" s="651">
        <v>959</v>
      </c>
      <c r="S140" s="106"/>
      <c r="T140" s="192">
        <v>1743</v>
      </c>
      <c r="U140" s="193"/>
      <c r="V140" s="313">
        <v>860</v>
      </c>
      <c r="W140" s="193"/>
      <c r="X140" s="313">
        <v>883</v>
      </c>
      <c r="Y140" s="106"/>
      <c r="Z140" s="192">
        <v>2029</v>
      </c>
      <c r="AA140" s="193"/>
      <c r="AB140" s="313">
        <v>957</v>
      </c>
      <c r="AC140" s="193"/>
      <c r="AD140" s="313">
        <v>1072</v>
      </c>
      <c r="AE140" s="106"/>
      <c r="AF140" s="312">
        <v>2797</v>
      </c>
      <c r="AG140" s="193"/>
      <c r="AH140" s="313">
        <v>1341</v>
      </c>
      <c r="AI140" s="193"/>
      <c r="AJ140" s="313">
        <v>1456</v>
      </c>
      <c r="AK140" s="106"/>
      <c r="AL140" s="312">
        <v>3001</v>
      </c>
      <c r="AM140" s="193"/>
      <c r="AN140" s="313">
        <v>1417</v>
      </c>
      <c r="AO140" s="193"/>
      <c r="AP140" s="313">
        <v>1584</v>
      </c>
      <c r="AQ140" s="106"/>
      <c r="AR140" s="310">
        <v>75</v>
      </c>
    </row>
    <row r="141" spans="1:44">
      <c r="A141" s="309">
        <v>76</v>
      </c>
      <c r="B141" s="312">
        <f t="shared" si="93"/>
        <v>2173</v>
      </c>
      <c r="C141" s="193"/>
      <c r="D141" s="313">
        <v>1057</v>
      </c>
      <c r="E141" s="193"/>
      <c r="F141" s="313">
        <v>1116</v>
      </c>
      <c r="G141" s="106"/>
      <c r="H141" s="312">
        <f t="shared" si="94"/>
        <v>2318</v>
      </c>
      <c r="I141" s="193"/>
      <c r="J141" s="313">
        <v>1129</v>
      </c>
      <c r="K141" s="193"/>
      <c r="L141" s="313">
        <v>1189</v>
      </c>
      <c r="M141" s="106"/>
      <c r="N141" s="638">
        <f t="shared" si="95"/>
        <v>2224</v>
      </c>
      <c r="O141" s="639"/>
      <c r="P141" s="651">
        <v>1061</v>
      </c>
      <c r="Q141" s="639"/>
      <c r="R141" s="651">
        <v>1163</v>
      </c>
      <c r="S141" s="106"/>
      <c r="T141" s="192">
        <v>2164</v>
      </c>
      <c r="U141" s="193"/>
      <c r="V141" s="313">
        <v>1032</v>
      </c>
      <c r="W141" s="193"/>
      <c r="X141" s="313">
        <v>1132</v>
      </c>
      <c r="Y141" s="106"/>
      <c r="Z141" s="192">
        <v>1716</v>
      </c>
      <c r="AA141" s="193"/>
      <c r="AB141" s="313">
        <v>837</v>
      </c>
      <c r="AC141" s="193"/>
      <c r="AD141" s="313">
        <v>879</v>
      </c>
      <c r="AE141" s="106"/>
      <c r="AF141" s="312">
        <v>1994</v>
      </c>
      <c r="AG141" s="193"/>
      <c r="AH141" s="313">
        <v>929</v>
      </c>
      <c r="AI141" s="193"/>
      <c r="AJ141" s="313">
        <v>1065</v>
      </c>
      <c r="AK141" s="106"/>
      <c r="AL141" s="312">
        <v>2748</v>
      </c>
      <c r="AM141" s="193"/>
      <c r="AN141" s="313">
        <v>1310</v>
      </c>
      <c r="AO141" s="193"/>
      <c r="AP141" s="313">
        <v>1438</v>
      </c>
      <c r="AQ141" s="106"/>
      <c r="AR141" s="310">
        <v>76</v>
      </c>
    </row>
    <row r="142" spans="1:44">
      <c r="A142" s="309">
        <v>77</v>
      </c>
      <c r="B142" s="312">
        <f t="shared" si="93"/>
        <v>2087</v>
      </c>
      <c r="C142" s="193"/>
      <c r="D142" s="313">
        <v>987</v>
      </c>
      <c r="E142" s="193"/>
      <c r="F142" s="313">
        <v>1100</v>
      </c>
      <c r="G142" s="106"/>
      <c r="H142" s="312">
        <f t="shared" si="94"/>
        <v>2142</v>
      </c>
      <c r="I142" s="193"/>
      <c r="J142" s="313">
        <v>1035</v>
      </c>
      <c r="K142" s="193"/>
      <c r="L142" s="313">
        <v>1107</v>
      </c>
      <c r="M142" s="106"/>
      <c r="N142" s="638">
        <f t="shared" si="95"/>
        <v>2175</v>
      </c>
      <c r="O142" s="639"/>
      <c r="P142" s="651">
        <v>1040</v>
      </c>
      <c r="Q142" s="639"/>
      <c r="R142" s="651">
        <v>1135</v>
      </c>
      <c r="S142" s="106"/>
      <c r="T142" s="192">
        <v>2216</v>
      </c>
      <c r="U142" s="193"/>
      <c r="V142" s="313">
        <v>1067</v>
      </c>
      <c r="W142" s="193"/>
      <c r="X142" s="313">
        <v>1149</v>
      </c>
      <c r="Y142" s="106"/>
      <c r="Z142" s="192">
        <v>2126</v>
      </c>
      <c r="AA142" s="193"/>
      <c r="AB142" s="313">
        <v>1008</v>
      </c>
      <c r="AC142" s="193"/>
      <c r="AD142" s="313">
        <v>1118</v>
      </c>
      <c r="AE142" s="106"/>
      <c r="AF142" s="312">
        <v>1686</v>
      </c>
      <c r="AG142" s="193"/>
      <c r="AH142" s="313">
        <v>820</v>
      </c>
      <c r="AI142" s="193"/>
      <c r="AJ142" s="313">
        <v>866</v>
      </c>
      <c r="AK142" s="106"/>
      <c r="AL142" s="312">
        <v>1948</v>
      </c>
      <c r="AM142" s="193"/>
      <c r="AN142" s="313">
        <v>901</v>
      </c>
      <c r="AO142" s="193"/>
      <c r="AP142" s="313">
        <v>1047</v>
      </c>
      <c r="AQ142" s="106"/>
      <c r="AR142" s="310">
        <v>77</v>
      </c>
    </row>
    <row r="143" spans="1:44">
      <c r="A143" s="309">
        <v>78</v>
      </c>
      <c r="B143" s="312">
        <f t="shared" si="93"/>
        <v>1790</v>
      </c>
      <c r="C143" s="193"/>
      <c r="D143" s="313">
        <v>878</v>
      </c>
      <c r="E143" s="193"/>
      <c r="F143" s="313">
        <v>912</v>
      </c>
      <c r="G143" s="106"/>
      <c r="H143" s="312">
        <f t="shared" si="94"/>
        <v>2049</v>
      </c>
      <c r="I143" s="193"/>
      <c r="J143" s="313">
        <v>963</v>
      </c>
      <c r="K143" s="193"/>
      <c r="L143" s="313">
        <v>1086</v>
      </c>
      <c r="M143" s="106"/>
      <c r="N143" s="638">
        <f t="shared" si="95"/>
        <v>2087</v>
      </c>
      <c r="O143" s="639"/>
      <c r="P143" s="651">
        <v>1000</v>
      </c>
      <c r="Q143" s="639"/>
      <c r="R143" s="651">
        <v>1087</v>
      </c>
      <c r="S143" s="106"/>
      <c r="T143" s="192">
        <v>2056</v>
      </c>
      <c r="U143" s="193"/>
      <c r="V143" s="313">
        <v>976</v>
      </c>
      <c r="W143" s="193"/>
      <c r="X143" s="313">
        <v>1080</v>
      </c>
      <c r="Y143" s="106"/>
      <c r="Z143" s="192">
        <v>2176</v>
      </c>
      <c r="AA143" s="193"/>
      <c r="AB143" s="313">
        <v>1044</v>
      </c>
      <c r="AC143" s="193"/>
      <c r="AD143" s="313">
        <v>1132</v>
      </c>
      <c r="AE143" s="106"/>
      <c r="AF143" s="312">
        <v>2068</v>
      </c>
      <c r="AG143" s="193"/>
      <c r="AH143" s="313">
        <v>974</v>
      </c>
      <c r="AI143" s="193"/>
      <c r="AJ143" s="313">
        <v>1094</v>
      </c>
      <c r="AK143" s="106"/>
      <c r="AL143" s="312">
        <v>1646</v>
      </c>
      <c r="AM143" s="193"/>
      <c r="AN143" s="313">
        <v>788</v>
      </c>
      <c r="AO143" s="193"/>
      <c r="AP143" s="313">
        <v>858</v>
      </c>
      <c r="AQ143" s="106"/>
      <c r="AR143" s="310">
        <v>78</v>
      </c>
    </row>
    <row r="144" spans="1:44">
      <c r="A144" s="309">
        <v>79</v>
      </c>
      <c r="B144" s="312">
        <f t="shared" si="93"/>
        <v>1520</v>
      </c>
      <c r="C144" s="193"/>
      <c r="D144" s="313">
        <v>740</v>
      </c>
      <c r="E144" s="193"/>
      <c r="F144" s="313">
        <v>780</v>
      </c>
      <c r="G144" s="106"/>
      <c r="H144" s="312">
        <f t="shared" si="94"/>
        <v>1744</v>
      </c>
      <c r="I144" s="193"/>
      <c r="J144" s="313">
        <v>846</v>
      </c>
      <c r="K144" s="193"/>
      <c r="L144" s="313">
        <v>898</v>
      </c>
      <c r="M144" s="106"/>
      <c r="N144" s="638">
        <f t="shared" si="95"/>
        <v>1867</v>
      </c>
      <c r="O144" s="639"/>
      <c r="P144" s="651">
        <v>880</v>
      </c>
      <c r="Q144" s="639"/>
      <c r="R144" s="651">
        <v>987</v>
      </c>
      <c r="S144" s="106"/>
      <c r="T144" s="192">
        <v>1981</v>
      </c>
      <c r="U144" s="193"/>
      <c r="V144" s="313">
        <v>911</v>
      </c>
      <c r="W144" s="193"/>
      <c r="X144" s="313">
        <v>1070</v>
      </c>
      <c r="Y144" s="106"/>
      <c r="Z144" s="192">
        <v>2002</v>
      </c>
      <c r="AA144" s="193"/>
      <c r="AB144" s="313">
        <v>942</v>
      </c>
      <c r="AC144" s="193"/>
      <c r="AD144" s="313">
        <v>1060</v>
      </c>
      <c r="AE144" s="106"/>
      <c r="AF144" s="312">
        <v>2117</v>
      </c>
      <c r="AG144" s="193"/>
      <c r="AH144" s="313">
        <v>1002</v>
      </c>
      <c r="AI144" s="193"/>
      <c r="AJ144" s="313">
        <v>1115</v>
      </c>
      <c r="AK144" s="106"/>
      <c r="AL144" s="312">
        <v>2007</v>
      </c>
      <c r="AM144" s="193"/>
      <c r="AN144" s="313">
        <v>930</v>
      </c>
      <c r="AO144" s="193"/>
      <c r="AP144" s="313">
        <v>1077</v>
      </c>
      <c r="AQ144" s="106"/>
      <c r="AR144" s="310">
        <v>79</v>
      </c>
    </row>
    <row r="145" spans="1:46">
      <c r="A145" s="309"/>
      <c r="B145" s="312"/>
      <c r="C145" s="193"/>
      <c r="D145" s="312"/>
      <c r="E145" s="193"/>
      <c r="F145" s="312"/>
      <c r="G145" s="106"/>
      <c r="H145" s="312"/>
      <c r="I145" s="193"/>
      <c r="J145" s="312"/>
      <c r="K145" s="193"/>
      <c r="L145" s="312"/>
      <c r="M145" s="106"/>
      <c r="N145" s="638"/>
      <c r="O145" s="639"/>
      <c r="P145" s="640"/>
      <c r="Q145" s="639"/>
      <c r="R145" s="640"/>
      <c r="S145" s="106"/>
      <c r="T145" s="192"/>
      <c r="U145" s="193"/>
      <c r="V145" s="312"/>
      <c r="W145" s="193"/>
      <c r="X145" s="312"/>
      <c r="Y145" s="106"/>
      <c r="Z145" s="192"/>
      <c r="AA145" s="193"/>
      <c r="AB145" s="312"/>
      <c r="AC145" s="193"/>
      <c r="AD145" s="312"/>
      <c r="AE145" s="106"/>
      <c r="AF145" s="312"/>
      <c r="AG145" s="193"/>
      <c r="AH145" s="312"/>
      <c r="AI145" s="193"/>
      <c r="AJ145" s="312"/>
      <c r="AK145" s="106"/>
      <c r="AL145" s="312"/>
      <c r="AM145" s="193"/>
      <c r="AN145" s="312"/>
      <c r="AO145" s="193"/>
      <c r="AP145" s="312"/>
      <c r="AQ145" s="106"/>
      <c r="AR145" s="310"/>
    </row>
    <row r="146" spans="1:46">
      <c r="A146" s="309" t="s">
        <v>243</v>
      </c>
      <c r="B146" s="312">
        <f t="shared" ref="B146" si="96">SUM(D146:F146)</f>
        <v>6056</v>
      </c>
      <c r="C146" s="193"/>
      <c r="D146" s="312">
        <f>SUM(D147:D151)</f>
        <v>2716</v>
      </c>
      <c r="E146" s="193"/>
      <c r="F146" s="312">
        <f>SUM(F147:F151)</f>
        <v>3340</v>
      </c>
      <c r="G146" s="106"/>
      <c r="H146" s="312">
        <f t="shared" ref="H146" si="97">SUM(J146:L146)</f>
        <v>6337</v>
      </c>
      <c r="I146" s="193"/>
      <c r="J146" s="312">
        <f>SUM(J147:J151)</f>
        <v>2873</v>
      </c>
      <c r="K146" s="193"/>
      <c r="L146" s="312">
        <f>SUM(L147:L151)</f>
        <v>3464</v>
      </c>
      <c r="M146" s="106"/>
      <c r="N146" s="638">
        <f t="shared" ref="N146" si="98">SUM(P146:R146)</f>
        <v>6677</v>
      </c>
      <c r="O146" s="639"/>
      <c r="P146" s="640">
        <f>SUM(P147:P151)</f>
        <v>3033</v>
      </c>
      <c r="Q146" s="639"/>
      <c r="R146" s="640">
        <f>SUM(R147:R151)</f>
        <v>3644</v>
      </c>
      <c r="S146" s="106"/>
      <c r="T146" s="192">
        <f t="shared" ref="T146" si="99">SUM(V146:X146)</f>
        <v>6722</v>
      </c>
      <c r="U146" s="193"/>
      <c r="V146" s="312">
        <f>SUM(V147:V151)</f>
        <v>3071</v>
      </c>
      <c r="W146" s="193"/>
      <c r="X146" s="312">
        <f>SUM(X147:X151)</f>
        <v>3651</v>
      </c>
      <c r="Y146" s="106"/>
      <c r="Z146" s="192">
        <f t="shared" ref="Z146" si="100">SUM(AB146:AD146)</f>
        <v>7369</v>
      </c>
      <c r="AA146" s="193"/>
      <c r="AB146" s="312">
        <f>SUM(AB147:AB151)</f>
        <v>3352</v>
      </c>
      <c r="AC146" s="193"/>
      <c r="AD146" s="312">
        <f>SUM(AD147:AD151)</f>
        <v>4017</v>
      </c>
      <c r="AE146" s="106"/>
      <c r="AF146" s="312">
        <f t="shared" ref="AF146" si="101">SUM(AH146:AJ146)</f>
        <v>7778</v>
      </c>
      <c r="AG146" s="193"/>
      <c r="AH146" s="312">
        <f>SUM(AH147:AH151)</f>
        <v>3562</v>
      </c>
      <c r="AI146" s="193"/>
      <c r="AJ146" s="312">
        <f>SUM(AJ147:AJ151)</f>
        <v>4216</v>
      </c>
      <c r="AK146" s="106"/>
      <c r="AL146" s="312">
        <f t="shared" ref="AL146" si="102">SUM(AN146:AP146)</f>
        <v>8423</v>
      </c>
      <c r="AM146" s="193"/>
      <c r="AN146" s="312">
        <f>SUM(AN147:AN151)</f>
        <v>3838</v>
      </c>
      <c r="AO146" s="193"/>
      <c r="AP146" s="312">
        <f>SUM(AP147:AP151)</f>
        <v>4585</v>
      </c>
      <c r="AQ146" s="106"/>
      <c r="AR146" s="310" t="s">
        <v>243</v>
      </c>
    </row>
    <row r="147" spans="1:46">
      <c r="A147" s="309">
        <v>80</v>
      </c>
      <c r="B147" s="312">
        <f t="shared" ref="B147:B151" si="103">D147+F147</f>
        <v>1359</v>
      </c>
      <c r="C147" s="193"/>
      <c r="D147" s="313">
        <v>656</v>
      </c>
      <c r="E147" s="193"/>
      <c r="F147" s="313">
        <v>703</v>
      </c>
      <c r="G147" s="106"/>
      <c r="H147" s="312">
        <f t="shared" ref="H147:H151" si="104">J147+L147</f>
        <v>1477</v>
      </c>
      <c r="I147" s="193"/>
      <c r="J147" s="313">
        <v>712</v>
      </c>
      <c r="K147" s="193"/>
      <c r="L147" s="313">
        <v>765</v>
      </c>
      <c r="M147" s="106"/>
      <c r="N147" s="638">
        <f t="shared" ref="N147:N151" si="105">P147+R147</f>
        <v>1681</v>
      </c>
      <c r="O147" s="639"/>
      <c r="P147" s="651">
        <v>787</v>
      </c>
      <c r="Q147" s="639"/>
      <c r="R147" s="651">
        <v>894</v>
      </c>
      <c r="S147" s="106"/>
      <c r="T147" s="192">
        <v>1686</v>
      </c>
      <c r="U147" s="193"/>
      <c r="V147" s="313">
        <v>797</v>
      </c>
      <c r="W147" s="193"/>
      <c r="X147" s="313">
        <v>889</v>
      </c>
      <c r="Y147" s="106"/>
      <c r="Z147" s="192">
        <v>1928</v>
      </c>
      <c r="AA147" s="193"/>
      <c r="AB147" s="313">
        <v>881</v>
      </c>
      <c r="AC147" s="193"/>
      <c r="AD147" s="313">
        <v>1047</v>
      </c>
      <c r="AE147" s="106"/>
      <c r="AF147" s="312">
        <v>1937</v>
      </c>
      <c r="AG147" s="193"/>
      <c r="AH147" s="313">
        <v>897</v>
      </c>
      <c r="AI147" s="193"/>
      <c r="AJ147" s="313">
        <v>1040</v>
      </c>
      <c r="AK147" s="106"/>
      <c r="AL147" s="312">
        <v>2067</v>
      </c>
      <c r="AM147" s="193"/>
      <c r="AN147" s="313">
        <v>973</v>
      </c>
      <c r="AO147" s="193"/>
      <c r="AP147" s="313">
        <v>1094</v>
      </c>
      <c r="AQ147" s="106"/>
      <c r="AR147" s="310">
        <v>80</v>
      </c>
    </row>
    <row r="148" spans="1:46">
      <c r="A148" s="309">
        <v>81</v>
      </c>
      <c r="B148" s="312">
        <f t="shared" si="103"/>
        <v>1360</v>
      </c>
      <c r="C148" s="193"/>
      <c r="D148" s="313">
        <v>598</v>
      </c>
      <c r="E148" s="193"/>
      <c r="F148" s="313">
        <v>762</v>
      </c>
      <c r="G148" s="106"/>
      <c r="H148" s="312">
        <f t="shared" si="104"/>
        <v>1305</v>
      </c>
      <c r="I148" s="193"/>
      <c r="J148" s="313">
        <v>622</v>
      </c>
      <c r="K148" s="193"/>
      <c r="L148" s="313">
        <v>683</v>
      </c>
      <c r="M148" s="106"/>
      <c r="N148" s="638">
        <f t="shared" si="105"/>
        <v>1332</v>
      </c>
      <c r="O148" s="639"/>
      <c r="P148" s="651">
        <v>641</v>
      </c>
      <c r="Q148" s="639"/>
      <c r="R148" s="651">
        <v>691</v>
      </c>
      <c r="S148" s="106"/>
      <c r="T148" s="192">
        <v>1399</v>
      </c>
      <c r="U148" s="193"/>
      <c r="V148" s="313">
        <v>654</v>
      </c>
      <c r="W148" s="193"/>
      <c r="X148" s="313">
        <v>745</v>
      </c>
      <c r="Y148" s="106"/>
      <c r="Z148" s="192">
        <v>1637</v>
      </c>
      <c r="AA148" s="193"/>
      <c r="AB148" s="313">
        <v>767</v>
      </c>
      <c r="AC148" s="193"/>
      <c r="AD148" s="313">
        <v>870</v>
      </c>
      <c r="AE148" s="106"/>
      <c r="AF148" s="312">
        <v>1860</v>
      </c>
      <c r="AG148" s="193"/>
      <c r="AH148" s="313">
        <v>836</v>
      </c>
      <c r="AI148" s="193"/>
      <c r="AJ148" s="313">
        <v>1024</v>
      </c>
      <c r="AK148" s="106"/>
      <c r="AL148" s="312">
        <v>1878</v>
      </c>
      <c r="AM148" s="193"/>
      <c r="AN148" s="313">
        <v>858</v>
      </c>
      <c r="AO148" s="193"/>
      <c r="AP148" s="313">
        <v>1020</v>
      </c>
      <c r="AQ148" s="106"/>
      <c r="AR148" s="310">
        <v>81</v>
      </c>
    </row>
    <row r="149" spans="1:46">
      <c r="A149" s="309">
        <v>82</v>
      </c>
      <c r="B149" s="312">
        <f t="shared" si="103"/>
        <v>1200</v>
      </c>
      <c r="C149" s="193"/>
      <c r="D149" s="313">
        <v>541</v>
      </c>
      <c r="E149" s="193"/>
      <c r="F149" s="313">
        <v>659</v>
      </c>
      <c r="G149" s="106"/>
      <c r="H149" s="312">
        <f t="shared" si="104"/>
        <v>1316</v>
      </c>
      <c r="I149" s="193"/>
      <c r="J149" s="313">
        <v>566</v>
      </c>
      <c r="K149" s="193"/>
      <c r="L149" s="313">
        <v>750</v>
      </c>
      <c r="M149" s="106"/>
      <c r="N149" s="638">
        <f t="shared" si="105"/>
        <v>1288</v>
      </c>
      <c r="O149" s="639"/>
      <c r="P149" s="651">
        <v>595</v>
      </c>
      <c r="Q149" s="639"/>
      <c r="R149" s="651">
        <v>693</v>
      </c>
      <c r="S149" s="106"/>
      <c r="T149" s="192">
        <v>1262</v>
      </c>
      <c r="U149" s="193"/>
      <c r="V149" s="313">
        <v>601</v>
      </c>
      <c r="W149" s="193"/>
      <c r="X149" s="313">
        <v>661</v>
      </c>
      <c r="Y149" s="106"/>
      <c r="Z149" s="192">
        <v>1362</v>
      </c>
      <c r="AA149" s="193"/>
      <c r="AB149" s="313">
        <v>629</v>
      </c>
      <c r="AC149" s="193"/>
      <c r="AD149" s="313">
        <v>733</v>
      </c>
      <c r="AE149" s="106"/>
      <c r="AF149" s="312">
        <v>1567</v>
      </c>
      <c r="AG149" s="193"/>
      <c r="AH149" s="313">
        <v>726</v>
      </c>
      <c r="AI149" s="193"/>
      <c r="AJ149" s="313">
        <v>841</v>
      </c>
      <c r="AK149" s="106"/>
      <c r="AL149" s="312">
        <v>1774</v>
      </c>
      <c r="AM149" s="193"/>
      <c r="AN149" s="313">
        <v>784</v>
      </c>
      <c r="AO149" s="193"/>
      <c r="AP149" s="313">
        <v>990</v>
      </c>
      <c r="AQ149" s="106"/>
      <c r="AR149" s="310">
        <v>82</v>
      </c>
    </row>
    <row r="150" spans="1:46">
      <c r="A150" s="309">
        <v>83</v>
      </c>
      <c r="B150" s="312">
        <f t="shared" si="103"/>
        <v>1130</v>
      </c>
      <c r="C150" s="193"/>
      <c r="D150" s="313">
        <v>492</v>
      </c>
      <c r="E150" s="193"/>
      <c r="F150" s="313">
        <v>638</v>
      </c>
      <c r="G150" s="106"/>
      <c r="H150" s="312">
        <f t="shared" si="104"/>
        <v>1160</v>
      </c>
      <c r="I150" s="193"/>
      <c r="J150" s="313">
        <v>515</v>
      </c>
      <c r="K150" s="193"/>
      <c r="L150" s="313">
        <v>645</v>
      </c>
      <c r="M150" s="106"/>
      <c r="N150" s="638">
        <f t="shared" si="105"/>
        <v>1254</v>
      </c>
      <c r="O150" s="639"/>
      <c r="P150" s="651">
        <v>529</v>
      </c>
      <c r="Q150" s="639"/>
      <c r="R150" s="651">
        <v>725</v>
      </c>
      <c r="S150" s="106"/>
      <c r="T150" s="192">
        <v>1295</v>
      </c>
      <c r="U150" s="193"/>
      <c r="V150" s="313">
        <v>558</v>
      </c>
      <c r="W150" s="193"/>
      <c r="X150" s="313">
        <v>737</v>
      </c>
      <c r="Y150" s="106"/>
      <c r="Z150" s="192">
        <v>1195</v>
      </c>
      <c r="AA150" s="193"/>
      <c r="AB150" s="313">
        <v>556</v>
      </c>
      <c r="AC150" s="193"/>
      <c r="AD150" s="313">
        <v>639</v>
      </c>
      <c r="AE150" s="106"/>
      <c r="AF150" s="312">
        <v>1300</v>
      </c>
      <c r="AG150" s="193"/>
      <c r="AH150" s="313">
        <v>594</v>
      </c>
      <c r="AI150" s="193"/>
      <c r="AJ150" s="313">
        <v>706</v>
      </c>
      <c r="AK150" s="106"/>
      <c r="AL150" s="312">
        <v>1493</v>
      </c>
      <c r="AM150" s="193"/>
      <c r="AN150" s="313">
        <v>681</v>
      </c>
      <c r="AO150" s="193"/>
      <c r="AP150" s="313">
        <v>812</v>
      </c>
      <c r="AQ150" s="106"/>
      <c r="AR150" s="310">
        <v>83</v>
      </c>
    </row>
    <row r="151" spans="1:46">
      <c r="A151" s="309">
        <v>84</v>
      </c>
      <c r="B151" s="312">
        <f t="shared" si="103"/>
        <v>1007</v>
      </c>
      <c r="C151" s="193"/>
      <c r="D151" s="313">
        <v>429</v>
      </c>
      <c r="E151" s="193"/>
      <c r="F151" s="313">
        <v>578</v>
      </c>
      <c r="G151" s="106"/>
      <c r="H151" s="312">
        <f t="shared" si="104"/>
        <v>1079</v>
      </c>
      <c r="I151" s="193"/>
      <c r="J151" s="313">
        <v>458</v>
      </c>
      <c r="K151" s="193"/>
      <c r="L151" s="313">
        <v>621</v>
      </c>
      <c r="M151" s="106"/>
      <c r="N151" s="638">
        <f t="shared" si="105"/>
        <v>1122</v>
      </c>
      <c r="O151" s="639"/>
      <c r="P151" s="651">
        <v>481</v>
      </c>
      <c r="Q151" s="639"/>
      <c r="R151" s="651">
        <v>641</v>
      </c>
      <c r="S151" s="106"/>
      <c r="T151" s="192">
        <v>1080</v>
      </c>
      <c r="U151" s="193"/>
      <c r="V151" s="313">
        <v>461</v>
      </c>
      <c r="W151" s="193"/>
      <c r="X151" s="313">
        <v>619</v>
      </c>
      <c r="Y151" s="106"/>
      <c r="Z151" s="192">
        <v>1247</v>
      </c>
      <c r="AA151" s="193"/>
      <c r="AB151" s="313">
        <v>519</v>
      </c>
      <c r="AC151" s="193"/>
      <c r="AD151" s="313">
        <v>728</v>
      </c>
      <c r="AE151" s="106"/>
      <c r="AF151" s="312">
        <v>1114</v>
      </c>
      <c r="AG151" s="193"/>
      <c r="AH151" s="313">
        <v>509</v>
      </c>
      <c r="AI151" s="193"/>
      <c r="AJ151" s="313">
        <v>605</v>
      </c>
      <c r="AK151" s="106"/>
      <c r="AL151" s="312">
        <v>1211</v>
      </c>
      <c r="AM151" s="193"/>
      <c r="AN151" s="313">
        <v>542</v>
      </c>
      <c r="AO151" s="193"/>
      <c r="AP151" s="313">
        <v>669</v>
      </c>
      <c r="AQ151" s="106"/>
      <c r="AR151" s="310">
        <v>84</v>
      </c>
    </row>
    <row r="152" spans="1:46" ht="9.9" customHeight="1">
      <c r="A152" s="762"/>
      <c r="B152" s="149"/>
      <c r="C152" s="109"/>
      <c r="D152" s="149"/>
      <c r="E152" s="109"/>
      <c r="F152" s="149"/>
      <c r="G152" s="109"/>
      <c r="H152" s="149"/>
      <c r="I152" s="109"/>
      <c r="J152" s="149"/>
      <c r="K152" s="109"/>
      <c r="L152" s="149"/>
      <c r="M152" s="109"/>
      <c r="N152" s="598"/>
      <c r="O152" s="602"/>
      <c r="P152" s="647"/>
      <c r="Q152" s="602"/>
      <c r="R152" s="647"/>
      <c r="S152" s="109"/>
      <c r="T152" s="146"/>
      <c r="U152" s="109"/>
      <c r="V152" s="149"/>
      <c r="W152" s="109"/>
      <c r="X152" s="149"/>
      <c r="Y152" s="109"/>
      <c r="Z152" s="146"/>
      <c r="AA152" s="109"/>
      <c r="AB152" s="149"/>
      <c r="AC152" s="109"/>
      <c r="AD152" s="149"/>
      <c r="AE152" s="109"/>
      <c r="AF152" s="149"/>
      <c r="AG152" s="109"/>
      <c r="AH152" s="149"/>
      <c r="AI152" s="109"/>
      <c r="AJ152" s="149"/>
      <c r="AK152" s="109"/>
      <c r="AL152" s="149"/>
      <c r="AM152" s="109"/>
      <c r="AN152" s="149"/>
      <c r="AO152" s="109"/>
      <c r="AP152" s="149"/>
      <c r="AQ152" s="109"/>
      <c r="AR152" s="743"/>
    </row>
    <row r="153" spans="1:46" ht="14.1" customHeight="1">
      <c r="A153" s="961"/>
      <c r="B153" s="961"/>
      <c r="C153" s="961"/>
      <c r="D153" s="961"/>
      <c r="E153" s="961"/>
      <c r="F153" s="961"/>
      <c r="G153" s="166"/>
      <c r="Z153" s="581"/>
      <c r="AA153" s="580"/>
      <c r="AB153" s="581"/>
      <c r="AC153" s="580"/>
      <c r="AD153" s="581"/>
      <c r="AR153" s="461"/>
    </row>
    <row r="154" spans="1:46">
      <c r="Z154" s="581"/>
      <c r="AA154" s="580"/>
      <c r="AB154" s="581"/>
      <c r="AC154" s="580"/>
      <c r="AD154" s="581"/>
      <c r="AR154" s="461"/>
    </row>
    <row r="155" spans="1:46">
      <c r="Z155" s="581"/>
      <c r="AA155" s="580"/>
      <c r="AB155" s="581"/>
      <c r="AC155" s="580"/>
      <c r="AD155" s="581"/>
      <c r="AR155" s="461"/>
    </row>
    <row r="156" spans="1:46">
      <c r="Z156" s="581"/>
      <c r="AA156" s="580"/>
      <c r="AB156" s="581"/>
      <c r="AC156" s="580"/>
      <c r="AD156" s="581"/>
      <c r="AR156" s="461"/>
    </row>
    <row r="157" spans="1:46" ht="23.1" customHeight="1">
      <c r="A157" s="807" t="s">
        <v>764</v>
      </c>
      <c r="B157" s="807"/>
      <c r="C157" s="807"/>
      <c r="D157" s="807"/>
      <c r="E157" s="807"/>
      <c r="F157" s="807"/>
      <c r="G157" s="807"/>
      <c r="H157" s="807"/>
      <c r="I157" s="807"/>
      <c r="J157" s="807"/>
      <c r="K157" s="807"/>
      <c r="L157" s="807"/>
      <c r="M157" s="807"/>
      <c r="N157" s="807"/>
      <c r="O157" s="807"/>
      <c r="P157" s="807"/>
      <c r="Q157" s="807"/>
      <c r="R157" s="807"/>
      <c r="S157" s="807"/>
      <c r="T157" s="807"/>
      <c r="U157" s="807"/>
      <c r="V157" s="807"/>
      <c r="W157" s="807"/>
      <c r="X157" s="807"/>
      <c r="Y157" s="807"/>
      <c r="Z157" s="807"/>
      <c r="AA157" s="807"/>
      <c r="AB157" s="807"/>
      <c r="AC157" s="807"/>
      <c r="AD157" s="807"/>
      <c r="AE157" s="807"/>
      <c r="AF157" s="807"/>
      <c r="AG157" s="807"/>
      <c r="AH157" s="807"/>
      <c r="AI157" s="807"/>
      <c r="AJ157" s="807"/>
      <c r="AK157" s="807"/>
      <c r="AL157" s="807"/>
      <c r="AM157" s="807"/>
      <c r="AN157" s="807"/>
      <c r="AO157" s="807"/>
      <c r="AP157" s="807"/>
      <c r="AQ157" s="807"/>
      <c r="AR157" s="807"/>
      <c r="AS157" s="556"/>
    </row>
    <row r="158" spans="1:46" ht="23.1" customHeight="1">
      <c r="Z158" s="581"/>
      <c r="AA158" s="580"/>
      <c r="AB158" s="581"/>
      <c r="AC158" s="580"/>
      <c r="AD158" s="581"/>
      <c r="AR158" s="461"/>
    </row>
    <row r="159" spans="1:46" ht="23.1" customHeight="1">
      <c r="A159" s="953" t="s">
        <v>517</v>
      </c>
      <c r="B159" s="953"/>
      <c r="C159" s="953"/>
      <c r="D159" s="953"/>
      <c r="E159" s="953"/>
      <c r="F159" s="953"/>
      <c r="G159" s="953"/>
      <c r="H159" s="953"/>
      <c r="I159" s="953"/>
      <c r="J159" s="953"/>
      <c r="K159" s="953"/>
      <c r="L159" s="953"/>
      <c r="M159" s="953"/>
      <c r="N159" s="953"/>
      <c r="O159" s="953"/>
      <c r="P159" s="953"/>
      <c r="Q159" s="953"/>
      <c r="R159" s="953"/>
      <c r="S159" s="953"/>
      <c r="T159" s="953"/>
      <c r="U159" s="953"/>
      <c r="V159" s="953"/>
      <c r="W159" s="953"/>
      <c r="X159" s="953"/>
      <c r="Y159" s="953"/>
      <c r="Z159" s="953"/>
      <c r="AA159" s="953"/>
      <c r="AB159" s="953"/>
      <c r="AC159" s="953"/>
      <c r="AD159" s="953"/>
      <c r="AE159" s="953"/>
      <c r="AF159" s="953"/>
      <c r="AG159" s="953"/>
      <c r="AH159" s="953"/>
      <c r="AI159" s="953"/>
      <c r="AJ159" s="953"/>
      <c r="AK159" s="953"/>
      <c r="AL159" s="953"/>
      <c r="AM159" s="953"/>
      <c r="AN159" s="953"/>
      <c r="AO159" s="953"/>
      <c r="AP159" s="953"/>
      <c r="AQ159" s="953"/>
      <c r="AR159" s="953"/>
      <c r="AS159" s="764"/>
      <c r="AT159" s="764"/>
    </row>
    <row r="160" spans="1:46" ht="15.9" customHeight="1">
      <c r="A160" s="942" t="s">
        <v>226</v>
      </c>
      <c r="B160" s="939" t="s">
        <v>609</v>
      </c>
      <c r="C160" s="954"/>
      <c r="D160" s="954"/>
      <c r="E160" s="954"/>
      <c r="F160" s="954"/>
      <c r="G160" s="940"/>
      <c r="H160" s="939" t="s">
        <v>619</v>
      </c>
      <c r="I160" s="954"/>
      <c r="J160" s="954"/>
      <c r="K160" s="954"/>
      <c r="L160" s="954"/>
      <c r="M160" s="940"/>
      <c r="N160" s="955" t="s">
        <v>684</v>
      </c>
      <c r="O160" s="956"/>
      <c r="P160" s="956"/>
      <c r="Q160" s="956"/>
      <c r="R160" s="956"/>
      <c r="S160" s="957"/>
      <c r="T160" s="939" t="s">
        <v>626</v>
      </c>
      <c r="U160" s="954"/>
      <c r="V160" s="954"/>
      <c r="W160" s="954"/>
      <c r="X160" s="954"/>
      <c r="Y160" s="940"/>
      <c r="Z160" s="955" t="s">
        <v>676</v>
      </c>
      <c r="AA160" s="956"/>
      <c r="AB160" s="956"/>
      <c r="AC160" s="956"/>
      <c r="AD160" s="956"/>
      <c r="AE160" s="957"/>
      <c r="AF160" s="955" t="s">
        <v>708</v>
      </c>
      <c r="AG160" s="956"/>
      <c r="AH160" s="956"/>
      <c r="AI160" s="956"/>
      <c r="AJ160" s="956"/>
      <c r="AK160" s="957"/>
      <c r="AL160" s="955" t="s">
        <v>734</v>
      </c>
      <c r="AM160" s="956"/>
      <c r="AN160" s="956"/>
      <c r="AO160" s="956"/>
      <c r="AP160" s="956"/>
      <c r="AQ160" s="957"/>
      <c r="AR160" s="942" t="s">
        <v>226</v>
      </c>
    </row>
    <row r="161" spans="1:45" ht="15.9" customHeight="1">
      <c r="A161" s="943"/>
      <c r="B161" s="958" t="s">
        <v>60</v>
      </c>
      <c r="C161" s="958"/>
      <c r="D161" s="958" t="s">
        <v>6</v>
      </c>
      <c r="E161" s="958"/>
      <c r="F161" s="958" t="s">
        <v>7</v>
      </c>
      <c r="G161" s="958"/>
      <c r="H161" s="958" t="s">
        <v>60</v>
      </c>
      <c r="I161" s="958"/>
      <c r="J161" s="958" t="s">
        <v>6</v>
      </c>
      <c r="K161" s="958"/>
      <c r="L161" s="958" t="s">
        <v>7</v>
      </c>
      <c r="M161" s="958"/>
      <c r="N161" s="958" t="s">
        <v>60</v>
      </c>
      <c r="O161" s="958"/>
      <c r="P161" s="958" t="s">
        <v>6</v>
      </c>
      <c r="Q161" s="958"/>
      <c r="R161" s="958" t="s">
        <v>7</v>
      </c>
      <c r="S161" s="958"/>
      <c r="T161" s="958" t="s">
        <v>60</v>
      </c>
      <c r="U161" s="958"/>
      <c r="V161" s="958" t="s">
        <v>6</v>
      </c>
      <c r="W161" s="958"/>
      <c r="X161" s="958" t="s">
        <v>7</v>
      </c>
      <c r="Y161" s="958"/>
      <c r="Z161" s="960" t="s">
        <v>60</v>
      </c>
      <c r="AA161" s="960"/>
      <c r="AB161" s="960" t="s">
        <v>6</v>
      </c>
      <c r="AC161" s="960"/>
      <c r="AD161" s="958" t="s">
        <v>7</v>
      </c>
      <c r="AE161" s="958"/>
      <c r="AF161" s="958" t="s">
        <v>60</v>
      </c>
      <c r="AG161" s="958"/>
      <c r="AH161" s="958" t="s">
        <v>6</v>
      </c>
      <c r="AI161" s="958"/>
      <c r="AJ161" s="958" t="s">
        <v>7</v>
      </c>
      <c r="AK161" s="958"/>
      <c r="AL161" s="958" t="s">
        <v>60</v>
      </c>
      <c r="AM161" s="958"/>
      <c r="AN161" s="958" t="s">
        <v>6</v>
      </c>
      <c r="AO161" s="958"/>
      <c r="AP161" s="958" t="s">
        <v>7</v>
      </c>
      <c r="AQ161" s="958"/>
      <c r="AR161" s="943"/>
    </row>
    <row r="162" spans="1:45" ht="13.2" customHeight="1">
      <c r="A162" s="162"/>
      <c r="B162" s="160"/>
      <c r="C162" s="163"/>
      <c r="D162" s="160"/>
      <c r="E162" s="163"/>
      <c r="F162" s="160"/>
      <c r="G162" s="163"/>
      <c r="H162" s="161"/>
      <c r="I162" s="163"/>
      <c r="J162" s="160"/>
      <c r="K162" s="163"/>
      <c r="L162" s="648"/>
      <c r="M162" s="649"/>
      <c r="N162" s="680"/>
      <c r="O162" s="649"/>
      <c r="P162" s="648"/>
      <c r="Q162" s="649"/>
      <c r="R162" s="648"/>
      <c r="S162" s="163"/>
      <c r="T162" s="161"/>
      <c r="U162" s="163"/>
      <c r="V162" s="160"/>
      <c r="W162" s="163"/>
      <c r="X162" s="160"/>
      <c r="Y162" s="163"/>
      <c r="Z162" s="161"/>
      <c r="AA162" s="163"/>
      <c r="AB162" s="160"/>
      <c r="AC162" s="163"/>
      <c r="AD162" s="160"/>
      <c r="AE162" s="163"/>
      <c r="AF162" s="160"/>
      <c r="AG162" s="163"/>
      <c r="AH162" s="160"/>
      <c r="AI162" s="163"/>
      <c r="AJ162" s="160"/>
      <c r="AK162" s="163"/>
      <c r="AL162" s="160"/>
      <c r="AM162" s="163"/>
      <c r="AN162" s="160"/>
      <c r="AO162" s="163"/>
      <c r="AP162" s="160"/>
      <c r="AQ162" s="163"/>
      <c r="AR162" s="167"/>
    </row>
    <row r="163" spans="1:45" ht="13.2" customHeight="1">
      <c r="A163" s="309" t="s">
        <v>244</v>
      </c>
      <c r="B163" s="192">
        <f t="shared" ref="B163:AQ163" si="106">SUM(B164:B168)</f>
        <v>3598</v>
      </c>
      <c r="C163" s="312">
        <f t="shared" si="106"/>
        <v>0</v>
      </c>
      <c r="D163" s="192">
        <f t="shared" si="106"/>
        <v>1320</v>
      </c>
      <c r="E163" s="312">
        <f t="shared" si="106"/>
        <v>0</v>
      </c>
      <c r="F163" s="192">
        <f t="shared" si="106"/>
        <v>2278</v>
      </c>
      <c r="G163" s="317">
        <f t="shared" si="106"/>
        <v>0</v>
      </c>
      <c r="H163" s="192">
        <f t="shared" si="106"/>
        <v>3857</v>
      </c>
      <c r="I163" s="312">
        <f t="shared" si="106"/>
        <v>0</v>
      </c>
      <c r="J163" s="192">
        <f t="shared" si="106"/>
        <v>1451</v>
      </c>
      <c r="K163" s="312">
        <f t="shared" si="106"/>
        <v>0</v>
      </c>
      <c r="L163" s="638">
        <f t="shared" si="106"/>
        <v>2406</v>
      </c>
      <c r="M163" s="691">
        <f t="shared" si="106"/>
        <v>0</v>
      </c>
      <c r="N163" s="638">
        <f t="shared" si="106"/>
        <v>3911</v>
      </c>
      <c r="O163" s="640">
        <f t="shared" si="106"/>
        <v>0</v>
      </c>
      <c r="P163" s="638">
        <f t="shared" si="106"/>
        <v>1461</v>
      </c>
      <c r="Q163" s="640">
        <f t="shared" si="106"/>
        <v>0</v>
      </c>
      <c r="R163" s="638">
        <f t="shared" si="106"/>
        <v>2450</v>
      </c>
      <c r="S163" s="311">
        <f t="shared" si="106"/>
        <v>0</v>
      </c>
      <c r="T163" s="192">
        <f t="shared" si="106"/>
        <v>4010</v>
      </c>
      <c r="U163" s="312">
        <f t="shared" si="106"/>
        <v>0</v>
      </c>
      <c r="V163" s="192">
        <f t="shared" si="106"/>
        <v>1504</v>
      </c>
      <c r="W163" s="312">
        <f t="shared" si="106"/>
        <v>0</v>
      </c>
      <c r="X163" s="192">
        <f t="shared" si="106"/>
        <v>2506</v>
      </c>
      <c r="Y163" s="311">
        <f t="shared" si="106"/>
        <v>0</v>
      </c>
      <c r="Z163" s="192">
        <f t="shared" si="106"/>
        <v>4179</v>
      </c>
      <c r="AA163" s="312">
        <f t="shared" si="106"/>
        <v>0</v>
      </c>
      <c r="AB163" s="192">
        <f t="shared" si="106"/>
        <v>1603</v>
      </c>
      <c r="AC163" s="312">
        <f t="shared" si="106"/>
        <v>0</v>
      </c>
      <c r="AD163" s="192">
        <f t="shared" si="106"/>
        <v>2576</v>
      </c>
      <c r="AE163" s="311">
        <f t="shared" si="106"/>
        <v>0</v>
      </c>
      <c r="AF163" s="192">
        <f t="shared" si="106"/>
        <v>4376</v>
      </c>
      <c r="AG163" s="312">
        <f t="shared" si="106"/>
        <v>0</v>
      </c>
      <c r="AH163" s="192">
        <f t="shared" si="106"/>
        <v>1686</v>
      </c>
      <c r="AI163" s="312">
        <f t="shared" si="106"/>
        <v>0</v>
      </c>
      <c r="AJ163" s="192">
        <f t="shared" si="106"/>
        <v>2690</v>
      </c>
      <c r="AK163" s="317">
        <f t="shared" si="106"/>
        <v>0</v>
      </c>
      <c r="AL163" s="192">
        <f t="shared" si="106"/>
        <v>4555</v>
      </c>
      <c r="AM163" s="312">
        <f t="shared" si="106"/>
        <v>0</v>
      </c>
      <c r="AN163" s="192">
        <f t="shared" si="106"/>
        <v>1822</v>
      </c>
      <c r="AO163" s="312">
        <f t="shared" si="106"/>
        <v>0</v>
      </c>
      <c r="AP163" s="192">
        <f t="shared" si="106"/>
        <v>2733</v>
      </c>
      <c r="AQ163" s="317">
        <f t="shared" si="106"/>
        <v>0</v>
      </c>
      <c r="AR163" s="309" t="s">
        <v>519</v>
      </c>
      <c r="AS163" s="168"/>
    </row>
    <row r="164" spans="1:45" ht="13.2" customHeight="1">
      <c r="A164" s="309">
        <v>85</v>
      </c>
      <c r="B164" s="312">
        <f t="shared" ref="B164:B168" si="107">D164+F164</f>
        <v>890</v>
      </c>
      <c r="C164" s="193"/>
      <c r="D164" s="386">
        <v>362</v>
      </c>
      <c r="E164" s="193"/>
      <c r="F164" s="386">
        <v>528</v>
      </c>
      <c r="G164" s="106"/>
      <c r="H164" s="192">
        <f t="shared" ref="H164:H168" si="108">J164+L164</f>
        <v>965</v>
      </c>
      <c r="I164" s="193"/>
      <c r="J164" s="386">
        <v>402</v>
      </c>
      <c r="K164" s="193"/>
      <c r="L164" s="386">
        <v>563</v>
      </c>
      <c r="M164" s="106"/>
      <c r="N164" s="638">
        <f t="shared" ref="N164:N168" si="109">P164+R164</f>
        <v>972</v>
      </c>
      <c r="O164" s="639"/>
      <c r="P164" s="654">
        <v>392</v>
      </c>
      <c r="Q164" s="639"/>
      <c r="R164" s="654">
        <v>580</v>
      </c>
      <c r="S164" s="106"/>
      <c r="T164" s="192">
        <v>1016</v>
      </c>
      <c r="U164" s="193"/>
      <c r="V164" s="386">
        <v>411</v>
      </c>
      <c r="W164" s="193"/>
      <c r="X164" s="386">
        <v>605</v>
      </c>
      <c r="Y164" s="106"/>
      <c r="Z164" s="192">
        <v>1013</v>
      </c>
      <c r="AA164" s="193"/>
      <c r="AB164" s="386">
        <v>422</v>
      </c>
      <c r="AC164" s="193"/>
      <c r="AD164" s="386">
        <v>591</v>
      </c>
      <c r="AE164" s="106"/>
      <c r="AF164" s="312">
        <v>1174</v>
      </c>
      <c r="AG164" s="193"/>
      <c r="AH164" s="386">
        <v>471</v>
      </c>
      <c r="AI164" s="193"/>
      <c r="AJ164" s="386">
        <v>703</v>
      </c>
      <c r="AK164" s="106"/>
      <c r="AL164" s="312">
        <v>1044</v>
      </c>
      <c r="AM164" s="193"/>
      <c r="AN164" s="386">
        <v>471</v>
      </c>
      <c r="AO164" s="193"/>
      <c r="AP164" s="386">
        <v>573</v>
      </c>
      <c r="AQ164" s="106"/>
      <c r="AR164" s="309">
        <v>85</v>
      </c>
    </row>
    <row r="165" spans="1:45" ht="13.2" customHeight="1">
      <c r="A165" s="309">
        <v>86</v>
      </c>
      <c r="B165" s="312">
        <f t="shared" si="107"/>
        <v>831</v>
      </c>
      <c r="C165" s="193"/>
      <c r="D165" s="386">
        <v>310</v>
      </c>
      <c r="E165" s="193"/>
      <c r="F165" s="386">
        <v>521</v>
      </c>
      <c r="G165" s="106"/>
      <c r="H165" s="192">
        <f t="shared" si="108"/>
        <v>846</v>
      </c>
      <c r="I165" s="193"/>
      <c r="J165" s="386">
        <v>338</v>
      </c>
      <c r="K165" s="193"/>
      <c r="L165" s="386">
        <v>508</v>
      </c>
      <c r="M165" s="106"/>
      <c r="N165" s="638">
        <f t="shared" si="109"/>
        <v>883</v>
      </c>
      <c r="O165" s="639"/>
      <c r="P165" s="654">
        <v>342</v>
      </c>
      <c r="Q165" s="639"/>
      <c r="R165" s="654">
        <v>541</v>
      </c>
      <c r="S165" s="106"/>
      <c r="T165" s="192">
        <v>909</v>
      </c>
      <c r="U165" s="193"/>
      <c r="V165" s="386">
        <v>353</v>
      </c>
      <c r="W165" s="193"/>
      <c r="X165" s="386">
        <v>556</v>
      </c>
      <c r="Y165" s="106"/>
      <c r="Z165" s="192">
        <v>959</v>
      </c>
      <c r="AA165" s="193"/>
      <c r="AB165" s="386">
        <v>383</v>
      </c>
      <c r="AC165" s="193"/>
      <c r="AD165" s="386">
        <v>576</v>
      </c>
      <c r="AE165" s="106"/>
      <c r="AF165" s="312">
        <v>925</v>
      </c>
      <c r="AG165" s="193"/>
      <c r="AH165" s="386">
        <v>373</v>
      </c>
      <c r="AI165" s="193"/>
      <c r="AJ165" s="386">
        <v>552</v>
      </c>
      <c r="AK165" s="106"/>
      <c r="AL165" s="312">
        <v>1109</v>
      </c>
      <c r="AM165" s="193"/>
      <c r="AN165" s="386">
        <v>437</v>
      </c>
      <c r="AO165" s="193"/>
      <c r="AP165" s="386">
        <v>672</v>
      </c>
      <c r="AQ165" s="106"/>
      <c r="AR165" s="309">
        <v>86</v>
      </c>
    </row>
    <row r="166" spans="1:45" ht="13.2" customHeight="1">
      <c r="A166" s="309">
        <v>87</v>
      </c>
      <c r="B166" s="312">
        <f t="shared" si="107"/>
        <v>741</v>
      </c>
      <c r="C166" s="193"/>
      <c r="D166" s="386">
        <v>261</v>
      </c>
      <c r="E166" s="193"/>
      <c r="F166" s="386">
        <v>480</v>
      </c>
      <c r="G166" s="106"/>
      <c r="H166" s="192">
        <f t="shared" si="108"/>
        <v>780</v>
      </c>
      <c r="I166" s="193"/>
      <c r="J166" s="386">
        <v>278</v>
      </c>
      <c r="K166" s="193"/>
      <c r="L166" s="386">
        <v>502</v>
      </c>
      <c r="M166" s="106"/>
      <c r="N166" s="638">
        <f t="shared" si="109"/>
        <v>766</v>
      </c>
      <c r="O166" s="639"/>
      <c r="P166" s="654">
        <v>290</v>
      </c>
      <c r="Q166" s="639"/>
      <c r="R166" s="654">
        <v>476</v>
      </c>
      <c r="S166" s="106"/>
      <c r="T166" s="192">
        <v>753</v>
      </c>
      <c r="U166" s="193"/>
      <c r="V166" s="386">
        <v>280</v>
      </c>
      <c r="W166" s="193"/>
      <c r="X166" s="386">
        <v>473</v>
      </c>
      <c r="Y166" s="106"/>
      <c r="Z166" s="192">
        <v>847</v>
      </c>
      <c r="AA166" s="193"/>
      <c r="AB166" s="386">
        <v>321</v>
      </c>
      <c r="AC166" s="193"/>
      <c r="AD166" s="386">
        <v>526</v>
      </c>
      <c r="AE166" s="106"/>
      <c r="AF166" s="312">
        <v>894</v>
      </c>
      <c r="AG166" s="193"/>
      <c r="AH166" s="386">
        <v>348</v>
      </c>
      <c r="AI166" s="193"/>
      <c r="AJ166" s="386">
        <v>546</v>
      </c>
      <c r="AK166" s="106"/>
      <c r="AL166" s="312">
        <v>852</v>
      </c>
      <c r="AM166" s="193"/>
      <c r="AN166" s="386">
        <v>345</v>
      </c>
      <c r="AO166" s="193"/>
      <c r="AP166" s="386">
        <v>507</v>
      </c>
      <c r="AQ166" s="106"/>
      <c r="AR166" s="309">
        <v>87</v>
      </c>
    </row>
    <row r="167" spans="1:45" ht="13.2" customHeight="1">
      <c r="A167" s="309">
        <v>88</v>
      </c>
      <c r="B167" s="312">
        <f t="shared" si="107"/>
        <v>628</v>
      </c>
      <c r="C167" s="193"/>
      <c r="D167" s="386">
        <v>221</v>
      </c>
      <c r="E167" s="193"/>
      <c r="F167" s="386">
        <v>407</v>
      </c>
      <c r="G167" s="106"/>
      <c r="H167" s="192">
        <f t="shared" si="108"/>
        <v>688</v>
      </c>
      <c r="I167" s="193"/>
      <c r="J167" s="386">
        <v>240</v>
      </c>
      <c r="K167" s="193"/>
      <c r="L167" s="386">
        <v>448</v>
      </c>
      <c r="M167" s="106"/>
      <c r="N167" s="638">
        <f t="shared" si="109"/>
        <v>701</v>
      </c>
      <c r="O167" s="639"/>
      <c r="P167" s="654">
        <v>238</v>
      </c>
      <c r="Q167" s="639"/>
      <c r="R167" s="654">
        <v>463</v>
      </c>
      <c r="S167" s="106"/>
      <c r="T167" s="192">
        <v>726</v>
      </c>
      <c r="U167" s="193"/>
      <c r="V167" s="386">
        <v>257</v>
      </c>
      <c r="W167" s="193"/>
      <c r="X167" s="386">
        <v>469</v>
      </c>
      <c r="Y167" s="106"/>
      <c r="Z167" s="192">
        <v>691</v>
      </c>
      <c r="AA167" s="193"/>
      <c r="AB167" s="386">
        <v>244</v>
      </c>
      <c r="AC167" s="193"/>
      <c r="AD167" s="386">
        <v>447</v>
      </c>
      <c r="AE167" s="106"/>
      <c r="AF167" s="312">
        <v>773</v>
      </c>
      <c r="AG167" s="193"/>
      <c r="AH167" s="386">
        <v>286</v>
      </c>
      <c r="AI167" s="193"/>
      <c r="AJ167" s="386">
        <v>487</v>
      </c>
      <c r="AK167" s="106"/>
      <c r="AL167" s="312">
        <v>841</v>
      </c>
      <c r="AM167" s="193"/>
      <c r="AN167" s="386">
        <v>319</v>
      </c>
      <c r="AO167" s="193"/>
      <c r="AP167" s="386">
        <v>522</v>
      </c>
      <c r="AQ167" s="106"/>
      <c r="AR167" s="309">
        <v>88</v>
      </c>
    </row>
    <row r="168" spans="1:45" ht="13.2" customHeight="1">
      <c r="A168" s="309">
        <v>89</v>
      </c>
      <c r="B168" s="312">
        <f t="shared" si="107"/>
        <v>508</v>
      </c>
      <c r="C168" s="193"/>
      <c r="D168" s="386">
        <v>166</v>
      </c>
      <c r="E168" s="193"/>
      <c r="F168" s="386">
        <v>342</v>
      </c>
      <c r="G168" s="106"/>
      <c r="H168" s="192">
        <f t="shared" si="108"/>
        <v>578</v>
      </c>
      <c r="I168" s="193"/>
      <c r="J168" s="386">
        <v>193</v>
      </c>
      <c r="K168" s="193"/>
      <c r="L168" s="386">
        <v>385</v>
      </c>
      <c r="M168" s="106"/>
      <c r="N168" s="638">
        <f t="shared" si="109"/>
        <v>589</v>
      </c>
      <c r="O168" s="639"/>
      <c r="P168" s="654">
        <v>199</v>
      </c>
      <c r="Q168" s="639"/>
      <c r="R168" s="654">
        <v>390</v>
      </c>
      <c r="S168" s="106"/>
      <c r="T168" s="192">
        <v>606</v>
      </c>
      <c r="U168" s="193"/>
      <c r="V168" s="386">
        <v>203</v>
      </c>
      <c r="W168" s="193"/>
      <c r="X168" s="386">
        <v>403</v>
      </c>
      <c r="Y168" s="106"/>
      <c r="Z168" s="192">
        <v>669</v>
      </c>
      <c r="AA168" s="193"/>
      <c r="AB168" s="386">
        <v>233</v>
      </c>
      <c r="AC168" s="193"/>
      <c r="AD168" s="386">
        <v>436</v>
      </c>
      <c r="AE168" s="106"/>
      <c r="AF168" s="312">
        <v>610</v>
      </c>
      <c r="AG168" s="193"/>
      <c r="AH168" s="386">
        <v>208</v>
      </c>
      <c r="AI168" s="193"/>
      <c r="AJ168" s="386">
        <v>402</v>
      </c>
      <c r="AK168" s="106"/>
      <c r="AL168" s="312">
        <v>709</v>
      </c>
      <c r="AM168" s="193"/>
      <c r="AN168" s="386">
        <v>250</v>
      </c>
      <c r="AO168" s="193"/>
      <c r="AP168" s="386">
        <v>459</v>
      </c>
      <c r="AQ168" s="106"/>
      <c r="AR168" s="309">
        <v>89</v>
      </c>
    </row>
    <row r="169" spans="1:45" ht="13.2" customHeight="1">
      <c r="A169" s="309"/>
      <c r="B169" s="312"/>
      <c r="C169" s="193"/>
      <c r="D169" s="312"/>
      <c r="E169" s="193"/>
      <c r="F169" s="312"/>
      <c r="G169" s="106"/>
      <c r="H169" s="192"/>
      <c r="I169" s="193"/>
      <c r="J169" s="312"/>
      <c r="K169" s="193"/>
      <c r="L169" s="312"/>
      <c r="M169" s="106"/>
      <c r="N169" s="638"/>
      <c r="O169" s="639"/>
      <c r="P169" s="640"/>
      <c r="Q169" s="639"/>
      <c r="R169" s="640"/>
      <c r="S169" s="106"/>
      <c r="T169" s="192"/>
      <c r="U169" s="193"/>
      <c r="V169" s="312"/>
      <c r="W169" s="193"/>
      <c r="X169" s="312"/>
      <c r="Y169" s="106"/>
      <c r="Z169" s="192"/>
      <c r="AA169" s="193"/>
      <c r="AB169" s="312"/>
      <c r="AC169" s="193"/>
      <c r="AD169" s="312"/>
      <c r="AE169" s="106"/>
      <c r="AF169" s="312"/>
      <c r="AG169" s="193"/>
      <c r="AH169" s="312"/>
      <c r="AI169" s="193"/>
      <c r="AJ169" s="312"/>
      <c r="AK169" s="106"/>
      <c r="AL169" s="312"/>
      <c r="AM169" s="193"/>
      <c r="AN169" s="312"/>
      <c r="AO169" s="193"/>
      <c r="AP169" s="312"/>
      <c r="AQ169" s="106"/>
      <c r="AR169" s="309"/>
    </row>
    <row r="170" spans="1:45" ht="13.2" customHeight="1">
      <c r="A170" s="309" t="s">
        <v>245</v>
      </c>
      <c r="B170" s="312">
        <f t="shared" ref="B170" si="110">SUM(D170:F170)</f>
        <v>1736</v>
      </c>
      <c r="C170" s="193"/>
      <c r="D170" s="192">
        <f>SUM(D171:D175)</f>
        <v>424</v>
      </c>
      <c r="E170" s="312">
        <f>SUM(E171:E175)</f>
        <v>0</v>
      </c>
      <c r="F170" s="192">
        <f>SUM(F171:F175)</f>
        <v>1312</v>
      </c>
      <c r="G170" s="106"/>
      <c r="H170" s="192">
        <f t="shared" ref="H170" si="111">SUM(J170:L170)</f>
        <v>1770</v>
      </c>
      <c r="I170" s="193"/>
      <c r="J170" s="192">
        <f>SUM(J171:J175)</f>
        <v>465</v>
      </c>
      <c r="K170" s="312">
        <f>SUM(K171:K175)</f>
        <v>0</v>
      </c>
      <c r="L170" s="192">
        <f>SUM(L171:L175)</f>
        <v>1305</v>
      </c>
      <c r="M170" s="106"/>
      <c r="N170" s="638">
        <f t="shared" ref="N170" si="112">SUM(P170:R170)</f>
        <v>1815</v>
      </c>
      <c r="O170" s="639"/>
      <c r="P170" s="638">
        <f>SUM(P171:P175)</f>
        <v>478</v>
      </c>
      <c r="Q170" s="640">
        <f>SUM(Q171:Q175)</f>
        <v>0</v>
      </c>
      <c r="R170" s="638">
        <f>SUM(R171:R175)</f>
        <v>1337</v>
      </c>
      <c r="S170" s="106"/>
      <c r="T170" s="192">
        <f t="shared" ref="T170" si="113">SUM(V170:X170)</f>
        <v>1801</v>
      </c>
      <c r="U170" s="193"/>
      <c r="V170" s="192">
        <f>SUM(V171:V175)</f>
        <v>484</v>
      </c>
      <c r="W170" s="312">
        <f>SUM(W171:W175)</f>
        <v>0</v>
      </c>
      <c r="X170" s="192">
        <f>SUM(X171:X175)</f>
        <v>1317</v>
      </c>
      <c r="Y170" s="106"/>
      <c r="Z170" s="192">
        <f t="shared" ref="Z170" si="114">SUM(AB170:AD170)</f>
        <v>1948</v>
      </c>
      <c r="AA170" s="193"/>
      <c r="AB170" s="192">
        <f>SUM(AB171:AB175)</f>
        <v>550</v>
      </c>
      <c r="AC170" s="312">
        <f>SUM(AC171:AC175)</f>
        <v>0</v>
      </c>
      <c r="AD170" s="192">
        <f>SUM(AD171:AD175)</f>
        <v>1398</v>
      </c>
      <c r="AE170" s="106"/>
      <c r="AF170" s="312">
        <f t="shared" ref="AF170" si="115">SUM(AH170:AJ170)</f>
        <v>2137</v>
      </c>
      <c r="AG170" s="193"/>
      <c r="AH170" s="192">
        <f>SUM(AH171:AH175)</f>
        <v>664</v>
      </c>
      <c r="AI170" s="312">
        <f>SUM(AI171:AI175)</f>
        <v>0</v>
      </c>
      <c r="AJ170" s="192">
        <f>SUM(AJ171:AJ175)</f>
        <v>1473</v>
      </c>
      <c r="AK170" s="106"/>
      <c r="AL170" s="312">
        <f t="shared" ref="AL170" si="116">SUM(AN170:AP170)</f>
        <v>2139</v>
      </c>
      <c r="AM170" s="193"/>
      <c r="AN170" s="192">
        <f>SUM(AN171:AN175)</f>
        <v>664</v>
      </c>
      <c r="AO170" s="312">
        <f>SUM(AO171:AO175)</f>
        <v>0</v>
      </c>
      <c r="AP170" s="192">
        <f>SUM(AP171:AP175)</f>
        <v>1475</v>
      </c>
      <c r="AQ170" s="106"/>
      <c r="AR170" s="309" t="s">
        <v>520</v>
      </c>
    </row>
    <row r="171" spans="1:45" ht="13.2" customHeight="1">
      <c r="A171" s="309">
        <v>90</v>
      </c>
      <c r="B171" s="312">
        <f t="shared" ref="B171:B175" si="117">D171+F171</f>
        <v>481</v>
      </c>
      <c r="C171" s="193"/>
      <c r="D171" s="386">
        <v>129</v>
      </c>
      <c r="E171" s="193"/>
      <c r="F171" s="386">
        <v>352</v>
      </c>
      <c r="G171" s="106"/>
      <c r="H171" s="192">
        <f t="shared" ref="H171:H175" si="118">J171+L171</f>
        <v>461</v>
      </c>
      <c r="I171" s="193"/>
      <c r="J171" s="386">
        <v>146</v>
      </c>
      <c r="K171" s="193"/>
      <c r="L171" s="386">
        <v>315</v>
      </c>
      <c r="M171" s="106"/>
      <c r="N171" s="638">
        <f t="shared" ref="N171:N175" si="119">P171+R171</f>
        <v>534</v>
      </c>
      <c r="O171" s="639"/>
      <c r="P171" s="654">
        <v>164</v>
      </c>
      <c r="Q171" s="639"/>
      <c r="R171" s="654">
        <v>370</v>
      </c>
      <c r="S171" s="106"/>
      <c r="T171" s="192">
        <v>531</v>
      </c>
      <c r="U171" s="193"/>
      <c r="V171" s="386">
        <v>174</v>
      </c>
      <c r="W171" s="193"/>
      <c r="X171" s="386">
        <v>357</v>
      </c>
      <c r="Y171" s="106"/>
      <c r="Z171" s="192">
        <v>546</v>
      </c>
      <c r="AA171" s="193"/>
      <c r="AB171" s="386">
        <v>178</v>
      </c>
      <c r="AC171" s="193"/>
      <c r="AD171" s="386">
        <v>368</v>
      </c>
      <c r="AE171" s="106"/>
      <c r="AF171" s="312">
        <v>606</v>
      </c>
      <c r="AG171" s="193"/>
      <c r="AH171" s="386">
        <v>213</v>
      </c>
      <c r="AI171" s="193"/>
      <c r="AJ171" s="386">
        <v>393</v>
      </c>
      <c r="AK171" s="106"/>
      <c r="AL171" s="312">
        <v>523</v>
      </c>
      <c r="AM171" s="193"/>
      <c r="AN171" s="386">
        <v>165</v>
      </c>
      <c r="AO171" s="193"/>
      <c r="AP171" s="386">
        <v>358</v>
      </c>
      <c r="AQ171" s="106"/>
      <c r="AR171" s="310">
        <v>90</v>
      </c>
    </row>
    <row r="172" spans="1:45" ht="13.2" customHeight="1">
      <c r="A172" s="309">
        <v>91</v>
      </c>
      <c r="B172" s="312">
        <f t="shared" si="117"/>
        <v>381</v>
      </c>
      <c r="C172" s="193"/>
      <c r="D172" s="386">
        <v>105</v>
      </c>
      <c r="E172" s="193"/>
      <c r="F172" s="386">
        <v>276</v>
      </c>
      <c r="G172" s="106"/>
      <c r="H172" s="192">
        <f t="shared" si="118"/>
        <v>429</v>
      </c>
      <c r="I172" s="193"/>
      <c r="J172" s="386">
        <v>109</v>
      </c>
      <c r="K172" s="193"/>
      <c r="L172" s="386">
        <v>320</v>
      </c>
      <c r="M172" s="106"/>
      <c r="N172" s="638">
        <f t="shared" si="119"/>
        <v>406</v>
      </c>
      <c r="O172" s="639"/>
      <c r="P172" s="654">
        <v>111</v>
      </c>
      <c r="Q172" s="639"/>
      <c r="R172" s="654">
        <v>295</v>
      </c>
      <c r="S172" s="106"/>
      <c r="T172" s="192">
        <v>413</v>
      </c>
      <c r="U172" s="193"/>
      <c r="V172" s="386">
        <v>115</v>
      </c>
      <c r="W172" s="193"/>
      <c r="X172" s="386">
        <v>298</v>
      </c>
      <c r="Y172" s="106"/>
      <c r="Z172" s="192">
        <v>493</v>
      </c>
      <c r="AA172" s="193"/>
      <c r="AB172" s="386">
        <v>160</v>
      </c>
      <c r="AC172" s="193"/>
      <c r="AD172" s="386">
        <v>333</v>
      </c>
      <c r="AE172" s="106"/>
      <c r="AF172" s="312">
        <v>483</v>
      </c>
      <c r="AG172" s="193"/>
      <c r="AH172" s="386">
        <v>154</v>
      </c>
      <c r="AI172" s="193"/>
      <c r="AJ172" s="386">
        <v>329</v>
      </c>
      <c r="AK172" s="106"/>
      <c r="AL172" s="312">
        <v>529</v>
      </c>
      <c r="AM172" s="193"/>
      <c r="AN172" s="386">
        <v>175</v>
      </c>
      <c r="AO172" s="193"/>
      <c r="AP172" s="386">
        <v>354</v>
      </c>
      <c r="AQ172" s="106"/>
      <c r="AR172" s="310">
        <v>91</v>
      </c>
    </row>
    <row r="173" spans="1:45" ht="13.2" customHeight="1">
      <c r="A173" s="309">
        <v>92</v>
      </c>
      <c r="B173" s="312">
        <f t="shared" si="117"/>
        <v>350</v>
      </c>
      <c r="C173" s="193"/>
      <c r="D173" s="386">
        <v>88</v>
      </c>
      <c r="E173" s="193"/>
      <c r="F173" s="386">
        <v>262</v>
      </c>
      <c r="G173" s="106"/>
      <c r="H173" s="192">
        <f t="shared" si="118"/>
        <v>322</v>
      </c>
      <c r="I173" s="193"/>
      <c r="J173" s="386">
        <v>80</v>
      </c>
      <c r="K173" s="193"/>
      <c r="L173" s="386">
        <v>242</v>
      </c>
      <c r="M173" s="106"/>
      <c r="N173" s="638">
        <f t="shared" si="119"/>
        <v>378</v>
      </c>
      <c r="O173" s="639"/>
      <c r="P173" s="654">
        <v>89</v>
      </c>
      <c r="Q173" s="639"/>
      <c r="R173" s="654">
        <v>289</v>
      </c>
      <c r="S173" s="106"/>
      <c r="T173" s="192">
        <v>378</v>
      </c>
      <c r="U173" s="193"/>
      <c r="V173" s="386">
        <v>90</v>
      </c>
      <c r="W173" s="193"/>
      <c r="X173" s="386">
        <v>288</v>
      </c>
      <c r="Y173" s="106"/>
      <c r="Z173" s="192">
        <v>375</v>
      </c>
      <c r="AA173" s="193"/>
      <c r="AB173" s="386">
        <v>101</v>
      </c>
      <c r="AC173" s="193"/>
      <c r="AD173" s="386">
        <v>274</v>
      </c>
      <c r="AE173" s="106"/>
      <c r="AF173" s="312">
        <v>426</v>
      </c>
      <c r="AG173" s="193"/>
      <c r="AH173" s="386">
        <v>141</v>
      </c>
      <c r="AI173" s="193"/>
      <c r="AJ173" s="386">
        <v>285</v>
      </c>
      <c r="AK173" s="106"/>
      <c r="AL173" s="312">
        <v>429</v>
      </c>
      <c r="AM173" s="193"/>
      <c r="AN173" s="386">
        <v>133</v>
      </c>
      <c r="AO173" s="193"/>
      <c r="AP173" s="386">
        <v>296</v>
      </c>
      <c r="AQ173" s="106"/>
      <c r="AR173" s="310">
        <v>92</v>
      </c>
    </row>
    <row r="174" spans="1:45" ht="13.2" customHeight="1">
      <c r="A174" s="309">
        <v>93</v>
      </c>
      <c r="B174" s="312">
        <f t="shared" si="117"/>
        <v>308</v>
      </c>
      <c r="C174" s="193"/>
      <c r="D174" s="386">
        <v>65</v>
      </c>
      <c r="E174" s="193"/>
      <c r="F174" s="386">
        <v>243</v>
      </c>
      <c r="G174" s="106"/>
      <c r="H174" s="192">
        <f t="shared" si="118"/>
        <v>306</v>
      </c>
      <c r="I174" s="193"/>
      <c r="J174" s="386">
        <v>79</v>
      </c>
      <c r="K174" s="193"/>
      <c r="L174" s="386">
        <v>227</v>
      </c>
      <c r="M174" s="106"/>
      <c r="N174" s="638">
        <f t="shared" si="119"/>
        <v>254</v>
      </c>
      <c r="O174" s="639"/>
      <c r="P174" s="654">
        <v>58</v>
      </c>
      <c r="Q174" s="639"/>
      <c r="R174" s="654">
        <v>196</v>
      </c>
      <c r="S174" s="106"/>
      <c r="T174" s="192">
        <v>234</v>
      </c>
      <c r="U174" s="193"/>
      <c r="V174" s="386">
        <v>44</v>
      </c>
      <c r="W174" s="193"/>
      <c r="X174" s="386">
        <v>190</v>
      </c>
      <c r="Y174" s="106"/>
      <c r="Z174" s="192">
        <v>342</v>
      </c>
      <c r="AA174" s="193"/>
      <c r="AB174" s="386">
        <v>78</v>
      </c>
      <c r="AC174" s="193"/>
      <c r="AD174" s="386">
        <v>264</v>
      </c>
      <c r="AE174" s="106"/>
      <c r="AF174" s="312">
        <v>330</v>
      </c>
      <c r="AG174" s="193"/>
      <c r="AH174" s="386">
        <v>91</v>
      </c>
      <c r="AI174" s="193"/>
      <c r="AJ174" s="386">
        <v>239</v>
      </c>
      <c r="AK174" s="106"/>
      <c r="AL174" s="312">
        <v>383</v>
      </c>
      <c r="AM174" s="193"/>
      <c r="AN174" s="386">
        <v>119</v>
      </c>
      <c r="AO174" s="193"/>
      <c r="AP174" s="386">
        <v>264</v>
      </c>
      <c r="AQ174" s="106"/>
      <c r="AR174" s="310">
        <v>93</v>
      </c>
    </row>
    <row r="175" spans="1:45" ht="13.2" customHeight="1">
      <c r="A175" s="309">
        <v>94</v>
      </c>
      <c r="B175" s="312">
        <f t="shared" si="117"/>
        <v>216</v>
      </c>
      <c r="C175" s="193"/>
      <c r="D175" s="386">
        <v>37</v>
      </c>
      <c r="E175" s="193"/>
      <c r="F175" s="386">
        <v>179</v>
      </c>
      <c r="G175" s="106"/>
      <c r="H175" s="192">
        <f t="shared" si="118"/>
        <v>252</v>
      </c>
      <c r="I175" s="193"/>
      <c r="J175" s="386">
        <v>51</v>
      </c>
      <c r="K175" s="193"/>
      <c r="L175" s="386">
        <v>201</v>
      </c>
      <c r="M175" s="106"/>
      <c r="N175" s="638">
        <f t="shared" si="119"/>
        <v>243</v>
      </c>
      <c r="O175" s="639"/>
      <c r="P175" s="654">
        <v>56</v>
      </c>
      <c r="Q175" s="639"/>
      <c r="R175" s="654">
        <v>187</v>
      </c>
      <c r="S175" s="106"/>
      <c r="T175" s="192">
        <v>245</v>
      </c>
      <c r="U175" s="193"/>
      <c r="V175" s="386">
        <v>61</v>
      </c>
      <c r="W175" s="193"/>
      <c r="X175" s="386">
        <v>184</v>
      </c>
      <c r="Y175" s="106"/>
      <c r="Z175" s="192">
        <v>192</v>
      </c>
      <c r="AA175" s="193"/>
      <c r="AB175" s="386">
        <v>33</v>
      </c>
      <c r="AC175" s="193"/>
      <c r="AD175" s="386">
        <v>159</v>
      </c>
      <c r="AE175" s="106"/>
      <c r="AF175" s="312">
        <v>292</v>
      </c>
      <c r="AG175" s="193"/>
      <c r="AH175" s="386">
        <v>65</v>
      </c>
      <c r="AI175" s="193"/>
      <c r="AJ175" s="386">
        <v>227</v>
      </c>
      <c r="AK175" s="106"/>
      <c r="AL175" s="312">
        <v>275</v>
      </c>
      <c r="AM175" s="193"/>
      <c r="AN175" s="386">
        <v>72</v>
      </c>
      <c r="AO175" s="193"/>
      <c r="AP175" s="386">
        <v>203</v>
      </c>
      <c r="AQ175" s="106"/>
      <c r="AR175" s="310">
        <v>94</v>
      </c>
    </row>
    <row r="176" spans="1:45" ht="13.2" customHeight="1">
      <c r="A176" s="309"/>
      <c r="B176" s="312"/>
      <c r="C176" s="193"/>
      <c r="D176" s="312"/>
      <c r="E176" s="193"/>
      <c r="F176" s="312"/>
      <c r="G176" s="106"/>
      <c r="H176" s="192"/>
      <c r="I176" s="193"/>
      <c r="J176" s="312"/>
      <c r="K176" s="193"/>
      <c r="L176" s="312"/>
      <c r="M176" s="106"/>
      <c r="N176" s="638"/>
      <c r="O176" s="639"/>
      <c r="P176" s="640"/>
      <c r="Q176" s="639"/>
      <c r="R176" s="640"/>
      <c r="S176" s="106"/>
      <c r="T176" s="192"/>
      <c r="U176" s="193"/>
      <c r="V176" s="312"/>
      <c r="W176" s="193"/>
      <c r="X176" s="312"/>
      <c r="Y176" s="106"/>
      <c r="Z176" s="192"/>
      <c r="AA176" s="193"/>
      <c r="AB176" s="312"/>
      <c r="AC176" s="193"/>
      <c r="AD176" s="312"/>
      <c r="AE176" s="106"/>
      <c r="AF176" s="312"/>
      <c r="AG176" s="193"/>
      <c r="AH176" s="312"/>
      <c r="AI176" s="193"/>
      <c r="AJ176" s="312"/>
      <c r="AK176" s="106"/>
      <c r="AL176" s="312"/>
      <c r="AM176" s="193"/>
      <c r="AN176" s="312"/>
      <c r="AO176" s="193"/>
      <c r="AP176" s="312"/>
      <c r="AQ176" s="106"/>
      <c r="AR176" s="310"/>
    </row>
    <row r="177" spans="1:44" ht="13.2" customHeight="1">
      <c r="A177" s="309" t="s">
        <v>246</v>
      </c>
      <c r="B177" s="312">
        <f t="shared" ref="B177" si="120">SUM(D177:F177)</f>
        <v>488</v>
      </c>
      <c r="C177" s="193"/>
      <c r="D177" s="192">
        <f>SUM(D178:D182)</f>
        <v>106</v>
      </c>
      <c r="E177" s="312">
        <f>SUM(E178:E182)</f>
        <v>0</v>
      </c>
      <c r="F177" s="192">
        <f>SUM(F178:F182)</f>
        <v>382</v>
      </c>
      <c r="G177" s="106"/>
      <c r="H177" s="192">
        <f t="shared" ref="H177" si="121">SUM(J177:L177)</f>
        <v>537</v>
      </c>
      <c r="I177" s="193"/>
      <c r="J177" s="192">
        <f>SUM(J178:J182)</f>
        <v>104</v>
      </c>
      <c r="K177" s="312">
        <f>SUM(K178:K182)</f>
        <v>0</v>
      </c>
      <c r="L177" s="192">
        <f>SUM(L178:L182)</f>
        <v>433</v>
      </c>
      <c r="M177" s="106"/>
      <c r="N177" s="638">
        <f t="shared" ref="N177" si="122">SUM(P177:R177)</f>
        <v>502</v>
      </c>
      <c r="O177" s="639"/>
      <c r="P177" s="638">
        <f>SUM(P178:P182)</f>
        <v>100</v>
      </c>
      <c r="Q177" s="640">
        <f>SUM(Q178:Q182)</f>
        <v>0</v>
      </c>
      <c r="R177" s="638">
        <f>SUM(R178:R182)</f>
        <v>402</v>
      </c>
      <c r="S177" s="106"/>
      <c r="T177" s="192">
        <f t="shared" ref="T177" si="123">SUM(V177:X177)</f>
        <v>515</v>
      </c>
      <c r="U177" s="193"/>
      <c r="V177" s="192">
        <f>SUM(V178:V182)</f>
        <v>104</v>
      </c>
      <c r="W177" s="312">
        <f>SUM(W178:W182)</f>
        <v>0</v>
      </c>
      <c r="X177" s="192">
        <f>SUM(X178:X182)</f>
        <v>411</v>
      </c>
      <c r="Y177" s="106"/>
      <c r="Z177" s="192">
        <f t="shared" ref="Z177" si="124">SUM(AB177:AD177)</f>
        <v>586</v>
      </c>
      <c r="AA177" s="193"/>
      <c r="AB177" s="192">
        <f>SUM(AB178:AB182)</f>
        <v>129</v>
      </c>
      <c r="AC177" s="312">
        <f>SUM(AC178:AC182)</f>
        <v>0</v>
      </c>
      <c r="AD177" s="192">
        <f>SUM(AD178:AD182)</f>
        <v>457</v>
      </c>
      <c r="AE177" s="106"/>
      <c r="AF177" s="312">
        <f t="shared" ref="AF177" si="125">SUM(AH177:AJ177)</f>
        <v>574</v>
      </c>
      <c r="AG177" s="193"/>
      <c r="AH177" s="192">
        <f>SUM(AH178:AH182)</f>
        <v>122</v>
      </c>
      <c r="AI177" s="312">
        <f>SUM(AI178:AI182)</f>
        <v>0</v>
      </c>
      <c r="AJ177" s="192">
        <f>SUM(AJ178:AJ182)</f>
        <v>452</v>
      </c>
      <c r="AK177" s="106"/>
      <c r="AL177" s="312">
        <f t="shared" ref="AL177" si="126">SUM(AN177:AP177)</f>
        <v>645</v>
      </c>
      <c r="AM177" s="193"/>
      <c r="AN177" s="192">
        <f>SUM(AN178:AN182)</f>
        <v>128</v>
      </c>
      <c r="AO177" s="312">
        <f>SUM(AO178:AO182)</f>
        <v>0</v>
      </c>
      <c r="AP177" s="192">
        <f>SUM(AP178:AP182)</f>
        <v>517</v>
      </c>
      <c r="AQ177" s="106"/>
      <c r="AR177" s="310" t="s">
        <v>521</v>
      </c>
    </row>
    <row r="178" spans="1:44" ht="13.2" customHeight="1">
      <c r="A178" s="309">
        <v>95</v>
      </c>
      <c r="B178" s="312">
        <f t="shared" ref="B178:B182" si="127">D178+F178</f>
        <v>182</v>
      </c>
      <c r="C178" s="193"/>
      <c r="D178" s="386">
        <v>51</v>
      </c>
      <c r="E178" s="193"/>
      <c r="F178" s="386">
        <v>131</v>
      </c>
      <c r="G178" s="106"/>
      <c r="H178" s="192">
        <f t="shared" ref="H178:H182" si="128">J178+L178</f>
        <v>182</v>
      </c>
      <c r="I178" s="193"/>
      <c r="J178" s="386">
        <v>27</v>
      </c>
      <c r="K178" s="193"/>
      <c r="L178" s="386">
        <v>155</v>
      </c>
      <c r="M178" s="106"/>
      <c r="N178" s="638">
        <f t="shared" ref="N178:N182" si="129">P178+R178</f>
        <v>175</v>
      </c>
      <c r="O178" s="639"/>
      <c r="P178" s="654">
        <v>39</v>
      </c>
      <c r="Q178" s="639"/>
      <c r="R178" s="654">
        <v>136</v>
      </c>
      <c r="S178" s="106"/>
      <c r="T178" s="192">
        <v>192</v>
      </c>
      <c r="U178" s="193"/>
      <c r="V178" s="386">
        <v>40</v>
      </c>
      <c r="W178" s="193"/>
      <c r="X178" s="386">
        <v>152</v>
      </c>
      <c r="Y178" s="106"/>
      <c r="Z178" s="192">
        <v>202</v>
      </c>
      <c r="AA178" s="193"/>
      <c r="AB178" s="386">
        <v>50</v>
      </c>
      <c r="AC178" s="193"/>
      <c r="AD178" s="386">
        <v>152</v>
      </c>
      <c r="AE178" s="106"/>
      <c r="AF178" s="312">
        <v>156</v>
      </c>
      <c r="AG178" s="193"/>
      <c r="AH178" s="386">
        <v>22</v>
      </c>
      <c r="AI178" s="193"/>
      <c r="AJ178" s="386">
        <v>134</v>
      </c>
      <c r="AK178" s="106"/>
      <c r="AL178" s="312">
        <v>247</v>
      </c>
      <c r="AM178" s="193"/>
      <c r="AN178" s="386">
        <v>52</v>
      </c>
      <c r="AO178" s="193"/>
      <c r="AP178" s="386">
        <v>195</v>
      </c>
      <c r="AQ178" s="106"/>
      <c r="AR178" s="310">
        <v>95</v>
      </c>
    </row>
    <row r="179" spans="1:44" ht="13.2" customHeight="1">
      <c r="A179" s="309">
        <v>96</v>
      </c>
      <c r="B179" s="312">
        <f t="shared" si="127"/>
        <v>126</v>
      </c>
      <c r="C179" s="193"/>
      <c r="D179" s="386">
        <v>19</v>
      </c>
      <c r="E179" s="193"/>
      <c r="F179" s="386">
        <v>107</v>
      </c>
      <c r="G179" s="106"/>
      <c r="H179" s="192">
        <f t="shared" si="128"/>
        <v>150</v>
      </c>
      <c r="I179" s="193"/>
      <c r="J179" s="386">
        <v>43</v>
      </c>
      <c r="K179" s="193"/>
      <c r="L179" s="386">
        <v>107</v>
      </c>
      <c r="M179" s="106"/>
      <c r="N179" s="638">
        <f t="shared" si="129"/>
        <v>124</v>
      </c>
      <c r="O179" s="639"/>
      <c r="P179" s="654">
        <v>21</v>
      </c>
      <c r="Q179" s="639"/>
      <c r="R179" s="654">
        <v>103</v>
      </c>
      <c r="S179" s="106"/>
      <c r="T179" s="192">
        <v>123</v>
      </c>
      <c r="U179" s="193"/>
      <c r="V179" s="386">
        <v>25</v>
      </c>
      <c r="W179" s="193"/>
      <c r="X179" s="386">
        <v>98</v>
      </c>
      <c r="Y179" s="106"/>
      <c r="Z179" s="192">
        <v>155</v>
      </c>
      <c r="AA179" s="193"/>
      <c r="AB179" s="386">
        <v>29</v>
      </c>
      <c r="AC179" s="193"/>
      <c r="AD179" s="386">
        <v>126</v>
      </c>
      <c r="AE179" s="106"/>
      <c r="AF179" s="312">
        <v>165</v>
      </c>
      <c r="AG179" s="193"/>
      <c r="AH179" s="386">
        <v>42</v>
      </c>
      <c r="AI179" s="193"/>
      <c r="AJ179" s="386">
        <v>123</v>
      </c>
      <c r="AK179" s="106"/>
      <c r="AL179" s="312">
        <v>120</v>
      </c>
      <c r="AM179" s="193"/>
      <c r="AN179" s="386">
        <v>13</v>
      </c>
      <c r="AO179" s="193"/>
      <c r="AP179" s="386">
        <v>107</v>
      </c>
      <c r="AQ179" s="106"/>
      <c r="AR179" s="310">
        <v>96</v>
      </c>
    </row>
    <row r="180" spans="1:44" ht="13.2" customHeight="1">
      <c r="A180" s="309">
        <v>97</v>
      </c>
      <c r="B180" s="312">
        <f t="shared" si="127"/>
        <v>85</v>
      </c>
      <c r="C180" s="193"/>
      <c r="D180" s="386">
        <v>16</v>
      </c>
      <c r="E180" s="193"/>
      <c r="F180" s="386">
        <v>69</v>
      </c>
      <c r="G180" s="106"/>
      <c r="H180" s="312">
        <f t="shared" si="128"/>
        <v>101</v>
      </c>
      <c r="I180" s="193"/>
      <c r="J180" s="386">
        <v>15</v>
      </c>
      <c r="K180" s="193"/>
      <c r="L180" s="386">
        <v>86</v>
      </c>
      <c r="M180" s="106"/>
      <c r="N180" s="638">
        <f t="shared" si="129"/>
        <v>87</v>
      </c>
      <c r="O180" s="639"/>
      <c r="P180" s="654">
        <v>25</v>
      </c>
      <c r="Q180" s="639"/>
      <c r="R180" s="654">
        <v>62</v>
      </c>
      <c r="S180" s="106"/>
      <c r="T180" s="192">
        <v>87</v>
      </c>
      <c r="U180" s="193"/>
      <c r="V180" s="386">
        <v>23</v>
      </c>
      <c r="W180" s="193"/>
      <c r="X180" s="386">
        <v>64</v>
      </c>
      <c r="Y180" s="106"/>
      <c r="Z180" s="192">
        <v>91</v>
      </c>
      <c r="AA180" s="193"/>
      <c r="AB180" s="386">
        <v>20</v>
      </c>
      <c r="AC180" s="193"/>
      <c r="AD180" s="386">
        <v>71</v>
      </c>
      <c r="AE180" s="106"/>
      <c r="AF180" s="312">
        <v>129</v>
      </c>
      <c r="AG180" s="193"/>
      <c r="AH180" s="386">
        <v>26</v>
      </c>
      <c r="AI180" s="193"/>
      <c r="AJ180" s="386">
        <v>103</v>
      </c>
      <c r="AK180" s="106"/>
      <c r="AL180" s="312">
        <v>129</v>
      </c>
      <c r="AM180" s="193"/>
      <c r="AN180" s="386">
        <v>32</v>
      </c>
      <c r="AO180" s="193"/>
      <c r="AP180" s="386">
        <v>97</v>
      </c>
      <c r="AQ180" s="106"/>
      <c r="AR180" s="310">
        <v>97</v>
      </c>
    </row>
    <row r="181" spans="1:44" ht="13.2" customHeight="1">
      <c r="A181" s="309">
        <v>98</v>
      </c>
      <c r="B181" s="312">
        <f t="shared" si="127"/>
        <v>51</v>
      </c>
      <c r="C181" s="193"/>
      <c r="D181" s="386">
        <v>9</v>
      </c>
      <c r="E181" s="193"/>
      <c r="F181" s="386">
        <v>42</v>
      </c>
      <c r="G181" s="106"/>
      <c r="H181" s="312">
        <f t="shared" si="128"/>
        <v>70</v>
      </c>
      <c r="I181" s="193"/>
      <c r="J181" s="386">
        <v>13</v>
      </c>
      <c r="K181" s="193"/>
      <c r="L181" s="386">
        <v>57</v>
      </c>
      <c r="M181" s="106"/>
      <c r="N181" s="638">
        <f t="shared" si="129"/>
        <v>73</v>
      </c>
      <c r="O181" s="639"/>
      <c r="P181" s="654">
        <v>10</v>
      </c>
      <c r="Q181" s="639"/>
      <c r="R181" s="654">
        <v>63</v>
      </c>
      <c r="S181" s="106"/>
      <c r="T181" s="192">
        <v>75</v>
      </c>
      <c r="U181" s="193"/>
      <c r="V181" s="386">
        <v>12</v>
      </c>
      <c r="W181" s="193"/>
      <c r="X181" s="386">
        <v>63</v>
      </c>
      <c r="Y181" s="106"/>
      <c r="Z181" s="192">
        <v>71</v>
      </c>
      <c r="AA181" s="193"/>
      <c r="AB181" s="386">
        <v>18</v>
      </c>
      <c r="AC181" s="193"/>
      <c r="AD181" s="386">
        <v>53</v>
      </c>
      <c r="AE181" s="106"/>
      <c r="AF181" s="312">
        <v>71</v>
      </c>
      <c r="AG181" s="193"/>
      <c r="AH181" s="386">
        <v>17</v>
      </c>
      <c r="AI181" s="193"/>
      <c r="AJ181" s="386">
        <v>54</v>
      </c>
      <c r="AK181" s="106"/>
      <c r="AL181" s="312">
        <v>105</v>
      </c>
      <c r="AM181" s="193"/>
      <c r="AN181" s="386">
        <v>21</v>
      </c>
      <c r="AO181" s="193"/>
      <c r="AP181" s="386">
        <v>84</v>
      </c>
      <c r="AQ181" s="106"/>
      <c r="AR181" s="310">
        <v>98</v>
      </c>
    </row>
    <row r="182" spans="1:44" ht="13.2" customHeight="1">
      <c r="A182" s="309">
        <v>99</v>
      </c>
      <c r="B182" s="312">
        <f t="shared" si="127"/>
        <v>44</v>
      </c>
      <c r="C182" s="193"/>
      <c r="D182" s="386">
        <v>11</v>
      </c>
      <c r="E182" s="193"/>
      <c r="F182" s="386">
        <v>33</v>
      </c>
      <c r="G182" s="106"/>
      <c r="H182" s="312">
        <f t="shared" si="128"/>
        <v>34</v>
      </c>
      <c r="I182" s="193"/>
      <c r="J182" s="386">
        <v>6</v>
      </c>
      <c r="K182" s="193"/>
      <c r="L182" s="386">
        <v>28</v>
      </c>
      <c r="M182" s="106"/>
      <c r="N182" s="638">
        <f t="shared" si="129"/>
        <v>43</v>
      </c>
      <c r="O182" s="639"/>
      <c r="P182" s="654">
        <v>5</v>
      </c>
      <c r="Q182" s="639"/>
      <c r="R182" s="654">
        <v>38</v>
      </c>
      <c r="S182" s="106"/>
      <c r="T182" s="192">
        <v>38</v>
      </c>
      <c r="U182" s="193"/>
      <c r="V182" s="386">
        <v>4</v>
      </c>
      <c r="W182" s="193"/>
      <c r="X182" s="386">
        <v>34</v>
      </c>
      <c r="Y182" s="106"/>
      <c r="Z182" s="192">
        <v>67</v>
      </c>
      <c r="AA182" s="193"/>
      <c r="AB182" s="386">
        <v>12</v>
      </c>
      <c r="AC182" s="193"/>
      <c r="AD182" s="386">
        <v>55</v>
      </c>
      <c r="AE182" s="106"/>
      <c r="AF182" s="312">
        <v>53</v>
      </c>
      <c r="AG182" s="193"/>
      <c r="AH182" s="386">
        <v>15</v>
      </c>
      <c r="AI182" s="193"/>
      <c r="AJ182" s="386">
        <v>38</v>
      </c>
      <c r="AK182" s="106"/>
      <c r="AL182" s="312">
        <v>44</v>
      </c>
      <c r="AM182" s="193"/>
      <c r="AN182" s="386">
        <v>10</v>
      </c>
      <c r="AO182" s="193"/>
      <c r="AP182" s="386">
        <v>34</v>
      </c>
      <c r="AQ182" s="106"/>
      <c r="AR182" s="310">
        <v>99</v>
      </c>
    </row>
    <row r="183" spans="1:44" ht="13.2" customHeight="1">
      <c r="A183" s="309"/>
      <c r="B183" s="104"/>
      <c r="C183" s="103"/>
      <c r="D183" s="104"/>
      <c r="E183" s="103"/>
      <c r="F183" s="104"/>
      <c r="G183" s="106"/>
      <c r="H183" s="104"/>
      <c r="I183" s="103"/>
      <c r="J183" s="104"/>
      <c r="K183" s="103"/>
      <c r="L183" s="104"/>
      <c r="M183" s="106"/>
      <c r="N183" s="593"/>
      <c r="O183" s="655"/>
      <c r="P183" s="592"/>
      <c r="Q183" s="655"/>
      <c r="R183" s="592"/>
      <c r="S183" s="106"/>
      <c r="T183" s="105"/>
      <c r="U183" s="103"/>
      <c r="V183" s="104"/>
      <c r="W183" s="103"/>
      <c r="X183" s="104"/>
      <c r="Y183" s="106"/>
      <c r="Z183" s="105"/>
      <c r="AA183" s="103"/>
      <c r="AB183" s="104"/>
      <c r="AC183" s="103"/>
      <c r="AD183" s="104"/>
      <c r="AE183" s="106"/>
      <c r="AF183" s="104"/>
      <c r="AG183" s="103"/>
      <c r="AH183" s="104"/>
      <c r="AI183" s="103"/>
      <c r="AJ183" s="104"/>
      <c r="AK183" s="106"/>
      <c r="AL183" s="104"/>
      <c r="AM183" s="103"/>
      <c r="AN183" s="104"/>
      <c r="AO183" s="103"/>
      <c r="AP183" s="104"/>
      <c r="AQ183" s="106"/>
      <c r="AR183" s="310"/>
    </row>
    <row r="184" spans="1:44" ht="13.2" customHeight="1">
      <c r="A184" s="763" t="s">
        <v>247</v>
      </c>
      <c r="B184" s="312">
        <f>SUM(D184:F184)</f>
        <v>80</v>
      </c>
      <c r="C184" s="193"/>
      <c r="D184" s="386">
        <v>17</v>
      </c>
      <c r="E184" s="193"/>
      <c r="F184" s="386">
        <v>63</v>
      </c>
      <c r="G184" s="106"/>
      <c r="H184" s="312">
        <f>SUM(J184:L184)</f>
        <v>83</v>
      </c>
      <c r="I184" s="193"/>
      <c r="J184" s="386">
        <v>19</v>
      </c>
      <c r="K184" s="193"/>
      <c r="L184" s="386">
        <v>64</v>
      </c>
      <c r="M184" s="106"/>
      <c r="N184" s="638">
        <f>SUM(P184:R184)</f>
        <v>69</v>
      </c>
      <c r="O184" s="639"/>
      <c r="P184" s="654">
        <v>10</v>
      </c>
      <c r="Q184" s="639"/>
      <c r="R184" s="654">
        <v>59</v>
      </c>
      <c r="S184" s="106"/>
      <c r="T184" s="192">
        <f>SUM(V184:X184)</f>
        <v>75</v>
      </c>
      <c r="U184" s="193"/>
      <c r="V184" s="386">
        <v>10</v>
      </c>
      <c r="W184" s="193"/>
      <c r="X184" s="386">
        <v>65</v>
      </c>
      <c r="Y184" s="106"/>
      <c r="Z184" s="192">
        <v>74</v>
      </c>
      <c r="AA184" s="193"/>
      <c r="AB184" s="386">
        <v>8</v>
      </c>
      <c r="AC184" s="193"/>
      <c r="AD184" s="386">
        <v>66</v>
      </c>
      <c r="AE184" s="106"/>
      <c r="AF184" s="312">
        <v>101</v>
      </c>
      <c r="AG184" s="193"/>
      <c r="AH184" s="386">
        <v>12</v>
      </c>
      <c r="AI184" s="193"/>
      <c r="AJ184" s="386">
        <v>89</v>
      </c>
      <c r="AK184" s="106"/>
      <c r="AL184" s="312">
        <v>114</v>
      </c>
      <c r="AM184" s="193"/>
      <c r="AN184" s="386">
        <v>23</v>
      </c>
      <c r="AO184" s="193"/>
      <c r="AP184" s="386">
        <v>91</v>
      </c>
      <c r="AQ184" s="106"/>
      <c r="AR184" s="373" t="s">
        <v>634</v>
      </c>
    </row>
    <row r="185" spans="1:44" ht="13.2" customHeight="1">
      <c r="A185" s="763" t="s">
        <v>248</v>
      </c>
      <c r="B185" s="312">
        <f>SUM(D185:F185)</f>
        <v>1421</v>
      </c>
      <c r="C185" s="193"/>
      <c r="D185" s="387">
        <v>1187</v>
      </c>
      <c r="E185" s="193"/>
      <c r="F185" s="386">
        <v>234</v>
      </c>
      <c r="G185" s="106"/>
      <c r="H185" s="312">
        <f>SUM(J185:L185)</f>
        <v>1421</v>
      </c>
      <c r="I185" s="193"/>
      <c r="J185" s="387">
        <v>1187</v>
      </c>
      <c r="K185" s="193"/>
      <c r="L185" s="386">
        <v>234</v>
      </c>
      <c r="M185" s="106"/>
      <c r="N185" s="638">
        <f>SUM(P185:R185)</f>
        <v>2899</v>
      </c>
      <c r="O185" s="639"/>
      <c r="P185" s="656">
        <v>1814</v>
      </c>
      <c r="Q185" s="639"/>
      <c r="R185" s="654">
        <v>1085</v>
      </c>
      <c r="S185" s="106"/>
      <c r="T185" s="192">
        <f>SUM(V185:X185)</f>
        <v>2899</v>
      </c>
      <c r="U185" s="193"/>
      <c r="V185" s="387">
        <v>1814</v>
      </c>
      <c r="W185" s="193"/>
      <c r="X185" s="386">
        <v>1085</v>
      </c>
      <c r="Y185" s="106"/>
      <c r="Z185" s="192">
        <f>SUM(AB185:AD185)</f>
        <v>2899</v>
      </c>
      <c r="AA185" s="193"/>
      <c r="AB185" s="387">
        <v>1814</v>
      </c>
      <c r="AC185" s="193"/>
      <c r="AD185" s="386">
        <v>1085</v>
      </c>
      <c r="AE185" s="106"/>
      <c r="AF185" s="312">
        <f>SUM(AH185:AJ185)</f>
        <v>2899</v>
      </c>
      <c r="AG185" s="193"/>
      <c r="AH185" s="387">
        <v>1814</v>
      </c>
      <c r="AI185" s="193"/>
      <c r="AJ185" s="386">
        <v>1085</v>
      </c>
      <c r="AK185" s="106"/>
      <c r="AL185" s="312">
        <f>SUM(AN185:AP185)</f>
        <v>2899</v>
      </c>
      <c r="AM185" s="193"/>
      <c r="AN185" s="387">
        <v>1814</v>
      </c>
      <c r="AO185" s="193"/>
      <c r="AP185" s="386">
        <v>1085</v>
      </c>
      <c r="AQ185" s="106"/>
      <c r="AR185" s="373" t="s">
        <v>522</v>
      </c>
    </row>
    <row r="186" spans="1:44" ht="13.2" customHeight="1">
      <c r="A186" s="309"/>
      <c r="B186" s="312"/>
      <c r="C186" s="193"/>
      <c r="D186" s="388"/>
      <c r="E186" s="193"/>
      <c r="F186" s="312"/>
      <c r="G186" s="106"/>
      <c r="H186" s="312"/>
      <c r="I186" s="193"/>
      <c r="J186" s="388"/>
      <c r="K186" s="193"/>
      <c r="L186" s="312"/>
      <c r="M186" s="106"/>
      <c r="N186" s="638"/>
      <c r="O186" s="639"/>
      <c r="P186" s="391"/>
      <c r="Q186" s="639"/>
      <c r="R186" s="640"/>
      <c r="S186" s="106"/>
      <c r="T186" s="192"/>
      <c r="U186" s="193"/>
      <c r="V186" s="388"/>
      <c r="W186" s="193"/>
      <c r="X186" s="312"/>
      <c r="Y186" s="106"/>
      <c r="Z186" s="192"/>
      <c r="AA186" s="193"/>
      <c r="AB186" s="388"/>
      <c r="AC186" s="193"/>
      <c r="AD186" s="312"/>
      <c r="AE186" s="106"/>
      <c r="AF186" s="312"/>
      <c r="AG186" s="193"/>
      <c r="AH186" s="388"/>
      <c r="AI186" s="193"/>
      <c r="AJ186" s="312"/>
      <c r="AK186" s="106"/>
      <c r="AL186" s="312"/>
      <c r="AM186" s="193"/>
      <c r="AN186" s="388"/>
      <c r="AO186" s="193"/>
      <c r="AP186" s="312"/>
      <c r="AQ186" s="106"/>
      <c r="AR186" s="373"/>
    </row>
    <row r="187" spans="1:44" ht="13.2" customHeight="1">
      <c r="A187" s="318" t="s">
        <v>249</v>
      </c>
      <c r="B187" s="391">
        <v>47.4</v>
      </c>
      <c r="C187" s="392"/>
      <c r="D187" s="393">
        <v>45.9</v>
      </c>
      <c r="E187" s="392"/>
      <c r="F187" s="393">
        <v>48.9</v>
      </c>
      <c r="G187" s="106"/>
      <c r="H187" s="391">
        <v>47.9</v>
      </c>
      <c r="I187" s="392"/>
      <c r="J187" s="393">
        <v>46.4</v>
      </c>
      <c r="K187" s="392"/>
      <c r="L187" s="393">
        <v>49.4</v>
      </c>
      <c r="M187" s="106"/>
      <c r="N187" s="393">
        <v>48.3</v>
      </c>
      <c r="O187" s="392"/>
      <c r="P187" s="393">
        <v>46.8</v>
      </c>
      <c r="Q187" s="392"/>
      <c r="R187" s="393">
        <v>49.8</v>
      </c>
      <c r="S187" s="106"/>
      <c r="T187" s="393">
        <v>48.4</v>
      </c>
      <c r="U187" s="392"/>
      <c r="V187" s="393">
        <v>46.9</v>
      </c>
      <c r="W187" s="392"/>
      <c r="X187" s="393">
        <v>49.9</v>
      </c>
      <c r="Y187" s="106"/>
      <c r="Z187" s="393">
        <v>48.8</v>
      </c>
      <c r="AA187" s="392"/>
      <c r="AB187" s="393">
        <v>47.3</v>
      </c>
      <c r="AC187" s="392"/>
      <c r="AD187" s="393">
        <v>50.4</v>
      </c>
      <c r="AE187" s="106"/>
      <c r="AF187" s="391">
        <v>49.2</v>
      </c>
      <c r="AG187" s="392"/>
      <c r="AH187" s="393">
        <v>47.6</v>
      </c>
      <c r="AI187" s="392"/>
      <c r="AJ187" s="393">
        <v>50.7</v>
      </c>
      <c r="AK187" s="106"/>
      <c r="AL187" s="391">
        <v>49.4</v>
      </c>
      <c r="AM187" s="392"/>
      <c r="AN187" s="393">
        <v>47.9</v>
      </c>
      <c r="AO187" s="392"/>
      <c r="AP187" s="393">
        <v>51</v>
      </c>
      <c r="AQ187" s="106"/>
      <c r="AR187" s="373" t="s">
        <v>635</v>
      </c>
    </row>
    <row r="188" spans="1:44" ht="13.2" customHeight="1">
      <c r="A188" s="318"/>
      <c r="B188" s="312"/>
      <c r="C188" s="193"/>
      <c r="D188" s="312"/>
      <c r="E188" s="193"/>
      <c r="F188" s="312"/>
      <c r="G188" s="106"/>
      <c r="H188" s="312"/>
      <c r="I188" s="193"/>
      <c r="J188" s="312"/>
      <c r="K188" s="193"/>
      <c r="L188" s="312"/>
      <c r="M188" s="106"/>
      <c r="N188" s="638"/>
      <c r="O188" s="639"/>
      <c r="P188" s="640"/>
      <c r="Q188" s="639"/>
      <c r="R188" s="640"/>
      <c r="S188" s="106"/>
      <c r="T188" s="192"/>
      <c r="U188" s="193"/>
      <c r="V188" s="312"/>
      <c r="W188" s="193"/>
      <c r="X188" s="312"/>
      <c r="Y188" s="106"/>
      <c r="Z188" s="192"/>
      <c r="AA188" s="193"/>
      <c r="AB188" s="312"/>
      <c r="AC188" s="193"/>
      <c r="AD188" s="312"/>
      <c r="AE188" s="106"/>
      <c r="AF188" s="312"/>
      <c r="AG188" s="193"/>
      <c r="AH188" s="312"/>
      <c r="AI188" s="193"/>
      <c r="AJ188" s="312"/>
      <c r="AK188" s="106"/>
      <c r="AL188" s="312"/>
      <c r="AM188" s="193"/>
      <c r="AN188" s="312"/>
      <c r="AO188" s="193"/>
      <c r="AP188" s="312"/>
      <c r="AQ188" s="106"/>
      <c r="AR188" s="373"/>
    </row>
    <row r="189" spans="1:44" ht="13.2" customHeight="1">
      <c r="A189" s="959" t="s">
        <v>636</v>
      </c>
      <c r="B189" s="312">
        <f>D189+F189</f>
        <v>18573</v>
      </c>
      <c r="C189" s="193"/>
      <c r="D189" s="312">
        <f>D9+D16+D23</f>
        <v>9552</v>
      </c>
      <c r="E189" s="193"/>
      <c r="F189" s="312">
        <f>F9+F16+F23</f>
        <v>9021</v>
      </c>
      <c r="G189" s="106"/>
      <c r="H189" s="312">
        <f>J189+L189</f>
        <v>18145</v>
      </c>
      <c r="I189" s="193"/>
      <c r="J189" s="312">
        <f>J9+J16+J23</f>
        <v>9390</v>
      </c>
      <c r="K189" s="193"/>
      <c r="L189" s="312">
        <f>L9+L16+L23</f>
        <v>8755</v>
      </c>
      <c r="M189" s="106"/>
      <c r="N189" s="638">
        <f>P189+R189</f>
        <v>17797</v>
      </c>
      <c r="O189" s="639"/>
      <c r="P189" s="640">
        <f>P9+P16+P23</f>
        <v>9242</v>
      </c>
      <c r="Q189" s="639"/>
      <c r="R189" s="640">
        <f>R9+R16+R23</f>
        <v>8555</v>
      </c>
      <c r="S189" s="106"/>
      <c r="T189" s="192">
        <f>V189+X189</f>
        <v>17733</v>
      </c>
      <c r="U189" s="193"/>
      <c r="V189" s="312">
        <f>V9+V16+V23</f>
        <v>9213</v>
      </c>
      <c r="W189" s="193"/>
      <c r="X189" s="312">
        <f>X9+X16+X23</f>
        <v>8520</v>
      </c>
      <c r="Y189" s="106"/>
      <c r="Z189" s="192">
        <f>AB189+AD189</f>
        <v>17227</v>
      </c>
      <c r="AA189" s="193"/>
      <c r="AB189" s="312">
        <f>AB9+AB16+AB23</f>
        <v>8972</v>
      </c>
      <c r="AC189" s="193"/>
      <c r="AD189" s="312">
        <f>AD9+AD16+AD23</f>
        <v>8255</v>
      </c>
      <c r="AE189" s="106"/>
      <c r="AF189" s="312">
        <f>AH189+AJ189</f>
        <v>16700</v>
      </c>
      <c r="AG189" s="193"/>
      <c r="AH189" s="312">
        <f>AH9+AH16+AH23</f>
        <v>8674</v>
      </c>
      <c r="AI189" s="193"/>
      <c r="AJ189" s="312">
        <f>AJ9+AJ16+AJ23</f>
        <v>8026</v>
      </c>
      <c r="AK189" s="106"/>
      <c r="AL189" s="312">
        <f>AN189+AP189</f>
        <v>16151</v>
      </c>
      <c r="AM189" s="193"/>
      <c r="AN189" s="312">
        <f>AN9+AN16+AN23</f>
        <v>8374</v>
      </c>
      <c r="AO189" s="193"/>
      <c r="AP189" s="312">
        <f>AP9+AP16+AP23</f>
        <v>7777</v>
      </c>
      <c r="AQ189" s="106"/>
      <c r="AR189" s="959" t="s">
        <v>636</v>
      </c>
    </row>
    <row r="190" spans="1:44" ht="13.2" customHeight="1">
      <c r="A190" s="959"/>
      <c r="B190" s="312"/>
      <c r="C190" s="193"/>
      <c r="D190" s="312"/>
      <c r="E190" s="193"/>
      <c r="F190" s="312"/>
      <c r="G190" s="106"/>
      <c r="H190" s="312"/>
      <c r="I190" s="193"/>
      <c r="J190" s="312"/>
      <c r="K190" s="193"/>
      <c r="L190" s="312"/>
      <c r="M190" s="106"/>
      <c r="N190" s="638"/>
      <c r="O190" s="639"/>
      <c r="P190" s="640"/>
      <c r="Q190" s="639"/>
      <c r="R190" s="640"/>
      <c r="S190" s="106"/>
      <c r="T190" s="192"/>
      <c r="U190" s="193"/>
      <c r="V190" s="312"/>
      <c r="W190" s="193"/>
      <c r="X190" s="312"/>
      <c r="Y190" s="106"/>
      <c r="Z190" s="192"/>
      <c r="AA190" s="193"/>
      <c r="AB190" s="312"/>
      <c r="AC190" s="193"/>
      <c r="AD190" s="312"/>
      <c r="AE190" s="106"/>
      <c r="AF190" s="312"/>
      <c r="AG190" s="193"/>
      <c r="AH190" s="312"/>
      <c r="AI190" s="193"/>
      <c r="AJ190" s="312"/>
      <c r="AK190" s="106"/>
      <c r="AL190" s="312"/>
      <c r="AM190" s="193"/>
      <c r="AN190" s="312"/>
      <c r="AO190" s="193"/>
      <c r="AP190" s="312"/>
      <c r="AQ190" s="106"/>
      <c r="AR190" s="959"/>
    </row>
    <row r="191" spans="1:44" ht="13.2" customHeight="1">
      <c r="A191" s="318" t="s">
        <v>250</v>
      </c>
      <c r="B191" s="312">
        <f>SUM(D191:F191)</f>
        <v>97516</v>
      </c>
      <c r="C191" s="193"/>
      <c r="D191" s="192">
        <f>D30+D37+D59+D66+D73+D80+D87+D94+D111+D118</f>
        <v>51830</v>
      </c>
      <c r="E191" s="193"/>
      <c r="F191" s="192">
        <f>F30+F37+F59+F66+F73+F80+F87+F94+F111+F118</f>
        <v>45686</v>
      </c>
      <c r="G191" s="106"/>
      <c r="H191" s="312">
        <f>SUM(J191:L191)</f>
        <v>96591</v>
      </c>
      <c r="I191" s="193"/>
      <c r="J191" s="192">
        <f>J30+J37+J59+J66+J73+J80+J87+J94+J111+J118</f>
        <v>51431</v>
      </c>
      <c r="K191" s="193"/>
      <c r="L191" s="192">
        <f>L30+L37+L59+L66+L73+L80+L87+L94+L111+L118</f>
        <v>45160</v>
      </c>
      <c r="M191" s="106"/>
      <c r="N191" s="638">
        <f>SUM(P191:R191)</f>
        <v>93225</v>
      </c>
      <c r="O191" s="639"/>
      <c r="P191" s="638">
        <f>P30+P37+P59+P66+P73+P80+P87+P94+P111+P118</f>
        <v>48891</v>
      </c>
      <c r="Q191" s="639"/>
      <c r="R191" s="638">
        <f>R30+R37+R59+R66+R73+R80+R87+R94+R111+R118</f>
        <v>44334</v>
      </c>
      <c r="S191" s="106"/>
      <c r="T191" s="192">
        <f>SUM(V191:X191)</f>
        <v>93082</v>
      </c>
      <c r="U191" s="193"/>
      <c r="V191" s="192">
        <f>V30+V37+V59+V66+V73+V80+V87+V94+V111+V118</f>
        <v>48844</v>
      </c>
      <c r="W191" s="193"/>
      <c r="X191" s="192">
        <f>X30+X37+X59+X66+X73+X80+X87+X94+X111+X118</f>
        <v>44238</v>
      </c>
      <c r="Y191" s="106"/>
      <c r="Z191" s="192">
        <f>SUM(AB191:AD191)</f>
        <v>92508</v>
      </c>
      <c r="AA191" s="193"/>
      <c r="AB191" s="192">
        <f>AB30+AB37+AB59+AB66+AB73+AB80+AB87+AB94+AB111+AB118</f>
        <v>48545</v>
      </c>
      <c r="AC191" s="193"/>
      <c r="AD191" s="192">
        <f>AD30+AD37+AD59+AD66+AD73+AD80+AD87+AD94+AD111+AD118</f>
        <v>43963</v>
      </c>
      <c r="AE191" s="106"/>
      <c r="AF191" s="312">
        <f>SUM(AH191:AJ191)</f>
        <v>92568</v>
      </c>
      <c r="AG191" s="193"/>
      <c r="AH191" s="192">
        <f>AH30+AH37+AH59+AH66+AH73+AH80+AH87+AH94+AH111+AH118</f>
        <v>48683</v>
      </c>
      <c r="AI191" s="193"/>
      <c r="AJ191" s="192">
        <f>AJ30+AJ37+AJ59+AJ66+AJ73+AJ80+AJ87+AJ94+AJ111+AJ118</f>
        <v>43885</v>
      </c>
      <c r="AK191" s="106"/>
      <c r="AL191" s="312">
        <f>SUM(AN191:AP191)</f>
        <v>92503</v>
      </c>
      <c r="AM191" s="193"/>
      <c r="AN191" s="192">
        <f>AN30+AN37+AN59+AN66+AN73+AN80+AN87+AN94+AN111+AN118</f>
        <v>48696</v>
      </c>
      <c r="AO191" s="193"/>
      <c r="AP191" s="192">
        <f>AP30+AP37+AP59+AP66+AP73+AP80+AP87+AP94+AP111+AP118</f>
        <v>43807</v>
      </c>
      <c r="AQ191" s="106"/>
      <c r="AR191" s="373" t="s">
        <v>523</v>
      </c>
    </row>
    <row r="192" spans="1:44" ht="13.2" customHeight="1">
      <c r="A192" s="318"/>
      <c r="B192" s="312"/>
      <c r="C192" s="193"/>
      <c r="D192" s="312"/>
      <c r="E192" s="193"/>
      <c r="F192" s="312"/>
      <c r="G192" s="106"/>
      <c r="H192" s="312"/>
      <c r="I192" s="193"/>
      <c r="J192" s="312"/>
      <c r="K192" s="193"/>
      <c r="L192" s="312"/>
      <c r="M192" s="106"/>
      <c r="N192" s="638"/>
      <c r="O192" s="639"/>
      <c r="P192" s="640"/>
      <c r="Q192" s="639"/>
      <c r="R192" s="640"/>
      <c r="S192" s="106"/>
      <c r="T192" s="192"/>
      <c r="U192" s="193"/>
      <c r="V192" s="312"/>
      <c r="W192" s="193"/>
      <c r="X192" s="312"/>
      <c r="Y192" s="106"/>
      <c r="Z192" s="192"/>
      <c r="AA192" s="193"/>
      <c r="AB192" s="312"/>
      <c r="AC192" s="193"/>
      <c r="AD192" s="312"/>
      <c r="AE192" s="106"/>
      <c r="AF192" s="312"/>
      <c r="AG192" s="193"/>
      <c r="AH192" s="312"/>
      <c r="AI192" s="193"/>
      <c r="AJ192" s="312"/>
      <c r="AK192" s="106"/>
      <c r="AL192" s="312"/>
      <c r="AM192" s="193"/>
      <c r="AN192" s="312"/>
      <c r="AO192" s="193"/>
      <c r="AP192" s="312"/>
      <c r="AQ192" s="106"/>
      <c r="AR192" s="373"/>
    </row>
    <row r="193" spans="1:44" ht="13.2" customHeight="1">
      <c r="A193" s="959" t="s">
        <v>637</v>
      </c>
      <c r="B193" s="312">
        <f>SUM(D193:F193)</f>
        <v>47886</v>
      </c>
      <c r="C193" s="193"/>
      <c r="D193" s="312">
        <f>D125+D132+D139+D146+D163+D170+D177+D184</f>
        <v>22077</v>
      </c>
      <c r="E193" s="193"/>
      <c r="F193" s="312">
        <f>F125+F132+F139+F146+F163+F170+F177+F184</f>
        <v>25809</v>
      </c>
      <c r="G193" s="106"/>
      <c r="H193" s="312">
        <f>SUM(J193:L193)</f>
        <v>48804</v>
      </c>
      <c r="I193" s="193"/>
      <c r="J193" s="312">
        <f>J125+J132+J139+J146+J163+J170+J177+J184</f>
        <v>22488</v>
      </c>
      <c r="K193" s="193"/>
      <c r="L193" s="312">
        <f>L125+L132+L139+L146+L163+L170+L177+L184</f>
        <v>26316</v>
      </c>
      <c r="M193" s="106"/>
      <c r="N193" s="638">
        <f>SUM(P193:R193)</f>
        <v>48518</v>
      </c>
      <c r="O193" s="639"/>
      <c r="P193" s="640">
        <f>P125+P132+P139+P146+P163+P170+P177+P184</f>
        <v>22187</v>
      </c>
      <c r="Q193" s="639"/>
      <c r="R193" s="640">
        <f>R125+R132+R139+R146+R163+R170+R177+R184</f>
        <v>26331</v>
      </c>
      <c r="S193" s="106"/>
      <c r="T193" s="192">
        <f>SUM(V193:X193)</f>
        <v>48665</v>
      </c>
      <c r="U193" s="193"/>
      <c r="V193" s="312">
        <f>V125+V132+V139+V146+V163+V170+V177+V184</f>
        <v>22232</v>
      </c>
      <c r="W193" s="193"/>
      <c r="X193" s="312">
        <f>X125+X132+X139+X146+X163+X170+X177+X184</f>
        <v>26433</v>
      </c>
      <c r="Y193" s="106"/>
      <c r="Z193" s="192">
        <f>SUM(AB193:AD193)</f>
        <v>49315</v>
      </c>
      <c r="AA193" s="193"/>
      <c r="AB193" s="312">
        <f>AB125+AB132+AB139+AB146+AB163+AB170+AB177+AB184</f>
        <v>22479</v>
      </c>
      <c r="AC193" s="193"/>
      <c r="AD193" s="312">
        <f>AD125+AD132+AD139+AD146+AD163+AD170+AD177+AD184</f>
        <v>26836</v>
      </c>
      <c r="AE193" s="106"/>
      <c r="AF193" s="312">
        <f>SUM(AH193:AJ193)</f>
        <v>49443</v>
      </c>
      <c r="AG193" s="193"/>
      <c r="AH193" s="312">
        <f>AH125+AH132+AH139+AH146+AH163+AH170+AH177+AH184</f>
        <v>22482</v>
      </c>
      <c r="AI193" s="193"/>
      <c r="AJ193" s="312">
        <f>AJ125+AJ132+AJ139+AJ146+AJ163+AJ170+AJ177+AJ184</f>
        <v>26961</v>
      </c>
      <c r="AK193" s="106"/>
      <c r="AL193" s="312">
        <f>SUM(AN193:AP193)</f>
        <v>49668</v>
      </c>
      <c r="AM193" s="193"/>
      <c r="AN193" s="312">
        <f>AN125+AN132+AN139+AN146+AN163+AN170+AN177+AN184</f>
        <v>22522</v>
      </c>
      <c r="AO193" s="193"/>
      <c r="AP193" s="312">
        <f>AP125+AP132+AP139+AP146+AP163+AP170+AP177+AP184</f>
        <v>27146</v>
      </c>
      <c r="AQ193" s="106"/>
      <c r="AR193" s="959" t="s">
        <v>637</v>
      </c>
    </row>
    <row r="194" spans="1:44" ht="13.2" customHeight="1">
      <c r="A194" s="959"/>
      <c r="B194" s="312"/>
      <c r="C194" s="193"/>
      <c r="D194" s="312"/>
      <c r="E194" s="193"/>
      <c r="F194" s="312"/>
      <c r="G194" s="106"/>
      <c r="H194" s="312"/>
      <c r="I194" s="193"/>
      <c r="J194" s="312"/>
      <c r="K194" s="193"/>
      <c r="L194" s="312"/>
      <c r="M194" s="106"/>
      <c r="N194" s="638"/>
      <c r="O194" s="639"/>
      <c r="P194" s="640"/>
      <c r="Q194" s="639"/>
      <c r="R194" s="640"/>
      <c r="S194" s="106"/>
      <c r="T194" s="192"/>
      <c r="U194" s="193"/>
      <c r="V194" s="312"/>
      <c r="W194" s="193"/>
      <c r="X194" s="312"/>
      <c r="Y194" s="106"/>
      <c r="Z194" s="192"/>
      <c r="AA194" s="193"/>
      <c r="AB194" s="312"/>
      <c r="AC194" s="193"/>
      <c r="AD194" s="312"/>
      <c r="AE194" s="106"/>
      <c r="AF194" s="312"/>
      <c r="AG194" s="193"/>
      <c r="AH194" s="312"/>
      <c r="AI194" s="193"/>
      <c r="AJ194" s="312"/>
      <c r="AK194" s="106"/>
      <c r="AL194" s="312"/>
      <c r="AM194" s="193"/>
      <c r="AN194" s="312"/>
      <c r="AO194" s="193"/>
      <c r="AP194" s="312"/>
      <c r="AQ194" s="106"/>
      <c r="AR194" s="959"/>
    </row>
    <row r="195" spans="1:44" ht="13.2" customHeight="1">
      <c r="A195" s="318" t="s">
        <v>685</v>
      </c>
      <c r="B195" s="312"/>
      <c r="C195" s="193"/>
      <c r="D195" s="312"/>
      <c r="E195" s="193"/>
      <c r="F195" s="312"/>
      <c r="G195" s="106"/>
      <c r="H195" s="312"/>
      <c r="I195" s="193"/>
      <c r="J195" s="312"/>
      <c r="K195" s="193"/>
      <c r="L195" s="312"/>
      <c r="M195" s="106"/>
      <c r="N195" s="638"/>
      <c r="O195" s="639"/>
      <c r="P195" s="640"/>
      <c r="Q195" s="639"/>
      <c r="R195" s="640"/>
      <c r="S195" s="106"/>
      <c r="T195" s="192"/>
      <c r="U195" s="193"/>
      <c r="V195" s="312"/>
      <c r="W195" s="193"/>
      <c r="X195" s="312"/>
      <c r="Y195" s="106"/>
      <c r="Z195" s="192"/>
      <c r="AA195" s="193"/>
      <c r="AB195" s="312"/>
      <c r="AC195" s="193"/>
      <c r="AD195" s="312"/>
      <c r="AE195" s="106"/>
      <c r="AF195" s="312"/>
      <c r="AG195" s="193"/>
      <c r="AH195" s="312"/>
      <c r="AI195" s="193"/>
      <c r="AJ195" s="312"/>
      <c r="AK195" s="106"/>
      <c r="AL195" s="312"/>
      <c r="AM195" s="193"/>
      <c r="AN195" s="312"/>
      <c r="AO195" s="193"/>
      <c r="AP195" s="312"/>
      <c r="AQ195" s="106"/>
      <c r="AR195" s="373" t="s">
        <v>594</v>
      </c>
    </row>
    <row r="196" spans="1:44" ht="13.2" customHeight="1">
      <c r="A196" s="318" t="s">
        <v>251</v>
      </c>
      <c r="B196" s="388">
        <v>11.3</v>
      </c>
      <c r="C196" s="390"/>
      <c r="D196" s="388">
        <v>11.4</v>
      </c>
      <c r="E196" s="390"/>
      <c r="F196" s="388">
        <v>11.2</v>
      </c>
      <c r="G196" s="319"/>
      <c r="H196" s="388">
        <v>11.1</v>
      </c>
      <c r="I196" s="390"/>
      <c r="J196" s="388">
        <v>11.3</v>
      </c>
      <c r="K196" s="390"/>
      <c r="L196" s="388">
        <v>10.9</v>
      </c>
      <c r="M196" s="319"/>
      <c r="N196" s="393">
        <v>11.2</v>
      </c>
      <c r="O196" s="392"/>
      <c r="P196" s="391">
        <v>11.5</v>
      </c>
      <c r="Q196" s="392"/>
      <c r="R196" s="391">
        <v>10.8</v>
      </c>
      <c r="S196" s="319"/>
      <c r="T196" s="389">
        <v>11.1</v>
      </c>
      <c r="U196" s="390"/>
      <c r="V196" s="388">
        <v>11.5</v>
      </c>
      <c r="W196" s="390"/>
      <c r="X196" s="388">
        <v>10.8</v>
      </c>
      <c r="Y196" s="319"/>
      <c r="Z196" s="389">
        <v>10.8</v>
      </c>
      <c r="AA196" s="390"/>
      <c r="AB196" s="388">
        <v>11.2</v>
      </c>
      <c r="AC196" s="390"/>
      <c r="AD196" s="388">
        <v>10.4</v>
      </c>
      <c r="AE196" s="319"/>
      <c r="AF196" s="388">
        <v>10.5</v>
      </c>
      <c r="AG196" s="390"/>
      <c r="AH196" s="388">
        <v>10.9</v>
      </c>
      <c r="AI196" s="390"/>
      <c r="AJ196" s="388">
        <v>10.199999999999999</v>
      </c>
      <c r="AK196" s="319"/>
      <c r="AL196" s="388">
        <v>10.199999999999999</v>
      </c>
      <c r="AM196" s="390"/>
      <c r="AN196" s="388">
        <v>10.5</v>
      </c>
      <c r="AO196" s="390"/>
      <c r="AP196" s="388">
        <v>9.9</v>
      </c>
      <c r="AQ196" s="319"/>
      <c r="AR196" s="373" t="s">
        <v>524</v>
      </c>
    </row>
    <row r="197" spans="1:44" ht="13.2" customHeight="1">
      <c r="A197" s="318" t="s">
        <v>252</v>
      </c>
      <c r="B197" s="388">
        <v>59.5</v>
      </c>
      <c r="C197" s="390"/>
      <c r="D197" s="388">
        <v>62.1</v>
      </c>
      <c r="E197" s="390"/>
      <c r="F197" s="388">
        <v>56.7</v>
      </c>
      <c r="G197" s="319"/>
      <c r="H197" s="388">
        <v>59</v>
      </c>
      <c r="I197" s="390"/>
      <c r="J197" s="388">
        <v>61.7</v>
      </c>
      <c r="K197" s="390"/>
      <c r="L197" s="388">
        <v>56.3</v>
      </c>
      <c r="M197" s="319"/>
      <c r="N197" s="393">
        <v>58.4</v>
      </c>
      <c r="O197" s="392"/>
      <c r="P197" s="391">
        <v>60.9</v>
      </c>
      <c r="Q197" s="392"/>
      <c r="R197" s="391">
        <v>56</v>
      </c>
      <c r="S197" s="319"/>
      <c r="T197" s="389">
        <v>58.4</v>
      </c>
      <c r="U197" s="390"/>
      <c r="V197" s="388">
        <v>60.8</v>
      </c>
      <c r="W197" s="390"/>
      <c r="X197" s="388">
        <v>55.9</v>
      </c>
      <c r="Y197" s="319"/>
      <c r="Z197" s="389">
        <v>58.2</v>
      </c>
      <c r="AA197" s="390"/>
      <c r="AB197" s="388">
        <v>60.7</v>
      </c>
      <c r="AC197" s="390"/>
      <c r="AD197" s="388">
        <v>55.6</v>
      </c>
      <c r="AE197" s="319"/>
      <c r="AF197" s="388">
        <v>58.3</v>
      </c>
      <c r="AG197" s="390"/>
      <c r="AH197" s="388">
        <v>61</v>
      </c>
      <c r="AI197" s="390"/>
      <c r="AJ197" s="388">
        <v>55.6</v>
      </c>
      <c r="AK197" s="319"/>
      <c r="AL197" s="388">
        <v>58.4</v>
      </c>
      <c r="AM197" s="390"/>
      <c r="AN197" s="388">
        <v>61.2</v>
      </c>
      <c r="AO197" s="390"/>
      <c r="AP197" s="388">
        <v>55.6</v>
      </c>
      <c r="AQ197" s="319"/>
      <c r="AR197" s="373" t="s">
        <v>525</v>
      </c>
    </row>
    <row r="198" spans="1:44" ht="13.2" customHeight="1">
      <c r="A198" s="318" t="s">
        <v>253</v>
      </c>
      <c r="B198" s="388">
        <v>29.2</v>
      </c>
      <c r="C198" s="390"/>
      <c r="D198" s="388">
        <v>26.5</v>
      </c>
      <c r="E198" s="390"/>
      <c r="F198" s="388">
        <v>32.1</v>
      </c>
      <c r="G198" s="319"/>
      <c r="H198" s="388">
        <v>29.9</v>
      </c>
      <c r="I198" s="390"/>
      <c r="J198" s="388">
        <v>27</v>
      </c>
      <c r="K198" s="390"/>
      <c r="L198" s="388">
        <v>32.799999999999997</v>
      </c>
      <c r="M198" s="319"/>
      <c r="N198" s="393">
        <v>30.4</v>
      </c>
      <c r="O198" s="392"/>
      <c r="P198" s="391">
        <v>27.6</v>
      </c>
      <c r="Q198" s="392"/>
      <c r="R198" s="391">
        <v>33.200000000000003</v>
      </c>
      <c r="S198" s="319"/>
      <c r="T198" s="389">
        <v>30.5</v>
      </c>
      <c r="U198" s="390"/>
      <c r="V198" s="388">
        <v>27.7</v>
      </c>
      <c r="W198" s="390"/>
      <c r="X198" s="388">
        <v>33.4</v>
      </c>
      <c r="Y198" s="319"/>
      <c r="Z198" s="389">
        <v>31</v>
      </c>
      <c r="AA198" s="390"/>
      <c r="AB198" s="388">
        <v>28.1</v>
      </c>
      <c r="AC198" s="390"/>
      <c r="AD198" s="388">
        <v>33.9</v>
      </c>
      <c r="AE198" s="319"/>
      <c r="AF198" s="388">
        <v>31.2</v>
      </c>
      <c r="AG198" s="390"/>
      <c r="AH198" s="388">
        <v>28.2</v>
      </c>
      <c r="AI198" s="390"/>
      <c r="AJ198" s="388">
        <v>34.200000000000003</v>
      </c>
      <c r="AK198" s="319"/>
      <c r="AL198" s="388">
        <v>31.4</v>
      </c>
      <c r="AM198" s="390"/>
      <c r="AN198" s="388">
        <v>28.3</v>
      </c>
      <c r="AO198" s="390"/>
      <c r="AP198" s="388">
        <v>34.5</v>
      </c>
      <c r="AQ198" s="319"/>
      <c r="AR198" s="373" t="s">
        <v>638</v>
      </c>
    </row>
    <row r="199" spans="1:44" ht="13.2" customHeight="1">
      <c r="A199" s="318"/>
      <c r="B199" s="388"/>
      <c r="C199" s="390"/>
      <c r="D199" s="388"/>
      <c r="E199" s="390"/>
      <c r="F199" s="388"/>
      <c r="G199" s="319"/>
      <c r="H199" s="388"/>
      <c r="I199" s="390"/>
      <c r="J199" s="388"/>
      <c r="K199" s="390"/>
      <c r="L199" s="388"/>
      <c r="M199" s="319"/>
      <c r="N199" s="393"/>
      <c r="O199" s="392"/>
      <c r="P199" s="391"/>
      <c r="Q199" s="392"/>
      <c r="R199" s="391"/>
      <c r="S199" s="319"/>
      <c r="T199" s="389"/>
      <c r="U199" s="390"/>
      <c r="V199" s="388"/>
      <c r="W199" s="390"/>
      <c r="X199" s="388"/>
      <c r="Y199" s="319"/>
      <c r="Z199" s="389"/>
      <c r="AA199" s="390"/>
      <c r="AB199" s="388"/>
      <c r="AC199" s="390"/>
      <c r="AD199" s="388"/>
      <c r="AE199" s="319"/>
      <c r="AF199" s="388"/>
      <c r="AG199" s="390"/>
      <c r="AH199" s="388"/>
      <c r="AI199" s="390"/>
      <c r="AJ199" s="388"/>
      <c r="AK199" s="319"/>
      <c r="AL199" s="388"/>
      <c r="AM199" s="390"/>
      <c r="AN199" s="388"/>
      <c r="AO199" s="390"/>
      <c r="AP199" s="388"/>
      <c r="AQ199" s="319"/>
      <c r="AR199" s="373"/>
    </row>
    <row r="200" spans="1:44" ht="13.2" customHeight="1">
      <c r="A200" s="318" t="s">
        <v>254</v>
      </c>
      <c r="B200" s="388"/>
      <c r="C200" s="390"/>
      <c r="D200" s="388"/>
      <c r="E200" s="390"/>
      <c r="F200" s="388"/>
      <c r="G200" s="319"/>
      <c r="H200" s="388"/>
      <c r="I200" s="390"/>
      <c r="J200" s="388"/>
      <c r="K200" s="390"/>
      <c r="L200" s="388"/>
      <c r="M200" s="319"/>
      <c r="N200" s="393"/>
      <c r="O200" s="392"/>
      <c r="P200" s="391"/>
      <c r="Q200" s="392"/>
      <c r="R200" s="391"/>
      <c r="S200" s="319"/>
      <c r="T200" s="389"/>
      <c r="U200" s="390"/>
      <c r="V200" s="388"/>
      <c r="W200" s="390"/>
      <c r="X200" s="388"/>
      <c r="Y200" s="319"/>
      <c r="Z200" s="389"/>
      <c r="AA200" s="390"/>
      <c r="AB200" s="388"/>
      <c r="AC200" s="390"/>
      <c r="AD200" s="388"/>
      <c r="AE200" s="319"/>
      <c r="AF200" s="388"/>
      <c r="AG200" s="390"/>
      <c r="AH200" s="388"/>
      <c r="AI200" s="390"/>
      <c r="AJ200" s="388"/>
      <c r="AK200" s="319"/>
      <c r="AL200" s="388"/>
      <c r="AM200" s="390"/>
      <c r="AN200" s="388"/>
      <c r="AO200" s="390"/>
      <c r="AP200" s="388"/>
      <c r="AQ200" s="319"/>
      <c r="AR200" s="373" t="s">
        <v>595</v>
      </c>
    </row>
    <row r="201" spans="1:44" ht="13.2" customHeight="1">
      <c r="A201" s="318" t="s">
        <v>255</v>
      </c>
      <c r="B201" s="388">
        <f>B189/B191*100</f>
        <v>19.046105254522335</v>
      </c>
      <c r="C201" s="390"/>
      <c r="D201" s="388">
        <f>D189/D191*100</f>
        <v>18.429480995562418</v>
      </c>
      <c r="E201" s="390"/>
      <c r="F201" s="388">
        <f>F189/F191*100</f>
        <v>19.74565512410804</v>
      </c>
      <c r="G201" s="319"/>
      <c r="H201" s="388">
        <f>H189/H191*100</f>
        <v>18.785394084334982</v>
      </c>
      <c r="I201" s="390"/>
      <c r="J201" s="388">
        <f>J189/J191*100</f>
        <v>18.257471174972292</v>
      </c>
      <c r="K201" s="390"/>
      <c r="L201" s="388">
        <f>L189/L191*100</f>
        <v>19.386625332152345</v>
      </c>
      <c r="M201" s="319"/>
      <c r="N201" s="393">
        <f>N189/N191*100</f>
        <v>19.090372754089568</v>
      </c>
      <c r="O201" s="392"/>
      <c r="P201" s="391">
        <f>P189/P191*100</f>
        <v>18.903274631322738</v>
      </c>
      <c r="Q201" s="392"/>
      <c r="R201" s="391">
        <f>R189/R191*100</f>
        <v>19.296702305228493</v>
      </c>
      <c r="S201" s="319"/>
      <c r="T201" s="389">
        <f>T189/T191*100</f>
        <v>19.050944328656453</v>
      </c>
      <c r="U201" s="390"/>
      <c r="V201" s="388">
        <f>V189/V191*100</f>
        <v>18.862091556793057</v>
      </c>
      <c r="W201" s="390"/>
      <c r="X201" s="388">
        <f>X189/X191*100</f>
        <v>19.259460192594602</v>
      </c>
      <c r="Y201" s="319"/>
      <c r="Z201" s="389">
        <f>Z189/Z191*100</f>
        <v>18.622173217451461</v>
      </c>
      <c r="AA201" s="390"/>
      <c r="AB201" s="388">
        <f>AB189/AB191*100</f>
        <v>18.481820990833249</v>
      </c>
      <c r="AC201" s="390"/>
      <c r="AD201" s="388">
        <f>AD189/AD191*100</f>
        <v>18.777153515456181</v>
      </c>
      <c r="AE201" s="319"/>
      <c r="AF201" s="388">
        <f>AF189/AF191*100</f>
        <v>18.040791634258056</v>
      </c>
      <c r="AG201" s="390"/>
      <c r="AH201" s="388">
        <f>AH189/AH191*100</f>
        <v>17.817307889817801</v>
      </c>
      <c r="AI201" s="390"/>
      <c r="AJ201" s="388">
        <f>AJ189/AJ191*100</f>
        <v>18.288709126125099</v>
      </c>
      <c r="AK201" s="319"/>
      <c r="AL201" s="388">
        <f>AL189/AL191*100</f>
        <v>17.45997427110472</v>
      </c>
      <c r="AM201" s="390"/>
      <c r="AN201" s="388">
        <f>AN189/AN191*100</f>
        <v>17.196484310826353</v>
      </c>
      <c r="AO201" s="390"/>
      <c r="AP201" s="388">
        <f>AP189/AP191*100</f>
        <v>17.75287054580318</v>
      </c>
      <c r="AQ201" s="319"/>
      <c r="AR201" s="373" t="s">
        <v>639</v>
      </c>
    </row>
    <row r="202" spans="1:44" ht="13.2" customHeight="1">
      <c r="A202" s="318" t="s">
        <v>256</v>
      </c>
      <c r="B202" s="388">
        <f>B193/B191*100</f>
        <v>49.105787768161122</v>
      </c>
      <c r="C202" s="390"/>
      <c r="D202" s="388">
        <f>D193/D191*100</f>
        <v>42.595022187922055</v>
      </c>
      <c r="E202" s="390"/>
      <c r="F202" s="388">
        <f>F193/F191*100</f>
        <v>56.49214201287046</v>
      </c>
      <c r="G202" s="319"/>
      <c r="H202" s="388">
        <f>H193/H191*100</f>
        <v>50.526446563344408</v>
      </c>
      <c r="I202" s="390"/>
      <c r="J202" s="388">
        <f>J193/J191*100</f>
        <v>43.724601893799459</v>
      </c>
      <c r="K202" s="390"/>
      <c r="L202" s="388">
        <f>L193/L191*100</f>
        <v>58.272807794508417</v>
      </c>
      <c r="M202" s="319"/>
      <c r="N202" s="393">
        <f>N193/N191*100</f>
        <v>52.043979619200854</v>
      </c>
      <c r="O202" s="392"/>
      <c r="P202" s="391">
        <f>P193/P191*100</f>
        <v>45.380540385756071</v>
      </c>
      <c r="Q202" s="392"/>
      <c r="R202" s="391">
        <f>R193/R191*100</f>
        <v>59.392339964812557</v>
      </c>
      <c r="S202" s="319"/>
      <c r="T202" s="389">
        <f>T193/T191*100</f>
        <v>52.281859006037692</v>
      </c>
      <c r="U202" s="390"/>
      <c r="V202" s="388">
        <f>V193/V191*100</f>
        <v>45.516337728277783</v>
      </c>
      <c r="W202" s="390"/>
      <c r="X202" s="388">
        <f>X193/X191*100</f>
        <v>59.751797097517965</v>
      </c>
      <c r="Y202" s="319"/>
      <c r="Z202" s="389">
        <f>Z193/Z191*100</f>
        <v>53.308903013793397</v>
      </c>
      <c r="AA202" s="390"/>
      <c r="AB202" s="388">
        <f>AB193/AB191*100</f>
        <v>46.305489751776705</v>
      </c>
      <c r="AC202" s="390"/>
      <c r="AD202" s="388">
        <f>AD193/AD191*100</f>
        <v>61.042240065509631</v>
      </c>
      <c r="AE202" s="319"/>
      <c r="AF202" s="388">
        <f>AF193/AF191*100</f>
        <v>53.412626393570129</v>
      </c>
      <c r="AG202" s="390"/>
      <c r="AH202" s="388">
        <f>AH193/AH191*100</f>
        <v>46.180391512437609</v>
      </c>
      <c r="AI202" s="390"/>
      <c r="AJ202" s="388">
        <f>AJ193/AJ191*100</f>
        <v>61.435570240401049</v>
      </c>
      <c r="AK202" s="319"/>
      <c r="AL202" s="388">
        <f>AL193/AL191*100</f>
        <v>53.693393727770989</v>
      </c>
      <c r="AM202" s="390"/>
      <c r="AN202" s="388">
        <f>AN193/AN191*100</f>
        <v>46.25020535567603</v>
      </c>
      <c r="AO202" s="390"/>
      <c r="AP202" s="388">
        <f>AP193/AP191*100</f>
        <v>61.967265505512813</v>
      </c>
      <c r="AQ202" s="319"/>
      <c r="AR202" s="373" t="s">
        <v>640</v>
      </c>
    </row>
    <row r="203" spans="1:44" ht="13.2" customHeight="1">
      <c r="A203" s="318" t="s">
        <v>257</v>
      </c>
      <c r="B203" s="388">
        <f>(B189+B193)/B191*100</f>
        <v>68.151893022683453</v>
      </c>
      <c r="C203" s="390"/>
      <c r="D203" s="388">
        <f>(D189+D193)/D191*100</f>
        <v>61.02450318348447</v>
      </c>
      <c r="E203" s="390"/>
      <c r="F203" s="388">
        <f>(F189+F193)/F191*100</f>
        <v>76.2377971369785</v>
      </c>
      <c r="G203" s="319"/>
      <c r="H203" s="388">
        <f>(H189+H193)/H191*100</f>
        <v>69.311840647679389</v>
      </c>
      <c r="I203" s="390"/>
      <c r="J203" s="388">
        <f>(J189+J193)/J191*100</f>
        <v>61.982073068771747</v>
      </c>
      <c r="K203" s="390"/>
      <c r="L203" s="388">
        <f>(L189+L193)/L191*100</f>
        <v>77.659433126660758</v>
      </c>
      <c r="M203" s="319"/>
      <c r="N203" s="393">
        <f>(N189+N193)/N191*100</f>
        <v>71.134352373290426</v>
      </c>
      <c r="O203" s="392"/>
      <c r="P203" s="391">
        <f>(P189+P193)/P191*100</f>
        <v>64.283815017078808</v>
      </c>
      <c r="Q203" s="392"/>
      <c r="R203" s="391">
        <f>(R189+R193)/R191*100</f>
        <v>78.689042270041057</v>
      </c>
      <c r="S203" s="319"/>
      <c r="T203" s="389">
        <f>(T189+T193)/T191*100</f>
        <v>71.332803334694134</v>
      </c>
      <c r="U203" s="390"/>
      <c r="V203" s="388">
        <f>(V189+V193)/V191*100</f>
        <v>64.378429285070837</v>
      </c>
      <c r="W203" s="390"/>
      <c r="X203" s="388">
        <f>(X189+X193)/X191*100</f>
        <v>79.011257290112567</v>
      </c>
      <c r="Y203" s="319"/>
      <c r="Z203" s="389">
        <f>(Z189+Z193)/Z191*100</f>
        <v>71.931076231244859</v>
      </c>
      <c r="AA203" s="390"/>
      <c r="AB203" s="388">
        <f>(AB189+AB193)/AB191*100</f>
        <v>64.787310742609947</v>
      </c>
      <c r="AC203" s="390"/>
      <c r="AD203" s="388">
        <f>(AD189+AD193)/AD191*100</f>
        <v>79.819393580965809</v>
      </c>
      <c r="AE203" s="319"/>
      <c r="AF203" s="388">
        <f>(AF189+AF193)/AF191*100</f>
        <v>71.453418027828192</v>
      </c>
      <c r="AG203" s="390"/>
      <c r="AH203" s="388">
        <f>(AH189+AH193)/AH191*100</f>
        <v>63.997699402255407</v>
      </c>
      <c r="AI203" s="390"/>
      <c r="AJ203" s="388">
        <f>(AJ189+AJ193)/AJ191*100</f>
        <v>79.724279366526147</v>
      </c>
      <c r="AK203" s="319"/>
      <c r="AL203" s="388">
        <f>(AL189+AL193)/AL191*100</f>
        <v>71.153367998875723</v>
      </c>
      <c r="AM203" s="390"/>
      <c r="AN203" s="388">
        <f>(AN189+AN193)/AN191*100</f>
        <v>63.446689666502387</v>
      </c>
      <c r="AO203" s="390"/>
      <c r="AP203" s="388">
        <f>(AP189+AP193)/AP191*100</f>
        <v>79.720136051316004</v>
      </c>
      <c r="AQ203" s="319"/>
      <c r="AR203" s="373" t="s">
        <v>641</v>
      </c>
    </row>
    <row r="204" spans="1:44" ht="13.2" customHeight="1">
      <c r="A204" s="318" t="s">
        <v>258</v>
      </c>
      <c r="B204" s="388">
        <f>B193/B189*100</f>
        <v>257.82587627200775</v>
      </c>
      <c r="C204" s="390"/>
      <c r="D204" s="388">
        <f>D193/D189*100</f>
        <v>231.12437185929647</v>
      </c>
      <c r="E204" s="390"/>
      <c r="F204" s="388">
        <f>F193/F189*100</f>
        <v>286.09910209511139</v>
      </c>
      <c r="G204" s="319"/>
      <c r="H204" s="388">
        <f>H193/H189*100</f>
        <v>268.96665748139986</v>
      </c>
      <c r="I204" s="390"/>
      <c r="J204" s="388">
        <f>J193/J189*100</f>
        <v>239.4888178913738</v>
      </c>
      <c r="K204" s="390"/>
      <c r="L204" s="388">
        <f>L193/L189*100</f>
        <v>300.58252427184465</v>
      </c>
      <c r="M204" s="319"/>
      <c r="N204" s="393">
        <f>N193/N189*100</f>
        <v>272.61898072708885</v>
      </c>
      <c r="O204" s="392"/>
      <c r="P204" s="391">
        <f>P193/P189*100</f>
        <v>240.06708504652673</v>
      </c>
      <c r="Q204" s="392"/>
      <c r="R204" s="391">
        <f>R193/R189*100</f>
        <v>307.78492109877266</v>
      </c>
      <c r="S204" s="319"/>
      <c r="T204" s="389">
        <f>T193/T189*100</f>
        <v>274.43185022274855</v>
      </c>
      <c r="U204" s="390"/>
      <c r="V204" s="388">
        <f>V193/V189*100</f>
        <v>241.31119070878108</v>
      </c>
      <c r="W204" s="390"/>
      <c r="X204" s="388">
        <f>X193/X189*100</f>
        <v>310.24647887323943</v>
      </c>
      <c r="Y204" s="319"/>
      <c r="Z204" s="389">
        <f>Z193/Z189*100</f>
        <v>286.26574563185699</v>
      </c>
      <c r="AA204" s="390"/>
      <c r="AB204" s="388">
        <f>AB193/AB189*100</f>
        <v>250.54614355773518</v>
      </c>
      <c r="AC204" s="390"/>
      <c r="AD204" s="388">
        <f>AD193/AD189*100</f>
        <v>325.08782556026648</v>
      </c>
      <c r="AE204" s="319"/>
      <c r="AF204" s="388">
        <f>AF193/AF189*100</f>
        <v>296.06586826347308</v>
      </c>
      <c r="AG204" s="390"/>
      <c r="AH204" s="388">
        <f>AH193/AH189*100</f>
        <v>259.18837906386904</v>
      </c>
      <c r="AI204" s="390"/>
      <c r="AJ204" s="388">
        <f>AJ193/AJ189*100</f>
        <v>335.92075753800145</v>
      </c>
      <c r="AK204" s="319"/>
      <c r="AL204" s="388">
        <f>AL193/AL189*100</f>
        <v>307.52275400903966</v>
      </c>
      <c r="AM204" s="390"/>
      <c r="AN204" s="388">
        <f>AN193/AN189*100</f>
        <v>268.95151659899688</v>
      </c>
      <c r="AO204" s="390"/>
      <c r="AP204" s="388">
        <f>AP193/AP189*100</f>
        <v>349.05490549054906</v>
      </c>
      <c r="AQ204" s="319"/>
      <c r="AR204" s="373" t="s">
        <v>642</v>
      </c>
    </row>
    <row r="205" spans="1:44" ht="7.95" customHeight="1">
      <c r="A205" s="169"/>
      <c r="B205" s="170"/>
      <c r="C205" s="171"/>
      <c r="D205" s="170"/>
      <c r="E205" s="171"/>
      <c r="F205" s="170"/>
      <c r="G205" s="165"/>
      <c r="H205" s="170"/>
      <c r="I205" s="171"/>
      <c r="J205" s="170"/>
      <c r="K205" s="171"/>
      <c r="L205" s="170"/>
      <c r="M205" s="165"/>
      <c r="N205" s="681"/>
      <c r="O205" s="658"/>
      <c r="P205" s="657"/>
      <c r="Q205" s="658"/>
      <c r="R205" s="657"/>
      <c r="S205" s="165"/>
      <c r="T205" s="191"/>
      <c r="U205" s="171"/>
      <c r="V205" s="170"/>
      <c r="W205" s="171"/>
      <c r="X205" s="170"/>
      <c r="Y205" s="165"/>
      <c r="Z205" s="191"/>
      <c r="AA205" s="171"/>
      <c r="AB205" s="170"/>
      <c r="AC205" s="171"/>
      <c r="AD205" s="170"/>
      <c r="AE205" s="165"/>
      <c r="AF205" s="170"/>
      <c r="AG205" s="171"/>
      <c r="AH205" s="170"/>
      <c r="AI205" s="171"/>
      <c r="AJ205" s="170"/>
      <c r="AK205" s="165"/>
      <c r="AL205" s="170"/>
      <c r="AM205" s="171"/>
      <c r="AN205" s="170"/>
      <c r="AO205" s="171"/>
      <c r="AP205" s="170"/>
      <c r="AQ205" s="165"/>
      <c r="AR205" s="374"/>
    </row>
    <row r="206" spans="1:44" ht="13.5" customHeight="1">
      <c r="A206" s="961" t="s">
        <v>526</v>
      </c>
      <c r="B206" s="961"/>
      <c r="C206" s="961"/>
      <c r="D206" s="961"/>
      <c r="E206" s="961"/>
      <c r="F206" s="961"/>
      <c r="G206" s="961"/>
      <c r="H206" s="961"/>
      <c r="I206" s="961"/>
      <c r="J206" s="961"/>
      <c r="K206" s="961"/>
      <c r="L206" s="961"/>
      <c r="M206" s="961"/>
      <c r="N206" s="961"/>
      <c r="O206" s="961"/>
      <c r="P206" s="961"/>
      <c r="Q206" s="961"/>
      <c r="R206" s="961"/>
      <c r="S206" s="172"/>
      <c r="Z206" s="580"/>
      <c r="AA206" s="580"/>
      <c r="AB206" s="580"/>
      <c r="AC206" s="580"/>
      <c r="AD206" s="580"/>
      <c r="AE206" s="172"/>
      <c r="AR206" s="461"/>
    </row>
    <row r="207" spans="1:44" ht="13.5" customHeight="1">
      <c r="A207" s="824" t="s">
        <v>643</v>
      </c>
      <c r="B207" s="824"/>
      <c r="C207" s="824"/>
      <c r="D207" s="824"/>
      <c r="E207" s="824"/>
      <c r="F207" s="824"/>
      <c r="G207" s="824"/>
      <c r="H207" s="824"/>
      <c r="I207" s="824"/>
      <c r="J207" s="824"/>
      <c r="K207" s="824"/>
      <c r="L207" s="824"/>
      <c r="M207" s="824"/>
      <c r="N207" s="824"/>
      <c r="O207" s="824"/>
      <c r="P207" s="824"/>
      <c r="Q207" s="824"/>
      <c r="R207" s="824"/>
      <c r="S207" s="172"/>
      <c r="T207" s="659"/>
      <c r="Z207" s="580"/>
      <c r="AA207" s="580"/>
      <c r="AB207" s="580"/>
      <c r="AC207" s="580"/>
      <c r="AD207" s="580"/>
      <c r="AE207" s="172"/>
      <c r="AR207" s="461"/>
    </row>
    <row r="208" spans="1:44" ht="13.5" customHeight="1">
      <c r="A208" s="824" t="s">
        <v>644</v>
      </c>
      <c r="B208" s="824"/>
      <c r="C208" s="824"/>
      <c r="D208" s="824"/>
      <c r="E208" s="824"/>
      <c r="F208" s="824"/>
      <c r="G208" s="824"/>
      <c r="H208" s="824"/>
      <c r="I208" s="824"/>
      <c r="J208" s="824"/>
      <c r="K208" s="824"/>
      <c r="L208" s="824"/>
      <c r="M208" s="824"/>
      <c r="N208" s="824"/>
      <c r="O208" s="824"/>
      <c r="P208" s="824"/>
      <c r="Q208" s="824"/>
      <c r="R208" s="824"/>
      <c r="S208" s="172"/>
      <c r="Z208" s="580"/>
      <c r="AA208" s="580"/>
      <c r="AB208" s="580"/>
      <c r="AC208" s="580"/>
      <c r="AD208" s="580"/>
      <c r="AE208" s="172"/>
      <c r="AR208" s="461"/>
    </row>
    <row r="209" spans="1:44" ht="13.5" customHeight="1">
      <c r="A209" s="824" t="s">
        <v>645</v>
      </c>
      <c r="B209" s="824"/>
      <c r="C209" s="824"/>
      <c r="D209" s="824"/>
      <c r="E209" s="824"/>
      <c r="F209" s="824"/>
      <c r="G209" s="824"/>
      <c r="H209" s="824"/>
      <c r="I209" s="824"/>
      <c r="J209" s="824"/>
      <c r="K209" s="824"/>
      <c r="L209" s="824"/>
      <c r="M209" s="824"/>
      <c r="N209" s="824"/>
      <c r="O209" s="824"/>
      <c r="P209" s="824"/>
      <c r="Q209" s="824"/>
      <c r="R209" s="824"/>
      <c r="S209" s="172"/>
      <c r="T209" s="87"/>
      <c r="V209" s="87"/>
      <c r="X209" s="87"/>
      <c r="Z209" s="580"/>
      <c r="AA209" s="580"/>
      <c r="AB209" s="580"/>
      <c r="AC209" s="580"/>
      <c r="AD209" s="580"/>
      <c r="AE209" s="172"/>
      <c r="AF209" s="87"/>
      <c r="AH209" s="87"/>
      <c r="AJ209" s="87"/>
      <c r="AL209" s="87"/>
      <c r="AN209" s="87"/>
      <c r="AP209" s="87"/>
      <c r="AR209" s="87"/>
    </row>
    <row r="210" spans="1:44" ht="13.5" customHeight="1">
      <c r="A210" s="824" t="s">
        <v>686</v>
      </c>
      <c r="B210" s="824"/>
      <c r="C210" s="824"/>
      <c r="D210" s="824"/>
      <c r="E210" s="824"/>
      <c r="F210" s="824"/>
      <c r="G210" s="824"/>
      <c r="H210" s="824"/>
      <c r="I210" s="824"/>
      <c r="J210" s="824"/>
      <c r="K210" s="824"/>
      <c r="L210" s="824"/>
      <c r="M210" s="824"/>
      <c r="N210" s="824"/>
      <c r="O210" s="824"/>
      <c r="P210" s="824"/>
      <c r="Q210" s="824"/>
      <c r="R210" s="824"/>
      <c r="S210" s="172"/>
      <c r="T210" s="87"/>
      <c r="V210" s="87"/>
      <c r="X210" s="87"/>
      <c r="Z210" s="580"/>
      <c r="AA210" s="580"/>
      <c r="AB210" s="580"/>
      <c r="AC210" s="580"/>
      <c r="AD210" s="580"/>
      <c r="AE210" s="172"/>
      <c r="AF210" s="87"/>
      <c r="AH210" s="87"/>
      <c r="AJ210" s="87"/>
      <c r="AL210" s="87"/>
      <c r="AN210" s="87"/>
      <c r="AP210" s="87"/>
      <c r="AR210" s="87"/>
    </row>
    <row r="211" spans="1:44" ht="13.5" customHeight="1">
      <c r="A211" s="824" t="s">
        <v>443</v>
      </c>
      <c r="B211" s="824"/>
      <c r="C211" s="824"/>
      <c r="D211" s="824"/>
      <c r="E211" s="824"/>
      <c r="F211" s="824"/>
      <c r="G211" s="824"/>
      <c r="H211" s="824"/>
      <c r="I211" s="824"/>
      <c r="J211" s="824"/>
      <c r="K211" s="824"/>
      <c r="L211" s="824"/>
      <c r="M211" s="824"/>
      <c r="N211" s="824"/>
      <c r="O211" s="824"/>
      <c r="P211" s="824"/>
      <c r="Q211" s="824"/>
      <c r="R211" s="824"/>
      <c r="T211" s="87"/>
      <c r="V211" s="87"/>
      <c r="X211" s="87"/>
      <c r="Z211" s="580"/>
      <c r="AA211" s="580"/>
      <c r="AB211" s="580"/>
      <c r="AC211" s="580"/>
      <c r="AD211" s="580"/>
      <c r="AF211" s="87"/>
      <c r="AH211" s="87"/>
      <c r="AJ211" s="87"/>
      <c r="AL211" s="87"/>
      <c r="AN211" s="87"/>
      <c r="AP211" s="87"/>
      <c r="AR211" s="87"/>
    </row>
    <row r="212" spans="1:44">
      <c r="AR212" s="461"/>
    </row>
    <row r="213" spans="1:44">
      <c r="AR213" s="461"/>
    </row>
    <row r="214" spans="1:44">
      <c r="AR214" s="461"/>
    </row>
  </sheetData>
  <sheetProtection algorithmName="SHA-512" hashValue="rUuYugLt7ZRHkRRYSC6+mJrt3pM4zBWROx1dJRzER/FjNI24Ii2Mf2Ix3Olke4TMbHPSBiluGMkQj6lQLWVyZw==" saltValue="VwyZWzek46XFDbV1wVGLmA==" spinCount="100000" sheet="1" objects="1" scenarios="1"/>
  <mergeCells count="142">
    <mergeCell ref="A211:R211"/>
    <mergeCell ref="A44:F44"/>
    <mergeCell ref="AV43:BB43"/>
    <mergeCell ref="A101:F101"/>
    <mergeCell ref="A153:F153"/>
    <mergeCell ref="A206:R206"/>
    <mergeCell ref="A207:R207"/>
    <mergeCell ref="A208:R208"/>
    <mergeCell ref="A209:R209"/>
    <mergeCell ref="A210:R210"/>
    <mergeCell ref="N109:O109"/>
    <mergeCell ref="A159:AR159"/>
    <mergeCell ref="AD109:AE109"/>
    <mergeCell ref="AF109:AG109"/>
    <mergeCell ref="AH109:AI109"/>
    <mergeCell ref="AJ109:AK109"/>
    <mergeCell ref="B109:C109"/>
    <mergeCell ref="D109:E109"/>
    <mergeCell ref="F109:G109"/>
    <mergeCell ref="H109:I109"/>
    <mergeCell ref="J109:K109"/>
    <mergeCell ref="V161:W161"/>
    <mergeCell ref="X161:Y161"/>
    <mergeCell ref="A189:A190"/>
    <mergeCell ref="B161:C161"/>
    <mergeCell ref="D161:E161"/>
    <mergeCell ref="F161:G161"/>
    <mergeCell ref="H161:I161"/>
    <mergeCell ref="J161:K161"/>
    <mergeCell ref="L161:M161"/>
    <mergeCell ref="AR189:AR190"/>
    <mergeCell ref="A193:A194"/>
    <mergeCell ref="AR193:AR194"/>
    <mergeCell ref="Z161:AA161"/>
    <mergeCell ref="AB161:AC161"/>
    <mergeCell ref="AD161:AE161"/>
    <mergeCell ref="AF161:AG161"/>
    <mergeCell ref="AL161:AM161"/>
    <mergeCell ref="AN161:AO161"/>
    <mergeCell ref="AP161:AQ161"/>
    <mergeCell ref="A160:A161"/>
    <mergeCell ref="B160:G160"/>
    <mergeCell ref="H160:M160"/>
    <mergeCell ref="N160:S160"/>
    <mergeCell ref="T160:Y160"/>
    <mergeCell ref="Z160:AE160"/>
    <mergeCell ref="AF160:AK160"/>
    <mergeCell ref="AR160:AR161"/>
    <mergeCell ref="AH161:AI161"/>
    <mergeCell ref="AJ161:AK161"/>
    <mergeCell ref="N161:O161"/>
    <mergeCell ref="P161:Q161"/>
    <mergeCell ref="R161:S161"/>
    <mergeCell ref="T161:U161"/>
    <mergeCell ref="L109:M109"/>
    <mergeCell ref="AL109:AM109"/>
    <mergeCell ref="P109:Q109"/>
    <mergeCell ref="R109:S109"/>
    <mergeCell ref="T109:U109"/>
    <mergeCell ref="V109:W109"/>
    <mergeCell ref="X109:Y109"/>
    <mergeCell ref="Z109:AA109"/>
    <mergeCell ref="AL160:AQ160"/>
    <mergeCell ref="AF108:AK108"/>
    <mergeCell ref="AL108:AQ108"/>
    <mergeCell ref="AF56:AK56"/>
    <mergeCell ref="AL56:AQ56"/>
    <mergeCell ref="A107:AR107"/>
    <mergeCell ref="A108:A109"/>
    <mergeCell ref="B108:G108"/>
    <mergeCell ref="H108:M108"/>
    <mergeCell ref="N108:S108"/>
    <mergeCell ref="T108:Y108"/>
    <mergeCell ref="Z108:AE108"/>
    <mergeCell ref="AR108:AR109"/>
    <mergeCell ref="AN109:AO109"/>
    <mergeCell ref="AP109:AQ109"/>
    <mergeCell ref="AR56:AR57"/>
    <mergeCell ref="B57:C57"/>
    <mergeCell ref="D57:E57"/>
    <mergeCell ref="F57:G57"/>
    <mergeCell ref="AB109:AC109"/>
    <mergeCell ref="A56:A57"/>
    <mergeCell ref="B56:G56"/>
    <mergeCell ref="H56:M56"/>
    <mergeCell ref="N56:S56"/>
    <mergeCell ref="T56:Y56"/>
    <mergeCell ref="H57:I57"/>
    <mergeCell ref="J57:K57"/>
    <mergeCell ref="L57:M57"/>
    <mergeCell ref="N57:O57"/>
    <mergeCell ref="AP57:AQ57"/>
    <mergeCell ref="A55:AR55"/>
    <mergeCell ref="AD57:AE57"/>
    <mergeCell ref="AF57:AG57"/>
    <mergeCell ref="AH57:AI57"/>
    <mergeCell ref="AJ57:AK57"/>
    <mergeCell ref="AL57:AM57"/>
    <mergeCell ref="AN57:AO57"/>
    <mergeCell ref="R57:S57"/>
    <mergeCell ref="T57:U57"/>
    <mergeCell ref="V57:W57"/>
    <mergeCell ref="X57:Y57"/>
    <mergeCell ref="Z57:AA57"/>
    <mergeCell ref="AB57:AC57"/>
    <mergeCell ref="N5:O5"/>
    <mergeCell ref="P5:Q5"/>
    <mergeCell ref="R5:S5"/>
    <mergeCell ref="AR4:AR5"/>
    <mergeCell ref="B5:C5"/>
    <mergeCell ref="D5:E5"/>
    <mergeCell ref="F5:G5"/>
    <mergeCell ref="H5:I5"/>
    <mergeCell ref="J5:K5"/>
    <mergeCell ref="AN5:AO5"/>
    <mergeCell ref="AP5:AQ5"/>
    <mergeCell ref="T5:U5"/>
    <mergeCell ref="V5:W5"/>
    <mergeCell ref="A1:AR1"/>
    <mergeCell ref="A53:AR53"/>
    <mergeCell ref="A105:AR105"/>
    <mergeCell ref="A157:AR157"/>
    <mergeCell ref="A3:AR3"/>
    <mergeCell ref="A4:A5"/>
    <mergeCell ref="B4:G4"/>
    <mergeCell ref="H4:M4"/>
    <mergeCell ref="N4:S4"/>
    <mergeCell ref="T4:Y4"/>
    <mergeCell ref="Z4:AE4"/>
    <mergeCell ref="AF4:AK4"/>
    <mergeCell ref="AL4:AQ4"/>
    <mergeCell ref="AF5:AG5"/>
    <mergeCell ref="AH5:AI5"/>
    <mergeCell ref="AJ5:AK5"/>
    <mergeCell ref="AL5:AM5"/>
    <mergeCell ref="X5:Y5"/>
    <mergeCell ref="Z5:AA5"/>
    <mergeCell ref="AB5:AC5"/>
    <mergeCell ref="Z56:AE56"/>
    <mergeCell ref="P57:Q57"/>
    <mergeCell ref="AD5:AE5"/>
    <mergeCell ref="L5:M5"/>
  </mergeCells>
  <phoneticPr fontId="4"/>
  <printOptions horizontalCentered="1"/>
  <pageMargins left="0.70866141732283472" right="0.70866141732283472" top="0.78740157480314965" bottom="0.78740157480314965" header="0.51181102362204722" footer="0.51181102362204722"/>
  <pageSetup paperSize="8" pageOrder="overThenDown" orientation="landscape" r:id="rId1"/>
  <headerFooter alignWithMargins="0"/>
  <rowBreaks count="3" manualBreakCount="3">
    <brk id="52" max="43" man="1"/>
    <brk id="104" max="43" man="1"/>
    <brk id="156" max="4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zoomScale="93" zoomScaleNormal="93" zoomScaleSheetLayoutView="100" workbookViewId="0">
      <selection sqref="A1:P1"/>
    </sheetView>
  </sheetViews>
  <sheetFormatPr defaultColWidth="9" defaultRowHeight="13.2" outlineLevelRow="1"/>
  <cols>
    <col min="1" max="1" width="12.6640625" style="65" customWidth="1"/>
    <col min="2" max="2" width="0.44140625" style="65" customWidth="1"/>
    <col min="3" max="3" width="9.6640625" style="65" customWidth="1"/>
    <col min="4" max="4" width="0.44140625" style="65" customWidth="1"/>
    <col min="5" max="5" width="9.6640625" style="65" customWidth="1"/>
    <col min="6" max="6" width="0.44140625" style="65" customWidth="1"/>
    <col min="7" max="7" width="9.6640625" style="65" customWidth="1"/>
    <col min="8" max="8" width="0.44140625" style="65" customWidth="1"/>
    <col min="9" max="9" width="9.6640625" style="65" customWidth="1"/>
    <col min="10" max="10" width="0.44140625" style="65" customWidth="1"/>
    <col min="11" max="11" width="9.6640625" style="65" customWidth="1"/>
    <col min="12" max="12" width="0.44140625" style="65" customWidth="1"/>
    <col min="13" max="13" width="9.6640625" style="65" customWidth="1"/>
    <col min="14" max="14" width="0.44140625" style="65" customWidth="1"/>
    <col min="15" max="15" width="9.6640625" style="66" customWidth="1"/>
    <col min="16" max="16" width="0.44140625" style="66" customWidth="1"/>
    <col min="17" max="16384" width="9" style="65"/>
  </cols>
  <sheetData>
    <row r="1" spans="1:16" ht="23.1" customHeight="1">
      <c r="A1" s="777" t="s">
        <v>457</v>
      </c>
      <c r="B1" s="777"/>
      <c r="C1" s="777"/>
      <c r="D1" s="777"/>
      <c r="E1" s="777"/>
      <c r="F1" s="777"/>
      <c r="G1" s="777"/>
      <c r="H1" s="777"/>
      <c r="I1" s="777"/>
      <c r="J1" s="777"/>
      <c r="K1" s="777"/>
      <c r="L1" s="777"/>
      <c r="M1" s="777"/>
      <c r="N1" s="777"/>
      <c r="O1" s="777"/>
      <c r="P1" s="777"/>
    </row>
    <row r="2" spans="1:16" ht="23.1" customHeight="1">
      <c r="A2" s="726"/>
      <c r="B2" s="726"/>
      <c r="C2" s="726"/>
      <c r="D2" s="726"/>
      <c r="E2" s="726"/>
      <c r="F2" s="726"/>
      <c r="G2" s="726"/>
      <c r="H2" s="726"/>
      <c r="I2" s="726"/>
      <c r="J2" s="726"/>
      <c r="K2" s="726"/>
      <c r="L2" s="726"/>
      <c r="M2" s="726"/>
      <c r="N2" s="726"/>
      <c r="O2" s="726"/>
      <c r="P2" s="726"/>
    </row>
    <row r="3" spans="1:16" ht="23.1" customHeight="1">
      <c r="A3" s="968" t="s">
        <v>456</v>
      </c>
      <c r="B3" s="968"/>
      <c r="C3" s="968"/>
      <c r="D3" s="968"/>
      <c r="E3" s="968"/>
      <c r="F3" s="968"/>
      <c r="G3" s="968"/>
      <c r="H3" s="968"/>
      <c r="I3" s="968"/>
      <c r="J3" s="968"/>
      <c r="K3" s="968"/>
      <c r="L3" s="968"/>
      <c r="M3" s="968"/>
      <c r="N3" s="968"/>
      <c r="O3" s="968"/>
      <c r="P3" s="968"/>
    </row>
    <row r="4" spans="1:16" ht="23.1" customHeight="1">
      <c r="A4" s="953" t="s">
        <v>725</v>
      </c>
      <c r="B4" s="953"/>
      <c r="C4" s="953"/>
      <c r="D4" s="953"/>
      <c r="E4" s="953"/>
      <c r="F4" s="953"/>
      <c r="G4" s="953"/>
      <c r="H4" s="953"/>
      <c r="I4" s="953"/>
      <c r="J4" s="953"/>
      <c r="K4" s="953"/>
      <c r="L4" s="953"/>
      <c r="M4" s="953"/>
      <c r="N4" s="953"/>
      <c r="O4" s="953"/>
      <c r="P4" s="462"/>
    </row>
    <row r="5" spans="1:16" ht="13.5" hidden="1" customHeight="1">
      <c r="A5" s="779" t="s">
        <v>259</v>
      </c>
      <c r="B5" s="780"/>
      <c r="C5" s="779" t="s">
        <v>260</v>
      </c>
      <c r="D5" s="780"/>
      <c r="E5" s="783" t="s">
        <v>261</v>
      </c>
      <c r="F5" s="784"/>
      <c r="G5" s="784"/>
      <c r="H5" s="784"/>
      <c r="I5" s="785"/>
      <c r="J5" s="728"/>
      <c r="K5" s="779" t="s">
        <v>262</v>
      </c>
      <c r="L5" s="967"/>
      <c r="M5" s="967"/>
      <c r="N5" s="967"/>
      <c r="O5" s="780"/>
      <c r="P5" s="84"/>
    </row>
    <row r="6" spans="1:16" ht="18" customHeight="1">
      <c r="A6" s="965"/>
      <c r="B6" s="966"/>
      <c r="C6" s="965"/>
      <c r="D6" s="966"/>
      <c r="E6" s="783" t="s">
        <v>263</v>
      </c>
      <c r="F6" s="784"/>
      <c r="G6" s="784"/>
      <c r="H6" s="784"/>
      <c r="I6" s="784"/>
      <c r="J6" s="785"/>
      <c r="K6" s="783" t="s">
        <v>264</v>
      </c>
      <c r="L6" s="784"/>
      <c r="M6" s="784"/>
      <c r="N6" s="784"/>
      <c r="O6" s="784"/>
      <c r="P6" s="785"/>
    </row>
    <row r="7" spans="1:16" ht="18" customHeight="1">
      <c r="A7" s="781"/>
      <c r="B7" s="782"/>
      <c r="C7" s="781"/>
      <c r="D7" s="782"/>
      <c r="E7" s="783" t="s">
        <v>5</v>
      </c>
      <c r="F7" s="785"/>
      <c r="G7" s="783" t="s">
        <v>6</v>
      </c>
      <c r="H7" s="785"/>
      <c r="I7" s="783" t="s">
        <v>7</v>
      </c>
      <c r="J7" s="785"/>
      <c r="K7" s="783" t="s">
        <v>5</v>
      </c>
      <c r="L7" s="785"/>
      <c r="M7" s="783" t="s">
        <v>6</v>
      </c>
      <c r="N7" s="785"/>
      <c r="O7" s="784" t="s">
        <v>7</v>
      </c>
      <c r="P7" s="785"/>
    </row>
    <row r="8" spans="1:16" ht="23.1" hidden="1" customHeight="1" outlineLevel="1">
      <c r="A8" s="259" t="s">
        <v>453</v>
      </c>
      <c r="B8" s="173"/>
      <c r="C8" s="72">
        <f>E8-K8</f>
        <v>648</v>
      </c>
      <c r="D8" s="73"/>
      <c r="E8" s="72">
        <f t="shared" ref="E8:E12" si="0">SUM(G8:I8)</f>
        <v>1524</v>
      </c>
      <c r="F8" s="73"/>
      <c r="G8" s="72">
        <v>813</v>
      </c>
      <c r="H8" s="73"/>
      <c r="I8" s="72">
        <v>711</v>
      </c>
      <c r="J8" s="73"/>
      <c r="K8" s="72">
        <f t="shared" ref="K8:K12" si="1">SUM(M8:O8)</f>
        <v>876</v>
      </c>
      <c r="L8" s="73"/>
      <c r="M8" s="72">
        <v>505</v>
      </c>
      <c r="N8" s="83"/>
      <c r="O8" s="72">
        <v>371</v>
      </c>
      <c r="P8" s="94"/>
    </row>
    <row r="9" spans="1:16" ht="23.1" hidden="1" customHeight="1" outlineLevel="1">
      <c r="A9" s="259" t="s">
        <v>23</v>
      </c>
      <c r="B9" s="173"/>
      <c r="C9" s="72">
        <f>E9-K9</f>
        <v>568</v>
      </c>
      <c r="D9" s="73"/>
      <c r="E9" s="72">
        <f t="shared" si="0"/>
        <v>1469</v>
      </c>
      <c r="F9" s="73"/>
      <c r="G9" s="72">
        <v>769</v>
      </c>
      <c r="H9" s="73"/>
      <c r="I9" s="72">
        <v>700</v>
      </c>
      <c r="J9" s="73"/>
      <c r="K9" s="72">
        <f t="shared" si="1"/>
        <v>901</v>
      </c>
      <c r="L9" s="73"/>
      <c r="M9" s="72">
        <v>501</v>
      </c>
      <c r="N9" s="83"/>
      <c r="O9" s="72">
        <v>400</v>
      </c>
      <c r="P9" s="94"/>
    </row>
    <row r="10" spans="1:16" ht="23.1" hidden="1" customHeight="1" outlineLevel="1">
      <c r="A10" s="259" t="s">
        <v>24</v>
      </c>
      <c r="B10" s="173"/>
      <c r="C10" s="72">
        <f>E10-K10</f>
        <v>547</v>
      </c>
      <c r="D10" s="73"/>
      <c r="E10" s="72">
        <f t="shared" si="0"/>
        <v>1442</v>
      </c>
      <c r="F10" s="73"/>
      <c r="G10" s="72">
        <v>706</v>
      </c>
      <c r="H10" s="73"/>
      <c r="I10" s="72">
        <v>736</v>
      </c>
      <c r="J10" s="73"/>
      <c r="K10" s="72">
        <f t="shared" si="1"/>
        <v>895</v>
      </c>
      <c r="L10" s="73"/>
      <c r="M10" s="72">
        <v>504</v>
      </c>
      <c r="N10" s="83"/>
      <c r="O10" s="72">
        <v>391</v>
      </c>
      <c r="P10" s="94"/>
    </row>
    <row r="11" spans="1:16" ht="23.1" hidden="1" customHeight="1" outlineLevel="1">
      <c r="A11" s="259" t="s">
        <v>25</v>
      </c>
      <c r="B11" s="173"/>
      <c r="C11" s="72">
        <f>E11-K11</f>
        <v>500</v>
      </c>
      <c r="D11" s="73"/>
      <c r="E11" s="72">
        <f t="shared" si="0"/>
        <v>1443</v>
      </c>
      <c r="F11" s="73"/>
      <c r="G11" s="72">
        <v>734</v>
      </c>
      <c r="H11" s="73"/>
      <c r="I11" s="72">
        <v>709</v>
      </c>
      <c r="J11" s="73"/>
      <c r="K11" s="72">
        <f t="shared" si="1"/>
        <v>943</v>
      </c>
      <c r="L11" s="73"/>
      <c r="M11" s="72">
        <v>529</v>
      </c>
      <c r="N11" s="83"/>
      <c r="O11" s="72">
        <v>414</v>
      </c>
      <c r="P11" s="94"/>
    </row>
    <row r="12" spans="1:16" ht="23.1" hidden="1" customHeight="1" outlineLevel="1">
      <c r="A12" s="259" t="s">
        <v>455</v>
      </c>
      <c r="B12" s="173"/>
      <c r="C12" s="72">
        <f>E12-K12</f>
        <v>432</v>
      </c>
      <c r="D12" s="73"/>
      <c r="E12" s="72">
        <f t="shared" si="0"/>
        <v>1381</v>
      </c>
      <c r="F12" s="73"/>
      <c r="G12" s="72">
        <v>730</v>
      </c>
      <c r="H12" s="73"/>
      <c r="I12" s="72">
        <v>651</v>
      </c>
      <c r="J12" s="73"/>
      <c r="K12" s="72">
        <f t="shared" si="1"/>
        <v>949</v>
      </c>
      <c r="L12" s="73"/>
      <c r="M12" s="72">
        <v>524</v>
      </c>
      <c r="N12" s="83"/>
      <c r="O12" s="72">
        <v>425</v>
      </c>
      <c r="P12" s="94"/>
    </row>
    <row r="13" spans="1:16" ht="21.9" customHeight="1" collapsed="1">
      <c r="A13" s="524" t="s">
        <v>737</v>
      </c>
      <c r="B13" s="173"/>
      <c r="C13" s="72">
        <f t="shared" ref="C13:C18" si="2">E13-K13</f>
        <v>-215</v>
      </c>
      <c r="D13" s="73"/>
      <c r="E13" s="72">
        <f t="shared" ref="E13:E20" si="3">SUM(G13:I13)</f>
        <v>1154</v>
      </c>
      <c r="F13" s="73"/>
      <c r="G13" s="72">
        <v>609</v>
      </c>
      <c r="H13" s="73"/>
      <c r="I13" s="72">
        <v>545</v>
      </c>
      <c r="J13" s="73"/>
      <c r="K13" s="72">
        <f t="shared" ref="K13:K21" si="4">SUM(M13:O13)</f>
        <v>1369</v>
      </c>
      <c r="L13" s="73"/>
      <c r="M13" s="72">
        <v>748</v>
      </c>
      <c r="N13" s="73"/>
      <c r="O13" s="72">
        <v>621</v>
      </c>
      <c r="P13" s="94"/>
    </row>
    <row r="14" spans="1:16" ht="21.9" customHeight="1">
      <c r="A14" s="524" t="s">
        <v>659</v>
      </c>
      <c r="B14" s="173"/>
      <c r="C14" s="72">
        <f t="shared" si="2"/>
        <v>-282</v>
      </c>
      <c r="D14" s="73"/>
      <c r="E14" s="72">
        <f t="shared" si="3"/>
        <v>1151</v>
      </c>
      <c r="F14" s="73"/>
      <c r="G14" s="72">
        <v>564</v>
      </c>
      <c r="H14" s="73"/>
      <c r="I14" s="72">
        <v>587</v>
      </c>
      <c r="J14" s="73"/>
      <c r="K14" s="72">
        <f t="shared" si="4"/>
        <v>1433</v>
      </c>
      <c r="L14" s="73"/>
      <c r="M14" s="72">
        <v>778</v>
      </c>
      <c r="N14" s="73"/>
      <c r="O14" s="72">
        <v>655</v>
      </c>
      <c r="P14" s="94"/>
    </row>
    <row r="15" spans="1:16" ht="21.9" customHeight="1">
      <c r="A15" s="524" t="s">
        <v>660</v>
      </c>
      <c r="B15" s="173"/>
      <c r="C15" s="72">
        <f t="shared" si="2"/>
        <v>-383</v>
      </c>
      <c r="D15" s="73"/>
      <c r="E15" s="72">
        <f t="shared" si="3"/>
        <v>1056</v>
      </c>
      <c r="F15" s="73"/>
      <c r="G15" s="72">
        <v>590</v>
      </c>
      <c r="H15" s="73"/>
      <c r="I15" s="72">
        <v>466</v>
      </c>
      <c r="J15" s="73"/>
      <c r="K15" s="72">
        <f t="shared" si="4"/>
        <v>1439</v>
      </c>
      <c r="L15" s="73"/>
      <c r="M15" s="72">
        <v>787</v>
      </c>
      <c r="N15" s="73"/>
      <c r="O15" s="72">
        <v>652</v>
      </c>
      <c r="P15" s="94"/>
    </row>
    <row r="16" spans="1:16" ht="21.9" customHeight="1">
      <c r="A16" s="524" t="s">
        <v>661</v>
      </c>
      <c r="B16" s="173"/>
      <c r="C16" s="72">
        <f t="shared" si="2"/>
        <v>-447</v>
      </c>
      <c r="D16" s="73"/>
      <c r="E16" s="72">
        <f t="shared" si="3"/>
        <v>1007</v>
      </c>
      <c r="F16" s="73"/>
      <c r="G16" s="72">
        <v>515</v>
      </c>
      <c r="H16" s="73"/>
      <c r="I16" s="72">
        <v>492</v>
      </c>
      <c r="J16" s="73"/>
      <c r="K16" s="72">
        <f t="shared" si="4"/>
        <v>1454</v>
      </c>
      <c r="L16" s="73"/>
      <c r="M16" s="72">
        <v>781</v>
      </c>
      <c r="N16" s="73"/>
      <c r="O16" s="72">
        <v>673</v>
      </c>
      <c r="P16" s="94"/>
    </row>
    <row r="17" spans="1:20" ht="21.9" customHeight="1">
      <c r="A17" s="524" t="s">
        <v>662</v>
      </c>
      <c r="B17" s="173"/>
      <c r="C17" s="72">
        <f t="shared" si="2"/>
        <v>-648</v>
      </c>
      <c r="D17" s="73"/>
      <c r="E17" s="72">
        <f t="shared" si="3"/>
        <v>897</v>
      </c>
      <c r="F17" s="73"/>
      <c r="G17" s="72">
        <v>477</v>
      </c>
      <c r="H17" s="73"/>
      <c r="I17" s="72">
        <v>420</v>
      </c>
      <c r="J17" s="73"/>
      <c r="K17" s="72">
        <f t="shared" si="4"/>
        <v>1545</v>
      </c>
      <c r="L17" s="73"/>
      <c r="M17" s="72">
        <v>815</v>
      </c>
      <c r="N17" s="73"/>
      <c r="O17" s="72">
        <v>730</v>
      </c>
      <c r="P17" s="94"/>
    </row>
    <row r="18" spans="1:20" ht="21.9" customHeight="1">
      <c r="A18" s="524" t="s">
        <v>628</v>
      </c>
      <c r="B18" s="173"/>
      <c r="C18" s="72">
        <f t="shared" si="2"/>
        <v>-686</v>
      </c>
      <c r="D18" s="73"/>
      <c r="E18" s="72">
        <f t="shared" si="3"/>
        <v>847</v>
      </c>
      <c r="F18" s="73"/>
      <c r="G18" s="72">
        <v>454</v>
      </c>
      <c r="H18" s="73"/>
      <c r="I18" s="72">
        <v>393</v>
      </c>
      <c r="J18" s="73"/>
      <c r="K18" s="72">
        <f t="shared" si="4"/>
        <v>1533</v>
      </c>
      <c r="L18" s="73"/>
      <c r="M18" s="72">
        <v>810</v>
      </c>
      <c r="N18" s="73"/>
      <c r="O18" s="72">
        <v>723</v>
      </c>
      <c r="P18" s="73"/>
    </row>
    <row r="19" spans="1:20" ht="21.9" customHeight="1">
      <c r="A19" s="524" t="s">
        <v>629</v>
      </c>
      <c r="B19" s="173"/>
      <c r="C19" s="72">
        <f>E19-K19</f>
        <v>-738</v>
      </c>
      <c r="D19" s="73"/>
      <c r="E19" s="72">
        <f t="shared" si="3"/>
        <v>836</v>
      </c>
      <c r="F19" s="73"/>
      <c r="G19" s="72">
        <v>423</v>
      </c>
      <c r="H19" s="73"/>
      <c r="I19" s="72">
        <v>413</v>
      </c>
      <c r="J19" s="73"/>
      <c r="K19" s="72">
        <f t="shared" si="4"/>
        <v>1574</v>
      </c>
      <c r="L19" s="73"/>
      <c r="M19" s="72">
        <v>852</v>
      </c>
      <c r="N19" s="73"/>
      <c r="O19" s="72">
        <v>722</v>
      </c>
      <c r="P19" s="73"/>
    </row>
    <row r="20" spans="1:20" ht="21.9" customHeight="1">
      <c r="A20" s="524" t="s">
        <v>677</v>
      </c>
      <c r="B20" s="173"/>
      <c r="C20" s="72">
        <f>E20-K20</f>
        <v>-829</v>
      </c>
      <c r="D20" s="73"/>
      <c r="E20" s="72">
        <f t="shared" si="3"/>
        <v>780</v>
      </c>
      <c r="F20" s="73"/>
      <c r="G20" s="72">
        <v>396</v>
      </c>
      <c r="H20" s="73"/>
      <c r="I20" s="72">
        <v>384</v>
      </c>
      <c r="J20" s="73"/>
      <c r="K20" s="72">
        <f t="shared" si="4"/>
        <v>1609</v>
      </c>
      <c r="L20" s="73"/>
      <c r="M20" s="72">
        <v>848</v>
      </c>
      <c r="N20" s="73"/>
      <c r="O20" s="72">
        <v>761</v>
      </c>
      <c r="P20" s="73"/>
    </row>
    <row r="21" spans="1:20" ht="21.9" customHeight="1">
      <c r="A21" s="524" t="s">
        <v>710</v>
      </c>
      <c r="B21" s="173"/>
      <c r="C21" s="72">
        <f>E21-K21</f>
        <v>-1119</v>
      </c>
      <c r="D21" s="73"/>
      <c r="E21" s="72">
        <f>SUM(G21:I21)</f>
        <v>739</v>
      </c>
      <c r="F21" s="73"/>
      <c r="G21" s="72">
        <v>353</v>
      </c>
      <c r="H21" s="73"/>
      <c r="I21" s="72">
        <v>386</v>
      </c>
      <c r="J21" s="73"/>
      <c r="K21" s="72">
        <f t="shared" si="4"/>
        <v>1858</v>
      </c>
      <c r="L21" s="73"/>
      <c r="M21" s="72">
        <v>989</v>
      </c>
      <c r="N21" s="73"/>
      <c r="O21" s="72">
        <v>869</v>
      </c>
      <c r="P21" s="73"/>
      <c r="Q21" s="66"/>
      <c r="R21" s="66"/>
      <c r="S21" s="66"/>
      <c r="T21" s="66"/>
    </row>
    <row r="22" spans="1:20" ht="21.9" customHeight="1" thickBot="1">
      <c r="A22" s="525" t="s">
        <v>738</v>
      </c>
      <c r="B22" s="173"/>
      <c r="C22" s="72">
        <v>-1264</v>
      </c>
      <c r="D22" s="73"/>
      <c r="E22" s="72">
        <v>690</v>
      </c>
      <c r="F22" s="73"/>
      <c r="G22" s="72">
        <v>356</v>
      </c>
      <c r="H22" s="73"/>
      <c r="I22" s="72">
        <v>334</v>
      </c>
      <c r="J22" s="73"/>
      <c r="K22" s="72">
        <v>1954</v>
      </c>
      <c r="L22" s="73"/>
      <c r="M22" s="72">
        <v>1056</v>
      </c>
      <c r="N22" s="73"/>
      <c r="O22" s="72">
        <v>898</v>
      </c>
      <c r="P22" s="73"/>
      <c r="Q22" s="66"/>
      <c r="R22" s="66"/>
      <c r="S22" s="66"/>
      <c r="T22" s="66"/>
    </row>
    <row r="23" spans="1:20" ht="21.9" customHeight="1" thickBot="1">
      <c r="A23" s="526" t="s">
        <v>739</v>
      </c>
      <c r="B23" s="306"/>
      <c r="C23" s="307">
        <f>SUM(C24:C35)</f>
        <v>-1310</v>
      </c>
      <c r="D23" s="308"/>
      <c r="E23" s="307">
        <f>SUM(E24:E35)</f>
        <v>647</v>
      </c>
      <c r="F23" s="308"/>
      <c r="G23" s="307">
        <f>SUM(G24:G35)</f>
        <v>327</v>
      </c>
      <c r="H23" s="308"/>
      <c r="I23" s="307">
        <f>SUM(I24:I35)</f>
        <v>320</v>
      </c>
      <c r="J23" s="308"/>
      <c r="K23" s="307">
        <f>SUM(K24:K35)</f>
        <v>1957</v>
      </c>
      <c r="L23" s="308"/>
      <c r="M23" s="307">
        <f>SUM(M24:M35)</f>
        <v>1010</v>
      </c>
      <c r="N23" s="308"/>
      <c r="O23" s="307">
        <f>SUM(O24:O35)</f>
        <v>947</v>
      </c>
      <c r="P23" s="520"/>
      <c r="Q23" s="83"/>
      <c r="R23" s="83"/>
      <c r="S23" s="83"/>
      <c r="T23" s="66"/>
    </row>
    <row r="24" spans="1:20" ht="21.9" customHeight="1">
      <c r="A24" s="258" t="s">
        <v>663</v>
      </c>
      <c r="B24" s="173"/>
      <c r="C24" s="72">
        <f>E24-K24</f>
        <v>-156</v>
      </c>
      <c r="D24" s="364"/>
      <c r="E24" s="72">
        <f>SUM(G24:I24)</f>
        <v>62</v>
      </c>
      <c r="F24" s="364"/>
      <c r="G24" s="363">
        <v>33</v>
      </c>
      <c r="H24" s="364"/>
      <c r="I24" s="363">
        <v>29</v>
      </c>
      <c r="J24" s="364"/>
      <c r="K24" s="72">
        <f>SUM(M24:O24)</f>
        <v>218</v>
      </c>
      <c r="L24" s="364"/>
      <c r="M24" s="363">
        <v>114</v>
      </c>
      <c r="N24" s="415"/>
      <c r="O24" s="363">
        <v>104</v>
      </c>
      <c r="P24" s="94"/>
      <c r="Q24" s="66"/>
      <c r="R24" s="66"/>
      <c r="S24" s="66"/>
      <c r="T24" s="66"/>
    </row>
    <row r="25" spans="1:20" ht="21.9" customHeight="1">
      <c r="A25" s="258" t="s">
        <v>664</v>
      </c>
      <c r="B25" s="173"/>
      <c r="C25" s="72">
        <f>E25-K25</f>
        <v>-104</v>
      </c>
      <c r="D25" s="364"/>
      <c r="E25" s="72">
        <f>SUM(G25:I25)</f>
        <v>67</v>
      </c>
      <c r="F25" s="364"/>
      <c r="G25" s="363">
        <v>30</v>
      </c>
      <c r="H25" s="364"/>
      <c r="I25" s="363">
        <v>37</v>
      </c>
      <c r="J25" s="364"/>
      <c r="K25" s="72">
        <f>SUM(M25:O25)</f>
        <v>171</v>
      </c>
      <c r="L25" s="364"/>
      <c r="M25" s="363">
        <v>84</v>
      </c>
      <c r="N25" s="415"/>
      <c r="O25" s="363">
        <v>87</v>
      </c>
      <c r="P25" s="94"/>
      <c r="R25" s="419"/>
    </row>
    <row r="26" spans="1:20" ht="21.9" customHeight="1">
      <c r="A26" s="258" t="s">
        <v>265</v>
      </c>
      <c r="B26" s="173"/>
      <c r="C26" s="72">
        <f t="shared" ref="C26:C35" si="5">E26-K26</f>
        <v>-109</v>
      </c>
      <c r="D26" s="364"/>
      <c r="E26" s="72">
        <f t="shared" ref="E26:E35" si="6">SUM(G26:I26)</f>
        <v>45</v>
      </c>
      <c r="F26" s="364"/>
      <c r="G26" s="363">
        <v>22</v>
      </c>
      <c r="H26" s="364"/>
      <c r="I26" s="363">
        <v>23</v>
      </c>
      <c r="J26" s="364"/>
      <c r="K26" s="72">
        <f t="shared" ref="K26:K35" si="7">SUM(M26:O26)</f>
        <v>154</v>
      </c>
      <c r="L26" s="364"/>
      <c r="M26" s="363">
        <v>69</v>
      </c>
      <c r="N26" s="415"/>
      <c r="O26" s="363">
        <v>85</v>
      </c>
      <c r="P26" s="94"/>
    </row>
    <row r="27" spans="1:20" ht="21.9" customHeight="1">
      <c r="A27" s="258" t="s">
        <v>266</v>
      </c>
      <c r="B27" s="173"/>
      <c r="C27" s="72">
        <f t="shared" si="5"/>
        <v>-99</v>
      </c>
      <c r="D27" s="364"/>
      <c r="E27" s="72">
        <f t="shared" si="6"/>
        <v>52</v>
      </c>
      <c r="F27" s="364"/>
      <c r="G27" s="363">
        <v>23</v>
      </c>
      <c r="H27" s="364"/>
      <c r="I27" s="363">
        <v>29</v>
      </c>
      <c r="J27" s="364"/>
      <c r="K27" s="72">
        <f t="shared" si="7"/>
        <v>151</v>
      </c>
      <c r="L27" s="364"/>
      <c r="M27" s="363">
        <v>77</v>
      </c>
      <c r="N27" s="415"/>
      <c r="O27" s="363">
        <v>74</v>
      </c>
      <c r="P27" s="94"/>
    </row>
    <row r="28" spans="1:20" ht="21.9" customHeight="1">
      <c r="A28" s="258" t="s">
        <v>267</v>
      </c>
      <c r="B28" s="173"/>
      <c r="C28" s="72">
        <f t="shared" si="5"/>
        <v>-114</v>
      </c>
      <c r="D28" s="364"/>
      <c r="E28" s="72">
        <f t="shared" si="6"/>
        <v>57</v>
      </c>
      <c r="F28" s="364"/>
      <c r="G28" s="363">
        <v>31</v>
      </c>
      <c r="H28" s="364"/>
      <c r="I28" s="363">
        <v>26</v>
      </c>
      <c r="J28" s="364"/>
      <c r="K28" s="72">
        <f t="shared" si="7"/>
        <v>171</v>
      </c>
      <c r="L28" s="364"/>
      <c r="M28" s="363">
        <v>84</v>
      </c>
      <c r="N28" s="415"/>
      <c r="O28" s="363">
        <v>87</v>
      </c>
      <c r="P28" s="94"/>
    </row>
    <row r="29" spans="1:20" ht="21.9" customHeight="1">
      <c r="A29" s="258" t="s">
        <v>268</v>
      </c>
      <c r="B29" s="173"/>
      <c r="C29" s="72">
        <f t="shared" si="5"/>
        <v>-90</v>
      </c>
      <c r="D29" s="364"/>
      <c r="E29" s="72">
        <f t="shared" si="6"/>
        <v>55</v>
      </c>
      <c r="F29" s="364"/>
      <c r="G29" s="363">
        <v>24</v>
      </c>
      <c r="H29" s="364"/>
      <c r="I29" s="363">
        <v>31</v>
      </c>
      <c r="J29" s="364"/>
      <c r="K29" s="72">
        <f t="shared" si="7"/>
        <v>145</v>
      </c>
      <c r="L29" s="364"/>
      <c r="M29" s="363">
        <v>88</v>
      </c>
      <c r="N29" s="415"/>
      <c r="O29" s="363">
        <v>57</v>
      </c>
      <c r="P29" s="94"/>
    </row>
    <row r="30" spans="1:20" ht="21.9" customHeight="1">
      <c r="A30" s="258" t="s">
        <v>269</v>
      </c>
      <c r="B30" s="173"/>
      <c r="C30" s="72">
        <f t="shared" si="5"/>
        <v>-112</v>
      </c>
      <c r="D30" s="364"/>
      <c r="E30" s="72">
        <f t="shared" si="6"/>
        <v>56</v>
      </c>
      <c r="F30" s="364"/>
      <c r="G30" s="363">
        <v>29</v>
      </c>
      <c r="H30" s="364"/>
      <c r="I30" s="363">
        <v>27</v>
      </c>
      <c r="J30" s="364"/>
      <c r="K30" s="72">
        <f t="shared" si="7"/>
        <v>168</v>
      </c>
      <c r="L30" s="364"/>
      <c r="M30" s="363">
        <v>88</v>
      </c>
      <c r="N30" s="415"/>
      <c r="O30" s="363">
        <v>80</v>
      </c>
      <c r="P30" s="94"/>
    </row>
    <row r="31" spans="1:20" ht="21.9" customHeight="1">
      <c r="A31" s="258" t="s">
        <v>270</v>
      </c>
      <c r="B31" s="173"/>
      <c r="C31" s="72">
        <f t="shared" si="5"/>
        <v>-99</v>
      </c>
      <c r="D31" s="364"/>
      <c r="E31" s="72">
        <f t="shared" si="6"/>
        <v>46</v>
      </c>
      <c r="F31" s="364"/>
      <c r="G31" s="363">
        <v>25</v>
      </c>
      <c r="H31" s="364"/>
      <c r="I31" s="363">
        <v>21</v>
      </c>
      <c r="J31" s="364"/>
      <c r="K31" s="72">
        <f t="shared" si="7"/>
        <v>145</v>
      </c>
      <c r="L31" s="364"/>
      <c r="M31" s="363">
        <v>88</v>
      </c>
      <c r="N31" s="415"/>
      <c r="O31" s="363">
        <v>57</v>
      </c>
      <c r="P31" s="94"/>
    </row>
    <row r="32" spans="1:20" ht="21.9" customHeight="1">
      <c r="A32" s="258" t="s">
        <v>271</v>
      </c>
      <c r="B32" s="173"/>
      <c r="C32" s="72">
        <f t="shared" si="5"/>
        <v>-82</v>
      </c>
      <c r="D32" s="364"/>
      <c r="E32" s="72">
        <f t="shared" si="6"/>
        <v>63</v>
      </c>
      <c r="F32" s="364"/>
      <c r="G32" s="363">
        <v>26</v>
      </c>
      <c r="H32" s="364"/>
      <c r="I32" s="363">
        <v>37</v>
      </c>
      <c r="J32" s="364"/>
      <c r="K32" s="72">
        <f t="shared" si="7"/>
        <v>145</v>
      </c>
      <c r="L32" s="364"/>
      <c r="M32" s="363">
        <v>73</v>
      </c>
      <c r="N32" s="415"/>
      <c r="O32" s="363">
        <v>72</v>
      </c>
      <c r="P32" s="94"/>
    </row>
    <row r="33" spans="1:17" ht="21.9" customHeight="1">
      <c r="A33" s="258" t="s">
        <v>272</v>
      </c>
      <c r="B33" s="173"/>
      <c r="C33" s="72">
        <f t="shared" si="5"/>
        <v>-95</v>
      </c>
      <c r="D33" s="364"/>
      <c r="E33" s="72">
        <f t="shared" si="6"/>
        <v>61</v>
      </c>
      <c r="F33" s="364"/>
      <c r="G33" s="363">
        <v>38</v>
      </c>
      <c r="H33" s="364"/>
      <c r="I33" s="363">
        <v>23</v>
      </c>
      <c r="J33" s="364"/>
      <c r="K33" s="72">
        <f t="shared" si="7"/>
        <v>156</v>
      </c>
      <c r="L33" s="364"/>
      <c r="M33" s="363">
        <v>78</v>
      </c>
      <c r="N33" s="415"/>
      <c r="O33" s="363">
        <v>78</v>
      </c>
      <c r="P33" s="94"/>
    </row>
    <row r="34" spans="1:17" ht="21.9" customHeight="1">
      <c r="A34" s="258" t="s">
        <v>273</v>
      </c>
      <c r="B34" s="173"/>
      <c r="C34" s="72">
        <f t="shared" si="5"/>
        <v>-124</v>
      </c>
      <c r="D34" s="364"/>
      <c r="E34" s="72">
        <f t="shared" si="6"/>
        <v>38</v>
      </c>
      <c r="F34" s="364"/>
      <c r="G34" s="363">
        <v>26</v>
      </c>
      <c r="H34" s="364"/>
      <c r="I34" s="363">
        <v>12</v>
      </c>
      <c r="J34" s="364"/>
      <c r="K34" s="72">
        <f t="shared" si="7"/>
        <v>162</v>
      </c>
      <c r="L34" s="364"/>
      <c r="M34" s="363">
        <v>87</v>
      </c>
      <c r="N34" s="415"/>
      <c r="O34" s="363">
        <v>75</v>
      </c>
      <c r="P34" s="94"/>
    </row>
    <row r="35" spans="1:17" ht="21.9" customHeight="1">
      <c r="A35" s="731" t="s">
        <v>274</v>
      </c>
      <c r="B35" s="732"/>
      <c r="C35" s="78">
        <f t="shared" si="5"/>
        <v>-126</v>
      </c>
      <c r="D35" s="366"/>
      <c r="E35" s="78">
        <f t="shared" si="6"/>
        <v>45</v>
      </c>
      <c r="F35" s="366"/>
      <c r="G35" s="365">
        <v>20</v>
      </c>
      <c r="H35" s="366"/>
      <c r="I35" s="365">
        <v>25</v>
      </c>
      <c r="J35" s="366"/>
      <c r="K35" s="78">
        <f t="shared" si="7"/>
        <v>171</v>
      </c>
      <c r="L35" s="366"/>
      <c r="M35" s="365">
        <v>80</v>
      </c>
      <c r="N35" s="416"/>
      <c r="O35" s="365">
        <v>91</v>
      </c>
      <c r="P35" s="412"/>
      <c r="Q35" s="552"/>
    </row>
    <row r="36" spans="1:17" ht="22.95" customHeight="1">
      <c r="A36" s="737"/>
      <c r="B36" s="737"/>
      <c r="C36" s="737"/>
      <c r="D36" s="737"/>
      <c r="E36" s="737"/>
      <c r="F36" s="737"/>
      <c r="G36" s="737"/>
      <c r="H36" s="737"/>
      <c r="I36" s="737"/>
      <c r="J36" s="737"/>
      <c r="K36" s="737"/>
      <c r="L36" s="737"/>
      <c r="M36" s="737"/>
      <c r="N36" s="737"/>
      <c r="O36" s="737"/>
      <c r="P36" s="737"/>
      <c r="Q36" s="737"/>
    </row>
    <row r="37" spans="1:17" ht="23.1" customHeight="1">
      <c r="A37" s="736" t="s">
        <v>574</v>
      </c>
      <c r="B37" s="736"/>
      <c r="C37" s="736"/>
      <c r="D37" s="736"/>
      <c r="E37" s="736"/>
      <c r="F37" s="736"/>
      <c r="G37" s="736"/>
      <c r="H37" s="736"/>
      <c r="I37" s="736"/>
      <c r="J37" s="736"/>
      <c r="K37" s="736"/>
      <c r="L37" s="736"/>
      <c r="M37" s="736"/>
      <c r="N37" s="736"/>
      <c r="O37" s="736"/>
      <c r="P37" s="736"/>
    </row>
    <row r="38" spans="1:17" ht="23.1" customHeight="1">
      <c r="A38" s="735" t="s">
        <v>575</v>
      </c>
      <c r="B38" s="735"/>
      <c r="C38" s="735"/>
      <c r="D38" s="735"/>
      <c r="E38" s="735"/>
      <c r="F38" s="735"/>
      <c r="G38" s="735"/>
      <c r="H38" s="735"/>
      <c r="I38" s="735"/>
      <c r="J38" s="735"/>
      <c r="K38" s="735"/>
      <c r="L38" s="735"/>
      <c r="M38" s="735"/>
      <c r="N38" s="735"/>
      <c r="O38" s="735"/>
      <c r="P38" s="418"/>
    </row>
    <row r="39" spans="1:17" ht="22.5" customHeight="1">
      <c r="A39" s="522" t="s">
        <v>576</v>
      </c>
      <c r="B39" s="523"/>
      <c r="C39" s="752" t="s">
        <v>577</v>
      </c>
      <c r="D39" s="753"/>
      <c r="E39" s="752" t="s">
        <v>578</v>
      </c>
      <c r="F39" s="753"/>
      <c r="G39" s="752" t="s">
        <v>653</v>
      </c>
      <c r="H39" s="753"/>
      <c r="I39" s="752" t="s">
        <v>627</v>
      </c>
      <c r="J39" s="753"/>
      <c r="K39" s="752" t="s">
        <v>618</v>
      </c>
      <c r="L39" s="753"/>
      <c r="M39" s="963" t="s">
        <v>633</v>
      </c>
      <c r="N39" s="964"/>
      <c r="O39" s="963" t="s">
        <v>669</v>
      </c>
      <c r="P39" s="964"/>
    </row>
    <row r="40" spans="1:17" ht="22.5" customHeight="1">
      <c r="A40" s="522" t="s">
        <v>579</v>
      </c>
      <c r="B40" s="523"/>
      <c r="C40" s="253">
        <v>1.19</v>
      </c>
      <c r="D40" s="412"/>
      <c r="E40" s="253">
        <v>1.21</v>
      </c>
      <c r="F40" s="412"/>
      <c r="G40" s="253">
        <v>1.1200000000000001</v>
      </c>
      <c r="H40" s="412"/>
      <c r="I40" s="253">
        <v>1.08</v>
      </c>
      <c r="J40" s="412"/>
      <c r="K40" s="253">
        <v>1.1100000000000001</v>
      </c>
      <c r="L40" s="412"/>
      <c r="M40" s="253">
        <v>1.07</v>
      </c>
      <c r="N40" s="412"/>
      <c r="O40" s="253">
        <v>1.07</v>
      </c>
      <c r="P40" s="412"/>
    </row>
    <row r="41" spans="1:17" ht="13.5" customHeight="1">
      <c r="A41" s="727" t="s">
        <v>580</v>
      </c>
      <c r="B41" s="419"/>
      <c r="C41" s="419"/>
      <c r="D41" s="419"/>
      <c r="E41" s="419"/>
      <c r="F41" s="419"/>
      <c r="G41" s="419"/>
      <c r="H41" s="419"/>
      <c r="I41" s="419"/>
      <c r="J41" s="419"/>
      <c r="K41" s="419"/>
      <c r="L41" s="419"/>
      <c r="M41" s="419"/>
      <c r="N41" s="419"/>
      <c r="O41" s="418"/>
      <c r="P41" s="418"/>
    </row>
  </sheetData>
  <sheetProtection algorithmName="SHA-512" hashValue="BGHtHMxhD3+Tg7Od34NtgiFbZWxrsg1XGNCwDoUjDrJyRPEyd/3BHUHRyFxh9HKGqtf5L5lYeorsJexWLOQkrw==" saltValue="MsPQYtg2519C4wXfV9FgbA==" spinCount="100000" sheet="1" objects="1" scenarios="1"/>
  <mergeCells count="17">
    <mergeCell ref="A1:P1"/>
    <mergeCell ref="A4:O4"/>
    <mergeCell ref="A5:B7"/>
    <mergeCell ref="C5:D7"/>
    <mergeCell ref="E5:I5"/>
    <mergeCell ref="K5:O5"/>
    <mergeCell ref="E6:J6"/>
    <mergeCell ref="K6:P6"/>
    <mergeCell ref="E7:F7"/>
    <mergeCell ref="G7:H7"/>
    <mergeCell ref="A3:P3"/>
    <mergeCell ref="I7:J7"/>
    <mergeCell ref="K7:L7"/>
    <mergeCell ref="M7:N7"/>
    <mergeCell ref="O7:P7"/>
    <mergeCell ref="M39:N39"/>
    <mergeCell ref="O39:P39"/>
  </mergeCells>
  <phoneticPr fontId="4"/>
  <pageMargins left="0.70866141732283472" right="0.70866141732283472" top="0.78740157480314965" bottom="0.78740157480314965" header="0.51181102362204722" footer="0.51181102362204722"/>
  <pageSetup paperSize="9" orientation="portrait" r:id="rId1"/>
  <headerFooter alignWithMargins="0"/>
  <ignoredErrors>
    <ignoredError sqref="C23 K23"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zoomScaleSheetLayoutView="100" workbookViewId="0">
      <selection sqref="A1:S1"/>
    </sheetView>
  </sheetViews>
  <sheetFormatPr defaultColWidth="9" defaultRowHeight="13.2" outlineLevelRow="1"/>
  <cols>
    <col min="1" max="1" width="10.77734375" style="65" customWidth="1"/>
    <col min="2" max="2" width="7.6640625" style="65" customWidth="1"/>
    <col min="3" max="3" width="0.44140625" style="65" customWidth="1"/>
    <col min="4" max="4" width="7.6640625" style="65" customWidth="1"/>
    <col min="5" max="5" width="0.44140625" style="65" customWidth="1"/>
    <col min="6" max="6" width="7.6640625" style="65" customWidth="1"/>
    <col min="7" max="7" width="0.44140625" style="65" customWidth="1"/>
    <col min="8" max="8" width="7.6640625" style="65" customWidth="1"/>
    <col min="9" max="9" width="0.44140625" style="65" customWidth="1"/>
    <col min="10" max="10" width="7.6640625" style="65" customWidth="1"/>
    <col min="11" max="11" width="0.44140625" style="65" customWidth="1"/>
    <col min="12" max="12" width="7.6640625" style="65" customWidth="1"/>
    <col min="13" max="13" width="0.44140625" style="65" customWidth="1"/>
    <col min="14" max="14" width="7.6640625" style="65" customWidth="1"/>
    <col min="15" max="15" width="0.44140625" style="65" customWidth="1"/>
    <col min="16" max="16" width="7.6640625" style="65" customWidth="1"/>
    <col min="17" max="17" width="0.44140625" style="65" customWidth="1"/>
    <col min="18" max="18" width="7.6640625" style="65" customWidth="1"/>
    <col min="19" max="19" width="0.44140625" style="66" customWidth="1"/>
    <col min="20" max="20" width="9" style="66"/>
    <col min="21" max="16384" width="9" style="65"/>
  </cols>
  <sheetData>
    <row r="1" spans="1:20" ht="23.1" customHeight="1">
      <c r="A1" s="777" t="s">
        <v>275</v>
      </c>
      <c r="B1" s="777"/>
      <c r="C1" s="777"/>
      <c r="D1" s="777"/>
      <c r="E1" s="777"/>
      <c r="F1" s="777"/>
      <c r="G1" s="777"/>
      <c r="H1" s="777"/>
      <c r="I1" s="777"/>
      <c r="J1" s="777"/>
      <c r="K1" s="777"/>
      <c r="L1" s="777"/>
      <c r="M1" s="777"/>
      <c r="N1" s="777"/>
      <c r="O1" s="777"/>
      <c r="P1" s="777"/>
      <c r="Q1" s="777"/>
      <c r="R1" s="777"/>
      <c r="S1" s="777"/>
    </row>
    <row r="2" spans="1:20" ht="23.1" customHeight="1"/>
    <row r="3" spans="1:20" ht="23.1" customHeight="1">
      <c r="A3" s="953" t="s">
        <v>597</v>
      </c>
      <c r="B3" s="953"/>
      <c r="C3" s="953"/>
      <c r="D3" s="953"/>
      <c r="E3" s="953"/>
      <c r="F3" s="953"/>
      <c r="G3" s="953"/>
      <c r="H3" s="953"/>
      <c r="I3" s="953"/>
      <c r="J3" s="953"/>
      <c r="K3" s="953"/>
      <c r="L3" s="953"/>
      <c r="M3" s="953"/>
      <c r="N3" s="953"/>
      <c r="O3" s="953"/>
      <c r="P3" s="953"/>
      <c r="Q3" s="953"/>
      <c r="R3" s="953"/>
    </row>
    <row r="4" spans="1:20" s="85" customFormat="1" ht="18" customHeight="1">
      <c r="A4" s="969" t="s">
        <v>259</v>
      </c>
      <c r="B4" s="779" t="s">
        <v>260</v>
      </c>
      <c r="C4" s="780"/>
      <c r="D4" s="783" t="s">
        <v>276</v>
      </c>
      <c r="E4" s="784"/>
      <c r="F4" s="784"/>
      <c r="G4" s="784"/>
      <c r="H4" s="784"/>
      <c r="I4" s="784"/>
      <c r="J4" s="784"/>
      <c r="K4" s="785"/>
      <c r="L4" s="783" t="s">
        <v>277</v>
      </c>
      <c r="M4" s="784"/>
      <c r="N4" s="784"/>
      <c r="O4" s="784"/>
      <c r="P4" s="784"/>
      <c r="Q4" s="784"/>
      <c r="R4" s="784"/>
      <c r="S4" s="785"/>
      <c r="T4" s="175"/>
    </row>
    <row r="5" spans="1:20" s="85" customFormat="1" ht="18" customHeight="1">
      <c r="A5" s="970"/>
      <c r="B5" s="781"/>
      <c r="C5" s="782"/>
      <c r="D5" s="783" t="s">
        <v>5</v>
      </c>
      <c r="E5" s="785"/>
      <c r="F5" s="783" t="s">
        <v>278</v>
      </c>
      <c r="G5" s="785"/>
      <c r="H5" s="783" t="s">
        <v>279</v>
      </c>
      <c r="I5" s="785"/>
      <c r="J5" s="783" t="s">
        <v>280</v>
      </c>
      <c r="K5" s="785"/>
      <c r="L5" s="783" t="s">
        <v>5</v>
      </c>
      <c r="M5" s="785"/>
      <c r="N5" s="783" t="s">
        <v>278</v>
      </c>
      <c r="O5" s="785"/>
      <c r="P5" s="783" t="s">
        <v>279</v>
      </c>
      <c r="Q5" s="785"/>
      <c r="R5" s="783" t="s">
        <v>280</v>
      </c>
      <c r="S5" s="785"/>
      <c r="T5" s="175"/>
    </row>
    <row r="6" spans="1:20" ht="23.1" hidden="1" customHeight="1" outlineLevel="1">
      <c r="A6" s="375" t="s">
        <v>454</v>
      </c>
      <c r="B6" s="72">
        <f t="shared" ref="B6:B15" si="0">D6-L6</f>
        <v>82</v>
      </c>
      <c r="C6" s="73"/>
      <c r="D6" s="72">
        <f t="shared" ref="D6:D10" si="1">SUM(F6:J6)</f>
        <v>7802</v>
      </c>
      <c r="E6" s="73"/>
      <c r="F6" s="72">
        <v>3661</v>
      </c>
      <c r="G6" s="73"/>
      <c r="H6" s="72">
        <v>4082</v>
      </c>
      <c r="I6" s="73"/>
      <c r="J6" s="72">
        <v>59</v>
      </c>
      <c r="K6" s="73"/>
      <c r="L6" s="72">
        <f t="shared" ref="L6:L10" si="2">SUM(N6:R6)</f>
        <v>7720</v>
      </c>
      <c r="M6" s="73"/>
      <c r="N6" s="72">
        <v>3533</v>
      </c>
      <c r="O6" s="73"/>
      <c r="P6" s="72">
        <v>4168</v>
      </c>
      <c r="Q6" s="83"/>
      <c r="R6" s="72">
        <v>19</v>
      </c>
      <c r="S6" s="376"/>
    </row>
    <row r="7" spans="1:20" ht="23.1" hidden="1" customHeight="1" outlineLevel="1">
      <c r="A7" s="375" t="s">
        <v>23</v>
      </c>
      <c r="B7" s="72">
        <f t="shared" si="0"/>
        <v>129</v>
      </c>
      <c r="C7" s="73"/>
      <c r="D7" s="72">
        <f t="shared" si="1"/>
        <v>7773</v>
      </c>
      <c r="E7" s="73"/>
      <c r="F7" s="72">
        <v>4021</v>
      </c>
      <c r="G7" s="73"/>
      <c r="H7" s="72">
        <v>3735</v>
      </c>
      <c r="I7" s="73"/>
      <c r="J7" s="72">
        <v>17</v>
      </c>
      <c r="K7" s="73"/>
      <c r="L7" s="72">
        <f t="shared" si="2"/>
        <v>7644</v>
      </c>
      <c r="M7" s="73"/>
      <c r="N7" s="72">
        <v>3650</v>
      </c>
      <c r="O7" s="73"/>
      <c r="P7" s="72">
        <v>3860</v>
      </c>
      <c r="Q7" s="83"/>
      <c r="R7" s="72">
        <v>134</v>
      </c>
      <c r="S7" s="376"/>
    </row>
    <row r="8" spans="1:20" ht="23.1" hidden="1" customHeight="1" outlineLevel="1">
      <c r="A8" s="375" t="s">
        <v>24</v>
      </c>
      <c r="B8" s="72">
        <f t="shared" si="0"/>
        <v>-575</v>
      </c>
      <c r="C8" s="73"/>
      <c r="D8" s="72">
        <f t="shared" si="1"/>
        <v>7253</v>
      </c>
      <c r="E8" s="73"/>
      <c r="F8" s="72">
        <v>3451</v>
      </c>
      <c r="G8" s="73"/>
      <c r="H8" s="72">
        <v>3770</v>
      </c>
      <c r="I8" s="73"/>
      <c r="J8" s="72">
        <v>32</v>
      </c>
      <c r="K8" s="73"/>
      <c r="L8" s="72">
        <f t="shared" si="2"/>
        <v>7828</v>
      </c>
      <c r="M8" s="73"/>
      <c r="N8" s="72">
        <v>3778</v>
      </c>
      <c r="O8" s="73"/>
      <c r="P8" s="72">
        <v>3891</v>
      </c>
      <c r="Q8" s="83"/>
      <c r="R8" s="72">
        <v>159</v>
      </c>
      <c r="S8" s="376"/>
    </row>
    <row r="9" spans="1:20" ht="23.1" hidden="1" customHeight="1" outlineLevel="1">
      <c r="A9" s="375" t="s">
        <v>25</v>
      </c>
      <c r="B9" s="72">
        <f t="shared" si="0"/>
        <v>-320</v>
      </c>
      <c r="C9" s="73"/>
      <c r="D9" s="72">
        <f t="shared" si="1"/>
        <v>7497</v>
      </c>
      <c r="E9" s="73"/>
      <c r="F9" s="72">
        <v>3518</v>
      </c>
      <c r="G9" s="73"/>
      <c r="H9" s="72">
        <v>3930</v>
      </c>
      <c r="I9" s="73"/>
      <c r="J9" s="72">
        <v>49</v>
      </c>
      <c r="K9" s="73"/>
      <c r="L9" s="72">
        <f t="shared" si="2"/>
        <v>7817</v>
      </c>
      <c r="M9" s="73"/>
      <c r="N9" s="72">
        <v>3830</v>
      </c>
      <c r="O9" s="73"/>
      <c r="P9" s="72">
        <v>3840</v>
      </c>
      <c r="Q9" s="83"/>
      <c r="R9" s="72">
        <v>147</v>
      </c>
      <c r="S9" s="376"/>
    </row>
    <row r="10" spans="1:20" ht="23.1" hidden="1" customHeight="1" outlineLevel="1">
      <c r="A10" s="375" t="s">
        <v>26</v>
      </c>
      <c r="B10" s="72">
        <f t="shared" si="0"/>
        <v>-403</v>
      </c>
      <c r="C10" s="73"/>
      <c r="D10" s="72">
        <f t="shared" si="1"/>
        <v>7264</v>
      </c>
      <c r="E10" s="73"/>
      <c r="F10" s="72">
        <v>3476</v>
      </c>
      <c r="G10" s="73"/>
      <c r="H10" s="72">
        <v>3726</v>
      </c>
      <c r="I10" s="73"/>
      <c r="J10" s="72">
        <v>62</v>
      </c>
      <c r="K10" s="73"/>
      <c r="L10" s="72">
        <f t="shared" si="2"/>
        <v>7667</v>
      </c>
      <c r="M10" s="73"/>
      <c r="N10" s="72">
        <v>3675</v>
      </c>
      <c r="O10" s="73"/>
      <c r="P10" s="72">
        <v>3910</v>
      </c>
      <c r="Q10" s="83"/>
      <c r="R10" s="72">
        <v>82</v>
      </c>
      <c r="S10" s="376"/>
    </row>
    <row r="11" spans="1:20" ht="21.9" customHeight="1" collapsed="1">
      <c r="A11" s="527" t="s">
        <v>740</v>
      </c>
      <c r="B11" s="72">
        <f t="shared" si="0"/>
        <v>-379</v>
      </c>
      <c r="C11" s="73"/>
      <c r="D11" s="72">
        <f t="shared" ref="D11:D16" si="3">SUM(F11:J11)</f>
        <v>5602</v>
      </c>
      <c r="E11" s="73"/>
      <c r="F11" s="72">
        <v>2753</v>
      </c>
      <c r="G11" s="73"/>
      <c r="H11" s="72">
        <v>2752</v>
      </c>
      <c r="I11" s="73"/>
      <c r="J11" s="72">
        <v>97</v>
      </c>
      <c r="K11" s="73"/>
      <c r="L11" s="72">
        <f t="shared" ref="L11:L16" si="4">SUM(N11:R11)</f>
        <v>5981</v>
      </c>
      <c r="M11" s="73"/>
      <c r="N11" s="72">
        <v>2904</v>
      </c>
      <c r="O11" s="73"/>
      <c r="P11" s="72">
        <v>2943</v>
      </c>
      <c r="Q11" s="73"/>
      <c r="R11" s="72">
        <v>134</v>
      </c>
      <c r="S11" s="376"/>
    </row>
    <row r="12" spans="1:20" ht="21.9" customHeight="1">
      <c r="A12" s="527" t="s">
        <v>598</v>
      </c>
      <c r="B12" s="72">
        <f t="shared" si="0"/>
        <v>-502</v>
      </c>
      <c r="C12" s="73"/>
      <c r="D12" s="72">
        <f t="shared" si="3"/>
        <v>5646</v>
      </c>
      <c r="E12" s="73"/>
      <c r="F12" s="72">
        <v>2708</v>
      </c>
      <c r="G12" s="73"/>
      <c r="H12" s="72">
        <v>2839</v>
      </c>
      <c r="I12" s="73"/>
      <c r="J12" s="72">
        <v>99</v>
      </c>
      <c r="K12" s="73"/>
      <c r="L12" s="72">
        <f t="shared" si="4"/>
        <v>6148</v>
      </c>
      <c r="M12" s="73"/>
      <c r="N12" s="72">
        <v>2984</v>
      </c>
      <c r="O12" s="73"/>
      <c r="P12" s="72">
        <v>3090</v>
      </c>
      <c r="Q12" s="73"/>
      <c r="R12" s="72">
        <v>74</v>
      </c>
      <c r="S12" s="376"/>
    </row>
    <row r="13" spans="1:20" ht="21.9" customHeight="1">
      <c r="A13" s="527" t="s">
        <v>527</v>
      </c>
      <c r="B13" s="72">
        <f t="shared" si="0"/>
        <v>-390</v>
      </c>
      <c r="C13" s="73"/>
      <c r="D13" s="72">
        <f t="shared" si="3"/>
        <v>5529</v>
      </c>
      <c r="E13" s="73"/>
      <c r="F13" s="72">
        <v>2641</v>
      </c>
      <c r="G13" s="73"/>
      <c r="H13" s="72">
        <v>2798</v>
      </c>
      <c r="I13" s="73"/>
      <c r="J13" s="72">
        <v>90</v>
      </c>
      <c r="K13" s="73"/>
      <c r="L13" s="72">
        <f t="shared" si="4"/>
        <v>5919</v>
      </c>
      <c r="M13" s="73"/>
      <c r="N13" s="72">
        <v>2978</v>
      </c>
      <c r="O13" s="73"/>
      <c r="P13" s="72">
        <v>2864</v>
      </c>
      <c r="Q13" s="73"/>
      <c r="R13" s="72">
        <v>77</v>
      </c>
      <c r="S13" s="376"/>
    </row>
    <row r="14" spans="1:20" ht="21.9" customHeight="1">
      <c r="A14" s="527" t="s">
        <v>528</v>
      </c>
      <c r="B14" s="72">
        <f t="shared" si="0"/>
        <v>-66</v>
      </c>
      <c r="C14" s="73"/>
      <c r="D14" s="72">
        <f t="shared" si="3"/>
        <v>5783</v>
      </c>
      <c r="E14" s="73"/>
      <c r="F14" s="72">
        <v>2693</v>
      </c>
      <c r="G14" s="73"/>
      <c r="H14" s="72">
        <v>3005</v>
      </c>
      <c r="I14" s="73"/>
      <c r="J14" s="72">
        <v>85</v>
      </c>
      <c r="K14" s="73"/>
      <c r="L14" s="72">
        <f t="shared" si="4"/>
        <v>5849</v>
      </c>
      <c r="M14" s="73"/>
      <c r="N14" s="72">
        <v>2927</v>
      </c>
      <c r="O14" s="73"/>
      <c r="P14" s="72">
        <v>2852</v>
      </c>
      <c r="Q14" s="73"/>
      <c r="R14" s="72">
        <v>70</v>
      </c>
      <c r="S14" s="376"/>
    </row>
    <row r="15" spans="1:20" ht="21.9" customHeight="1">
      <c r="A15" s="527" t="s">
        <v>529</v>
      </c>
      <c r="B15" s="72">
        <f t="shared" si="0"/>
        <v>-20</v>
      </c>
      <c r="C15" s="73"/>
      <c r="D15" s="72">
        <f t="shared" si="3"/>
        <v>5928</v>
      </c>
      <c r="E15" s="73"/>
      <c r="F15" s="72">
        <v>2689</v>
      </c>
      <c r="G15" s="73"/>
      <c r="H15" s="72">
        <v>3135</v>
      </c>
      <c r="I15" s="73"/>
      <c r="J15" s="72">
        <v>104</v>
      </c>
      <c r="K15" s="73"/>
      <c r="L15" s="72">
        <f t="shared" si="4"/>
        <v>5948</v>
      </c>
      <c r="M15" s="73"/>
      <c r="N15" s="72">
        <v>2994</v>
      </c>
      <c r="O15" s="73"/>
      <c r="P15" s="72">
        <v>2832</v>
      </c>
      <c r="Q15" s="73"/>
      <c r="R15" s="72">
        <v>122</v>
      </c>
      <c r="S15" s="376"/>
    </row>
    <row r="16" spans="1:20" ht="21.9" customHeight="1">
      <c r="A16" s="527" t="s">
        <v>625</v>
      </c>
      <c r="B16" s="72">
        <f t="shared" ref="B16:B21" si="5">D16-L16</f>
        <v>251</v>
      </c>
      <c r="C16" s="73"/>
      <c r="D16" s="72">
        <f t="shared" si="3"/>
        <v>6032</v>
      </c>
      <c r="E16" s="73"/>
      <c r="F16" s="72">
        <v>2626</v>
      </c>
      <c r="G16" s="73"/>
      <c r="H16" s="72">
        <v>3291</v>
      </c>
      <c r="I16" s="73"/>
      <c r="J16" s="72">
        <v>115</v>
      </c>
      <c r="K16" s="73"/>
      <c r="L16" s="72">
        <f t="shared" si="4"/>
        <v>5781</v>
      </c>
      <c r="M16" s="73"/>
      <c r="N16" s="72">
        <v>2791</v>
      </c>
      <c r="O16" s="73"/>
      <c r="P16" s="72">
        <v>2882</v>
      </c>
      <c r="Q16" s="73"/>
      <c r="R16" s="72">
        <v>108</v>
      </c>
      <c r="S16" s="73"/>
      <c r="T16" s="65"/>
    </row>
    <row r="17" spans="1:20" ht="21.9" customHeight="1">
      <c r="A17" s="527" t="s">
        <v>630</v>
      </c>
      <c r="B17" s="72">
        <f t="shared" si="5"/>
        <v>-40</v>
      </c>
      <c r="C17" s="73"/>
      <c r="D17" s="72">
        <v>5715</v>
      </c>
      <c r="E17" s="73"/>
      <c r="F17" s="72">
        <v>2719</v>
      </c>
      <c r="G17" s="73"/>
      <c r="H17" s="72">
        <v>2882</v>
      </c>
      <c r="I17" s="73"/>
      <c r="J17" s="72">
        <v>114</v>
      </c>
      <c r="K17" s="73"/>
      <c r="L17" s="72">
        <v>5755</v>
      </c>
      <c r="M17" s="73"/>
      <c r="N17" s="72">
        <v>2884</v>
      </c>
      <c r="O17" s="73"/>
      <c r="P17" s="72">
        <v>2801</v>
      </c>
      <c r="Q17" s="73"/>
      <c r="R17" s="72">
        <v>70</v>
      </c>
      <c r="S17" s="73"/>
      <c r="T17" s="65"/>
    </row>
    <row r="18" spans="1:20" ht="21.9" customHeight="1">
      <c r="A18" s="527" t="s">
        <v>671</v>
      </c>
      <c r="B18" s="72">
        <f t="shared" si="5"/>
        <v>399</v>
      </c>
      <c r="C18" s="73"/>
      <c r="D18" s="72">
        <f>SUM(F18:J18)</f>
        <v>5821</v>
      </c>
      <c r="E18" s="73"/>
      <c r="F18" s="72">
        <v>2869</v>
      </c>
      <c r="G18" s="73"/>
      <c r="H18" s="72">
        <v>2856</v>
      </c>
      <c r="I18" s="73"/>
      <c r="J18" s="72">
        <v>96</v>
      </c>
      <c r="K18" s="73"/>
      <c r="L18" s="72">
        <f>SUM(N18:R18)</f>
        <v>5422</v>
      </c>
      <c r="M18" s="73"/>
      <c r="N18" s="72">
        <v>2573</v>
      </c>
      <c r="O18" s="73"/>
      <c r="P18" s="72">
        <v>2771</v>
      </c>
      <c r="Q18" s="73"/>
      <c r="R18" s="72">
        <v>78</v>
      </c>
      <c r="S18" s="73"/>
      <c r="T18" s="65"/>
    </row>
    <row r="19" spans="1:20" ht="21.9" customHeight="1">
      <c r="A19" s="527" t="s">
        <v>711</v>
      </c>
      <c r="B19" s="72">
        <f t="shared" si="5"/>
        <v>780</v>
      </c>
      <c r="C19" s="73"/>
      <c r="D19" s="72">
        <f>SUM(F19:J19)</f>
        <v>6469</v>
      </c>
      <c r="E19" s="73"/>
      <c r="F19" s="72">
        <v>2937</v>
      </c>
      <c r="G19" s="73"/>
      <c r="H19" s="72">
        <v>3457</v>
      </c>
      <c r="I19" s="73"/>
      <c r="J19" s="72">
        <v>75</v>
      </c>
      <c r="K19" s="73"/>
      <c r="L19" s="72">
        <f>SUM(N19:R19)</f>
        <v>5689</v>
      </c>
      <c r="M19" s="73"/>
      <c r="N19" s="72">
        <v>2673</v>
      </c>
      <c r="O19" s="73"/>
      <c r="P19" s="72">
        <v>2946</v>
      </c>
      <c r="Q19" s="73"/>
      <c r="R19" s="72">
        <v>70</v>
      </c>
      <c r="S19" s="73"/>
      <c r="T19" s="65"/>
    </row>
    <row r="20" spans="1:20" s="66" customFormat="1" ht="21.9" customHeight="1" thickBot="1">
      <c r="A20" s="528" t="s">
        <v>733</v>
      </c>
      <c r="B20" s="703">
        <f t="shared" si="5"/>
        <v>875</v>
      </c>
      <c r="C20" s="73"/>
      <c r="D20" s="72">
        <f>SUM(F20:J20)</f>
        <v>6535</v>
      </c>
      <c r="E20" s="73"/>
      <c r="F20" s="72">
        <v>2982</v>
      </c>
      <c r="G20" s="73"/>
      <c r="H20" s="72">
        <v>3480</v>
      </c>
      <c r="I20" s="73"/>
      <c r="J20" s="72">
        <v>73</v>
      </c>
      <c r="K20" s="73"/>
      <c r="L20" s="72">
        <v>5660</v>
      </c>
      <c r="M20" s="73"/>
      <c r="N20" s="703">
        <v>2687</v>
      </c>
      <c r="O20" s="704"/>
      <c r="P20" s="703">
        <v>2869</v>
      </c>
      <c r="Q20" s="704"/>
      <c r="R20" s="703">
        <v>104</v>
      </c>
      <c r="S20" s="704"/>
    </row>
    <row r="21" spans="1:20" ht="21.9" customHeight="1" thickBot="1">
      <c r="A21" s="529" t="s">
        <v>741</v>
      </c>
      <c r="B21" s="307">
        <f t="shared" si="5"/>
        <v>626</v>
      </c>
      <c r="C21" s="308"/>
      <c r="D21" s="307">
        <f>SUM(D22:D33)</f>
        <v>6377</v>
      </c>
      <c r="E21" s="308"/>
      <c r="F21" s="307">
        <f>SUM(F22:F33)</f>
        <v>2872</v>
      </c>
      <c r="G21" s="308"/>
      <c r="H21" s="307">
        <f>SUM(H22:H33)</f>
        <v>3422</v>
      </c>
      <c r="I21" s="308"/>
      <c r="J21" s="307">
        <f>SUM(J22:J33)</f>
        <v>83</v>
      </c>
      <c r="K21" s="308"/>
      <c r="L21" s="307">
        <f>SUM(L22:L33)</f>
        <v>5751</v>
      </c>
      <c r="M21" s="308"/>
      <c r="N21" s="307">
        <f>SUM(N22:N33)</f>
        <v>2647</v>
      </c>
      <c r="O21" s="308"/>
      <c r="P21" s="307">
        <f>SUM(P22:P33)</f>
        <v>2980</v>
      </c>
      <c r="Q21" s="308"/>
      <c r="R21" s="307">
        <f>SUM(R22:R33)</f>
        <v>124</v>
      </c>
      <c r="S21" s="257"/>
      <c r="T21" s="65"/>
    </row>
    <row r="22" spans="1:20" ht="21.9" customHeight="1">
      <c r="A22" s="375" t="s">
        <v>281</v>
      </c>
      <c r="B22" s="72">
        <f t="shared" ref="B22:B33" si="6">D22-L22</f>
        <v>-6</v>
      </c>
      <c r="C22" s="73"/>
      <c r="D22" s="72">
        <f>SUM(F22:J22)</f>
        <v>410</v>
      </c>
      <c r="E22" s="364"/>
      <c r="F22" s="363">
        <v>228</v>
      </c>
      <c r="G22" s="364"/>
      <c r="H22" s="363">
        <v>179</v>
      </c>
      <c r="I22" s="364"/>
      <c r="J22" s="363">
        <v>3</v>
      </c>
      <c r="K22" s="73"/>
      <c r="L22" s="72">
        <f t="shared" ref="L22:L33" si="7">SUM(N22:R22)</f>
        <v>416</v>
      </c>
      <c r="M22" s="364"/>
      <c r="N22" s="363">
        <v>187</v>
      </c>
      <c r="O22" s="364"/>
      <c r="P22" s="363">
        <v>212</v>
      </c>
      <c r="Q22" s="415"/>
      <c r="R22" s="363">
        <v>17</v>
      </c>
      <c r="S22" s="376"/>
      <c r="T22" s="65"/>
    </row>
    <row r="23" spans="1:20" ht="21.9" customHeight="1">
      <c r="A23" s="375" t="s">
        <v>282</v>
      </c>
      <c r="B23" s="72">
        <f t="shared" si="6"/>
        <v>-136</v>
      </c>
      <c r="C23" s="73"/>
      <c r="D23" s="72">
        <f t="shared" ref="D23:D33" si="8">SUM(F23:J23)</f>
        <v>390</v>
      </c>
      <c r="E23" s="364"/>
      <c r="F23" s="363">
        <v>219</v>
      </c>
      <c r="G23" s="364"/>
      <c r="H23" s="363">
        <v>168</v>
      </c>
      <c r="I23" s="364"/>
      <c r="J23" s="363">
        <v>3</v>
      </c>
      <c r="K23" s="73"/>
      <c r="L23" s="72">
        <f t="shared" si="7"/>
        <v>526</v>
      </c>
      <c r="M23" s="364"/>
      <c r="N23" s="363">
        <v>249</v>
      </c>
      <c r="O23" s="364"/>
      <c r="P23" s="363">
        <v>273</v>
      </c>
      <c r="Q23" s="415"/>
      <c r="R23" s="363">
        <v>4</v>
      </c>
      <c r="S23" s="376"/>
      <c r="T23" s="65"/>
    </row>
    <row r="24" spans="1:20" ht="21.9" customHeight="1">
      <c r="A24" s="375" t="s">
        <v>265</v>
      </c>
      <c r="B24" s="72">
        <f>D24-L24</f>
        <v>-36</v>
      </c>
      <c r="C24" s="73"/>
      <c r="D24" s="72">
        <f t="shared" si="8"/>
        <v>1065</v>
      </c>
      <c r="E24" s="364"/>
      <c r="F24" s="363">
        <v>358</v>
      </c>
      <c r="G24" s="364"/>
      <c r="H24" s="363">
        <v>704</v>
      </c>
      <c r="I24" s="364"/>
      <c r="J24" s="363">
        <v>3</v>
      </c>
      <c r="K24" s="73"/>
      <c r="L24" s="72">
        <f t="shared" si="7"/>
        <v>1101</v>
      </c>
      <c r="M24" s="364"/>
      <c r="N24" s="363">
        <v>503</v>
      </c>
      <c r="O24" s="364"/>
      <c r="P24" s="363">
        <v>594</v>
      </c>
      <c r="Q24" s="415"/>
      <c r="R24" s="363">
        <v>4</v>
      </c>
      <c r="S24" s="376"/>
      <c r="T24" s="65"/>
    </row>
    <row r="25" spans="1:20" ht="21.9" customHeight="1">
      <c r="A25" s="375" t="s">
        <v>266</v>
      </c>
      <c r="B25" s="72">
        <f>D25-L25</f>
        <v>328</v>
      </c>
      <c r="C25" s="73"/>
      <c r="D25" s="72">
        <f t="shared" si="8"/>
        <v>878</v>
      </c>
      <c r="E25" s="364"/>
      <c r="F25" s="363">
        <v>326</v>
      </c>
      <c r="G25" s="364"/>
      <c r="H25" s="363">
        <v>549</v>
      </c>
      <c r="I25" s="364"/>
      <c r="J25" s="363">
        <v>3</v>
      </c>
      <c r="K25" s="73"/>
      <c r="L25" s="72">
        <f t="shared" si="7"/>
        <v>550</v>
      </c>
      <c r="M25" s="364"/>
      <c r="N25" s="363">
        <v>252</v>
      </c>
      <c r="O25" s="364"/>
      <c r="P25" s="363">
        <v>272</v>
      </c>
      <c r="Q25" s="415"/>
      <c r="R25" s="363">
        <v>26</v>
      </c>
      <c r="S25" s="376"/>
      <c r="T25" s="65"/>
    </row>
    <row r="26" spans="1:20" ht="21.9" customHeight="1">
      <c r="A26" s="375" t="s">
        <v>267</v>
      </c>
      <c r="B26" s="72">
        <f t="shared" si="6"/>
        <v>60</v>
      </c>
      <c r="C26" s="73"/>
      <c r="D26" s="72">
        <f t="shared" si="8"/>
        <v>500</v>
      </c>
      <c r="E26" s="364"/>
      <c r="F26" s="363">
        <v>229</v>
      </c>
      <c r="G26" s="364"/>
      <c r="H26" s="363">
        <v>265</v>
      </c>
      <c r="I26" s="364"/>
      <c r="J26" s="363">
        <v>6</v>
      </c>
      <c r="K26" s="73"/>
      <c r="L26" s="72">
        <f t="shared" si="7"/>
        <v>440</v>
      </c>
      <c r="M26" s="364"/>
      <c r="N26" s="363">
        <v>195</v>
      </c>
      <c r="O26" s="364"/>
      <c r="P26" s="363">
        <v>238</v>
      </c>
      <c r="Q26" s="415"/>
      <c r="R26" s="363">
        <v>7</v>
      </c>
      <c r="S26" s="376"/>
      <c r="T26" s="65"/>
    </row>
    <row r="27" spans="1:20" ht="21.9" customHeight="1">
      <c r="A27" s="375" t="s">
        <v>268</v>
      </c>
      <c r="B27" s="72">
        <f t="shared" si="6"/>
        <v>37</v>
      </c>
      <c r="C27" s="73"/>
      <c r="D27" s="72">
        <f t="shared" si="8"/>
        <v>410</v>
      </c>
      <c r="E27" s="364"/>
      <c r="F27" s="363">
        <v>191</v>
      </c>
      <c r="G27" s="364"/>
      <c r="H27" s="363">
        <v>217</v>
      </c>
      <c r="I27" s="364"/>
      <c r="J27" s="363">
        <v>2</v>
      </c>
      <c r="K27" s="73"/>
      <c r="L27" s="72">
        <f t="shared" si="7"/>
        <v>373</v>
      </c>
      <c r="M27" s="364"/>
      <c r="N27" s="363">
        <v>169</v>
      </c>
      <c r="O27" s="364"/>
      <c r="P27" s="363">
        <v>200</v>
      </c>
      <c r="Q27" s="415"/>
      <c r="R27" s="363">
        <v>4</v>
      </c>
      <c r="S27" s="376"/>
      <c r="T27" s="65"/>
    </row>
    <row r="28" spans="1:20" ht="21.9" customHeight="1">
      <c r="A28" s="375" t="s">
        <v>269</v>
      </c>
      <c r="B28" s="72">
        <f t="shared" si="6"/>
        <v>8</v>
      </c>
      <c r="C28" s="73"/>
      <c r="D28" s="72">
        <f t="shared" si="8"/>
        <v>508</v>
      </c>
      <c r="E28" s="364"/>
      <c r="F28" s="363">
        <v>219</v>
      </c>
      <c r="G28" s="364"/>
      <c r="H28" s="363">
        <v>286</v>
      </c>
      <c r="I28" s="364"/>
      <c r="J28" s="363">
        <v>3</v>
      </c>
      <c r="K28" s="73"/>
      <c r="L28" s="72">
        <f t="shared" si="7"/>
        <v>500</v>
      </c>
      <c r="M28" s="364"/>
      <c r="N28" s="363">
        <v>218</v>
      </c>
      <c r="O28" s="364"/>
      <c r="P28" s="363">
        <v>245</v>
      </c>
      <c r="Q28" s="415"/>
      <c r="R28" s="363">
        <v>37</v>
      </c>
      <c r="S28" s="376"/>
      <c r="T28" s="65"/>
    </row>
    <row r="29" spans="1:20" ht="21.9" customHeight="1">
      <c r="A29" s="375" t="s">
        <v>270</v>
      </c>
      <c r="B29" s="72">
        <f t="shared" si="6"/>
        <v>77</v>
      </c>
      <c r="C29" s="73"/>
      <c r="D29" s="72">
        <f t="shared" si="8"/>
        <v>406</v>
      </c>
      <c r="E29" s="364"/>
      <c r="F29" s="363">
        <v>199</v>
      </c>
      <c r="G29" s="364"/>
      <c r="H29" s="363">
        <v>202</v>
      </c>
      <c r="I29" s="364"/>
      <c r="J29" s="363">
        <v>5</v>
      </c>
      <c r="K29" s="73"/>
      <c r="L29" s="72">
        <f t="shared" si="7"/>
        <v>329</v>
      </c>
      <c r="M29" s="364"/>
      <c r="N29" s="363">
        <v>167</v>
      </c>
      <c r="O29" s="364"/>
      <c r="P29" s="363">
        <v>158</v>
      </c>
      <c r="Q29" s="364"/>
      <c r="R29" s="417">
        <v>4</v>
      </c>
      <c r="S29" s="376"/>
      <c r="T29" s="65"/>
    </row>
    <row r="30" spans="1:20" ht="21.9" customHeight="1">
      <c r="A30" s="375" t="s">
        <v>271</v>
      </c>
      <c r="B30" s="72">
        <f t="shared" si="6"/>
        <v>68</v>
      </c>
      <c r="C30" s="73"/>
      <c r="D30" s="72">
        <f t="shared" si="8"/>
        <v>458</v>
      </c>
      <c r="E30" s="364"/>
      <c r="F30" s="363">
        <v>215</v>
      </c>
      <c r="G30" s="364"/>
      <c r="H30" s="363">
        <v>236</v>
      </c>
      <c r="I30" s="364"/>
      <c r="J30" s="363">
        <v>7</v>
      </c>
      <c r="K30" s="73"/>
      <c r="L30" s="72">
        <f t="shared" si="7"/>
        <v>390</v>
      </c>
      <c r="M30" s="364"/>
      <c r="N30" s="363">
        <v>183</v>
      </c>
      <c r="O30" s="364"/>
      <c r="P30" s="363">
        <v>199</v>
      </c>
      <c r="Q30" s="364"/>
      <c r="R30" s="417">
        <v>8</v>
      </c>
      <c r="S30" s="376"/>
      <c r="T30" s="65"/>
    </row>
    <row r="31" spans="1:20" ht="21.9" customHeight="1">
      <c r="A31" s="375" t="s">
        <v>272</v>
      </c>
      <c r="B31" s="72">
        <f t="shared" si="6"/>
        <v>134</v>
      </c>
      <c r="C31" s="73"/>
      <c r="D31" s="72">
        <f t="shared" si="8"/>
        <v>516</v>
      </c>
      <c r="E31" s="364"/>
      <c r="F31" s="363">
        <v>281</v>
      </c>
      <c r="G31" s="364"/>
      <c r="H31" s="363">
        <v>235</v>
      </c>
      <c r="I31" s="364"/>
      <c r="J31" s="363">
        <v>0</v>
      </c>
      <c r="K31" s="73"/>
      <c r="L31" s="72">
        <f t="shared" si="7"/>
        <v>382</v>
      </c>
      <c r="M31" s="364"/>
      <c r="N31" s="363">
        <v>168</v>
      </c>
      <c r="O31" s="364"/>
      <c r="P31" s="363">
        <v>209</v>
      </c>
      <c r="Q31" s="415"/>
      <c r="R31" s="363">
        <v>5</v>
      </c>
      <c r="S31" s="376"/>
      <c r="T31" s="65"/>
    </row>
    <row r="32" spans="1:20" ht="21.9" customHeight="1">
      <c r="A32" s="375" t="s">
        <v>273</v>
      </c>
      <c r="B32" s="72">
        <f t="shared" si="6"/>
        <v>86</v>
      </c>
      <c r="C32" s="73"/>
      <c r="D32" s="72">
        <f t="shared" si="8"/>
        <v>416</v>
      </c>
      <c r="E32" s="364"/>
      <c r="F32" s="363">
        <v>214</v>
      </c>
      <c r="G32" s="364"/>
      <c r="H32" s="363">
        <v>198</v>
      </c>
      <c r="I32" s="364"/>
      <c r="J32" s="363">
        <v>4</v>
      </c>
      <c r="K32" s="73"/>
      <c r="L32" s="72">
        <f t="shared" si="7"/>
        <v>330</v>
      </c>
      <c r="M32" s="364"/>
      <c r="N32" s="363">
        <v>156</v>
      </c>
      <c r="O32" s="364"/>
      <c r="P32" s="363">
        <v>172</v>
      </c>
      <c r="Q32" s="415"/>
      <c r="R32" s="363">
        <v>2</v>
      </c>
      <c r="S32" s="376"/>
      <c r="T32" s="65"/>
    </row>
    <row r="33" spans="1:20" ht="21.9" customHeight="1">
      <c r="A33" s="555" t="s">
        <v>274</v>
      </c>
      <c r="B33" s="72">
        <f t="shared" si="6"/>
        <v>6</v>
      </c>
      <c r="C33" s="79"/>
      <c r="D33" s="72">
        <f t="shared" si="8"/>
        <v>420</v>
      </c>
      <c r="E33" s="366"/>
      <c r="F33" s="365">
        <v>193</v>
      </c>
      <c r="G33" s="366"/>
      <c r="H33" s="365">
        <v>183</v>
      </c>
      <c r="I33" s="366"/>
      <c r="J33" s="365">
        <v>44</v>
      </c>
      <c r="K33" s="79"/>
      <c r="L33" s="72">
        <f t="shared" si="7"/>
        <v>414</v>
      </c>
      <c r="M33" s="366"/>
      <c r="N33" s="365">
        <v>200</v>
      </c>
      <c r="O33" s="366"/>
      <c r="P33" s="365">
        <v>208</v>
      </c>
      <c r="Q33" s="416"/>
      <c r="R33" s="365">
        <v>6</v>
      </c>
      <c r="S33" s="377"/>
      <c r="T33" s="65"/>
    </row>
    <row r="34" spans="1:20" ht="13.5" customHeight="1">
      <c r="A34" s="853"/>
      <c r="B34" s="853"/>
      <c r="C34" s="853"/>
      <c r="D34" s="853"/>
      <c r="E34" s="853"/>
      <c r="F34" s="853"/>
      <c r="G34" s="853"/>
      <c r="H34" s="853"/>
      <c r="I34" s="853"/>
      <c r="J34" s="853"/>
      <c r="K34" s="853"/>
      <c r="L34" s="853"/>
      <c r="M34" s="853"/>
      <c r="N34" s="853"/>
      <c r="O34" s="853"/>
      <c r="P34" s="853"/>
      <c r="Q34" s="853"/>
    </row>
  </sheetData>
  <sheetProtection algorithmName="SHA-512" hashValue="p7UayMftiWTvz72/ODmGCzJIm4/yCZCX26hQHjytmVwmg/JFFUG7h6uXGJzjyPZDIOYU+u9kTS7IYXAd+OlWtQ==" saltValue="GhQW+C4XYzLKy2bqD1ey2g==" spinCount="100000" sheet="1" objects="1" scenarios="1"/>
  <mergeCells count="15">
    <mergeCell ref="A34:Q34"/>
    <mergeCell ref="L5:M5"/>
    <mergeCell ref="N5:O5"/>
    <mergeCell ref="P5:Q5"/>
    <mergeCell ref="R5:S5"/>
    <mergeCell ref="A1:S1"/>
    <mergeCell ref="A3:R3"/>
    <mergeCell ref="A4:A5"/>
    <mergeCell ref="B4:C5"/>
    <mergeCell ref="D4:K4"/>
    <mergeCell ref="L4:S4"/>
    <mergeCell ref="D5:E5"/>
    <mergeCell ref="F5:G5"/>
    <mergeCell ref="H5:I5"/>
    <mergeCell ref="J5:K5"/>
  </mergeCells>
  <phoneticPr fontId="4"/>
  <pageMargins left="0.70866141732283472" right="0.70866141732283472" top="0.78740157480314965" bottom="0.78740157480314965" header="0.51181102362204722" footer="0.51181102362204722"/>
  <pageSetup paperSize="9" orientation="portrait" r:id="rId1"/>
  <headerFooter alignWithMargins="0"/>
  <ignoredErrors>
    <ignoredError sqref="D2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showGridLines="0" zoomScaleNormal="100" zoomScaleSheetLayoutView="100" workbookViewId="0">
      <selection sqref="A1:O1"/>
    </sheetView>
  </sheetViews>
  <sheetFormatPr defaultColWidth="9" defaultRowHeight="13.2"/>
  <cols>
    <col min="1" max="1" width="0.88671875" style="65" customWidth="1"/>
    <col min="2" max="2" width="14.6640625" style="66" customWidth="1"/>
    <col min="3" max="3" width="0.88671875" style="66" customWidth="1"/>
    <col min="4" max="4" width="10.6640625" style="65" customWidth="1"/>
    <col min="5" max="5" width="0.44140625" style="65" customWidth="1"/>
    <col min="6" max="6" width="10.6640625" style="65" customWidth="1"/>
    <col min="7" max="7" width="0.44140625" style="65" customWidth="1"/>
    <col min="8" max="8" width="10.6640625" style="65" customWidth="1"/>
    <col min="9" max="9" width="0.44140625" style="65" customWidth="1"/>
    <col min="10" max="10" width="10.6640625" style="65" customWidth="1"/>
    <col min="11" max="11" width="0.44140625" style="65" customWidth="1"/>
    <col min="12" max="12" width="10.6640625" style="65" customWidth="1"/>
    <col min="13" max="13" width="0.44140625" style="65" customWidth="1"/>
    <col min="14" max="14" width="10.6640625" style="65" customWidth="1"/>
    <col min="15" max="15" width="0.44140625" style="65" customWidth="1"/>
    <col min="16" max="16384" width="9" style="65"/>
  </cols>
  <sheetData>
    <row r="1" spans="1:15" ht="23.1" customHeight="1">
      <c r="A1" s="971" t="s">
        <v>283</v>
      </c>
      <c r="B1" s="971"/>
      <c r="C1" s="971"/>
      <c r="D1" s="971"/>
      <c r="E1" s="971"/>
      <c r="F1" s="971"/>
      <c r="G1" s="971"/>
      <c r="H1" s="971"/>
      <c r="I1" s="971"/>
      <c r="J1" s="971"/>
      <c r="K1" s="971"/>
      <c r="L1" s="971"/>
      <c r="M1" s="971"/>
      <c r="N1" s="971"/>
      <c r="O1" s="971"/>
    </row>
    <row r="2" spans="1:15" ht="23.1" customHeight="1"/>
    <row r="3" spans="1:15" ht="23.1" customHeight="1">
      <c r="A3" s="953" t="s">
        <v>680</v>
      </c>
      <c r="B3" s="953"/>
      <c r="C3" s="953"/>
      <c r="D3" s="953"/>
      <c r="E3" s="953"/>
      <c r="F3" s="953"/>
      <c r="G3" s="953"/>
      <c r="H3" s="953"/>
      <c r="I3" s="953"/>
      <c r="J3" s="953"/>
      <c r="K3" s="953"/>
      <c r="L3" s="953"/>
      <c r="M3" s="953"/>
      <c r="N3" s="953"/>
      <c r="O3" s="85"/>
    </row>
    <row r="4" spans="1:15" s="85" customFormat="1" ht="20.100000000000001" customHeight="1">
      <c r="A4" s="783" t="s">
        <v>284</v>
      </c>
      <c r="B4" s="784"/>
      <c r="C4" s="785"/>
      <c r="D4" s="750" t="s">
        <v>596</v>
      </c>
      <c r="E4" s="751"/>
      <c r="F4" s="748" t="s">
        <v>620</v>
      </c>
      <c r="G4" s="749"/>
      <c r="H4" s="748" t="s">
        <v>631</v>
      </c>
      <c r="I4" s="749"/>
      <c r="J4" s="748" t="s">
        <v>678</v>
      </c>
      <c r="K4" s="749"/>
      <c r="L4" s="783" t="s">
        <v>712</v>
      </c>
      <c r="M4" s="785"/>
      <c r="N4" s="783" t="s">
        <v>736</v>
      </c>
      <c r="O4" s="785"/>
    </row>
    <row r="5" spans="1:15" ht="12.9" customHeight="1">
      <c r="A5" s="249"/>
      <c r="B5" s="270" t="s">
        <v>70</v>
      </c>
      <c r="C5" s="267"/>
      <c r="D5" s="268">
        <f>SUM(D7:D56)</f>
        <v>6032</v>
      </c>
      <c r="E5" s="176"/>
      <c r="F5" s="268">
        <f>SUM(F7:F56)</f>
        <v>5715</v>
      </c>
      <c r="G5" s="176"/>
      <c r="H5" s="268">
        <f>SUM(H7:H56)</f>
        <v>5821</v>
      </c>
      <c r="I5" s="176"/>
      <c r="J5" s="268">
        <f>SUM(J7:J56)</f>
        <v>6469</v>
      </c>
      <c r="K5" s="176"/>
      <c r="L5" s="268">
        <f>SUM(L7:L56)</f>
        <v>6535</v>
      </c>
      <c r="M5" s="176"/>
      <c r="N5" s="268">
        <f>SUM(N7:N56)</f>
        <v>6377</v>
      </c>
      <c r="O5" s="176"/>
    </row>
    <row r="6" spans="1:15" ht="12.9" customHeight="1">
      <c r="A6" s="249"/>
      <c r="B6" s="177"/>
      <c r="C6" s="178"/>
      <c r="D6" s="179"/>
      <c r="E6" s="102"/>
      <c r="F6" s="179"/>
      <c r="G6" s="102"/>
      <c r="H6" s="179"/>
      <c r="I6" s="102"/>
      <c r="J6" s="179"/>
      <c r="K6" s="102"/>
      <c r="L6" s="179"/>
      <c r="M6" s="102"/>
      <c r="N6" s="179"/>
      <c r="O6" s="102"/>
    </row>
    <row r="7" spans="1:15" ht="12.9" customHeight="1">
      <c r="A7" s="249"/>
      <c r="B7" s="180" t="s">
        <v>285</v>
      </c>
      <c r="C7" s="181"/>
      <c r="D7" s="482">
        <v>73</v>
      </c>
      <c r="E7" s="102"/>
      <c r="F7" s="482">
        <v>63</v>
      </c>
      <c r="G7" s="102"/>
      <c r="H7" s="482">
        <v>54</v>
      </c>
      <c r="I7" s="102"/>
      <c r="J7" s="482">
        <v>88</v>
      </c>
      <c r="K7" s="102"/>
      <c r="L7" s="482">
        <v>63</v>
      </c>
      <c r="M7" s="102"/>
      <c r="N7" s="482">
        <v>85</v>
      </c>
      <c r="O7" s="102"/>
    </row>
    <row r="8" spans="1:15" ht="12.9" customHeight="1">
      <c r="A8" s="249"/>
      <c r="B8" s="180" t="s">
        <v>286</v>
      </c>
      <c r="C8" s="181"/>
      <c r="D8" s="482">
        <v>24</v>
      </c>
      <c r="E8" s="102"/>
      <c r="F8" s="482">
        <v>33</v>
      </c>
      <c r="G8" s="102"/>
      <c r="H8" s="482">
        <v>16</v>
      </c>
      <c r="I8" s="102"/>
      <c r="J8" s="482">
        <v>17</v>
      </c>
      <c r="K8" s="102"/>
      <c r="L8" s="482">
        <v>24</v>
      </c>
      <c r="M8" s="102"/>
      <c r="N8" s="482">
        <v>19</v>
      </c>
      <c r="O8" s="102"/>
    </row>
    <row r="9" spans="1:15" ht="12.9" customHeight="1">
      <c r="A9" s="249"/>
      <c r="B9" s="180" t="s">
        <v>287</v>
      </c>
      <c r="C9" s="181"/>
      <c r="D9" s="482">
        <v>20</v>
      </c>
      <c r="E9" s="102"/>
      <c r="F9" s="482">
        <v>19</v>
      </c>
      <c r="G9" s="102"/>
      <c r="H9" s="482">
        <v>11</v>
      </c>
      <c r="I9" s="102"/>
      <c r="J9" s="482">
        <v>27</v>
      </c>
      <c r="K9" s="102"/>
      <c r="L9" s="482">
        <v>14</v>
      </c>
      <c r="M9" s="102"/>
      <c r="N9" s="482">
        <v>6</v>
      </c>
      <c r="O9" s="102"/>
    </row>
    <row r="10" spans="1:15" ht="12.9" customHeight="1">
      <c r="A10" s="249"/>
      <c r="B10" s="180" t="s">
        <v>288</v>
      </c>
      <c r="C10" s="181"/>
      <c r="D10" s="482">
        <v>51</v>
      </c>
      <c r="E10" s="102"/>
      <c r="F10" s="482">
        <v>20</v>
      </c>
      <c r="G10" s="102"/>
      <c r="H10" s="482">
        <v>25</v>
      </c>
      <c r="I10" s="102"/>
      <c r="J10" s="482">
        <v>42</v>
      </c>
      <c r="K10" s="102"/>
      <c r="L10" s="482">
        <v>32</v>
      </c>
      <c r="M10" s="102"/>
      <c r="N10" s="482">
        <v>39</v>
      </c>
      <c r="O10" s="102"/>
    </row>
    <row r="11" spans="1:15" ht="12.9" customHeight="1">
      <c r="A11" s="249"/>
      <c r="B11" s="180" t="s">
        <v>289</v>
      </c>
      <c r="C11" s="181"/>
      <c r="D11" s="482">
        <v>17</v>
      </c>
      <c r="E11" s="102"/>
      <c r="F11" s="482">
        <v>10</v>
      </c>
      <c r="G11" s="102"/>
      <c r="H11" s="482">
        <v>17</v>
      </c>
      <c r="I11" s="102"/>
      <c r="J11" s="482">
        <v>16</v>
      </c>
      <c r="K11" s="102"/>
      <c r="L11" s="482">
        <v>8</v>
      </c>
      <c r="M11" s="102"/>
      <c r="N11" s="482">
        <v>12</v>
      </c>
      <c r="O11" s="102"/>
    </row>
    <row r="12" spans="1:15" ht="12.9" customHeight="1">
      <c r="A12" s="249"/>
      <c r="B12" s="180" t="s">
        <v>290</v>
      </c>
      <c r="C12" s="181"/>
      <c r="D12" s="482">
        <v>23</v>
      </c>
      <c r="E12" s="102"/>
      <c r="F12" s="482">
        <v>19</v>
      </c>
      <c r="G12" s="102"/>
      <c r="H12" s="482">
        <v>25</v>
      </c>
      <c r="I12" s="102"/>
      <c r="J12" s="482">
        <v>24</v>
      </c>
      <c r="K12" s="102"/>
      <c r="L12" s="482">
        <v>28</v>
      </c>
      <c r="M12" s="102"/>
      <c r="N12" s="482">
        <v>22</v>
      </c>
      <c r="O12" s="102"/>
    </row>
    <row r="13" spans="1:15" ht="12.9" customHeight="1">
      <c r="A13" s="249"/>
      <c r="B13" s="180" t="s">
        <v>291</v>
      </c>
      <c r="C13" s="181"/>
      <c r="D13" s="482">
        <v>48</v>
      </c>
      <c r="E13" s="102"/>
      <c r="F13" s="482">
        <v>64</v>
      </c>
      <c r="G13" s="102"/>
      <c r="H13" s="482">
        <v>33</v>
      </c>
      <c r="I13" s="102"/>
      <c r="J13" s="482">
        <v>35</v>
      </c>
      <c r="K13" s="102"/>
      <c r="L13" s="482">
        <v>34</v>
      </c>
      <c r="M13" s="102"/>
      <c r="N13" s="482">
        <v>29</v>
      </c>
      <c r="O13" s="102"/>
    </row>
    <row r="14" spans="1:15" ht="12.9" customHeight="1">
      <c r="A14" s="249"/>
      <c r="B14" s="180" t="s">
        <v>292</v>
      </c>
      <c r="C14" s="181"/>
      <c r="D14" s="482">
        <v>94</v>
      </c>
      <c r="E14" s="102"/>
      <c r="F14" s="482">
        <v>79</v>
      </c>
      <c r="G14" s="102"/>
      <c r="H14" s="482">
        <v>78</v>
      </c>
      <c r="I14" s="102"/>
      <c r="J14" s="482">
        <v>114</v>
      </c>
      <c r="K14" s="102"/>
      <c r="L14" s="482">
        <v>97</v>
      </c>
      <c r="M14" s="102"/>
      <c r="N14" s="482">
        <v>100</v>
      </c>
      <c r="O14" s="102"/>
    </row>
    <row r="15" spans="1:15" ht="12.9" customHeight="1">
      <c r="A15" s="249"/>
      <c r="B15" s="180" t="s">
        <v>293</v>
      </c>
      <c r="C15" s="181"/>
      <c r="D15" s="482">
        <v>57</v>
      </c>
      <c r="E15" s="102"/>
      <c r="F15" s="482">
        <v>57</v>
      </c>
      <c r="G15" s="102"/>
      <c r="H15" s="482">
        <v>54</v>
      </c>
      <c r="I15" s="102"/>
      <c r="J15" s="482">
        <v>79</v>
      </c>
      <c r="K15" s="102"/>
      <c r="L15" s="482">
        <v>57</v>
      </c>
      <c r="M15" s="102"/>
      <c r="N15" s="482">
        <v>63</v>
      </c>
      <c r="O15" s="102"/>
    </row>
    <row r="16" spans="1:15" ht="12.9" customHeight="1">
      <c r="A16" s="249"/>
      <c r="B16" s="180" t="s">
        <v>294</v>
      </c>
      <c r="C16" s="181"/>
      <c r="D16" s="482">
        <v>39</v>
      </c>
      <c r="E16" s="102"/>
      <c r="F16" s="482">
        <v>38</v>
      </c>
      <c r="G16" s="102"/>
      <c r="H16" s="482">
        <v>36</v>
      </c>
      <c r="I16" s="102"/>
      <c r="J16" s="482">
        <v>39</v>
      </c>
      <c r="K16" s="102"/>
      <c r="L16" s="482">
        <v>45</v>
      </c>
      <c r="M16" s="102"/>
      <c r="N16" s="482">
        <v>49</v>
      </c>
      <c r="O16" s="102"/>
    </row>
    <row r="17" spans="1:15" ht="12.9" customHeight="1">
      <c r="A17" s="249"/>
      <c r="B17" s="180" t="s">
        <v>295</v>
      </c>
      <c r="C17" s="181"/>
      <c r="D17" s="482">
        <v>203</v>
      </c>
      <c r="E17" s="102"/>
      <c r="F17" s="482">
        <v>172</v>
      </c>
      <c r="G17" s="102"/>
      <c r="H17" s="482">
        <v>193</v>
      </c>
      <c r="I17" s="102"/>
      <c r="J17" s="482">
        <v>255</v>
      </c>
      <c r="K17" s="102"/>
      <c r="L17" s="482">
        <v>207</v>
      </c>
      <c r="M17" s="102"/>
      <c r="N17" s="482">
        <v>204</v>
      </c>
      <c r="O17" s="102"/>
    </row>
    <row r="18" spans="1:15" ht="12.9" customHeight="1">
      <c r="A18" s="249"/>
      <c r="B18" s="180" t="s">
        <v>296</v>
      </c>
      <c r="C18" s="181"/>
      <c r="D18" s="482">
        <v>269</v>
      </c>
      <c r="E18" s="102"/>
      <c r="F18" s="482">
        <v>168</v>
      </c>
      <c r="G18" s="102"/>
      <c r="H18" s="482">
        <v>250</v>
      </c>
      <c r="I18" s="102"/>
      <c r="J18" s="482">
        <v>217</v>
      </c>
      <c r="K18" s="102"/>
      <c r="L18" s="482">
        <v>254</v>
      </c>
      <c r="M18" s="102"/>
      <c r="N18" s="482">
        <v>237</v>
      </c>
      <c r="O18" s="102"/>
    </row>
    <row r="19" spans="1:15" ht="12.9" customHeight="1">
      <c r="A19" s="249"/>
      <c r="B19" s="180" t="s">
        <v>297</v>
      </c>
      <c r="C19" s="181"/>
      <c r="D19" s="482">
        <v>674</v>
      </c>
      <c r="E19" s="102"/>
      <c r="F19" s="482">
        <v>748</v>
      </c>
      <c r="G19" s="102"/>
      <c r="H19" s="482">
        <v>793</v>
      </c>
      <c r="I19" s="102"/>
      <c r="J19" s="482">
        <v>769</v>
      </c>
      <c r="K19" s="102"/>
      <c r="L19" s="482">
        <v>846</v>
      </c>
      <c r="M19" s="102"/>
      <c r="N19" s="482">
        <v>787</v>
      </c>
      <c r="O19" s="102"/>
    </row>
    <row r="20" spans="1:15" ht="12.9" customHeight="1">
      <c r="A20" s="249"/>
      <c r="B20" s="180" t="s">
        <v>298</v>
      </c>
      <c r="C20" s="181"/>
      <c r="D20" s="482">
        <v>2626</v>
      </c>
      <c r="E20" s="102"/>
      <c r="F20" s="482">
        <v>2719</v>
      </c>
      <c r="G20" s="102"/>
      <c r="H20" s="482">
        <v>2875</v>
      </c>
      <c r="I20" s="102"/>
      <c r="J20" s="482">
        <v>2946</v>
      </c>
      <c r="K20" s="102"/>
      <c r="L20" s="482">
        <v>2990</v>
      </c>
      <c r="M20" s="102"/>
      <c r="N20" s="482">
        <v>2889</v>
      </c>
      <c r="O20" s="102"/>
    </row>
    <row r="21" spans="1:15" ht="12.9" customHeight="1">
      <c r="A21" s="249"/>
      <c r="B21" s="180" t="s">
        <v>299</v>
      </c>
      <c r="C21" s="181"/>
      <c r="D21" s="482">
        <v>48</v>
      </c>
      <c r="E21" s="102"/>
      <c r="F21" s="482">
        <v>39</v>
      </c>
      <c r="G21" s="102"/>
      <c r="H21" s="482">
        <v>39</v>
      </c>
      <c r="I21" s="102"/>
      <c r="J21" s="482">
        <v>45</v>
      </c>
      <c r="K21" s="102"/>
      <c r="L21" s="482">
        <v>34</v>
      </c>
      <c r="M21" s="102"/>
      <c r="N21" s="482">
        <v>40</v>
      </c>
      <c r="O21" s="102"/>
    </row>
    <row r="22" spans="1:15" ht="12.9" customHeight="1">
      <c r="A22" s="249"/>
      <c r="B22" s="180" t="s">
        <v>300</v>
      </c>
      <c r="C22" s="181"/>
      <c r="D22" s="482">
        <v>6</v>
      </c>
      <c r="E22" s="102"/>
      <c r="F22" s="482">
        <v>11</v>
      </c>
      <c r="G22" s="102"/>
      <c r="H22" s="482">
        <v>13</v>
      </c>
      <c r="I22" s="102"/>
      <c r="J22" s="482">
        <v>14</v>
      </c>
      <c r="K22" s="102"/>
      <c r="L22" s="482">
        <v>15</v>
      </c>
      <c r="M22" s="102"/>
      <c r="N22" s="482">
        <v>23</v>
      </c>
      <c r="O22" s="102"/>
    </row>
    <row r="23" spans="1:15" ht="12.9" customHeight="1">
      <c r="A23" s="249"/>
      <c r="B23" s="180" t="s">
        <v>301</v>
      </c>
      <c r="C23" s="181"/>
      <c r="D23" s="482">
        <v>19</v>
      </c>
      <c r="E23" s="102"/>
      <c r="F23" s="482">
        <v>14</v>
      </c>
      <c r="G23" s="102"/>
      <c r="H23" s="482">
        <v>17</v>
      </c>
      <c r="I23" s="102"/>
      <c r="J23" s="482">
        <v>13</v>
      </c>
      <c r="K23" s="102"/>
      <c r="L23" s="482">
        <v>13</v>
      </c>
      <c r="M23" s="102"/>
      <c r="N23" s="482">
        <v>22</v>
      </c>
      <c r="O23" s="102"/>
    </row>
    <row r="24" spans="1:15" ht="12.9" customHeight="1">
      <c r="A24" s="249"/>
      <c r="B24" s="180" t="s">
        <v>302</v>
      </c>
      <c r="C24" s="181"/>
      <c r="D24" s="482">
        <v>4</v>
      </c>
      <c r="E24" s="102"/>
      <c r="F24" s="482">
        <v>7</v>
      </c>
      <c r="G24" s="102"/>
      <c r="H24" s="482">
        <v>7</v>
      </c>
      <c r="I24" s="102"/>
      <c r="J24" s="482">
        <v>6</v>
      </c>
      <c r="K24" s="102"/>
      <c r="L24" s="482">
        <v>9</v>
      </c>
      <c r="M24" s="102"/>
      <c r="N24" s="482">
        <v>8</v>
      </c>
      <c r="O24" s="102"/>
    </row>
    <row r="25" spans="1:15" ht="12.9" customHeight="1">
      <c r="A25" s="249"/>
      <c r="B25" s="180" t="s">
        <v>303</v>
      </c>
      <c r="C25" s="181"/>
      <c r="D25" s="482">
        <v>63</v>
      </c>
      <c r="E25" s="102"/>
      <c r="F25" s="482">
        <v>42</v>
      </c>
      <c r="G25" s="102"/>
      <c r="H25" s="482">
        <v>36</v>
      </c>
      <c r="I25" s="102"/>
      <c r="J25" s="482">
        <v>35</v>
      </c>
      <c r="K25" s="102"/>
      <c r="L25" s="482">
        <v>43</v>
      </c>
      <c r="M25" s="102"/>
      <c r="N25" s="482">
        <v>44</v>
      </c>
      <c r="O25" s="102"/>
    </row>
    <row r="26" spans="1:15" ht="12.9" customHeight="1">
      <c r="A26" s="249"/>
      <c r="B26" s="180" t="s">
        <v>304</v>
      </c>
      <c r="C26" s="181"/>
      <c r="D26" s="482">
        <v>52</v>
      </c>
      <c r="E26" s="102"/>
      <c r="F26" s="482">
        <v>39</v>
      </c>
      <c r="G26" s="102"/>
      <c r="H26" s="482">
        <v>55</v>
      </c>
      <c r="I26" s="102"/>
      <c r="J26" s="482">
        <v>53</v>
      </c>
      <c r="K26" s="102"/>
      <c r="L26" s="482">
        <v>56</v>
      </c>
      <c r="M26" s="102"/>
      <c r="N26" s="482">
        <v>51</v>
      </c>
      <c r="O26" s="102"/>
    </row>
    <row r="27" spans="1:15" ht="12.9" customHeight="1">
      <c r="A27" s="249"/>
      <c r="B27" s="180" t="s">
        <v>305</v>
      </c>
      <c r="C27" s="181"/>
      <c r="D27" s="482">
        <v>25</v>
      </c>
      <c r="E27" s="102"/>
      <c r="F27" s="482">
        <v>11</v>
      </c>
      <c r="G27" s="102"/>
      <c r="H27" s="482">
        <v>36</v>
      </c>
      <c r="I27" s="102"/>
      <c r="J27" s="482">
        <v>20</v>
      </c>
      <c r="K27" s="102"/>
      <c r="L27" s="482">
        <v>27</v>
      </c>
      <c r="M27" s="102"/>
      <c r="N27" s="482">
        <v>29</v>
      </c>
      <c r="O27" s="102"/>
    </row>
    <row r="28" spans="1:15" ht="12.9" customHeight="1">
      <c r="A28" s="249"/>
      <c r="B28" s="180" t="s">
        <v>306</v>
      </c>
      <c r="C28" s="181"/>
      <c r="D28" s="482">
        <v>216</v>
      </c>
      <c r="E28" s="102"/>
      <c r="F28" s="482">
        <v>206</v>
      </c>
      <c r="G28" s="102"/>
      <c r="H28" s="482">
        <v>225</v>
      </c>
      <c r="I28" s="102"/>
      <c r="J28" s="482">
        <v>247</v>
      </c>
      <c r="K28" s="102"/>
      <c r="L28" s="482">
        <v>261</v>
      </c>
      <c r="M28" s="102"/>
      <c r="N28" s="482">
        <v>197</v>
      </c>
      <c r="O28" s="102"/>
    </row>
    <row r="29" spans="1:15" ht="12.9" customHeight="1">
      <c r="A29" s="249"/>
      <c r="B29" s="180" t="s">
        <v>307</v>
      </c>
      <c r="C29" s="181"/>
      <c r="D29" s="482">
        <v>104</v>
      </c>
      <c r="E29" s="102"/>
      <c r="F29" s="482">
        <v>130</v>
      </c>
      <c r="G29" s="102"/>
      <c r="H29" s="482">
        <v>112</v>
      </c>
      <c r="I29" s="102"/>
      <c r="J29" s="482">
        <v>161</v>
      </c>
      <c r="K29" s="102"/>
      <c r="L29" s="482">
        <v>151</v>
      </c>
      <c r="M29" s="102"/>
      <c r="N29" s="482">
        <v>122</v>
      </c>
      <c r="O29" s="102"/>
    </row>
    <row r="30" spans="1:15" ht="12.9" customHeight="1">
      <c r="A30" s="249"/>
      <c r="B30" s="180" t="s">
        <v>308</v>
      </c>
      <c r="C30" s="181"/>
      <c r="D30" s="482">
        <v>23</v>
      </c>
      <c r="E30" s="102"/>
      <c r="F30" s="482">
        <v>26</v>
      </c>
      <c r="G30" s="102"/>
      <c r="H30" s="482">
        <v>16</v>
      </c>
      <c r="I30" s="102"/>
      <c r="J30" s="482">
        <v>17</v>
      </c>
      <c r="K30" s="102"/>
      <c r="L30" s="482">
        <v>29</v>
      </c>
      <c r="M30" s="102"/>
      <c r="N30" s="482">
        <v>29</v>
      </c>
      <c r="O30" s="102"/>
    </row>
    <row r="31" spans="1:15" ht="12.9" customHeight="1">
      <c r="A31" s="249"/>
      <c r="B31" s="180" t="s">
        <v>309</v>
      </c>
      <c r="C31" s="181"/>
      <c r="D31" s="482">
        <v>25</v>
      </c>
      <c r="E31" s="102"/>
      <c r="F31" s="482">
        <v>20</v>
      </c>
      <c r="G31" s="102"/>
      <c r="H31" s="482">
        <v>12</v>
      </c>
      <c r="I31" s="102"/>
      <c r="J31" s="482">
        <v>24</v>
      </c>
      <c r="K31" s="102"/>
      <c r="L31" s="482">
        <v>21</v>
      </c>
      <c r="M31" s="102"/>
      <c r="N31" s="482">
        <v>21</v>
      </c>
      <c r="O31" s="102"/>
    </row>
    <row r="32" spans="1:15" ht="12.9" customHeight="1">
      <c r="A32" s="249"/>
      <c r="B32" s="180" t="s">
        <v>310</v>
      </c>
      <c r="C32" s="181"/>
      <c r="D32" s="482">
        <v>42</v>
      </c>
      <c r="E32" s="102"/>
      <c r="F32" s="482">
        <v>37</v>
      </c>
      <c r="G32" s="102"/>
      <c r="H32" s="482">
        <v>40</v>
      </c>
      <c r="I32" s="102"/>
      <c r="J32" s="482">
        <v>37</v>
      </c>
      <c r="K32" s="102"/>
      <c r="L32" s="482">
        <v>50</v>
      </c>
      <c r="M32" s="102"/>
      <c r="N32" s="482">
        <v>55</v>
      </c>
      <c r="O32" s="102"/>
    </row>
    <row r="33" spans="1:15" ht="12.9" customHeight="1">
      <c r="A33" s="249"/>
      <c r="B33" s="180" t="s">
        <v>311</v>
      </c>
      <c r="C33" s="181"/>
      <c r="D33" s="482">
        <v>62</v>
      </c>
      <c r="E33" s="102"/>
      <c r="F33" s="482">
        <v>85</v>
      </c>
      <c r="G33" s="102"/>
      <c r="H33" s="482">
        <v>72</v>
      </c>
      <c r="I33" s="102"/>
      <c r="J33" s="482">
        <v>101</v>
      </c>
      <c r="K33" s="102"/>
      <c r="L33" s="482">
        <v>68</v>
      </c>
      <c r="M33" s="102"/>
      <c r="N33" s="482">
        <v>92</v>
      </c>
      <c r="O33" s="102"/>
    </row>
    <row r="34" spans="1:15" ht="12.9" customHeight="1">
      <c r="A34" s="249"/>
      <c r="B34" s="180" t="s">
        <v>312</v>
      </c>
      <c r="C34" s="181"/>
      <c r="D34" s="482">
        <v>38</v>
      </c>
      <c r="E34" s="102"/>
      <c r="F34" s="482">
        <v>38</v>
      </c>
      <c r="G34" s="102"/>
      <c r="H34" s="482">
        <v>56</v>
      </c>
      <c r="I34" s="102"/>
      <c r="J34" s="482">
        <v>54</v>
      </c>
      <c r="K34" s="102"/>
      <c r="L34" s="482">
        <v>55</v>
      </c>
      <c r="M34" s="102"/>
      <c r="N34" s="482">
        <v>58</v>
      </c>
      <c r="O34" s="102"/>
    </row>
    <row r="35" spans="1:15" ht="12.9" customHeight="1">
      <c r="A35" s="249"/>
      <c r="B35" s="180" t="s">
        <v>313</v>
      </c>
      <c r="C35" s="181"/>
      <c r="D35" s="482">
        <v>11</v>
      </c>
      <c r="E35" s="102"/>
      <c r="F35" s="482">
        <v>8</v>
      </c>
      <c r="G35" s="102"/>
      <c r="H35" s="482">
        <v>7</v>
      </c>
      <c r="I35" s="102"/>
      <c r="J35" s="482">
        <v>7</v>
      </c>
      <c r="K35" s="102"/>
      <c r="L35" s="482">
        <v>11</v>
      </c>
      <c r="M35" s="102"/>
      <c r="N35" s="482">
        <v>13</v>
      </c>
      <c r="O35" s="102"/>
    </row>
    <row r="36" spans="1:15" ht="12.9" customHeight="1">
      <c r="A36" s="249"/>
      <c r="B36" s="180" t="s">
        <v>314</v>
      </c>
      <c r="C36" s="181"/>
      <c r="D36" s="482">
        <v>3</v>
      </c>
      <c r="E36" s="102"/>
      <c r="F36" s="482">
        <v>6</v>
      </c>
      <c r="G36" s="102"/>
      <c r="H36" s="482">
        <v>4</v>
      </c>
      <c r="I36" s="102"/>
      <c r="J36" s="482">
        <v>2</v>
      </c>
      <c r="K36" s="102"/>
      <c r="L36" s="482">
        <v>10</v>
      </c>
      <c r="M36" s="102"/>
      <c r="N36" s="482">
        <v>6</v>
      </c>
      <c r="O36" s="102"/>
    </row>
    <row r="37" spans="1:15" ht="12.9" customHeight="1">
      <c r="A37" s="249"/>
      <c r="B37" s="180" t="s">
        <v>315</v>
      </c>
      <c r="C37" s="181"/>
      <c r="D37" s="482">
        <v>3</v>
      </c>
      <c r="E37" s="102"/>
      <c r="F37" s="482">
        <v>4</v>
      </c>
      <c r="G37" s="102"/>
      <c r="H37" s="482">
        <v>3</v>
      </c>
      <c r="I37" s="102"/>
      <c r="J37" s="482">
        <v>3</v>
      </c>
      <c r="K37" s="102"/>
      <c r="L37" s="482">
        <v>4</v>
      </c>
      <c r="M37" s="102"/>
      <c r="N37" s="482">
        <v>7</v>
      </c>
      <c r="O37" s="102"/>
    </row>
    <row r="38" spans="1:15" ht="12.9" customHeight="1">
      <c r="A38" s="249"/>
      <c r="B38" s="180" t="s">
        <v>316</v>
      </c>
      <c r="C38" s="181"/>
      <c r="D38" s="482">
        <v>11</v>
      </c>
      <c r="E38" s="102"/>
      <c r="F38" s="482">
        <v>5</v>
      </c>
      <c r="G38" s="102"/>
      <c r="H38" s="482">
        <v>7</v>
      </c>
      <c r="I38" s="102"/>
      <c r="J38" s="482">
        <v>4</v>
      </c>
      <c r="K38" s="102"/>
      <c r="L38" s="482">
        <v>13</v>
      </c>
      <c r="M38" s="102"/>
      <c r="N38" s="482">
        <v>7</v>
      </c>
      <c r="O38" s="102"/>
    </row>
    <row r="39" spans="1:15" ht="12.9" customHeight="1">
      <c r="A39" s="249"/>
      <c r="B39" s="180" t="s">
        <v>317</v>
      </c>
      <c r="C39" s="181"/>
      <c r="D39" s="482">
        <v>14</v>
      </c>
      <c r="E39" s="102"/>
      <c r="F39" s="482">
        <v>14</v>
      </c>
      <c r="G39" s="102"/>
      <c r="H39" s="482">
        <v>12</v>
      </c>
      <c r="I39" s="102"/>
      <c r="J39" s="482">
        <v>16</v>
      </c>
      <c r="K39" s="102"/>
      <c r="L39" s="482">
        <v>21</v>
      </c>
      <c r="M39" s="102"/>
      <c r="N39" s="482">
        <v>14</v>
      </c>
      <c r="O39" s="102"/>
    </row>
    <row r="40" spans="1:15" ht="12.9" customHeight="1">
      <c r="A40" s="249"/>
      <c r="B40" s="180" t="s">
        <v>318</v>
      </c>
      <c r="C40" s="181"/>
      <c r="D40" s="482">
        <v>40</v>
      </c>
      <c r="E40" s="102"/>
      <c r="F40" s="482">
        <v>27</v>
      </c>
      <c r="G40" s="102"/>
      <c r="H40" s="482">
        <v>29</v>
      </c>
      <c r="I40" s="102"/>
      <c r="J40" s="482">
        <v>44</v>
      </c>
      <c r="K40" s="102"/>
      <c r="L40" s="482">
        <v>27</v>
      </c>
      <c r="M40" s="102"/>
      <c r="N40" s="482">
        <v>39</v>
      </c>
      <c r="O40" s="102"/>
    </row>
    <row r="41" spans="1:15" ht="12.9" customHeight="1">
      <c r="A41" s="249"/>
      <c r="B41" s="180" t="s">
        <v>319</v>
      </c>
      <c r="C41" s="181"/>
      <c r="D41" s="482">
        <v>10</v>
      </c>
      <c r="E41" s="102"/>
      <c r="F41" s="482">
        <v>14</v>
      </c>
      <c r="G41" s="102"/>
      <c r="H41" s="482">
        <v>17</v>
      </c>
      <c r="I41" s="102"/>
      <c r="J41" s="482">
        <v>26</v>
      </c>
      <c r="K41" s="102"/>
      <c r="L41" s="482">
        <v>17</v>
      </c>
      <c r="M41" s="102"/>
      <c r="N41" s="482">
        <v>24</v>
      </c>
      <c r="O41" s="102"/>
    </row>
    <row r="42" spans="1:15" ht="12.9" customHeight="1">
      <c r="A42" s="249"/>
      <c r="B42" s="180" t="s">
        <v>320</v>
      </c>
      <c r="C42" s="181"/>
      <c r="D42" s="482">
        <v>11</v>
      </c>
      <c r="E42" s="102"/>
      <c r="F42" s="482">
        <v>2</v>
      </c>
      <c r="G42" s="102"/>
      <c r="H42" s="482">
        <v>6</v>
      </c>
      <c r="I42" s="102"/>
      <c r="J42" s="482">
        <v>9</v>
      </c>
      <c r="K42" s="102"/>
      <c r="L42" s="482">
        <v>7</v>
      </c>
      <c r="M42" s="102"/>
      <c r="N42" s="482">
        <v>9</v>
      </c>
      <c r="O42" s="102"/>
    </row>
    <row r="43" spans="1:15" ht="12.9" customHeight="1">
      <c r="A43" s="249"/>
      <c r="B43" s="180" t="s">
        <v>321</v>
      </c>
      <c r="C43" s="181"/>
      <c r="D43" s="482">
        <v>1</v>
      </c>
      <c r="E43" s="102"/>
      <c r="F43" s="482">
        <v>6</v>
      </c>
      <c r="G43" s="102"/>
      <c r="H43" s="482">
        <v>9</v>
      </c>
      <c r="I43" s="102"/>
      <c r="J43" s="482">
        <v>10</v>
      </c>
      <c r="K43" s="102"/>
      <c r="L43" s="482">
        <v>10</v>
      </c>
      <c r="M43" s="102"/>
      <c r="N43" s="482">
        <v>15</v>
      </c>
      <c r="O43" s="102"/>
    </row>
    <row r="44" spans="1:15" ht="12.9" customHeight="1">
      <c r="A44" s="249"/>
      <c r="B44" s="180" t="s">
        <v>322</v>
      </c>
      <c r="C44" s="181"/>
      <c r="D44" s="482">
        <v>13</v>
      </c>
      <c r="E44" s="102"/>
      <c r="F44" s="482">
        <v>7</v>
      </c>
      <c r="G44" s="102"/>
      <c r="H44" s="482">
        <v>8</v>
      </c>
      <c r="I44" s="102"/>
      <c r="J44" s="482">
        <v>6</v>
      </c>
      <c r="K44" s="102"/>
      <c r="L44" s="482">
        <v>16</v>
      </c>
      <c r="M44" s="102"/>
      <c r="N44" s="482">
        <v>8</v>
      </c>
      <c r="O44" s="102"/>
    </row>
    <row r="45" spans="1:15" ht="12.9" customHeight="1">
      <c r="A45" s="249"/>
      <c r="B45" s="180" t="s">
        <v>323</v>
      </c>
      <c r="C45" s="181"/>
      <c r="D45" s="482">
        <v>9</v>
      </c>
      <c r="E45" s="102"/>
      <c r="F45" s="482">
        <v>10</v>
      </c>
      <c r="G45" s="102"/>
      <c r="H45" s="482">
        <v>6</v>
      </c>
      <c r="I45" s="102"/>
      <c r="J45" s="482">
        <v>9</v>
      </c>
      <c r="K45" s="102"/>
      <c r="L45" s="482">
        <v>2</v>
      </c>
      <c r="M45" s="102"/>
      <c r="N45" s="482">
        <v>2</v>
      </c>
      <c r="O45" s="102"/>
    </row>
    <row r="46" spans="1:15" ht="12.9" customHeight="1">
      <c r="A46" s="249"/>
      <c r="B46" s="180" t="s">
        <v>324</v>
      </c>
      <c r="C46" s="181"/>
      <c r="D46" s="482">
        <v>76</v>
      </c>
      <c r="E46" s="102"/>
      <c r="F46" s="482">
        <v>70</v>
      </c>
      <c r="G46" s="102"/>
      <c r="H46" s="482">
        <v>46</v>
      </c>
      <c r="I46" s="102"/>
      <c r="J46" s="482">
        <v>67</v>
      </c>
      <c r="K46" s="102"/>
      <c r="L46" s="482">
        <v>61</v>
      </c>
      <c r="M46" s="102"/>
      <c r="N46" s="482">
        <v>67</v>
      </c>
      <c r="O46" s="102"/>
    </row>
    <row r="47" spans="1:15" ht="12.9" customHeight="1">
      <c r="A47" s="249"/>
      <c r="B47" s="180" t="s">
        <v>325</v>
      </c>
      <c r="C47" s="181"/>
      <c r="D47" s="482">
        <v>7</v>
      </c>
      <c r="E47" s="102"/>
      <c r="F47" s="482">
        <v>16</v>
      </c>
      <c r="G47" s="102"/>
      <c r="H47" s="482">
        <v>9</v>
      </c>
      <c r="I47" s="102"/>
      <c r="J47" s="482">
        <v>4</v>
      </c>
      <c r="K47" s="102"/>
      <c r="L47" s="482">
        <v>4</v>
      </c>
      <c r="M47" s="102"/>
      <c r="N47" s="482">
        <v>7</v>
      </c>
      <c r="O47" s="102"/>
    </row>
    <row r="48" spans="1:15" ht="12.9" customHeight="1">
      <c r="A48" s="249"/>
      <c r="B48" s="180" t="s">
        <v>326</v>
      </c>
      <c r="C48" s="181"/>
      <c r="D48" s="482">
        <v>9</v>
      </c>
      <c r="E48" s="102"/>
      <c r="F48" s="482">
        <v>7</v>
      </c>
      <c r="G48" s="102"/>
      <c r="H48" s="482">
        <v>15</v>
      </c>
      <c r="I48" s="102"/>
      <c r="J48" s="482">
        <v>18</v>
      </c>
      <c r="K48" s="102"/>
      <c r="L48" s="482">
        <v>13</v>
      </c>
      <c r="M48" s="102"/>
      <c r="N48" s="482">
        <v>6</v>
      </c>
      <c r="O48" s="102"/>
    </row>
    <row r="49" spans="1:15" ht="12.9" customHeight="1">
      <c r="A49" s="249"/>
      <c r="B49" s="180" t="s">
        <v>327</v>
      </c>
      <c r="C49" s="181"/>
      <c r="D49" s="482">
        <v>26</v>
      </c>
      <c r="E49" s="102"/>
      <c r="F49" s="482">
        <v>43</v>
      </c>
      <c r="G49" s="102"/>
      <c r="H49" s="482">
        <v>16</v>
      </c>
      <c r="I49" s="102"/>
      <c r="J49" s="482">
        <v>27</v>
      </c>
      <c r="K49" s="102"/>
      <c r="L49" s="482">
        <v>32</v>
      </c>
      <c r="M49" s="102"/>
      <c r="N49" s="482">
        <v>18</v>
      </c>
      <c r="O49" s="102"/>
    </row>
    <row r="50" spans="1:15" ht="12.9" customHeight="1">
      <c r="A50" s="249"/>
      <c r="B50" s="180" t="s">
        <v>328</v>
      </c>
      <c r="C50" s="181"/>
      <c r="D50" s="482">
        <v>11</v>
      </c>
      <c r="E50" s="102"/>
      <c r="F50" s="482">
        <v>14</v>
      </c>
      <c r="G50" s="102"/>
      <c r="H50" s="482">
        <v>13</v>
      </c>
      <c r="I50" s="102"/>
      <c r="J50" s="482">
        <v>13</v>
      </c>
      <c r="K50" s="102"/>
      <c r="L50" s="482">
        <v>12</v>
      </c>
      <c r="M50" s="102"/>
      <c r="N50" s="482">
        <v>18</v>
      </c>
      <c r="O50" s="102"/>
    </row>
    <row r="51" spans="1:15" ht="12.9" customHeight="1">
      <c r="A51" s="249"/>
      <c r="B51" s="180" t="s">
        <v>329</v>
      </c>
      <c r="C51" s="181"/>
      <c r="D51" s="482">
        <v>30</v>
      </c>
      <c r="E51" s="102"/>
      <c r="F51" s="482">
        <v>21</v>
      </c>
      <c r="G51" s="102"/>
      <c r="H51" s="482">
        <v>17</v>
      </c>
      <c r="I51" s="102"/>
      <c r="J51" s="482">
        <v>16</v>
      </c>
      <c r="K51" s="102"/>
      <c r="L51" s="482">
        <v>17</v>
      </c>
      <c r="M51" s="102"/>
      <c r="N51" s="482">
        <v>24</v>
      </c>
      <c r="O51" s="102"/>
    </row>
    <row r="52" spans="1:15" ht="12.9" customHeight="1">
      <c r="A52" s="249"/>
      <c r="B52" s="180" t="s">
        <v>330</v>
      </c>
      <c r="C52" s="181"/>
      <c r="D52" s="482">
        <v>25</v>
      </c>
      <c r="E52" s="102"/>
      <c r="F52" s="482">
        <v>20</v>
      </c>
      <c r="G52" s="102"/>
      <c r="H52" s="482">
        <v>20</v>
      </c>
      <c r="I52" s="102"/>
      <c r="J52" s="482">
        <v>16</v>
      </c>
      <c r="K52" s="102"/>
      <c r="L52" s="482">
        <v>30</v>
      </c>
      <c r="M52" s="102"/>
      <c r="N52" s="482">
        <v>19</v>
      </c>
      <c r="O52" s="102"/>
    </row>
    <row r="53" spans="1:15" ht="12.9" customHeight="1">
      <c r="A53" s="249"/>
      <c r="B53" s="180" t="s">
        <v>331</v>
      </c>
      <c r="C53" s="181"/>
      <c r="D53" s="482">
        <v>39</v>
      </c>
      <c r="E53" s="102"/>
      <c r="F53" s="482">
        <v>17</v>
      </c>
      <c r="G53" s="102"/>
      <c r="H53" s="482">
        <v>29</v>
      </c>
      <c r="I53" s="102"/>
      <c r="J53" s="482">
        <v>26</v>
      </c>
      <c r="K53" s="102"/>
      <c r="L53" s="482">
        <v>20</v>
      </c>
      <c r="M53" s="102"/>
      <c r="N53" s="482">
        <v>35</v>
      </c>
      <c r="O53" s="102"/>
    </row>
    <row r="54" spans="1:15" ht="12.9" customHeight="1">
      <c r="A54" s="249"/>
      <c r="B54" s="180" t="s">
        <v>332</v>
      </c>
      <c r="C54" s="181"/>
      <c r="D54" s="482">
        <v>607</v>
      </c>
      <c r="E54" s="102"/>
      <c r="F54" s="482">
        <v>360</v>
      </c>
      <c r="G54" s="102"/>
      <c r="H54" s="482">
        <v>257</v>
      </c>
      <c r="I54" s="102"/>
      <c r="J54" s="482">
        <v>607</v>
      </c>
      <c r="K54" s="102"/>
      <c r="L54" s="482">
        <v>628</v>
      </c>
      <c r="M54" s="102"/>
      <c r="N54" s="482">
        <v>662</v>
      </c>
      <c r="O54" s="102"/>
    </row>
    <row r="55" spans="1:15" ht="12.9" customHeight="1">
      <c r="A55" s="249"/>
      <c r="B55" s="180" t="s">
        <v>333</v>
      </c>
      <c r="C55" s="181"/>
      <c r="D55" s="482">
        <v>126</v>
      </c>
      <c r="E55" s="102"/>
      <c r="F55" s="482">
        <v>99</v>
      </c>
      <c r="G55" s="102"/>
      <c r="H55" s="482">
        <v>69</v>
      </c>
      <c r="I55" s="102"/>
      <c r="J55" s="482">
        <v>44</v>
      </c>
      <c r="K55" s="102"/>
      <c r="L55" s="482">
        <v>49</v>
      </c>
      <c r="M55" s="102"/>
      <c r="N55" s="482">
        <v>44</v>
      </c>
      <c r="O55" s="102"/>
    </row>
    <row r="56" spans="1:15" ht="12.9" customHeight="1">
      <c r="A56" s="394"/>
      <c r="B56" s="182" t="s">
        <v>399</v>
      </c>
      <c r="C56" s="183"/>
      <c r="D56" s="483">
        <v>5</v>
      </c>
      <c r="E56" s="126"/>
      <c r="F56" s="483">
        <v>31</v>
      </c>
      <c r="G56" s="126"/>
      <c r="H56" s="483">
        <v>26</v>
      </c>
      <c r="I56" s="126"/>
      <c r="J56" s="483">
        <v>0</v>
      </c>
      <c r="K56" s="126"/>
      <c r="L56" s="483">
        <v>0</v>
      </c>
      <c r="M56" s="126"/>
      <c r="N56" s="483">
        <v>1</v>
      </c>
      <c r="O56" s="126"/>
    </row>
    <row r="57" spans="1:15" ht="23.1" customHeight="1">
      <c r="A57" s="971" t="s">
        <v>530</v>
      </c>
      <c r="B57" s="971"/>
      <c r="C57" s="971"/>
      <c r="D57" s="971"/>
      <c r="E57" s="971"/>
      <c r="F57" s="971"/>
      <c r="G57" s="971"/>
      <c r="H57" s="971"/>
      <c r="I57" s="971"/>
      <c r="J57" s="971"/>
      <c r="K57" s="971"/>
      <c r="L57" s="971"/>
      <c r="M57" s="971"/>
      <c r="N57" s="971"/>
      <c r="O57" s="971"/>
    </row>
    <row r="58" spans="1:15" ht="23.1" customHeight="1">
      <c r="A58" s="396"/>
      <c r="B58" s="395"/>
      <c r="C58" s="395"/>
      <c r="D58" s="396"/>
      <c r="E58" s="396"/>
      <c r="F58" s="396"/>
      <c r="G58" s="396"/>
      <c r="H58" s="396"/>
      <c r="I58" s="396"/>
      <c r="J58" s="396"/>
      <c r="K58" s="396"/>
      <c r="L58" s="396"/>
      <c r="M58" s="396"/>
      <c r="N58" s="396"/>
      <c r="O58" s="396"/>
    </row>
    <row r="59" spans="1:15" ht="23.1" customHeight="1">
      <c r="A59" s="953" t="s">
        <v>726</v>
      </c>
      <c r="B59" s="953"/>
      <c r="C59" s="953"/>
      <c r="D59" s="953"/>
      <c r="E59" s="953"/>
      <c r="F59" s="953"/>
      <c r="G59" s="953"/>
      <c r="H59" s="953"/>
      <c r="I59" s="953"/>
      <c r="J59" s="953"/>
      <c r="K59" s="953"/>
      <c r="L59" s="953"/>
      <c r="M59" s="953"/>
      <c r="N59" s="953"/>
      <c r="O59" s="397"/>
    </row>
    <row r="60" spans="1:15" ht="20.100000000000001" customHeight="1">
      <c r="A60" s="783" t="s">
        <v>284</v>
      </c>
      <c r="B60" s="784"/>
      <c r="C60" s="785"/>
      <c r="D60" s="750" t="s">
        <v>596</v>
      </c>
      <c r="E60" s="751"/>
      <c r="F60" s="748" t="s">
        <v>620</v>
      </c>
      <c r="G60" s="749"/>
      <c r="H60" s="748" t="s">
        <v>631</v>
      </c>
      <c r="I60" s="749"/>
      <c r="J60" s="748" t="s">
        <v>678</v>
      </c>
      <c r="K60" s="749"/>
      <c r="L60" s="783" t="s">
        <v>712</v>
      </c>
      <c r="M60" s="785"/>
      <c r="N60" s="783" t="s">
        <v>736</v>
      </c>
      <c r="O60" s="785"/>
    </row>
    <row r="61" spans="1:15" ht="12.9" customHeight="1">
      <c r="A61" s="249"/>
      <c r="B61" s="270" t="s">
        <v>70</v>
      </c>
      <c r="C61" s="271"/>
      <c r="D61" s="272">
        <f>SUM(D63:D111)</f>
        <v>5781</v>
      </c>
      <c r="E61" s="269"/>
      <c r="F61" s="272">
        <f>SUM(F63:F111)</f>
        <v>5755</v>
      </c>
      <c r="G61" s="269"/>
      <c r="H61" s="272">
        <f>SUM(H63:H111)</f>
        <v>5422</v>
      </c>
      <c r="I61" s="269"/>
      <c r="J61" s="272">
        <f>SUM(J63:J111)</f>
        <v>5689</v>
      </c>
      <c r="K61" s="269"/>
      <c r="L61" s="272">
        <f>SUM(L63:L111)</f>
        <v>5660</v>
      </c>
      <c r="M61" s="269"/>
      <c r="N61" s="272">
        <f>SUM(N63:N111)</f>
        <v>5751</v>
      </c>
      <c r="O61" s="269"/>
    </row>
    <row r="62" spans="1:15" ht="12.9" customHeight="1">
      <c r="A62" s="249"/>
      <c r="B62" s="177"/>
      <c r="C62" s="178"/>
      <c r="D62" s="179"/>
      <c r="E62" s="102"/>
      <c r="F62" s="179"/>
      <c r="G62" s="102"/>
      <c r="H62" s="179"/>
      <c r="I62" s="102"/>
      <c r="J62" s="179"/>
      <c r="K62" s="102"/>
      <c r="L62" s="179"/>
      <c r="M62" s="102"/>
      <c r="N62" s="179"/>
      <c r="O62" s="102"/>
    </row>
    <row r="63" spans="1:15" ht="12.9" customHeight="1">
      <c r="A63" s="249"/>
      <c r="B63" s="180" t="s">
        <v>285</v>
      </c>
      <c r="C63" s="181"/>
      <c r="D63" s="93">
        <v>69</v>
      </c>
      <c r="E63" s="102"/>
      <c r="F63" s="93">
        <v>60</v>
      </c>
      <c r="G63" s="102"/>
      <c r="H63" s="93">
        <v>51</v>
      </c>
      <c r="I63" s="102"/>
      <c r="J63" s="93">
        <v>65</v>
      </c>
      <c r="K63" s="102"/>
      <c r="L63" s="93">
        <v>41</v>
      </c>
      <c r="M63" s="102"/>
      <c r="N63" s="93">
        <v>71</v>
      </c>
      <c r="O63" s="102"/>
    </row>
    <row r="64" spans="1:15" ht="12.9" customHeight="1">
      <c r="A64" s="249"/>
      <c r="B64" s="180" t="s">
        <v>286</v>
      </c>
      <c r="C64" s="181"/>
      <c r="D64" s="93">
        <v>9</v>
      </c>
      <c r="E64" s="102"/>
      <c r="F64" s="93">
        <v>14</v>
      </c>
      <c r="G64" s="102"/>
      <c r="H64" s="93">
        <v>26</v>
      </c>
      <c r="I64" s="102"/>
      <c r="J64" s="93">
        <v>9</v>
      </c>
      <c r="K64" s="102"/>
      <c r="L64" s="93">
        <v>20</v>
      </c>
      <c r="M64" s="102"/>
      <c r="N64" s="93">
        <v>3</v>
      </c>
      <c r="O64" s="102"/>
    </row>
    <row r="65" spans="1:15" ht="12.9" customHeight="1">
      <c r="A65" s="249"/>
      <c r="B65" s="180" t="s">
        <v>287</v>
      </c>
      <c r="C65" s="181"/>
      <c r="D65" s="93">
        <v>11</v>
      </c>
      <c r="E65" s="102"/>
      <c r="F65" s="93">
        <v>18</v>
      </c>
      <c r="G65" s="102"/>
      <c r="H65" s="93">
        <v>14</v>
      </c>
      <c r="I65" s="102"/>
      <c r="J65" s="93">
        <v>13</v>
      </c>
      <c r="K65" s="102"/>
      <c r="L65" s="93">
        <v>9</v>
      </c>
      <c r="M65" s="102"/>
      <c r="N65" s="93">
        <v>13</v>
      </c>
      <c r="O65" s="102"/>
    </row>
    <row r="66" spans="1:15" ht="12.9" customHeight="1">
      <c r="A66" s="249"/>
      <c r="B66" s="180" t="s">
        <v>288</v>
      </c>
      <c r="C66" s="181"/>
      <c r="D66" s="93">
        <v>36</v>
      </c>
      <c r="E66" s="102"/>
      <c r="F66" s="93">
        <v>28</v>
      </c>
      <c r="G66" s="102"/>
      <c r="H66" s="93">
        <v>17</v>
      </c>
      <c r="I66" s="102"/>
      <c r="J66" s="93">
        <v>22</v>
      </c>
      <c r="K66" s="102"/>
      <c r="L66" s="93">
        <v>32</v>
      </c>
      <c r="M66" s="102"/>
      <c r="N66" s="93">
        <v>21</v>
      </c>
      <c r="O66" s="102"/>
    </row>
    <row r="67" spans="1:15" ht="12.9" customHeight="1">
      <c r="A67" s="249"/>
      <c r="B67" s="180" t="s">
        <v>289</v>
      </c>
      <c r="C67" s="181"/>
      <c r="D67" s="93">
        <v>5</v>
      </c>
      <c r="E67" s="102"/>
      <c r="F67" s="93">
        <v>8</v>
      </c>
      <c r="G67" s="102"/>
      <c r="H67" s="93">
        <v>7</v>
      </c>
      <c r="I67" s="102"/>
      <c r="J67" s="93">
        <v>17</v>
      </c>
      <c r="K67" s="102"/>
      <c r="L67" s="93">
        <v>7</v>
      </c>
      <c r="M67" s="102"/>
      <c r="N67" s="93">
        <v>14</v>
      </c>
      <c r="O67" s="102"/>
    </row>
    <row r="68" spans="1:15" ht="12.9" customHeight="1">
      <c r="A68" s="249"/>
      <c r="B68" s="180" t="s">
        <v>290</v>
      </c>
      <c r="C68" s="181"/>
      <c r="D68" s="93">
        <v>11</v>
      </c>
      <c r="E68" s="102"/>
      <c r="F68" s="93">
        <v>12</v>
      </c>
      <c r="G68" s="102"/>
      <c r="H68" s="93">
        <v>8</v>
      </c>
      <c r="I68" s="102"/>
      <c r="J68" s="93">
        <v>24</v>
      </c>
      <c r="K68" s="102"/>
      <c r="L68" s="93">
        <v>11</v>
      </c>
      <c r="M68" s="102"/>
      <c r="N68" s="93">
        <v>14</v>
      </c>
      <c r="O68" s="102"/>
    </row>
    <row r="69" spans="1:15" ht="12.9" customHeight="1">
      <c r="A69" s="249"/>
      <c r="B69" s="180" t="s">
        <v>291</v>
      </c>
      <c r="C69" s="181"/>
      <c r="D69" s="93">
        <v>36</v>
      </c>
      <c r="E69" s="102"/>
      <c r="F69" s="93">
        <v>37</v>
      </c>
      <c r="G69" s="102"/>
      <c r="H69" s="93">
        <v>25</v>
      </c>
      <c r="I69" s="102"/>
      <c r="J69" s="93">
        <v>24</v>
      </c>
      <c r="K69" s="102"/>
      <c r="L69" s="93">
        <v>20</v>
      </c>
      <c r="M69" s="102"/>
      <c r="N69" s="93">
        <v>17</v>
      </c>
      <c r="O69" s="102"/>
    </row>
    <row r="70" spans="1:15" ht="12.9" customHeight="1">
      <c r="A70" s="249"/>
      <c r="B70" s="180" t="s">
        <v>292</v>
      </c>
      <c r="C70" s="181"/>
      <c r="D70" s="93">
        <v>60</v>
      </c>
      <c r="E70" s="102"/>
      <c r="F70" s="93">
        <v>71</v>
      </c>
      <c r="G70" s="102"/>
      <c r="H70" s="93">
        <v>79</v>
      </c>
      <c r="I70" s="102"/>
      <c r="J70" s="93">
        <v>76</v>
      </c>
      <c r="K70" s="102"/>
      <c r="L70" s="93">
        <v>62</v>
      </c>
      <c r="M70" s="102"/>
      <c r="N70" s="93">
        <v>74</v>
      </c>
      <c r="O70" s="102"/>
    </row>
    <row r="71" spans="1:15" ht="12.9" customHeight="1">
      <c r="A71" s="249"/>
      <c r="B71" s="180" t="s">
        <v>293</v>
      </c>
      <c r="C71" s="181"/>
      <c r="D71" s="93">
        <v>53</v>
      </c>
      <c r="E71" s="102"/>
      <c r="F71" s="93">
        <v>58</v>
      </c>
      <c r="G71" s="102"/>
      <c r="H71" s="93">
        <v>55</v>
      </c>
      <c r="I71" s="102"/>
      <c r="J71" s="93">
        <v>48</v>
      </c>
      <c r="K71" s="102"/>
      <c r="L71" s="93">
        <v>67</v>
      </c>
      <c r="M71" s="102"/>
      <c r="N71" s="93">
        <v>76</v>
      </c>
      <c r="O71" s="102"/>
    </row>
    <row r="72" spans="1:15" ht="12.9" customHeight="1">
      <c r="A72" s="249"/>
      <c r="B72" s="180" t="s">
        <v>294</v>
      </c>
      <c r="C72" s="181"/>
      <c r="D72" s="93">
        <v>39</v>
      </c>
      <c r="E72" s="102"/>
      <c r="F72" s="93">
        <v>52</v>
      </c>
      <c r="G72" s="102"/>
      <c r="H72" s="93">
        <v>30</v>
      </c>
      <c r="I72" s="102"/>
      <c r="J72" s="93">
        <v>46</v>
      </c>
      <c r="K72" s="102"/>
      <c r="L72" s="93">
        <v>45</v>
      </c>
      <c r="M72" s="102"/>
      <c r="N72" s="93">
        <v>33</v>
      </c>
      <c r="O72" s="102"/>
    </row>
    <row r="73" spans="1:15" ht="12.9" customHeight="1">
      <c r="A73" s="249"/>
      <c r="B73" s="180" t="s">
        <v>295</v>
      </c>
      <c r="C73" s="181"/>
      <c r="D73" s="93">
        <v>201</v>
      </c>
      <c r="E73" s="102"/>
      <c r="F73" s="93">
        <v>164</v>
      </c>
      <c r="G73" s="102"/>
      <c r="H73" s="93">
        <v>195</v>
      </c>
      <c r="I73" s="102"/>
      <c r="J73" s="93">
        <v>188</v>
      </c>
      <c r="K73" s="102"/>
      <c r="L73" s="93">
        <v>187</v>
      </c>
      <c r="M73" s="102"/>
      <c r="N73" s="93">
        <v>195</v>
      </c>
      <c r="O73" s="102"/>
    </row>
    <row r="74" spans="1:15" ht="12.9" customHeight="1">
      <c r="A74" s="249"/>
      <c r="B74" s="180" t="s">
        <v>296</v>
      </c>
      <c r="C74" s="181"/>
      <c r="D74" s="93">
        <v>194</v>
      </c>
      <c r="E74" s="102"/>
      <c r="F74" s="93">
        <v>187</v>
      </c>
      <c r="G74" s="102"/>
      <c r="H74" s="93">
        <v>175</v>
      </c>
      <c r="I74" s="102"/>
      <c r="J74" s="93">
        <v>183</v>
      </c>
      <c r="K74" s="102"/>
      <c r="L74" s="93">
        <v>213</v>
      </c>
      <c r="M74" s="102"/>
      <c r="N74" s="93">
        <v>218</v>
      </c>
      <c r="O74" s="102"/>
    </row>
    <row r="75" spans="1:15" ht="12.9" customHeight="1">
      <c r="A75" s="249"/>
      <c r="B75" s="180" t="s">
        <v>297</v>
      </c>
      <c r="C75" s="181"/>
      <c r="D75" s="93">
        <v>821</v>
      </c>
      <c r="E75" s="102"/>
      <c r="F75" s="93">
        <v>789</v>
      </c>
      <c r="G75" s="102"/>
      <c r="H75" s="93">
        <v>789</v>
      </c>
      <c r="I75" s="102"/>
      <c r="J75" s="93">
        <v>784</v>
      </c>
      <c r="K75" s="102"/>
      <c r="L75" s="93">
        <v>864</v>
      </c>
      <c r="M75" s="102"/>
      <c r="N75" s="93">
        <v>882</v>
      </c>
      <c r="O75" s="102"/>
    </row>
    <row r="76" spans="1:15" ht="12.9" customHeight="1">
      <c r="A76" s="249"/>
      <c r="B76" s="180" t="s">
        <v>298</v>
      </c>
      <c r="C76" s="181"/>
      <c r="D76" s="184">
        <v>2780</v>
      </c>
      <c r="E76" s="102"/>
      <c r="F76" s="184">
        <v>2884</v>
      </c>
      <c r="G76" s="102"/>
      <c r="H76" s="184">
        <v>2574</v>
      </c>
      <c r="I76" s="102"/>
      <c r="J76" s="184">
        <v>2673</v>
      </c>
      <c r="K76" s="102"/>
      <c r="L76" s="184">
        <v>2687</v>
      </c>
      <c r="M76" s="102"/>
      <c r="N76" s="184">
        <v>2647</v>
      </c>
      <c r="O76" s="102"/>
    </row>
    <row r="77" spans="1:15" ht="12.9" customHeight="1">
      <c r="A77" s="249"/>
      <c r="B77" s="180" t="s">
        <v>299</v>
      </c>
      <c r="C77" s="181"/>
      <c r="D77" s="93">
        <v>36</v>
      </c>
      <c r="E77" s="102"/>
      <c r="F77" s="93">
        <v>32</v>
      </c>
      <c r="G77" s="102"/>
      <c r="H77" s="93">
        <v>40</v>
      </c>
      <c r="I77" s="102"/>
      <c r="J77" s="93">
        <v>29</v>
      </c>
      <c r="K77" s="102"/>
      <c r="L77" s="93">
        <v>14</v>
      </c>
      <c r="M77" s="102"/>
      <c r="N77" s="93">
        <v>29</v>
      </c>
      <c r="O77" s="102"/>
    </row>
    <row r="78" spans="1:15" ht="12.9" customHeight="1">
      <c r="A78" s="249"/>
      <c r="B78" s="180" t="s">
        <v>300</v>
      </c>
      <c r="C78" s="181"/>
      <c r="D78" s="93">
        <v>9</v>
      </c>
      <c r="E78" s="102"/>
      <c r="F78" s="93">
        <v>10</v>
      </c>
      <c r="G78" s="102"/>
      <c r="H78" s="93">
        <v>7</v>
      </c>
      <c r="I78" s="102"/>
      <c r="J78" s="93">
        <v>9</v>
      </c>
      <c r="K78" s="102"/>
      <c r="L78" s="93">
        <v>11</v>
      </c>
      <c r="M78" s="102"/>
      <c r="N78" s="93">
        <v>12</v>
      </c>
      <c r="O78" s="102"/>
    </row>
    <row r="79" spans="1:15" ht="12.9" customHeight="1">
      <c r="A79" s="249"/>
      <c r="B79" s="180" t="s">
        <v>301</v>
      </c>
      <c r="C79" s="181"/>
      <c r="D79" s="93">
        <v>12</v>
      </c>
      <c r="E79" s="102"/>
      <c r="F79" s="93">
        <v>6</v>
      </c>
      <c r="G79" s="102"/>
      <c r="H79" s="93">
        <v>10</v>
      </c>
      <c r="I79" s="102"/>
      <c r="J79" s="93">
        <v>14</v>
      </c>
      <c r="K79" s="102"/>
      <c r="L79" s="93">
        <v>15</v>
      </c>
      <c r="M79" s="102"/>
      <c r="N79" s="93">
        <v>18</v>
      </c>
      <c r="O79" s="102"/>
    </row>
    <row r="80" spans="1:15" ht="12.9" customHeight="1">
      <c r="A80" s="249"/>
      <c r="B80" s="180" t="s">
        <v>302</v>
      </c>
      <c r="C80" s="181"/>
      <c r="D80" s="93">
        <v>5</v>
      </c>
      <c r="E80" s="102"/>
      <c r="F80" s="93">
        <v>7</v>
      </c>
      <c r="G80" s="102"/>
      <c r="H80" s="93">
        <v>7</v>
      </c>
      <c r="I80" s="102"/>
      <c r="J80" s="93">
        <v>8</v>
      </c>
      <c r="K80" s="102"/>
      <c r="L80" s="93">
        <v>1</v>
      </c>
      <c r="M80" s="102"/>
      <c r="N80" s="93">
        <v>4</v>
      </c>
      <c r="O80" s="102"/>
    </row>
    <row r="81" spans="1:15" ht="12.9" customHeight="1">
      <c r="A81" s="249"/>
      <c r="B81" s="180" t="s">
        <v>303</v>
      </c>
      <c r="C81" s="181"/>
      <c r="D81" s="93">
        <v>28</v>
      </c>
      <c r="E81" s="102"/>
      <c r="F81" s="93">
        <v>29</v>
      </c>
      <c r="G81" s="102"/>
      <c r="H81" s="93">
        <v>30</v>
      </c>
      <c r="I81" s="102"/>
      <c r="J81" s="93">
        <v>45</v>
      </c>
      <c r="K81" s="102"/>
      <c r="L81" s="93">
        <v>25</v>
      </c>
      <c r="M81" s="102"/>
      <c r="N81" s="93">
        <v>34</v>
      </c>
      <c r="O81" s="102"/>
    </row>
    <row r="82" spans="1:15" ht="12.9" customHeight="1">
      <c r="A82" s="249"/>
      <c r="B82" s="180" t="s">
        <v>304</v>
      </c>
      <c r="C82" s="181"/>
      <c r="D82" s="93">
        <v>40</v>
      </c>
      <c r="E82" s="102"/>
      <c r="F82" s="93">
        <v>40</v>
      </c>
      <c r="G82" s="102"/>
      <c r="H82" s="93">
        <v>39</v>
      </c>
      <c r="I82" s="102"/>
      <c r="J82" s="93">
        <v>38</v>
      </c>
      <c r="K82" s="102"/>
      <c r="L82" s="93">
        <v>40</v>
      </c>
      <c r="M82" s="102"/>
      <c r="N82" s="93">
        <v>46</v>
      </c>
      <c r="O82" s="102"/>
    </row>
    <row r="83" spans="1:15" ht="12.9" customHeight="1">
      <c r="A83" s="249"/>
      <c r="B83" s="180" t="s">
        <v>305</v>
      </c>
      <c r="C83" s="181"/>
      <c r="D83" s="93">
        <v>13</v>
      </c>
      <c r="E83" s="102"/>
      <c r="F83" s="93">
        <v>21</v>
      </c>
      <c r="G83" s="102"/>
      <c r="H83" s="93">
        <v>18</v>
      </c>
      <c r="I83" s="102"/>
      <c r="J83" s="93">
        <v>26</v>
      </c>
      <c r="K83" s="102"/>
      <c r="L83" s="93">
        <v>19</v>
      </c>
      <c r="M83" s="102"/>
      <c r="N83" s="93">
        <v>14</v>
      </c>
      <c r="O83" s="102"/>
    </row>
    <row r="84" spans="1:15" ht="12.9" customHeight="1">
      <c r="A84" s="249"/>
      <c r="B84" s="180" t="s">
        <v>306</v>
      </c>
      <c r="C84" s="181"/>
      <c r="D84" s="93">
        <v>202</v>
      </c>
      <c r="E84" s="102"/>
      <c r="F84" s="93">
        <v>186</v>
      </c>
      <c r="G84" s="102"/>
      <c r="H84" s="93">
        <v>167</v>
      </c>
      <c r="I84" s="102"/>
      <c r="J84" s="93">
        <v>187</v>
      </c>
      <c r="K84" s="102"/>
      <c r="L84" s="93">
        <v>154</v>
      </c>
      <c r="M84" s="102"/>
      <c r="N84" s="93">
        <v>216</v>
      </c>
      <c r="O84" s="102"/>
    </row>
    <row r="85" spans="1:15" ht="12.9" customHeight="1">
      <c r="A85" s="249"/>
      <c r="B85" s="180" t="s">
        <v>307</v>
      </c>
      <c r="C85" s="181"/>
      <c r="D85" s="93">
        <v>119</v>
      </c>
      <c r="E85" s="102"/>
      <c r="F85" s="93">
        <v>106</v>
      </c>
      <c r="G85" s="102"/>
      <c r="H85" s="93">
        <v>116</v>
      </c>
      <c r="I85" s="102"/>
      <c r="J85" s="93">
        <v>133</v>
      </c>
      <c r="K85" s="102"/>
      <c r="L85" s="93">
        <v>144</v>
      </c>
      <c r="M85" s="102"/>
      <c r="N85" s="93">
        <v>111</v>
      </c>
      <c r="O85" s="102"/>
    </row>
    <row r="86" spans="1:15" ht="12.9" customHeight="1">
      <c r="A86" s="249"/>
      <c r="B86" s="180" t="s">
        <v>308</v>
      </c>
      <c r="C86" s="181"/>
      <c r="D86" s="93">
        <v>15</v>
      </c>
      <c r="E86" s="102"/>
      <c r="F86" s="93">
        <v>20</v>
      </c>
      <c r="G86" s="102"/>
      <c r="H86" s="93">
        <v>23</v>
      </c>
      <c r="I86" s="102"/>
      <c r="J86" s="93">
        <v>20</v>
      </c>
      <c r="K86" s="102"/>
      <c r="L86" s="93">
        <v>16</v>
      </c>
      <c r="M86" s="102"/>
      <c r="N86" s="93">
        <v>18</v>
      </c>
      <c r="O86" s="102"/>
    </row>
    <row r="87" spans="1:15" ht="12.9" customHeight="1">
      <c r="A87" s="249"/>
      <c r="B87" s="180" t="s">
        <v>309</v>
      </c>
      <c r="C87" s="181"/>
      <c r="D87" s="93">
        <v>19</v>
      </c>
      <c r="E87" s="102"/>
      <c r="F87" s="93">
        <v>10</v>
      </c>
      <c r="G87" s="102"/>
      <c r="H87" s="93">
        <v>36</v>
      </c>
      <c r="I87" s="102"/>
      <c r="J87" s="93">
        <v>30</v>
      </c>
      <c r="K87" s="102"/>
      <c r="L87" s="93">
        <v>19</v>
      </c>
      <c r="M87" s="102"/>
      <c r="N87" s="93">
        <v>16</v>
      </c>
      <c r="O87" s="102"/>
    </row>
    <row r="88" spans="1:15" ht="12.9" customHeight="1">
      <c r="A88" s="249"/>
      <c r="B88" s="180" t="s">
        <v>310</v>
      </c>
      <c r="C88" s="181"/>
      <c r="D88" s="93">
        <v>20</v>
      </c>
      <c r="E88" s="102"/>
      <c r="F88" s="93">
        <v>24</v>
      </c>
      <c r="G88" s="102"/>
      <c r="H88" s="93">
        <v>33</v>
      </c>
      <c r="I88" s="102"/>
      <c r="J88" s="93">
        <v>33</v>
      </c>
      <c r="K88" s="102"/>
      <c r="L88" s="93">
        <v>22</v>
      </c>
      <c r="M88" s="102"/>
      <c r="N88" s="93">
        <v>28</v>
      </c>
      <c r="O88" s="102"/>
    </row>
    <row r="89" spans="1:15" ht="12.9" customHeight="1">
      <c r="A89" s="249"/>
      <c r="B89" s="180" t="s">
        <v>311</v>
      </c>
      <c r="C89" s="181"/>
      <c r="D89" s="93">
        <v>57</v>
      </c>
      <c r="E89" s="102"/>
      <c r="F89" s="93">
        <v>74</v>
      </c>
      <c r="G89" s="102"/>
      <c r="H89" s="93">
        <v>55</v>
      </c>
      <c r="I89" s="102"/>
      <c r="J89" s="93">
        <v>89</v>
      </c>
      <c r="K89" s="102"/>
      <c r="L89" s="93">
        <v>56</v>
      </c>
      <c r="M89" s="102"/>
      <c r="N89" s="93">
        <v>60</v>
      </c>
      <c r="O89" s="102"/>
    </row>
    <row r="90" spans="1:15" ht="12.9" customHeight="1">
      <c r="A90" s="249"/>
      <c r="B90" s="180" t="s">
        <v>312</v>
      </c>
      <c r="C90" s="181"/>
      <c r="D90" s="93">
        <v>32</v>
      </c>
      <c r="E90" s="102"/>
      <c r="F90" s="93">
        <v>48</v>
      </c>
      <c r="G90" s="102"/>
      <c r="H90" s="93">
        <v>31</v>
      </c>
      <c r="I90" s="102"/>
      <c r="J90" s="93">
        <v>57</v>
      </c>
      <c r="K90" s="102"/>
      <c r="L90" s="93">
        <v>46</v>
      </c>
      <c r="M90" s="102"/>
      <c r="N90" s="93">
        <v>24</v>
      </c>
      <c r="O90" s="102"/>
    </row>
    <row r="91" spans="1:15" ht="12.9" customHeight="1">
      <c r="A91" s="249"/>
      <c r="B91" s="180" t="s">
        <v>313</v>
      </c>
      <c r="C91" s="181"/>
      <c r="D91" s="93">
        <v>11</v>
      </c>
      <c r="E91" s="102"/>
      <c r="F91" s="93">
        <v>8</v>
      </c>
      <c r="G91" s="102"/>
      <c r="H91" s="93">
        <v>10</v>
      </c>
      <c r="I91" s="102"/>
      <c r="J91" s="93">
        <v>3</v>
      </c>
      <c r="K91" s="102"/>
      <c r="L91" s="93">
        <v>11</v>
      </c>
      <c r="M91" s="102"/>
      <c r="N91" s="93">
        <v>9</v>
      </c>
      <c r="O91" s="102"/>
    </row>
    <row r="92" spans="1:15" ht="12.9" customHeight="1">
      <c r="A92" s="249"/>
      <c r="B92" s="180" t="s">
        <v>314</v>
      </c>
      <c r="C92" s="181"/>
      <c r="D92" s="93">
        <v>5</v>
      </c>
      <c r="E92" s="102"/>
      <c r="F92" s="93">
        <v>8</v>
      </c>
      <c r="G92" s="102"/>
      <c r="H92" s="93">
        <v>2</v>
      </c>
      <c r="I92" s="102"/>
      <c r="J92" s="93">
        <v>7</v>
      </c>
      <c r="K92" s="102"/>
      <c r="L92" s="93">
        <v>6</v>
      </c>
      <c r="M92" s="102"/>
      <c r="N92" s="93">
        <v>5</v>
      </c>
      <c r="O92" s="102"/>
    </row>
    <row r="93" spans="1:15" ht="12.9" customHeight="1">
      <c r="A93" s="249"/>
      <c r="B93" s="180" t="s">
        <v>315</v>
      </c>
      <c r="C93" s="181"/>
      <c r="D93" s="93">
        <v>1</v>
      </c>
      <c r="E93" s="102"/>
      <c r="F93" s="93">
        <v>3</v>
      </c>
      <c r="G93" s="102"/>
      <c r="H93" s="93">
        <v>9</v>
      </c>
      <c r="I93" s="102"/>
      <c r="J93" s="93">
        <v>5</v>
      </c>
      <c r="K93" s="102"/>
      <c r="L93" s="93">
        <v>3</v>
      </c>
      <c r="M93" s="102"/>
      <c r="N93" s="93">
        <v>3</v>
      </c>
      <c r="O93" s="102"/>
    </row>
    <row r="94" spans="1:15" ht="12.9" customHeight="1">
      <c r="A94" s="249"/>
      <c r="B94" s="180" t="s">
        <v>316</v>
      </c>
      <c r="C94" s="181"/>
      <c r="D94" s="93">
        <v>7</v>
      </c>
      <c r="E94" s="102"/>
      <c r="F94" s="93">
        <v>8</v>
      </c>
      <c r="G94" s="102"/>
      <c r="H94" s="93">
        <v>4</v>
      </c>
      <c r="I94" s="102"/>
      <c r="J94" s="93">
        <v>4</v>
      </c>
      <c r="K94" s="102"/>
      <c r="L94" s="93">
        <v>14</v>
      </c>
      <c r="M94" s="102"/>
      <c r="N94" s="93">
        <v>4</v>
      </c>
      <c r="O94" s="102"/>
    </row>
    <row r="95" spans="1:15" ht="12.9" customHeight="1">
      <c r="A95" s="249"/>
      <c r="B95" s="180" t="s">
        <v>317</v>
      </c>
      <c r="C95" s="181"/>
      <c r="D95" s="93">
        <v>9</v>
      </c>
      <c r="E95" s="102"/>
      <c r="F95" s="93">
        <v>8</v>
      </c>
      <c r="G95" s="102"/>
      <c r="H95" s="93">
        <v>17</v>
      </c>
      <c r="I95" s="102"/>
      <c r="J95" s="93">
        <v>16</v>
      </c>
      <c r="K95" s="102"/>
      <c r="L95" s="93">
        <v>5</v>
      </c>
      <c r="M95" s="102"/>
      <c r="N95" s="93">
        <v>20</v>
      </c>
      <c r="O95" s="102"/>
    </row>
    <row r="96" spans="1:15" ht="12.9" customHeight="1">
      <c r="A96" s="249"/>
      <c r="B96" s="180" t="s">
        <v>318</v>
      </c>
      <c r="C96" s="181"/>
      <c r="D96" s="93">
        <v>28</v>
      </c>
      <c r="E96" s="102"/>
      <c r="F96" s="93">
        <v>36</v>
      </c>
      <c r="G96" s="102"/>
      <c r="H96" s="93">
        <v>25</v>
      </c>
      <c r="I96" s="102"/>
      <c r="J96" s="93">
        <v>34</v>
      </c>
      <c r="K96" s="102"/>
      <c r="L96" s="93">
        <v>29</v>
      </c>
      <c r="M96" s="102"/>
      <c r="N96" s="93">
        <v>25</v>
      </c>
      <c r="O96" s="102"/>
    </row>
    <row r="97" spans="1:15" ht="12.9" customHeight="1">
      <c r="A97" s="249"/>
      <c r="B97" s="180" t="s">
        <v>319</v>
      </c>
      <c r="C97" s="181"/>
      <c r="D97" s="93">
        <v>6</v>
      </c>
      <c r="E97" s="102"/>
      <c r="F97" s="93">
        <v>4</v>
      </c>
      <c r="G97" s="102"/>
      <c r="H97" s="93">
        <v>9</v>
      </c>
      <c r="I97" s="102"/>
      <c r="J97" s="93">
        <v>7</v>
      </c>
      <c r="K97" s="102"/>
      <c r="L97" s="93">
        <v>13</v>
      </c>
      <c r="M97" s="102"/>
      <c r="N97" s="93">
        <v>13</v>
      </c>
      <c r="O97" s="102"/>
    </row>
    <row r="98" spans="1:15" ht="12.9" customHeight="1">
      <c r="A98" s="249"/>
      <c r="B98" s="180" t="s">
        <v>320</v>
      </c>
      <c r="C98" s="181"/>
      <c r="D98" s="93">
        <v>7</v>
      </c>
      <c r="E98" s="102"/>
      <c r="F98" s="93">
        <v>2</v>
      </c>
      <c r="G98" s="102"/>
      <c r="H98" s="93">
        <v>3</v>
      </c>
      <c r="I98" s="102"/>
      <c r="J98" s="93">
        <v>6</v>
      </c>
      <c r="K98" s="102"/>
      <c r="L98" s="93">
        <v>4</v>
      </c>
      <c r="M98" s="102"/>
      <c r="N98" s="93">
        <v>4</v>
      </c>
      <c r="O98" s="102"/>
    </row>
    <row r="99" spans="1:15" ht="12.9" customHeight="1">
      <c r="A99" s="249"/>
      <c r="B99" s="180" t="s">
        <v>321</v>
      </c>
      <c r="C99" s="181"/>
      <c r="D99" s="93">
        <v>9</v>
      </c>
      <c r="E99" s="102">
        <v>9</v>
      </c>
      <c r="F99" s="93">
        <v>3</v>
      </c>
      <c r="G99" s="102">
        <v>9</v>
      </c>
      <c r="H99" s="93">
        <v>9</v>
      </c>
      <c r="I99" s="102">
        <v>9</v>
      </c>
      <c r="J99" s="93">
        <v>8</v>
      </c>
      <c r="K99" s="102">
        <v>9</v>
      </c>
      <c r="L99" s="93">
        <v>4</v>
      </c>
      <c r="M99" s="102">
        <v>9</v>
      </c>
      <c r="N99" s="93">
        <v>6</v>
      </c>
      <c r="O99" s="102">
        <v>9</v>
      </c>
    </row>
    <row r="100" spans="1:15" ht="12.9" customHeight="1">
      <c r="A100" s="249"/>
      <c r="B100" s="180" t="s">
        <v>322</v>
      </c>
      <c r="C100" s="181"/>
      <c r="D100" s="93">
        <v>4</v>
      </c>
      <c r="E100" s="102"/>
      <c r="F100" s="93">
        <v>5</v>
      </c>
      <c r="G100" s="102"/>
      <c r="H100" s="93">
        <v>3</v>
      </c>
      <c r="I100" s="102"/>
      <c r="J100" s="93">
        <v>6</v>
      </c>
      <c r="K100" s="102"/>
      <c r="L100" s="93">
        <v>6</v>
      </c>
      <c r="M100" s="102"/>
      <c r="N100" s="93">
        <v>7</v>
      </c>
      <c r="O100" s="102"/>
    </row>
    <row r="101" spans="1:15" ht="12.9" customHeight="1">
      <c r="A101" s="249"/>
      <c r="B101" s="180" t="s">
        <v>323</v>
      </c>
      <c r="C101" s="181"/>
      <c r="D101" s="93">
        <v>7</v>
      </c>
      <c r="E101" s="102"/>
      <c r="F101" s="93">
        <v>3</v>
      </c>
      <c r="G101" s="102"/>
      <c r="H101" s="93">
        <v>5</v>
      </c>
      <c r="I101" s="102"/>
      <c r="J101" s="93">
        <v>7</v>
      </c>
      <c r="K101" s="102"/>
      <c r="L101" s="93">
        <v>5</v>
      </c>
      <c r="M101" s="102"/>
      <c r="N101" s="93">
        <v>8</v>
      </c>
      <c r="O101" s="102"/>
    </row>
    <row r="102" spans="1:15" ht="12.9" customHeight="1">
      <c r="A102" s="249"/>
      <c r="B102" s="180" t="s">
        <v>324</v>
      </c>
      <c r="C102" s="181"/>
      <c r="D102" s="93">
        <v>51</v>
      </c>
      <c r="E102" s="102"/>
      <c r="F102" s="93">
        <v>50</v>
      </c>
      <c r="G102" s="102"/>
      <c r="H102" s="93">
        <v>45</v>
      </c>
      <c r="I102" s="102"/>
      <c r="J102" s="93">
        <v>47</v>
      </c>
      <c r="K102" s="102"/>
      <c r="L102" s="93">
        <v>46</v>
      </c>
      <c r="M102" s="102"/>
      <c r="N102" s="93">
        <v>39</v>
      </c>
      <c r="O102" s="102"/>
    </row>
    <row r="103" spans="1:15" ht="12.9" customHeight="1">
      <c r="A103" s="249"/>
      <c r="B103" s="180" t="s">
        <v>325</v>
      </c>
      <c r="C103" s="181"/>
      <c r="D103" s="93">
        <v>8</v>
      </c>
      <c r="E103" s="102"/>
      <c r="F103" s="93">
        <v>5</v>
      </c>
      <c r="G103" s="102"/>
      <c r="H103" s="93">
        <v>5</v>
      </c>
      <c r="I103" s="102"/>
      <c r="J103" s="93">
        <v>6</v>
      </c>
      <c r="K103" s="102"/>
      <c r="L103" s="93">
        <v>0</v>
      </c>
      <c r="M103" s="102"/>
      <c r="N103" s="93">
        <v>5</v>
      </c>
      <c r="O103" s="102"/>
    </row>
    <row r="104" spans="1:15" ht="12.9" customHeight="1">
      <c r="A104" s="249"/>
      <c r="B104" s="180" t="s">
        <v>326</v>
      </c>
      <c r="C104" s="181"/>
      <c r="D104" s="93">
        <v>15</v>
      </c>
      <c r="E104" s="102"/>
      <c r="F104" s="93">
        <v>17</v>
      </c>
      <c r="G104" s="102"/>
      <c r="H104" s="93">
        <v>20</v>
      </c>
      <c r="I104" s="102"/>
      <c r="J104" s="93">
        <v>10</v>
      </c>
      <c r="K104" s="102"/>
      <c r="L104" s="93">
        <v>12</v>
      </c>
      <c r="M104" s="102"/>
      <c r="N104" s="93">
        <v>16</v>
      </c>
      <c r="O104" s="102"/>
    </row>
    <row r="105" spans="1:15" ht="12.9" customHeight="1">
      <c r="A105" s="249"/>
      <c r="B105" s="180" t="s">
        <v>327</v>
      </c>
      <c r="C105" s="181"/>
      <c r="D105" s="93">
        <v>14</v>
      </c>
      <c r="E105" s="102"/>
      <c r="F105" s="93">
        <v>14</v>
      </c>
      <c r="G105" s="102"/>
      <c r="H105" s="93">
        <v>15</v>
      </c>
      <c r="I105" s="102"/>
      <c r="J105" s="93">
        <v>22</v>
      </c>
      <c r="K105" s="102"/>
      <c r="L105" s="93">
        <v>16</v>
      </c>
      <c r="M105" s="102"/>
      <c r="N105" s="93">
        <v>13</v>
      </c>
      <c r="O105" s="102"/>
    </row>
    <row r="106" spans="1:15" ht="12.9" customHeight="1">
      <c r="A106" s="249"/>
      <c r="B106" s="180" t="s">
        <v>328</v>
      </c>
      <c r="C106" s="181"/>
      <c r="D106" s="93">
        <v>16</v>
      </c>
      <c r="E106" s="102"/>
      <c r="F106" s="93">
        <v>7</v>
      </c>
      <c r="G106" s="102"/>
      <c r="H106" s="93">
        <v>5</v>
      </c>
      <c r="I106" s="102"/>
      <c r="J106" s="93">
        <v>17</v>
      </c>
      <c r="K106" s="102"/>
      <c r="L106" s="93">
        <v>13</v>
      </c>
      <c r="M106" s="102"/>
      <c r="N106" s="93">
        <v>5</v>
      </c>
      <c r="O106" s="102"/>
    </row>
    <row r="107" spans="1:15" ht="12.9" customHeight="1">
      <c r="A107" s="249"/>
      <c r="B107" s="180" t="s">
        <v>329</v>
      </c>
      <c r="C107" s="181"/>
      <c r="D107" s="93">
        <v>12</v>
      </c>
      <c r="E107" s="102"/>
      <c r="F107" s="93">
        <v>11</v>
      </c>
      <c r="G107" s="102"/>
      <c r="H107" s="93">
        <v>12</v>
      </c>
      <c r="I107" s="102"/>
      <c r="J107" s="93">
        <v>6</v>
      </c>
      <c r="K107" s="102"/>
      <c r="L107" s="93">
        <v>10</v>
      </c>
      <c r="M107" s="102"/>
      <c r="N107" s="93">
        <v>10</v>
      </c>
      <c r="O107" s="102"/>
    </row>
    <row r="108" spans="1:15" ht="12.9" customHeight="1">
      <c r="A108" s="249"/>
      <c r="B108" s="180" t="s">
        <v>330</v>
      </c>
      <c r="C108" s="181"/>
      <c r="D108" s="93">
        <v>14</v>
      </c>
      <c r="E108" s="102"/>
      <c r="F108" s="93">
        <v>23</v>
      </c>
      <c r="G108" s="102"/>
      <c r="H108" s="93">
        <v>19</v>
      </c>
      <c r="I108" s="102"/>
      <c r="J108" s="93">
        <v>24</v>
      </c>
      <c r="K108" s="102"/>
      <c r="L108" s="93">
        <v>28</v>
      </c>
      <c r="M108" s="102"/>
      <c r="N108" s="93">
        <v>18</v>
      </c>
      <c r="O108" s="102"/>
    </row>
    <row r="109" spans="1:15" ht="12.9" customHeight="1">
      <c r="A109" s="249"/>
      <c r="B109" s="180" t="s">
        <v>331</v>
      </c>
      <c r="C109" s="181"/>
      <c r="D109" s="93">
        <v>33</v>
      </c>
      <c r="E109" s="102"/>
      <c r="F109" s="93">
        <v>27</v>
      </c>
      <c r="G109" s="102"/>
      <c r="H109" s="93">
        <v>11</v>
      </c>
      <c r="I109" s="102"/>
      <c r="J109" s="93">
        <v>23</v>
      </c>
      <c r="K109" s="102"/>
      <c r="L109" s="93">
        <v>23</v>
      </c>
      <c r="M109" s="102"/>
      <c r="N109" s="93">
        <v>15</v>
      </c>
      <c r="O109" s="102"/>
    </row>
    <row r="110" spans="1:15" ht="12.9" customHeight="1">
      <c r="A110" s="249"/>
      <c r="B110" s="180" t="s">
        <v>332</v>
      </c>
      <c r="C110" s="181"/>
      <c r="D110" s="93">
        <v>475</v>
      </c>
      <c r="E110" s="102"/>
      <c r="F110" s="93">
        <v>444</v>
      </c>
      <c r="G110" s="102"/>
      <c r="H110" s="93">
        <v>442</v>
      </c>
      <c r="I110" s="102"/>
      <c r="J110" s="93">
        <v>454</v>
      </c>
      <c r="K110" s="102"/>
      <c r="L110" s="93">
        <v>439</v>
      </c>
      <c r="M110" s="102"/>
      <c r="N110" s="93">
        <v>483</v>
      </c>
      <c r="O110" s="102"/>
    </row>
    <row r="111" spans="1:15" ht="12.9" customHeight="1">
      <c r="A111" s="394"/>
      <c r="B111" s="182" t="s">
        <v>333</v>
      </c>
      <c r="C111" s="183"/>
      <c r="D111" s="64">
        <v>117</v>
      </c>
      <c r="E111" s="185"/>
      <c r="F111" s="64">
        <v>74</v>
      </c>
      <c r="G111" s="185"/>
      <c r="H111" s="64">
        <v>95</v>
      </c>
      <c r="I111" s="185"/>
      <c r="J111" s="64">
        <v>87</v>
      </c>
      <c r="K111" s="185"/>
      <c r="L111" s="64">
        <v>126</v>
      </c>
      <c r="M111" s="185"/>
      <c r="N111" s="64">
        <v>135</v>
      </c>
      <c r="O111" s="185"/>
    </row>
    <row r="112" spans="1:15" ht="13.5" customHeight="1">
      <c r="B112" s="554"/>
    </row>
  </sheetData>
  <sheetProtection algorithmName="SHA-512" hashValue="OASI7Dy2R18JwOLosiONxqfTgIf40LQuXwrcEGbSUSHpr6mgpA+TC8W4WzmkjoGIzubuekFcAUefjPEbrOC9iA==" saltValue="JgAzWvGIXUjMMb1aqzsHQA==" spinCount="100000" sheet="1" objects="1" scenarios="1"/>
  <mergeCells count="10">
    <mergeCell ref="A59:N59"/>
    <mergeCell ref="A60:C60"/>
    <mergeCell ref="L60:M60"/>
    <mergeCell ref="N60:O60"/>
    <mergeCell ref="A57:O57"/>
    <mergeCell ref="A1:O1"/>
    <mergeCell ref="A3:N3"/>
    <mergeCell ref="A4:C4"/>
    <mergeCell ref="L4:M4"/>
    <mergeCell ref="N4:O4"/>
  </mergeCells>
  <phoneticPr fontId="4"/>
  <pageMargins left="0.70866141732283472" right="0.70866141732283472" top="0.78740157480314965" bottom="0.78740157480314965" header="0.51181102362204722" footer="0.51181102362204722"/>
  <pageSetup paperSize="9" orientation="portrait" r:id="rId1"/>
  <headerFooter alignWithMargins="0"/>
  <rowBreaks count="1" manualBreakCount="1">
    <brk id="5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zoomScaleNormal="100" workbookViewId="0">
      <selection sqref="A1:J1"/>
    </sheetView>
  </sheetViews>
  <sheetFormatPr defaultColWidth="9" defaultRowHeight="13.2"/>
  <cols>
    <col min="1" max="1" width="4.6640625" style="1" customWidth="1"/>
    <col min="2" max="2" width="0.88671875" style="1" customWidth="1"/>
    <col min="3" max="3" width="18.77734375" style="45" customWidth="1"/>
    <col min="4" max="4" width="2.33203125" style="45" customWidth="1"/>
    <col min="5" max="5" width="4.6640625" style="1" customWidth="1"/>
    <col min="6" max="6" width="10.77734375" style="1" customWidth="1"/>
    <col min="7" max="7" width="0.44140625" style="1" customWidth="1"/>
    <col min="8" max="8" width="10.77734375" style="1" customWidth="1"/>
    <col min="9" max="9" width="0.44140625" style="1" customWidth="1"/>
    <col min="10" max="10" width="10.77734375" style="1" customWidth="1"/>
    <col min="11" max="11" width="0.44140625" style="1" customWidth="1"/>
    <col min="12" max="12" width="10.77734375" style="1" customWidth="1"/>
    <col min="13" max="13" width="0.44140625" style="1" customWidth="1"/>
    <col min="14" max="14" width="10.77734375" style="1" customWidth="1"/>
    <col min="15" max="15" width="0.44140625" style="1" customWidth="1"/>
    <col min="16" max="16384" width="9" style="1"/>
  </cols>
  <sheetData>
    <row r="1" spans="1:17" ht="23.1" customHeight="1">
      <c r="A1" s="829" t="s">
        <v>334</v>
      </c>
      <c r="B1" s="829"/>
      <c r="C1" s="829"/>
      <c r="D1" s="829"/>
      <c r="E1" s="829"/>
      <c r="F1" s="829"/>
      <c r="G1" s="829"/>
      <c r="H1" s="829"/>
      <c r="I1" s="829"/>
      <c r="J1" s="829"/>
    </row>
    <row r="2" spans="1:17" ht="23.1" customHeight="1">
      <c r="A2" s="8" t="s">
        <v>531</v>
      </c>
      <c r="B2" s="8"/>
    </row>
    <row r="3" spans="1:17" ht="23.1" customHeight="1">
      <c r="A3" s="635" t="s">
        <v>700</v>
      </c>
      <c r="B3" s="635"/>
      <c r="C3" s="635"/>
      <c r="D3" s="635"/>
      <c r="E3" s="635"/>
      <c r="F3" s="635"/>
      <c r="G3" s="635"/>
      <c r="H3" s="635"/>
      <c r="I3" s="635"/>
      <c r="J3" s="635"/>
      <c r="K3" s="635"/>
      <c r="L3" s="53"/>
      <c r="N3" s="53"/>
    </row>
    <row r="4" spans="1:17" ht="21.9" customHeight="1">
      <c r="A4" s="834" t="s">
        <v>335</v>
      </c>
      <c r="B4" s="835"/>
      <c r="C4" s="835"/>
      <c r="D4" s="835"/>
      <c r="E4" s="836"/>
      <c r="F4" s="834" t="s">
        <v>69</v>
      </c>
      <c r="G4" s="836"/>
      <c r="H4" s="834" t="s">
        <v>599</v>
      </c>
      <c r="I4" s="836"/>
      <c r="J4" s="834" t="s">
        <v>511</v>
      </c>
      <c r="K4" s="836"/>
      <c r="L4" s="834" t="s">
        <v>506</v>
      </c>
      <c r="M4" s="836"/>
      <c r="N4" s="834" t="s">
        <v>620</v>
      </c>
      <c r="O4" s="836"/>
    </row>
    <row r="5" spans="1:17" ht="15" customHeight="1">
      <c r="A5" s="46"/>
      <c r="B5" s="988" t="s">
        <v>336</v>
      </c>
      <c r="C5" s="988"/>
      <c r="D5" s="988"/>
      <c r="E5" s="630"/>
      <c r="F5" s="972">
        <v>168142</v>
      </c>
      <c r="G5" s="973"/>
      <c r="H5" s="972">
        <v>168317</v>
      </c>
      <c r="I5" s="973"/>
      <c r="J5" s="972">
        <v>170145</v>
      </c>
      <c r="K5" s="973"/>
      <c r="L5" s="972">
        <v>167378</v>
      </c>
      <c r="M5" s="973"/>
      <c r="N5" s="972">
        <v>162439</v>
      </c>
      <c r="O5" s="973"/>
    </row>
    <row r="6" spans="1:17" ht="15" customHeight="1">
      <c r="A6" s="47"/>
      <c r="B6" s="989" t="s">
        <v>600</v>
      </c>
      <c r="C6" s="989"/>
      <c r="D6" s="989"/>
      <c r="E6" s="632"/>
      <c r="F6" s="980" t="s">
        <v>532</v>
      </c>
      <c r="G6" s="981"/>
      <c r="H6" s="980" t="s">
        <v>533</v>
      </c>
      <c r="I6" s="981"/>
      <c r="J6" s="980" t="s">
        <v>534</v>
      </c>
      <c r="K6" s="981"/>
      <c r="L6" s="980" t="s">
        <v>535</v>
      </c>
      <c r="M6" s="981"/>
      <c r="N6" s="980" t="s">
        <v>687</v>
      </c>
      <c r="O6" s="981"/>
    </row>
    <row r="7" spans="1:17" ht="24.9" customHeight="1">
      <c r="A7" s="47"/>
      <c r="B7" s="986" t="s">
        <v>337</v>
      </c>
      <c r="C7" s="986"/>
      <c r="D7" s="986"/>
      <c r="E7" s="629"/>
      <c r="F7" s="48">
        <v>138059</v>
      </c>
      <c r="G7" s="49"/>
      <c r="H7" s="48">
        <v>139249</v>
      </c>
      <c r="I7" s="49"/>
      <c r="J7" s="48">
        <v>144099</v>
      </c>
      <c r="K7" s="49"/>
      <c r="L7" s="48">
        <v>144786</v>
      </c>
      <c r="M7" s="49"/>
      <c r="N7" s="48">
        <v>142491</v>
      </c>
      <c r="O7" s="49"/>
    </row>
    <row r="8" spans="1:17" ht="24.9" customHeight="1">
      <c r="A8" s="47"/>
      <c r="B8" s="986" t="s">
        <v>601</v>
      </c>
      <c r="C8" s="986"/>
      <c r="D8" s="986"/>
      <c r="E8" s="629"/>
      <c r="F8" s="633">
        <v>-30044</v>
      </c>
      <c r="G8" s="634"/>
      <c r="H8" s="633">
        <v>-29068</v>
      </c>
      <c r="I8" s="634"/>
      <c r="J8" s="633">
        <f>J7-J5</f>
        <v>-26046</v>
      </c>
      <c r="K8" s="634"/>
      <c r="L8" s="633">
        <f>L7-L5</f>
        <v>-22592</v>
      </c>
      <c r="M8" s="634"/>
      <c r="N8" s="633">
        <f>N7-N5</f>
        <v>-19948</v>
      </c>
      <c r="O8" s="634"/>
    </row>
    <row r="9" spans="1:17" ht="15" customHeight="1">
      <c r="A9" s="50"/>
      <c r="B9" s="988" t="s">
        <v>536</v>
      </c>
      <c r="C9" s="988"/>
      <c r="D9" s="988"/>
      <c r="E9" s="630"/>
      <c r="F9" s="982">
        <v>82.1</v>
      </c>
      <c r="G9" s="484"/>
      <c r="H9" s="982">
        <v>82.8</v>
      </c>
      <c r="I9" s="51"/>
      <c r="J9" s="982">
        <f>J7/J5*100</f>
        <v>84.691880454906112</v>
      </c>
      <c r="K9" s="51"/>
      <c r="L9" s="982">
        <f>L7/L5*100</f>
        <v>86.502407723834679</v>
      </c>
      <c r="M9" s="51"/>
      <c r="N9" s="982">
        <f>N7/N5*100</f>
        <v>87.71969785581048</v>
      </c>
      <c r="O9" s="51"/>
    </row>
    <row r="10" spans="1:17" ht="15" customHeight="1">
      <c r="A10" s="47"/>
      <c r="B10" s="989" t="s">
        <v>338</v>
      </c>
      <c r="C10" s="989"/>
      <c r="D10" s="989"/>
      <c r="E10" s="632"/>
      <c r="F10" s="983"/>
      <c r="G10" s="485"/>
      <c r="H10" s="983"/>
      <c r="I10" s="25"/>
      <c r="J10" s="983"/>
      <c r="K10" s="25"/>
      <c r="L10" s="983"/>
      <c r="M10" s="25"/>
      <c r="N10" s="983"/>
      <c r="O10" s="25"/>
    </row>
    <row r="11" spans="1:17" ht="24.9" customHeight="1">
      <c r="A11" s="990" t="s">
        <v>568</v>
      </c>
      <c r="B11" s="974" t="s">
        <v>343</v>
      </c>
      <c r="C11" s="975"/>
      <c r="D11" s="837" t="s">
        <v>339</v>
      </c>
      <c r="E11" s="838"/>
      <c r="F11" s="4">
        <v>44501</v>
      </c>
      <c r="G11" s="11"/>
      <c r="H11" s="4">
        <v>43996</v>
      </c>
      <c r="I11" s="11"/>
      <c r="J11" s="368">
        <v>39109</v>
      </c>
      <c r="K11" s="11"/>
      <c r="L11" s="368">
        <v>36622</v>
      </c>
      <c r="M11" s="11"/>
      <c r="N11" s="368">
        <v>36541</v>
      </c>
      <c r="O11" s="11"/>
    </row>
    <row r="12" spans="1:17" ht="24.9" customHeight="1">
      <c r="A12" s="991"/>
      <c r="B12" s="976"/>
      <c r="C12" s="977"/>
      <c r="D12" s="984" t="s">
        <v>340</v>
      </c>
      <c r="E12" s="985"/>
      <c r="F12" s="4">
        <v>18598</v>
      </c>
      <c r="G12" s="11"/>
      <c r="H12" s="4">
        <v>16265</v>
      </c>
      <c r="I12" s="11"/>
      <c r="J12" s="368">
        <v>15052</v>
      </c>
      <c r="K12" s="11"/>
      <c r="L12" s="368">
        <v>13043</v>
      </c>
      <c r="M12" s="11"/>
      <c r="N12" s="368">
        <v>11705</v>
      </c>
      <c r="O12" s="11"/>
    </row>
    <row r="13" spans="1:17" ht="24.9" customHeight="1">
      <c r="A13" s="991"/>
      <c r="B13" s="978"/>
      <c r="C13" s="979"/>
      <c r="D13" s="839" t="s">
        <v>60</v>
      </c>
      <c r="E13" s="840"/>
      <c r="F13" s="633">
        <f>SUM(F11:F12)</f>
        <v>63099</v>
      </c>
      <c r="G13" s="634"/>
      <c r="H13" s="633">
        <f>SUM(H11:H12)</f>
        <v>60261</v>
      </c>
      <c r="I13" s="634"/>
      <c r="J13" s="369">
        <f>SUM(J11:J12)</f>
        <v>54161</v>
      </c>
      <c r="K13" s="634"/>
      <c r="L13" s="369">
        <f>SUM(L11:L12)</f>
        <v>49665</v>
      </c>
      <c r="M13" s="634"/>
      <c r="N13" s="369">
        <f>SUM(N11:N12)</f>
        <v>48246</v>
      </c>
      <c r="O13" s="634"/>
    </row>
    <row r="14" spans="1:17" ht="24.9" customHeight="1">
      <c r="A14" s="991"/>
      <c r="B14" s="974" t="s">
        <v>344</v>
      </c>
      <c r="C14" s="975"/>
      <c r="D14" s="837" t="s">
        <v>339</v>
      </c>
      <c r="E14" s="838"/>
      <c r="F14" s="4">
        <v>60346</v>
      </c>
      <c r="G14" s="11"/>
      <c r="H14" s="4">
        <v>59973</v>
      </c>
      <c r="I14" s="11"/>
      <c r="J14" s="368">
        <v>56745</v>
      </c>
      <c r="K14" s="11"/>
      <c r="L14" s="368">
        <v>54326</v>
      </c>
      <c r="M14" s="11"/>
      <c r="N14" s="368">
        <v>54598</v>
      </c>
      <c r="O14" s="11"/>
    </row>
    <row r="15" spans="1:17" ht="24.9" customHeight="1">
      <c r="A15" s="991"/>
      <c r="B15" s="976"/>
      <c r="C15" s="977"/>
      <c r="D15" s="984" t="s">
        <v>340</v>
      </c>
      <c r="E15" s="985"/>
      <c r="F15" s="4">
        <v>21052</v>
      </c>
      <c r="G15" s="11"/>
      <c r="H15" s="4">
        <v>18685</v>
      </c>
      <c r="I15" s="11"/>
      <c r="J15" s="368">
        <v>18014</v>
      </c>
      <c r="K15" s="11"/>
      <c r="L15" s="368">
        <v>17529</v>
      </c>
      <c r="M15" s="11"/>
      <c r="N15" s="368">
        <v>15930</v>
      </c>
      <c r="O15" s="11"/>
    </row>
    <row r="16" spans="1:17" ht="24.9" customHeight="1">
      <c r="A16" s="991"/>
      <c r="B16" s="978"/>
      <c r="C16" s="979"/>
      <c r="D16" s="839" t="s">
        <v>60</v>
      </c>
      <c r="E16" s="840"/>
      <c r="F16" s="633">
        <f>SUM(F14:F15)</f>
        <v>81398</v>
      </c>
      <c r="G16" s="634"/>
      <c r="H16" s="633">
        <f>SUM(H14:H15)</f>
        <v>78658</v>
      </c>
      <c r="I16" s="634"/>
      <c r="J16" s="369">
        <f>SUM(J14:J15)</f>
        <v>74759</v>
      </c>
      <c r="K16" s="634"/>
      <c r="L16" s="369">
        <f>SUM(L14:L15)</f>
        <v>71855</v>
      </c>
      <c r="M16" s="634"/>
      <c r="N16" s="369">
        <f>SUM(N14:N15)</f>
        <v>70528</v>
      </c>
      <c r="O16" s="634"/>
      <c r="P16" s="9"/>
      <c r="Q16" s="9"/>
    </row>
    <row r="17" spans="1:17" ht="24.9" customHeight="1">
      <c r="A17" s="991"/>
      <c r="B17" s="974" t="s">
        <v>345</v>
      </c>
      <c r="C17" s="975"/>
      <c r="D17" s="837" t="s">
        <v>537</v>
      </c>
      <c r="E17" s="838"/>
      <c r="F17" s="4">
        <v>15845</v>
      </c>
      <c r="G17" s="11"/>
      <c r="H17" s="4">
        <v>15977</v>
      </c>
      <c r="I17" s="11"/>
      <c r="J17" s="368">
        <f>J14-J11</f>
        <v>17636</v>
      </c>
      <c r="K17" s="11"/>
      <c r="L17" s="368">
        <f>L14-L11</f>
        <v>17704</v>
      </c>
      <c r="M17" s="11"/>
      <c r="N17" s="368">
        <f>N14-N11</f>
        <v>18057</v>
      </c>
      <c r="O17" s="11"/>
      <c r="P17" s="52"/>
      <c r="Q17" s="9"/>
    </row>
    <row r="18" spans="1:17" ht="24.9" customHeight="1">
      <c r="A18" s="991"/>
      <c r="B18" s="976"/>
      <c r="C18" s="977"/>
      <c r="D18" s="984" t="s">
        <v>340</v>
      </c>
      <c r="E18" s="985"/>
      <c r="F18" s="4">
        <v>2454</v>
      </c>
      <c r="G18" s="11"/>
      <c r="H18" s="4">
        <v>2420</v>
      </c>
      <c r="I18" s="11"/>
      <c r="J18" s="368">
        <f>J15-J12</f>
        <v>2962</v>
      </c>
      <c r="K18" s="11"/>
      <c r="L18" s="368">
        <f>L15-L12</f>
        <v>4486</v>
      </c>
      <c r="M18" s="11"/>
      <c r="N18" s="368">
        <f>N15-N12</f>
        <v>4225</v>
      </c>
      <c r="O18" s="11"/>
      <c r="P18" s="52"/>
      <c r="Q18" s="9"/>
    </row>
    <row r="19" spans="1:17" ht="24.9" customHeight="1">
      <c r="A19" s="991"/>
      <c r="B19" s="978"/>
      <c r="C19" s="979"/>
      <c r="D19" s="839" t="s">
        <v>60</v>
      </c>
      <c r="E19" s="840"/>
      <c r="F19" s="633">
        <f>SUM(F17:F18)</f>
        <v>18299</v>
      </c>
      <c r="G19" s="634"/>
      <c r="H19" s="633">
        <f>SUM(H17:H18)</f>
        <v>18397</v>
      </c>
      <c r="I19" s="634"/>
      <c r="J19" s="369">
        <f>J16-J13</f>
        <v>20598</v>
      </c>
      <c r="K19" s="634"/>
      <c r="L19" s="369">
        <f>L16-L13</f>
        <v>22190</v>
      </c>
      <c r="M19" s="634"/>
      <c r="N19" s="369">
        <f>N16-N13</f>
        <v>22282</v>
      </c>
      <c r="O19" s="634"/>
      <c r="P19" s="52"/>
      <c r="Q19" s="9"/>
    </row>
    <row r="20" spans="1:17" ht="24.9" customHeight="1">
      <c r="A20" s="991"/>
      <c r="B20" s="974" t="s">
        <v>346</v>
      </c>
      <c r="C20" s="975"/>
      <c r="D20" s="837" t="s">
        <v>339</v>
      </c>
      <c r="E20" s="838"/>
      <c r="F20" s="4">
        <v>81494</v>
      </c>
      <c r="G20" s="11"/>
      <c r="H20" s="4">
        <v>81112</v>
      </c>
      <c r="I20" s="11"/>
      <c r="J20" s="368">
        <v>76291</v>
      </c>
      <c r="K20" s="11"/>
      <c r="L20" s="368">
        <v>72610</v>
      </c>
      <c r="M20" s="11"/>
      <c r="N20" s="368">
        <v>71613</v>
      </c>
      <c r="O20" s="11"/>
      <c r="P20" s="9"/>
      <c r="Q20" s="9"/>
    </row>
    <row r="21" spans="1:17" ht="24.9" customHeight="1">
      <c r="A21" s="991"/>
      <c r="B21" s="976"/>
      <c r="C21" s="977"/>
      <c r="D21" s="984" t="s">
        <v>340</v>
      </c>
      <c r="E21" s="985"/>
      <c r="F21" s="4">
        <v>29948</v>
      </c>
      <c r="G21" s="11"/>
      <c r="H21" s="4">
        <v>26450</v>
      </c>
      <c r="I21" s="11"/>
      <c r="J21" s="368">
        <v>24031</v>
      </c>
      <c r="K21" s="11"/>
      <c r="L21" s="368">
        <v>21837</v>
      </c>
      <c r="M21" s="11"/>
      <c r="N21" s="368">
        <v>18863</v>
      </c>
      <c r="O21" s="11"/>
      <c r="P21" s="9"/>
      <c r="Q21" s="9"/>
    </row>
    <row r="22" spans="1:17" ht="24.9" customHeight="1">
      <c r="A22" s="991"/>
      <c r="B22" s="978"/>
      <c r="C22" s="979"/>
      <c r="D22" s="839" t="s">
        <v>60</v>
      </c>
      <c r="E22" s="840"/>
      <c r="F22" s="633">
        <f>SUM(F20:F21)</f>
        <v>111442</v>
      </c>
      <c r="G22" s="634"/>
      <c r="H22" s="633">
        <f>SUM(H20:H21)</f>
        <v>107562</v>
      </c>
      <c r="I22" s="634"/>
      <c r="J22" s="369">
        <v>100322</v>
      </c>
      <c r="K22" s="634"/>
      <c r="L22" s="633">
        <f>SUM(L20:L21)</f>
        <v>94447</v>
      </c>
      <c r="M22" s="634"/>
      <c r="N22" s="633">
        <f>SUM(N20:N21)</f>
        <v>90476</v>
      </c>
      <c r="O22" s="634"/>
    </row>
    <row r="23" spans="1:17" ht="24.9" customHeight="1">
      <c r="A23" s="991"/>
      <c r="B23" s="974" t="s">
        <v>347</v>
      </c>
      <c r="C23" s="975"/>
      <c r="D23" s="837" t="s">
        <v>339</v>
      </c>
      <c r="E23" s="838"/>
      <c r="F23" s="4">
        <v>36993</v>
      </c>
      <c r="G23" s="11"/>
      <c r="H23" s="4">
        <v>37116</v>
      </c>
      <c r="I23" s="11"/>
      <c r="J23" s="368">
        <v>37182</v>
      </c>
      <c r="K23" s="11"/>
      <c r="L23" s="368">
        <v>35988</v>
      </c>
      <c r="M23" s="11"/>
      <c r="N23" s="368">
        <f>N20-N11</f>
        <v>35072</v>
      </c>
      <c r="O23" s="11"/>
    </row>
    <row r="24" spans="1:17" ht="24.9" customHeight="1">
      <c r="A24" s="991"/>
      <c r="B24" s="976"/>
      <c r="C24" s="977"/>
      <c r="D24" s="984" t="s">
        <v>340</v>
      </c>
      <c r="E24" s="985"/>
      <c r="F24" s="4">
        <v>11350</v>
      </c>
      <c r="G24" s="11"/>
      <c r="H24" s="4">
        <v>10185</v>
      </c>
      <c r="I24" s="11"/>
      <c r="J24" s="368">
        <v>8979</v>
      </c>
      <c r="K24" s="11"/>
      <c r="L24" s="368">
        <v>8794</v>
      </c>
      <c r="M24" s="11"/>
      <c r="N24" s="368">
        <f t="shared" ref="N24:N25" si="0">N21-N12</f>
        <v>7158</v>
      </c>
      <c r="O24" s="11"/>
    </row>
    <row r="25" spans="1:17" ht="24.9" customHeight="1">
      <c r="A25" s="992"/>
      <c r="B25" s="978"/>
      <c r="C25" s="979"/>
      <c r="D25" s="839" t="s">
        <v>60</v>
      </c>
      <c r="E25" s="840"/>
      <c r="F25" s="633">
        <f>SUM(F23:F24)</f>
        <v>48343</v>
      </c>
      <c r="G25" s="634"/>
      <c r="H25" s="633">
        <f>SUM(H23:H24)</f>
        <v>47301</v>
      </c>
      <c r="I25" s="634"/>
      <c r="J25" s="369">
        <v>46161</v>
      </c>
      <c r="K25" s="634"/>
      <c r="L25" s="633">
        <f>SUM(L23:L24)</f>
        <v>44782</v>
      </c>
      <c r="M25" s="634"/>
      <c r="N25" s="369">
        <f t="shared" si="0"/>
        <v>42230</v>
      </c>
      <c r="O25" s="634"/>
    </row>
    <row r="26" spans="1:17" ht="23.25" customHeight="1">
      <c r="A26" s="834" t="s">
        <v>341</v>
      </c>
      <c r="B26" s="835"/>
      <c r="C26" s="835"/>
      <c r="D26" s="835"/>
      <c r="E26" s="836"/>
      <c r="F26" s="631" t="s">
        <v>342</v>
      </c>
      <c r="G26" s="503"/>
      <c r="H26" s="631" t="s">
        <v>342</v>
      </c>
      <c r="I26" s="25"/>
      <c r="J26" s="631" t="s">
        <v>342</v>
      </c>
      <c r="K26" s="25"/>
      <c r="L26" s="631" t="s">
        <v>342</v>
      </c>
      <c r="M26" s="25"/>
      <c r="N26" s="631" t="s">
        <v>342</v>
      </c>
      <c r="O26" s="25"/>
    </row>
    <row r="27" spans="1:17" s="775" customFormat="1" ht="13.5" customHeight="1">
      <c r="A27" s="987" t="s">
        <v>753</v>
      </c>
      <c r="B27" s="987"/>
      <c r="C27" s="987"/>
      <c r="D27" s="987"/>
      <c r="E27" s="987"/>
      <c r="F27" s="987"/>
      <c r="G27" s="987"/>
      <c r="H27" s="987"/>
      <c r="I27" s="987"/>
      <c r="J27" s="987"/>
    </row>
    <row r="28" spans="1:17" s="775" customFormat="1" ht="13.5" customHeight="1">
      <c r="A28" s="776" t="s">
        <v>754</v>
      </c>
      <c r="B28" s="776"/>
      <c r="C28" s="776"/>
      <c r="D28" s="776"/>
      <c r="E28" s="776"/>
      <c r="F28" s="776"/>
      <c r="G28" s="776"/>
      <c r="H28" s="776"/>
      <c r="I28" s="776"/>
      <c r="J28" s="776"/>
      <c r="K28" s="776"/>
      <c r="L28" s="776"/>
    </row>
    <row r="29" spans="1:17" s="775" customFormat="1">
      <c r="A29" s="776" t="s">
        <v>755</v>
      </c>
      <c r="B29" s="776"/>
      <c r="C29" s="776"/>
      <c r="D29" s="776"/>
      <c r="E29" s="776"/>
      <c r="F29" s="776"/>
      <c r="G29" s="776"/>
      <c r="H29" s="776"/>
      <c r="I29" s="776"/>
      <c r="J29" s="776"/>
    </row>
  </sheetData>
  <sheetProtection algorithmName="SHA-512" hashValue="uEzUzynUjsiCbx6BQ0gh41UIbAsvnlgcjS19p72hYzGZSFit6chVjFfNC/0uYn1xSAxZwMBfLtJOyu7dUEtYHQ==" saltValue="eK0+pfWALQi09nyfHkgM4g==" spinCount="100000" sheet="1" objects="1" scenarios="1"/>
  <mergeCells count="51">
    <mergeCell ref="A1:J1"/>
    <mergeCell ref="J5:K5"/>
    <mergeCell ref="J6:K6"/>
    <mergeCell ref="A26:E26"/>
    <mergeCell ref="A11:A25"/>
    <mergeCell ref="D11:E11"/>
    <mergeCell ref="D19:E19"/>
    <mergeCell ref="B14:C16"/>
    <mergeCell ref="D13:E13"/>
    <mergeCell ref="D14:E14"/>
    <mergeCell ref="D25:E25"/>
    <mergeCell ref="D23:E23"/>
    <mergeCell ref="B23:C25"/>
    <mergeCell ref="D24:E24"/>
    <mergeCell ref="D20:E20"/>
    <mergeCell ref="D21:E21"/>
    <mergeCell ref="L5:M5"/>
    <mergeCell ref="A4:E4"/>
    <mergeCell ref="L4:M4"/>
    <mergeCell ref="B5:D5"/>
    <mergeCell ref="B6:D6"/>
    <mergeCell ref="F4:G4"/>
    <mergeCell ref="H4:I4"/>
    <mergeCell ref="J4:K4"/>
    <mergeCell ref="F5:G5"/>
    <mergeCell ref="H5:I5"/>
    <mergeCell ref="F6:G6"/>
    <mergeCell ref="H6:I6"/>
    <mergeCell ref="F9:F10"/>
    <mergeCell ref="A27:J27"/>
    <mergeCell ref="H9:H10"/>
    <mergeCell ref="B7:D7"/>
    <mergeCell ref="J9:J10"/>
    <mergeCell ref="B9:D9"/>
    <mergeCell ref="B10:D10"/>
    <mergeCell ref="N4:O4"/>
    <mergeCell ref="N5:O5"/>
    <mergeCell ref="B20:C22"/>
    <mergeCell ref="D22:E22"/>
    <mergeCell ref="N6:O6"/>
    <mergeCell ref="L6:M6"/>
    <mergeCell ref="N9:N10"/>
    <mergeCell ref="B17:C19"/>
    <mergeCell ref="D17:E17"/>
    <mergeCell ref="D18:E18"/>
    <mergeCell ref="D16:E16"/>
    <mergeCell ref="D12:E12"/>
    <mergeCell ref="B11:C13"/>
    <mergeCell ref="L9:L10"/>
    <mergeCell ref="D15:E15"/>
    <mergeCell ref="B8:D8"/>
  </mergeCells>
  <phoneticPr fontId="4"/>
  <pageMargins left="0.70866141732283472" right="0.70866141732283472" top="0.78740157480314965" bottom="0.78740157480314965" header="0.51181102362204722" footer="0.51181102362204722"/>
  <pageSetup paperSize="9" orientation="portrait" r:id="rId1"/>
  <headerFooter alignWithMargins="0"/>
  <ignoredErrors>
    <ignoredError sqref="F6 H6 J6 L6 N6" numberStoredAsText="1"/>
    <ignoredError sqref="F13 H13"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zoomScaleNormal="100" workbookViewId="0">
      <selection sqref="A1:M1"/>
    </sheetView>
  </sheetViews>
  <sheetFormatPr defaultRowHeight="13.2"/>
  <cols>
    <col min="1" max="1" width="10.6640625" customWidth="1"/>
    <col min="2" max="2" width="0.44140625" customWidth="1"/>
    <col min="3" max="3" width="10.6640625" customWidth="1"/>
    <col min="4" max="4" width="0.44140625" customWidth="1"/>
    <col min="5" max="5" width="10.6640625" customWidth="1"/>
    <col min="6" max="6" width="0.44140625" customWidth="1"/>
    <col min="7" max="7" width="2.6640625" customWidth="1"/>
    <col min="8" max="8" width="15.77734375" style="62" customWidth="1"/>
    <col min="9" max="9" width="10.6640625" customWidth="1"/>
    <col min="10" max="10" width="0.44140625" customWidth="1"/>
    <col min="11" max="11" width="10.6640625" customWidth="1"/>
    <col min="12" max="12" width="0.44140625" customWidth="1"/>
    <col min="13" max="13" width="10.6640625" style="6" customWidth="1"/>
    <col min="14" max="14" width="0.44140625" customWidth="1"/>
  </cols>
  <sheetData>
    <row r="1" spans="1:15" s="53" customFormat="1" ht="23.1" customHeight="1">
      <c r="A1" s="1006" t="s">
        <v>538</v>
      </c>
      <c r="B1" s="1006"/>
      <c r="C1" s="1006"/>
      <c r="D1" s="1006"/>
      <c r="E1" s="1006"/>
      <c r="F1" s="1006"/>
      <c r="G1" s="1006"/>
      <c r="H1" s="1006"/>
      <c r="I1" s="1006"/>
      <c r="J1" s="1006"/>
      <c r="K1" s="1006"/>
      <c r="L1" s="1006"/>
      <c r="M1" s="1006"/>
    </row>
    <row r="2" spans="1:15" s="6" customFormat="1" ht="23.1" customHeight="1">
      <c r="A2" s="1007" t="s">
        <v>539</v>
      </c>
      <c r="B2" s="1007"/>
      <c r="C2" s="1007"/>
      <c r="D2" s="1007"/>
      <c r="E2" s="1007"/>
      <c r="F2" s="54"/>
      <c r="G2" s="54"/>
      <c r="H2" s="42"/>
      <c r="I2" s="506"/>
      <c r="J2" s="506"/>
      <c r="K2" s="506"/>
      <c r="L2" s="506"/>
      <c r="M2" s="506"/>
      <c r="N2" s="506"/>
    </row>
    <row r="3" spans="1:15" s="6" customFormat="1" ht="23.1" customHeight="1">
      <c r="A3" s="1008" t="s">
        <v>701</v>
      </c>
      <c r="B3" s="1008"/>
      <c r="C3" s="1008"/>
      <c r="D3" s="1008"/>
      <c r="E3" s="1008"/>
      <c r="F3" s="1008"/>
      <c r="G3" s="1008"/>
      <c r="H3" s="1008"/>
      <c r="I3" s="1008"/>
      <c r="J3" s="1008"/>
      <c r="K3" s="1008"/>
      <c r="L3" s="1008"/>
      <c r="M3" s="1008"/>
      <c r="N3" s="1008"/>
    </row>
    <row r="4" spans="1:15" ht="20.100000000000001" customHeight="1">
      <c r="A4" s="837" t="s">
        <v>348</v>
      </c>
      <c r="B4" s="1009"/>
      <c r="C4" s="1009"/>
      <c r="D4" s="1009"/>
      <c r="E4" s="1009"/>
      <c r="F4" s="838"/>
      <c r="G4" s="837" t="s">
        <v>349</v>
      </c>
      <c r="H4" s="838"/>
      <c r="I4" s="1010" t="s">
        <v>358</v>
      </c>
      <c r="J4" s="1011"/>
      <c r="K4" s="1011"/>
      <c r="L4" s="1011"/>
      <c r="M4" s="1011"/>
      <c r="N4" s="1012"/>
      <c r="O4" s="6"/>
    </row>
    <row r="5" spans="1:15" ht="20.100000000000001" customHeight="1">
      <c r="A5" s="834" t="s">
        <v>350</v>
      </c>
      <c r="B5" s="836"/>
      <c r="C5" s="834" t="s">
        <v>351</v>
      </c>
      <c r="D5" s="836"/>
      <c r="E5" s="834" t="s">
        <v>602</v>
      </c>
      <c r="F5" s="836"/>
      <c r="G5" s="839"/>
      <c r="H5" s="840"/>
      <c r="I5" s="834" t="s">
        <v>423</v>
      </c>
      <c r="J5" s="836"/>
      <c r="K5" s="997" t="s">
        <v>351</v>
      </c>
      <c r="L5" s="834"/>
      <c r="M5" s="834" t="s">
        <v>350</v>
      </c>
      <c r="N5" s="836"/>
      <c r="O5" s="6"/>
    </row>
    <row r="6" spans="1:15" ht="15" customHeight="1">
      <c r="A6" s="55"/>
      <c r="B6" s="12"/>
      <c r="C6" s="55"/>
      <c r="D6" s="12"/>
      <c r="E6" s="55"/>
      <c r="F6" s="56"/>
      <c r="G6" s="998"/>
      <c r="H6" s="999"/>
      <c r="I6" s="32"/>
      <c r="J6" s="3"/>
      <c r="K6" s="32"/>
      <c r="L6" s="43"/>
      <c r="M6" s="32"/>
      <c r="N6" s="507"/>
      <c r="O6" s="6"/>
    </row>
    <row r="7" spans="1:15" ht="15" customHeight="1">
      <c r="A7" s="273">
        <f>SUM(A9,A41)</f>
        <v>2236</v>
      </c>
      <c r="B7" s="274"/>
      <c r="C7" s="273">
        <f>SUM(C9,C41)</f>
        <v>15964</v>
      </c>
      <c r="D7" s="275"/>
      <c r="E7" s="273">
        <f>SUM(E9,E41)</f>
        <v>18200</v>
      </c>
      <c r="F7" s="6"/>
      <c r="G7" s="1000" t="s">
        <v>353</v>
      </c>
      <c r="H7" s="1001"/>
      <c r="I7" s="273">
        <f>I9+I41+I49</f>
        <v>38938</v>
      </c>
      <c r="J7" s="274"/>
      <c r="K7" s="273">
        <f>K9+K41+K49</f>
        <v>33585</v>
      </c>
      <c r="L7" s="276"/>
      <c r="M7" s="273">
        <f>M9+M41+M49</f>
        <v>5353</v>
      </c>
      <c r="N7" s="508"/>
      <c r="O7" s="6"/>
    </row>
    <row r="8" spans="1:15" ht="14.25" customHeight="1">
      <c r="A8" s="14"/>
      <c r="B8" s="12"/>
      <c r="C8" s="14"/>
      <c r="D8" s="56"/>
      <c r="E8" s="14"/>
      <c r="F8" s="6"/>
      <c r="G8" s="1002"/>
      <c r="H8" s="1003"/>
      <c r="I8" s="4"/>
      <c r="J8" s="3"/>
      <c r="K8" s="4"/>
      <c r="L8" s="43"/>
      <c r="M8" s="4"/>
      <c r="N8" s="508"/>
      <c r="O8" s="6"/>
    </row>
    <row r="9" spans="1:15" ht="14.25" customHeight="1">
      <c r="A9" s="4">
        <f>SUM(A10:A39)</f>
        <v>1630</v>
      </c>
      <c r="B9" s="3"/>
      <c r="C9" s="4">
        <f>SUM(C10:C39)</f>
        <v>14843</v>
      </c>
      <c r="D9" s="57"/>
      <c r="E9" s="4">
        <f>SUM(E10:E39)</f>
        <v>16473</v>
      </c>
      <c r="F9" s="6"/>
      <c r="G9" s="1004" t="s">
        <v>603</v>
      </c>
      <c r="H9" s="1005"/>
      <c r="I9" s="4">
        <f>SUM(I10:I39)</f>
        <v>31354</v>
      </c>
      <c r="J9" s="3"/>
      <c r="K9" s="4">
        <f>SUM(K10:K39)</f>
        <v>27519</v>
      </c>
      <c r="L9" s="43"/>
      <c r="M9" s="4">
        <f>SUM(M10:M39)</f>
        <v>3835</v>
      </c>
      <c r="N9" s="3"/>
      <c r="O9" s="6"/>
    </row>
    <row r="10" spans="1:15" ht="14.25" customHeight="1">
      <c r="A10" s="660">
        <v>102</v>
      </c>
      <c r="B10" s="3"/>
      <c r="C10" s="4">
        <v>760</v>
      </c>
      <c r="D10" s="58"/>
      <c r="E10" s="4">
        <f t="shared" ref="E10:E37" si="0">C10+A10</f>
        <v>862</v>
      </c>
      <c r="F10" s="6"/>
      <c r="G10" s="244"/>
      <c r="H10" s="246" t="s">
        <v>540</v>
      </c>
      <c r="I10" s="4">
        <f>SUM(K10:M10)</f>
        <v>3016</v>
      </c>
      <c r="J10" s="3"/>
      <c r="K10" s="187">
        <v>2600</v>
      </c>
      <c r="L10" s="43"/>
      <c r="M10" s="188">
        <v>416</v>
      </c>
      <c r="N10" s="508"/>
      <c r="O10" s="6"/>
    </row>
    <row r="11" spans="1:15" ht="14.25" customHeight="1">
      <c r="A11" s="660">
        <v>51</v>
      </c>
      <c r="B11" s="3"/>
      <c r="C11" s="4">
        <v>282</v>
      </c>
      <c r="D11" s="58"/>
      <c r="E11" s="4">
        <f t="shared" si="0"/>
        <v>333</v>
      </c>
      <c r="F11" s="6"/>
      <c r="G11" s="244"/>
      <c r="H11" s="246" t="s">
        <v>541</v>
      </c>
      <c r="I11" s="4">
        <f t="shared" ref="I11:I49" si="1">SUM(K11:M11)</f>
        <v>822</v>
      </c>
      <c r="J11" s="3"/>
      <c r="K11" s="187">
        <v>686</v>
      </c>
      <c r="L11" s="43"/>
      <c r="M11" s="188">
        <v>136</v>
      </c>
      <c r="N11" s="508"/>
      <c r="O11" s="6"/>
    </row>
    <row r="12" spans="1:15" ht="14.25" customHeight="1">
      <c r="A12" s="694">
        <v>68</v>
      </c>
      <c r="B12" s="3"/>
      <c r="C12" s="4">
        <v>611</v>
      </c>
      <c r="D12" s="58"/>
      <c r="E12" s="4">
        <f>C12+A12</f>
        <v>679</v>
      </c>
      <c r="F12" s="695"/>
      <c r="G12" s="244"/>
      <c r="H12" s="246" t="s">
        <v>547</v>
      </c>
      <c r="I12" s="4">
        <f>SUM(K12:M12)</f>
        <v>1147</v>
      </c>
      <c r="J12" s="3"/>
      <c r="K12" s="696">
        <v>914</v>
      </c>
      <c r="L12" s="43"/>
      <c r="M12" s="697">
        <v>233</v>
      </c>
      <c r="N12" s="693"/>
      <c r="O12" s="6"/>
    </row>
    <row r="13" spans="1:15" ht="14.25" customHeight="1">
      <c r="A13" s="660">
        <v>5</v>
      </c>
      <c r="B13" s="3"/>
      <c r="C13" s="4">
        <v>24</v>
      </c>
      <c r="D13" s="58"/>
      <c r="E13" s="4">
        <f t="shared" si="0"/>
        <v>29</v>
      </c>
      <c r="F13" s="6"/>
      <c r="G13" s="244"/>
      <c r="H13" s="246" t="s">
        <v>542</v>
      </c>
      <c r="I13" s="4">
        <f t="shared" si="1"/>
        <v>48</v>
      </c>
      <c r="J13" s="3"/>
      <c r="K13" s="187">
        <v>40</v>
      </c>
      <c r="L13" s="43"/>
      <c r="M13" s="188">
        <v>8</v>
      </c>
      <c r="N13" s="508"/>
      <c r="O13" s="6"/>
    </row>
    <row r="14" spans="1:15" ht="14.25" customHeight="1">
      <c r="A14" s="660">
        <v>301</v>
      </c>
      <c r="B14" s="3"/>
      <c r="C14" s="4">
        <v>2282</v>
      </c>
      <c r="D14" s="57"/>
      <c r="E14" s="4">
        <f t="shared" si="0"/>
        <v>2583</v>
      </c>
      <c r="F14" s="6"/>
      <c r="G14" s="245"/>
      <c r="H14" s="246" t="s">
        <v>543</v>
      </c>
      <c r="I14" s="4">
        <f t="shared" si="1"/>
        <v>4454</v>
      </c>
      <c r="J14" s="3"/>
      <c r="K14" s="187">
        <v>3547</v>
      </c>
      <c r="L14" s="43"/>
      <c r="M14" s="188">
        <v>907</v>
      </c>
      <c r="N14" s="508"/>
      <c r="O14" s="6"/>
    </row>
    <row r="15" spans="1:15" ht="14.25" customHeight="1">
      <c r="A15" s="660">
        <v>8</v>
      </c>
      <c r="B15" s="3"/>
      <c r="C15" s="4">
        <v>40</v>
      </c>
      <c r="D15" s="58"/>
      <c r="E15" s="4">
        <f t="shared" si="0"/>
        <v>48</v>
      </c>
      <c r="F15" s="6"/>
      <c r="G15" s="244"/>
      <c r="H15" s="246" t="s">
        <v>544</v>
      </c>
      <c r="I15" s="4">
        <f t="shared" si="1"/>
        <v>99</v>
      </c>
      <c r="J15" s="3"/>
      <c r="K15" s="187">
        <v>88</v>
      </c>
      <c r="L15" s="43"/>
      <c r="M15" s="188">
        <v>11</v>
      </c>
      <c r="N15" s="508"/>
      <c r="O15" s="6"/>
    </row>
    <row r="16" spans="1:15" ht="14.25" customHeight="1">
      <c r="A16" s="660">
        <v>21</v>
      </c>
      <c r="B16" s="3"/>
      <c r="C16" s="4">
        <v>235</v>
      </c>
      <c r="D16" s="58"/>
      <c r="E16" s="4">
        <f t="shared" si="0"/>
        <v>256</v>
      </c>
      <c r="F16" s="6"/>
      <c r="G16" s="244"/>
      <c r="H16" s="246" t="s">
        <v>604</v>
      </c>
      <c r="I16" s="4">
        <f t="shared" si="1"/>
        <v>598</v>
      </c>
      <c r="J16" s="3"/>
      <c r="K16" s="187">
        <v>499</v>
      </c>
      <c r="L16" s="43"/>
      <c r="M16" s="188">
        <v>99</v>
      </c>
      <c r="N16" s="508"/>
      <c r="O16" s="6"/>
    </row>
    <row r="17" spans="1:15" ht="14.25" customHeight="1">
      <c r="A17" s="660">
        <v>211</v>
      </c>
      <c r="B17" s="3"/>
      <c r="C17" s="4">
        <v>2158</v>
      </c>
      <c r="D17" s="57"/>
      <c r="E17" s="4">
        <f t="shared" si="0"/>
        <v>2369</v>
      </c>
      <c r="F17" s="6"/>
      <c r="G17" s="245"/>
      <c r="H17" s="246" t="s">
        <v>545</v>
      </c>
      <c r="I17" s="4">
        <f t="shared" si="1"/>
        <v>3250</v>
      </c>
      <c r="J17" s="3"/>
      <c r="K17" s="187">
        <v>2720</v>
      </c>
      <c r="L17" s="43"/>
      <c r="M17" s="188">
        <v>530</v>
      </c>
      <c r="N17" s="508"/>
      <c r="O17" s="6"/>
    </row>
    <row r="18" spans="1:15" ht="14.25" customHeight="1">
      <c r="A18" s="660">
        <v>5</v>
      </c>
      <c r="B18" s="3"/>
      <c r="C18" s="4">
        <v>241</v>
      </c>
      <c r="D18" s="58"/>
      <c r="E18" s="4">
        <f t="shared" si="0"/>
        <v>246</v>
      </c>
      <c r="F18" s="6"/>
      <c r="G18" s="244"/>
      <c r="H18" s="246" t="s">
        <v>546</v>
      </c>
      <c r="I18" s="4">
        <f t="shared" si="1"/>
        <v>275</v>
      </c>
      <c r="J18" s="3"/>
      <c r="K18" s="187">
        <v>246</v>
      </c>
      <c r="L18" s="43"/>
      <c r="M18" s="4">
        <v>29</v>
      </c>
      <c r="N18" s="508"/>
      <c r="O18" s="6"/>
    </row>
    <row r="19" spans="1:15" ht="14.25" customHeight="1">
      <c r="A19" s="660">
        <v>123</v>
      </c>
      <c r="B19" s="3"/>
      <c r="C19" s="4">
        <v>934</v>
      </c>
      <c r="D19" s="57"/>
      <c r="E19" s="4">
        <f t="shared" si="0"/>
        <v>1057</v>
      </c>
      <c r="F19" s="6"/>
      <c r="G19" s="245"/>
      <c r="H19" s="246" t="s">
        <v>605</v>
      </c>
      <c r="I19" s="4">
        <f t="shared" si="1"/>
        <v>5257</v>
      </c>
      <c r="J19" s="3"/>
      <c r="K19" s="187">
        <v>4839</v>
      </c>
      <c r="L19" s="43"/>
      <c r="M19" s="188">
        <v>418</v>
      </c>
      <c r="N19" s="508"/>
      <c r="O19" s="6"/>
    </row>
    <row r="20" spans="1:15" ht="14.25" customHeight="1">
      <c r="A20" s="660">
        <v>18</v>
      </c>
      <c r="B20" s="3"/>
      <c r="C20" s="4">
        <v>198</v>
      </c>
      <c r="D20" s="58"/>
      <c r="E20" s="4">
        <f t="shared" si="0"/>
        <v>216</v>
      </c>
      <c r="F20" s="6"/>
      <c r="G20" s="244"/>
      <c r="H20" s="246" t="s">
        <v>548</v>
      </c>
      <c r="I20" s="4">
        <f t="shared" si="1"/>
        <v>339</v>
      </c>
      <c r="J20" s="3"/>
      <c r="K20" s="187">
        <v>325</v>
      </c>
      <c r="L20" s="43"/>
      <c r="M20" s="188">
        <v>14</v>
      </c>
      <c r="N20" s="508"/>
      <c r="O20" s="6"/>
    </row>
    <row r="21" spans="1:15" ht="14.25" customHeight="1">
      <c r="A21" s="660">
        <v>304</v>
      </c>
      <c r="B21" s="3"/>
      <c r="C21" s="4">
        <v>1952</v>
      </c>
      <c r="D21" s="57"/>
      <c r="E21" s="4">
        <f t="shared" si="0"/>
        <v>2256</v>
      </c>
      <c r="F21" s="6"/>
      <c r="G21" s="245"/>
      <c r="H21" s="246" t="s">
        <v>549</v>
      </c>
      <c r="I21" s="4">
        <f t="shared" si="1"/>
        <v>4422</v>
      </c>
      <c r="J21" s="3"/>
      <c r="K21" s="187">
        <v>3919</v>
      </c>
      <c r="L21" s="43"/>
      <c r="M21" s="188">
        <v>503</v>
      </c>
      <c r="N21" s="508"/>
      <c r="O21" s="6"/>
    </row>
    <row r="22" spans="1:15" ht="14.25" customHeight="1">
      <c r="A22" s="660">
        <v>50</v>
      </c>
      <c r="B22" s="3"/>
      <c r="C22" s="4">
        <v>529</v>
      </c>
      <c r="D22" s="58"/>
      <c r="E22" s="4">
        <f t="shared" si="0"/>
        <v>579</v>
      </c>
      <c r="F22" s="6"/>
      <c r="G22" s="244"/>
      <c r="H22" s="246" t="s">
        <v>606</v>
      </c>
      <c r="I22" s="4">
        <f t="shared" si="1"/>
        <v>1332</v>
      </c>
      <c r="J22" s="3"/>
      <c r="K22" s="187">
        <v>1214</v>
      </c>
      <c r="L22" s="43"/>
      <c r="M22" s="188">
        <v>118</v>
      </c>
      <c r="N22" s="508"/>
      <c r="O22" s="6"/>
    </row>
    <row r="23" spans="1:15" ht="14.25" customHeight="1">
      <c r="A23" s="660">
        <v>31</v>
      </c>
      <c r="B23" s="3"/>
      <c r="C23" s="4">
        <v>252</v>
      </c>
      <c r="D23" s="58"/>
      <c r="E23" s="4">
        <f t="shared" si="0"/>
        <v>283</v>
      </c>
      <c r="F23" s="6"/>
      <c r="G23" s="244"/>
      <c r="H23" s="246" t="s">
        <v>550</v>
      </c>
      <c r="I23" s="4">
        <f t="shared" si="1"/>
        <v>395</v>
      </c>
      <c r="J23" s="3"/>
      <c r="K23" s="187">
        <v>375</v>
      </c>
      <c r="L23" s="43"/>
      <c r="M23" s="188">
        <v>20</v>
      </c>
      <c r="N23" s="508"/>
      <c r="O23" s="6"/>
    </row>
    <row r="24" spans="1:15" ht="14.25" customHeight="1">
      <c r="A24" s="660">
        <v>80</v>
      </c>
      <c r="B24" s="3"/>
      <c r="C24" s="4">
        <v>679</v>
      </c>
      <c r="D24" s="58"/>
      <c r="E24" s="4">
        <f t="shared" si="0"/>
        <v>759</v>
      </c>
      <c r="F24" s="6"/>
      <c r="G24" s="244"/>
      <c r="H24" s="246" t="s">
        <v>551</v>
      </c>
      <c r="I24" s="4">
        <f t="shared" si="1"/>
        <v>557</v>
      </c>
      <c r="J24" s="3"/>
      <c r="K24" s="187">
        <v>538</v>
      </c>
      <c r="L24" s="43"/>
      <c r="M24" s="189">
        <v>19</v>
      </c>
      <c r="N24" s="508"/>
      <c r="O24" s="6"/>
    </row>
    <row r="25" spans="1:15" ht="14.25" customHeight="1">
      <c r="A25" s="660">
        <v>22</v>
      </c>
      <c r="B25" s="3"/>
      <c r="C25" s="4">
        <v>84</v>
      </c>
      <c r="D25" s="58"/>
      <c r="E25" s="4">
        <f t="shared" si="0"/>
        <v>106</v>
      </c>
      <c r="F25" s="6"/>
      <c r="G25" s="244"/>
      <c r="H25" s="246" t="s">
        <v>552</v>
      </c>
      <c r="I25" s="4">
        <f t="shared" si="1"/>
        <v>246</v>
      </c>
      <c r="J25" s="3"/>
      <c r="K25" s="187">
        <v>222</v>
      </c>
      <c r="L25" s="43"/>
      <c r="M25" s="188">
        <v>24</v>
      </c>
      <c r="N25" s="508"/>
      <c r="O25" s="6"/>
    </row>
    <row r="26" spans="1:15" ht="14.25" customHeight="1">
      <c r="A26" s="660">
        <v>6</v>
      </c>
      <c r="B26" s="3"/>
      <c r="C26" s="4">
        <v>83</v>
      </c>
      <c r="D26" s="58"/>
      <c r="E26" s="4">
        <f t="shared" si="0"/>
        <v>89</v>
      </c>
      <c r="F26" s="6"/>
      <c r="G26" s="244"/>
      <c r="H26" s="246" t="s">
        <v>553</v>
      </c>
      <c r="I26" s="4">
        <f t="shared" si="1"/>
        <v>255</v>
      </c>
      <c r="J26" s="3"/>
      <c r="K26" s="187">
        <v>252</v>
      </c>
      <c r="L26" s="43"/>
      <c r="M26" s="189">
        <v>3</v>
      </c>
      <c r="N26" s="508"/>
      <c r="O26" s="6"/>
    </row>
    <row r="27" spans="1:15" ht="14.25" customHeight="1">
      <c r="A27" s="660">
        <v>9</v>
      </c>
      <c r="B27" s="3"/>
      <c r="C27" s="4">
        <v>275</v>
      </c>
      <c r="D27" s="58"/>
      <c r="E27" s="4">
        <f t="shared" si="0"/>
        <v>284</v>
      </c>
      <c r="F27" s="6"/>
      <c r="G27" s="244"/>
      <c r="H27" s="246" t="s">
        <v>554</v>
      </c>
      <c r="I27" s="4">
        <f t="shared" si="1"/>
        <v>225</v>
      </c>
      <c r="J27" s="3"/>
      <c r="K27" s="187">
        <v>213</v>
      </c>
      <c r="L27" s="43"/>
      <c r="M27" s="188">
        <v>12</v>
      </c>
      <c r="N27" s="508"/>
      <c r="O27" s="6"/>
    </row>
    <row r="28" spans="1:15" ht="14.25" customHeight="1">
      <c r="A28" s="660">
        <v>18</v>
      </c>
      <c r="B28" s="3"/>
      <c r="C28" s="4">
        <v>535</v>
      </c>
      <c r="D28" s="58"/>
      <c r="E28" s="4">
        <f t="shared" si="0"/>
        <v>553</v>
      </c>
      <c r="F28" s="6"/>
      <c r="G28" s="244"/>
      <c r="H28" s="246" t="s">
        <v>555</v>
      </c>
      <c r="I28" s="4">
        <f t="shared" si="1"/>
        <v>337</v>
      </c>
      <c r="J28" s="3"/>
      <c r="K28" s="187">
        <v>273</v>
      </c>
      <c r="L28" s="43"/>
      <c r="M28" s="188">
        <v>64</v>
      </c>
      <c r="N28" s="508"/>
      <c r="O28" s="6"/>
    </row>
    <row r="29" spans="1:15" ht="14.25" customHeight="1">
      <c r="A29" s="660">
        <v>51</v>
      </c>
      <c r="B29" s="3"/>
      <c r="C29" s="4">
        <v>645</v>
      </c>
      <c r="D29" s="58"/>
      <c r="E29" s="4">
        <f t="shared" si="0"/>
        <v>696</v>
      </c>
      <c r="F29" s="6"/>
      <c r="G29" s="244"/>
      <c r="H29" s="246" t="s">
        <v>556</v>
      </c>
      <c r="I29" s="4">
        <f t="shared" si="1"/>
        <v>1965</v>
      </c>
      <c r="J29" s="3"/>
      <c r="K29" s="187">
        <v>1964</v>
      </c>
      <c r="L29" s="43"/>
      <c r="M29" s="189">
        <v>1</v>
      </c>
      <c r="N29" s="508"/>
      <c r="O29" s="6"/>
    </row>
    <row r="30" spans="1:15" ht="14.25" customHeight="1">
      <c r="A30" s="660">
        <v>42</v>
      </c>
      <c r="B30" s="3"/>
      <c r="C30" s="4">
        <v>570</v>
      </c>
      <c r="D30" s="58"/>
      <c r="E30" s="4">
        <f t="shared" si="0"/>
        <v>612</v>
      </c>
      <c r="F30" s="6"/>
      <c r="G30" s="244"/>
      <c r="H30" s="246" t="s">
        <v>557</v>
      </c>
      <c r="I30" s="4">
        <f t="shared" si="1"/>
        <v>493</v>
      </c>
      <c r="J30" s="3"/>
      <c r="K30" s="187">
        <v>440</v>
      </c>
      <c r="L30" s="43"/>
      <c r="M30" s="188">
        <v>53</v>
      </c>
      <c r="N30" s="508"/>
      <c r="O30" s="6"/>
    </row>
    <row r="31" spans="1:15" ht="14.25" customHeight="1">
      <c r="A31" s="660">
        <v>25</v>
      </c>
      <c r="B31" s="3"/>
      <c r="C31" s="4">
        <v>480</v>
      </c>
      <c r="D31" s="58"/>
      <c r="E31" s="4">
        <f t="shared" si="0"/>
        <v>505</v>
      </c>
      <c r="F31" s="6"/>
      <c r="G31" s="244"/>
      <c r="H31" s="246" t="s">
        <v>558</v>
      </c>
      <c r="I31" s="4">
        <f t="shared" si="1"/>
        <v>595</v>
      </c>
      <c r="J31" s="3"/>
      <c r="K31" s="187">
        <v>454</v>
      </c>
      <c r="L31" s="43"/>
      <c r="M31" s="188">
        <v>141</v>
      </c>
      <c r="N31" s="508"/>
      <c r="O31" s="6"/>
    </row>
    <row r="32" spans="1:15" ht="14.25" customHeight="1">
      <c r="A32" s="660">
        <v>14</v>
      </c>
      <c r="B32" s="3"/>
      <c r="C32" s="4">
        <v>296</v>
      </c>
      <c r="D32" s="58"/>
      <c r="E32" s="4">
        <f t="shared" si="0"/>
        <v>310</v>
      </c>
      <c r="F32" s="6"/>
      <c r="G32" s="244"/>
      <c r="H32" s="246" t="s">
        <v>559</v>
      </c>
      <c r="I32" s="4">
        <f t="shared" si="1"/>
        <v>273</v>
      </c>
      <c r="J32" s="3"/>
      <c r="K32" s="187">
        <v>242</v>
      </c>
      <c r="L32" s="43"/>
      <c r="M32" s="188">
        <v>31</v>
      </c>
      <c r="N32" s="508"/>
      <c r="O32" s="6"/>
    </row>
    <row r="33" spans="1:15" ht="14.25" customHeight="1">
      <c r="A33" s="660">
        <v>42</v>
      </c>
      <c r="B33" s="3"/>
      <c r="C33" s="4">
        <v>492</v>
      </c>
      <c r="D33" s="58"/>
      <c r="E33" s="4">
        <f t="shared" si="0"/>
        <v>534</v>
      </c>
      <c r="F33" s="6"/>
      <c r="G33" s="244"/>
      <c r="H33" s="246" t="s">
        <v>560</v>
      </c>
      <c r="I33" s="4">
        <f t="shared" si="1"/>
        <v>437</v>
      </c>
      <c r="J33" s="3"/>
      <c r="K33" s="187">
        <v>400</v>
      </c>
      <c r="L33" s="43"/>
      <c r="M33" s="188">
        <v>37</v>
      </c>
      <c r="N33" s="508"/>
      <c r="O33" s="6"/>
    </row>
    <row r="34" spans="1:15" ht="14.25" customHeight="1">
      <c r="A34" s="660">
        <v>2</v>
      </c>
      <c r="B34" s="3"/>
      <c r="C34" s="4">
        <v>31</v>
      </c>
      <c r="D34" s="58"/>
      <c r="E34" s="4">
        <f t="shared" si="0"/>
        <v>33</v>
      </c>
      <c r="F34" s="6"/>
      <c r="G34" s="244"/>
      <c r="H34" s="246" t="s">
        <v>561</v>
      </c>
      <c r="I34" s="4">
        <f t="shared" si="1"/>
        <v>265</v>
      </c>
      <c r="J34" s="3"/>
      <c r="K34" s="187">
        <v>257</v>
      </c>
      <c r="L34" s="43"/>
      <c r="M34" s="188">
        <v>8</v>
      </c>
      <c r="N34" s="508"/>
      <c r="O34" s="6"/>
    </row>
    <row r="35" spans="1:15" ht="14.25" customHeight="1">
      <c r="A35" s="660">
        <v>2</v>
      </c>
      <c r="B35" s="3"/>
      <c r="C35" s="4">
        <v>34</v>
      </c>
      <c r="D35" s="58"/>
      <c r="E35" s="4">
        <f t="shared" si="0"/>
        <v>36</v>
      </c>
      <c r="F35" s="6"/>
      <c r="G35" s="244"/>
      <c r="H35" s="246" t="s">
        <v>562</v>
      </c>
      <c r="I35" s="4">
        <f t="shared" si="1"/>
        <v>12</v>
      </c>
      <c r="J35" s="3"/>
      <c r="K35" s="187">
        <v>12</v>
      </c>
      <c r="L35" s="43"/>
      <c r="M35" s="189" t="s">
        <v>479</v>
      </c>
      <c r="N35" s="508"/>
      <c r="O35" s="6"/>
    </row>
    <row r="36" spans="1:15" ht="14.25" customHeight="1">
      <c r="A36" s="660">
        <v>10</v>
      </c>
      <c r="B36" s="3"/>
      <c r="C36" s="4">
        <v>75</v>
      </c>
      <c r="D36" s="58"/>
      <c r="E36" s="4">
        <f t="shared" si="0"/>
        <v>85</v>
      </c>
      <c r="F36" s="6"/>
      <c r="G36" s="244"/>
      <c r="H36" s="246" t="s">
        <v>563</v>
      </c>
      <c r="I36" s="4">
        <f t="shared" si="1"/>
        <v>36</v>
      </c>
      <c r="J36" s="3"/>
      <c r="K36" s="187">
        <v>36</v>
      </c>
      <c r="L36" s="43"/>
      <c r="M36" s="189" t="s">
        <v>479</v>
      </c>
      <c r="N36" s="508"/>
      <c r="O36" s="6"/>
    </row>
    <row r="37" spans="1:15" ht="14.25" customHeight="1">
      <c r="A37" s="660">
        <v>4</v>
      </c>
      <c r="B37" s="3"/>
      <c r="C37" s="4">
        <v>44</v>
      </c>
      <c r="D37" s="58"/>
      <c r="E37" s="4">
        <f t="shared" si="0"/>
        <v>48</v>
      </c>
      <c r="F37" s="6"/>
      <c r="G37" s="244"/>
      <c r="H37" s="246" t="s">
        <v>607</v>
      </c>
      <c r="I37" s="4">
        <f t="shared" si="1"/>
        <v>162</v>
      </c>
      <c r="J37" s="3"/>
      <c r="K37" s="187">
        <v>162</v>
      </c>
      <c r="L37" s="43"/>
      <c r="M37" s="189" t="s">
        <v>479</v>
      </c>
      <c r="N37" s="508"/>
      <c r="O37" s="6"/>
    </row>
    <row r="38" spans="1:15" ht="14.25" customHeight="1">
      <c r="A38" s="661" t="s">
        <v>479</v>
      </c>
      <c r="B38" s="3"/>
      <c r="C38" s="4">
        <v>9</v>
      </c>
      <c r="D38" s="58"/>
      <c r="E38" s="4">
        <v>9</v>
      </c>
      <c r="F38" s="6"/>
      <c r="G38" s="244"/>
      <c r="H38" s="246" t="s">
        <v>564</v>
      </c>
      <c r="I38" s="4">
        <f t="shared" si="1"/>
        <v>29</v>
      </c>
      <c r="J38" s="3"/>
      <c r="K38" s="4">
        <v>29</v>
      </c>
      <c r="L38" s="43"/>
      <c r="M38" s="189" t="s">
        <v>479</v>
      </c>
      <c r="N38" s="508"/>
      <c r="O38" s="6"/>
    </row>
    <row r="39" spans="1:15" ht="14.25" customHeight="1">
      <c r="A39" s="662">
        <v>5</v>
      </c>
      <c r="B39" s="3"/>
      <c r="C39" s="4">
        <v>13</v>
      </c>
      <c r="D39" s="58"/>
      <c r="E39" s="4">
        <f>C39+A39</f>
        <v>18</v>
      </c>
      <c r="F39" s="6"/>
      <c r="G39" s="993" t="s">
        <v>355</v>
      </c>
      <c r="H39" s="994"/>
      <c r="I39" s="4">
        <f t="shared" si="1"/>
        <v>13</v>
      </c>
      <c r="J39" s="3"/>
      <c r="K39" s="187">
        <v>13</v>
      </c>
      <c r="L39" s="43"/>
      <c r="M39" s="4" t="s">
        <v>479</v>
      </c>
      <c r="N39" s="508"/>
      <c r="O39" s="6"/>
    </row>
    <row r="40" spans="1:15" ht="14.25" customHeight="1">
      <c r="A40" s="4"/>
      <c r="B40" s="12"/>
      <c r="C40" s="14"/>
      <c r="D40" s="56"/>
      <c r="E40" s="14"/>
      <c r="F40" s="6"/>
      <c r="G40" s="1002"/>
      <c r="H40" s="1003"/>
      <c r="I40" s="4"/>
      <c r="J40" s="3"/>
      <c r="K40" s="190"/>
      <c r="L40" s="43"/>
      <c r="M40" s="4"/>
      <c r="N40" s="508"/>
      <c r="O40" s="6"/>
    </row>
    <row r="41" spans="1:15" ht="15" customHeight="1">
      <c r="A41" s="4">
        <f>SUM(A42:A47)</f>
        <v>606</v>
      </c>
      <c r="B41" s="3"/>
      <c r="C41" s="4">
        <f>SUM(C42:C47)</f>
        <v>1121</v>
      </c>
      <c r="D41" s="57"/>
      <c r="E41" s="4">
        <f>SUM(E42:E47)</f>
        <v>1727</v>
      </c>
      <c r="F41" s="6"/>
      <c r="G41" s="993" t="s">
        <v>356</v>
      </c>
      <c r="H41" s="994"/>
      <c r="I41" s="4">
        <f>SUM(K41:M41)</f>
        <v>6632</v>
      </c>
      <c r="J41" s="3"/>
      <c r="K41" s="4">
        <v>5460</v>
      </c>
      <c r="L41" s="3"/>
      <c r="M41" s="4">
        <v>1172</v>
      </c>
      <c r="N41" s="3"/>
      <c r="O41" s="6"/>
    </row>
    <row r="42" spans="1:15" ht="15" customHeight="1">
      <c r="A42" s="4">
        <v>167</v>
      </c>
      <c r="B42" s="3"/>
      <c r="C42" s="4">
        <v>618</v>
      </c>
      <c r="D42" s="58"/>
      <c r="E42" s="4">
        <f t="shared" ref="E42:E47" si="2">C42+A42</f>
        <v>785</v>
      </c>
      <c r="F42" s="6"/>
      <c r="G42" s="993" t="s">
        <v>297</v>
      </c>
      <c r="H42" s="994"/>
      <c r="I42" s="4">
        <f t="shared" si="1"/>
        <v>5760</v>
      </c>
      <c r="J42" s="3"/>
      <c r="K42" s="4">
        <v>4702</v>
      </c>
      <c r="L42" s="3"/>
      <c r="M42" s="4">
        <v>1058</v>
      </c>
      <c r="N42" s="508"/>
      <c r="O42" s="6"/>
    </row>
    <row r="43" spans="1:15" ht="15" customHeight="1">
      <c r="A43" s="4">
        <v>31</v>
      </c>
      <c r="B43" s="3"/>
      <c r="C43" s="4">
        <v>115</v>
      </c>
      <c r="D43" s="58"/>
      <c r="E43" s="4">
        <f t="shared" si="2"/>
        <v>146</v>
      </c>
      <c r="F43" s="6"/>
      <c r="G43" s="993" t="s">
        <v>295</v>
      </c>
      <c r="H43" s="994"/>
      <c r="I43" s="4">
        <f>SUM(K43:M43)</f>
        <v>107</v>
      </c>
      <c r="J43" s="3"/>
      <c r="K43" s="4">
        <v>92</v>
      </c>
      <c r="L43" s="3"/>
      <c r="M43" s="4">
        <v>15</v>
      </c>
      <c r="N43" s="508"/>
      <c r="O43" s="6"/>
    </row>
    <row r="44" spans="1:15" ht="15" customHeight="1">
      <c r="A44" s="4">
        <v>118</v>
      </c>
      <c r="B44" s="3"/>
      <c r="C44" s="4">
        <v>65</v>
      </c>
      <c r="D44" s="58"/>
      <c r="E44" s="4">
        <f t="shared" si="2"/>
        <v>183</v>
      </c>
      <c r="F44" s="6"/>
      <c r="G44" s="993" t="s">
        <v>296</v>
      </c>
      <c r="H44" s="994"/>
      <c r="I44" s="4">
        <f t="shared" si="1"/>
        <v>79</v>
      </c>
      <c r="J44" s="3"/>
      <c r="K44" s="4">
        <v>64</v>
      </c>
      <c r="L44" s="3"/>
      <c r="M44" s="4">
        <v>15</v>
      </c>
      <c r="N44" s="508"/>
      <c r="O44" s="6"/>
    </row>
    <row r="45" spans="1:15" ht="15" customHeight="1">
      <c r="A45" s="4">
        <v>27</v>
      </c>
      <c r="B45" s="3"/>
      <c r="C45" s="4">
        <v>19</v>
      </c>
      <c r="D45" s="378"/>
      <c r="E45" s="4">
        <f t="shared" si="2"/>
        <v>46</v>
      </c>
      <c r="F45" s="6"/>
      <c r="G45" s="993" t="s">
        <v>303</v>
      </c>
      <c r="H45" s="994"/>
      <c r="I45" s="4">
        <f t="shared" si="1"/>
        <v>24</v>
      </c>
      <c r="J45" s="3"/>
      <c r="K45" s="4">
        <v>18</v>
      </c>
      <c r="L45" s="3"/>
      <c r="M45" s="4">
        <v>6</v>
      </c>
      <c r="N45" s="508"/>
      <c r="O45" s="6"/>
    </row>
    <row r="46" spans="1:15" ht="15" customHeight="1">
      <c r="A46" s="4">
        <v>105</v>
      </c>
      <c r="B46" s="3"/>
      <c r="C46" s="4">
        <v>167</v>
      </c>
      <c r="D46" s="378"/>
      <c r="E46" s="4">
        <f t="shared" si="2"/>
        <v>272</v>
      </c>
      <c r="F46" s="6"/>
      <c r="G46" s="993" t="s">
        <v>306</v>
      </c>
      <c r="H46" s="994"/>
      <c r="I46" s="4">
        <f t="shared" si="1"/>
        <v>498</v>
      </c>
      <c r="J46" s="3"/>
      <c r="K46" s="4">
        <v>438</v>
      </c>
      <c r="L46" s="3"/>
      <c r="M46" s="4">
        <v>60</v>
      </c>
      <c r="N46" s="508"/>
      <c r="O46" s="6"/>
    </row>
    <row r="47" spans="1:15" ht="15" customHeight="1">
      <c r="A47" s="4">
        <v>158</v>
      </c>
      <c r="B47" s="3"/>
      <c r="C47" s="4">
        <v>137</v>
      </c>
      <c r="D47" s="378"/>
      <c r="E47" s="4">
        <f t="shared" si="2"/>
        <v>295</v>
      </c>
      <c r="F47" s="6"/>
      <c r="G47" s="993" t="s">
        <v>357</v>
      </c>
      <c r="H47" s="994"/>
      <c r="I47" s="4">
        <f t="shared" si="1"/>
        <v>164</v>
      </c>
      <c r="J47" s="3"/>
      <c r="K47" s="4">
        <v>146</v>
      </c>
      <c r="L47" s="3"/>
      <c r="M47" s="4">
        <v>18</v>
      </c>
      <c r="N47" s="508"/>
      <c r="O47" s="6"/>
    </row>
    <row r="48" spans="1:15" ht="15" customHeight="1">
      <c r="A48" s="4"/>
      <c r="B48" s="43"/>
      <c r="C48" s="4"/>
      <c r="D48" s="378"/>
      <c r="E48" s="4"/>
      <c r="F48" s="6"/>
      <c r="G48" s="984" t="s">
        <v>477</v>
      </c>
      <c r="H48" s="985"/>
      <c r="I48" s="4"/>
      <c r="J48" s="43"/>
      <c r="K48" s="4"/>
      <c r="L48" s="43"/>
      <c r="M48" s="4"/>
      <c r="N48" s="508"/>
      <c r="O48" s="6"/>
    </row>
    <row r="49" spans="1:15" ht="15" customHeight="1">
      <c r="A49" s="59"/>
      <c r="B49" s="60"/>
      <c r="C49" s="59"/>
      <c r="D49" s="61"/>
      <c r="E49" s="663"/>
      <c r="F49" s="664"/>
      <c r="G49" s="839" t="s">
        <v>478</v>
      </c>
      <c r="H49" s="840"/>
      <c r="I49" s="685">
        <f t="shared" si="1"/>
        <v>952</v>
      </c>
      <c r="J49" s="44"/>
      <c r="K49" s="685">
        <v>606</v>
      </c>
      <c r="L49" s="44"/>
      <c r="M49" s="995">
        <v>346</v>
      </c>
      <c r="N49" s="996"/>
      <c r="O49" s="6"/>
    </row>
    <row r="50" spans="1:15" s="1" customFormat="1" ht="13.5" customHeight="1">
      <c r="A50" s="7" t="s">
        <v>688</v>
      </c>
      <c r="E50"/>
      <c r="H50" s="62"/>
      <c r="M50" s="9"/>
      <c r="O50" s="9"/>
    </row>
  </sheetData>
  <sheetProtection algorithmName="SHA-512" hashValue="dTsW83yHrqZ7Bj5spDFCKKB7iogU6yMwbNoeHj6U0QN/2PN8yh4XnJicDJTTlTs7PWDgrX763QtYbqPaGKYHpg==" saltValue="jTwJtZHbjSuIFoFQ8QpWTg==" spinCount="100000" sheet="1" objects="1" scenarios="1"/>
  <mergeCells count="28">
    <mergeCell ref="A1:M1"/>
    <mergeCell ref="A2:E2"/>
    <mergeCell ref="A3:N3"/>
    <mergeCell ref="A4:F4"/>
    <mergeCell ref="G4:H5"/>
    <mergeCell ref="I4:N4"/>
    <mergeCell ref="A5:B5"/>
    <mergeCell ref="C5:D5"/>
    <mergeCell ref="E5:F5"/>
    <mergeCell ref="I5:J5"/>
    <mergeCell ref="G44:H44"/>
    <mergeCell ref="K5:L5"/>
    <mergeCell ref="M5:N5"/>
    <mergeCell ref="G6:H6"/>
    <mergeCell ref="G7:H7"/>
    <mergeCell ref="G8:H8"/>
    <mergeCell ref="G9:H9"/>
    <mergeCell ref="G39:H39"/>
    <mergeCell ref="G40:H40"/>
    <mergeCell ref="G41:H41"/>
    <mergeCell ref="G42:H42"/>
    <mergeCell ref="G43:H43"/>
    <mergeCell ref="G45:H45"/>
    <mergeCell ref="G46:H46"/>
    <mergeCell ref="G47:H47"/>
    <mergeCell ref="G49:H49"/>
    <mergeCell ref="M49:N49"/>
    <mergeCell ref="G48:H48"/>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showGridLines="0" zoomScale="90" zoomScaleNormal="90" zoomScaleSheetLayoutView="100" workbookViewId="0">
      <selection sqref="A1:S1"/>
    </sheetView>
  </sheetViews>
  <sheetFormatPr defaultColWidth="9" defaultRowHeight="13.2"/>
  <cols>
    <col min="1" max="1" width="15.6640625" style="284" customWidth="1"/>
    <col min="2" max="2" width="15.6640625" style="283" customWidth="1"/>
    <col min="3" max="3" width="0.88671875" style="283" customWidth="1"/>
    <col min="4" max="4" width="15.6640625" style="283" customWidth="1"/>
    <col min="5" max="5" width="0.88671875" style="283" customWidth="1"/>
    <col min="6" max="6" width="15.6640625" style="283" customWidth="1"/>
    <col min="7" max="7" width="0.88671875" style="283" customWidth="1"/>
    <col min="8" max="8" width="15.6640625" style="283" customWidth="1"/>
    <col min="9" max="9" width="0.88671875" style="285" customWidth="1"/>
    <col min="10" max="10" width="15.6640625" style="285" customWidth="1"/>
    <col min="11" max="11" width="0.88671875" style="283" customWidth="1"/>
    <col min="12" max="12" width="15.6640625" style="283" customWidth="1"/>
    <col min="13" max="13" width="0.88671875" style="283" customWidth="1"/>
    <col min="14" max="14" width="15.6640625" style="283" customWidth="1"/>
    <col min="15" max="15" width="0.88671875" style="283" customWidth="1"/>
    <col min="16" max="16" width="15.6640625" style="283" customWidth="1"/>
    <col min="17" max="17" width="0.88671875" style="283" customWidth="1"/>
    <col min="18" max="18" width="15.6640625" style="283" customWidth="1"/>
    <col min="19" max="19" width="0.88671875" style="283" customWidth="1"/>
    <col min="20" max="16384" width="9" style="283"/>
  </cols>
  <sheetData>
    <row r="1" spans="1:19" ht="23.1" customHeight="1">
      <c r="A1" s="1016" t="s">
        <v>765</v>
      </c>
      <c r="B1" s="1016"/>
      <c r="C1" s="1016"/>
      <c r="D1" s="1016"/>
      <c r="E1" s="1016"/>
      <c r="F1" s="1016"/>
      <c r="G1" s="1016"/>
      <c r="H1" s="1016"/>
      <c r="I1" s="1016"/>
      <c r="J1" s="1016"/>
      <c r="K1" s="1016"/>
      <c r="L1" s="1016"/>
      <c r="M1" s="1016"/>
      <c r="N1" s="1016"/>
      <c r="O1" s="1016"/>
      <c r="P1" s="1016"/>
      <c r="Q1" s="1016"/>
      <c r="R1" s="1016"/>
      <c r="S1" s="1016"/>
    </row>
    <row r="2" spans="1:19" ht="23.1" customHeight="1">
      <c r="J2" s="283"/>
      <c r="K2" s="282"/>
      <c r="S2" s="285"/>
    </row>
    <row r="3" spans="1:19" ht="23.1" customHeight="1">
      <c r="A3" s="687" t="s">
        <v>359</v>
      </c>
      <c r="B3" s="300"/>
      <c r="C3" s="300"/>
      <c r="D3" s="300"/>
      <c r="E3" s="301"/>
      <c r="F3" s="301"/>
      <c r="G3" s="301"/>
      <c r="H3" s="301"/>
      <c r="I3" s="301"/>
      <c r="J3" s="1008" t="s">
        <v>689</v>
      </c>
      <c r="K3" s="1008"/>
      <c r="L3" s="1008"/>
      <c r="M3" s="1008"/>
      <c r="N3" s="1008"/>
      <c r="O3" s="1008"/>
      <c r="P3" s="1008"/>
      <c r="Q3" s="1008"/>
      <c r="R3" s="1008"/>
      <c r="S3" s="1008"/>
    </row>
    <row r="4" spans="1:19" ht="21.9" customHeight="1">
      <c r="A4" s="831" t="s">
        <v>360</v>
      </c>
      <c r="B4" s="834" t="s">
        <v>565</v>
      </c>
      <c r="C4" s="835"/>
      <c r="D4" s="835"/>
      <c r="E4" s="835"/>
      <c r="F4" s="835"/>
      <c r="G4" s="835"/>
      <c r="H4" s="835"/>
      <c r="I4" s="836"/>
      <c r="J4" s="834" t="s">
        <v>608</v>
      </c>
      <c r="K4" s="835"/>
      <c r="L4" s="835"/>
      <c r="M4" s="1018"/>
      <c r="N4" s="1020" t="s">
        <v>447</v>
      </c>
      <c r="O4" s="835"/>
      <c r="P4" s="835"/>
      <c r="Q4" s="835"/>
      <c r="R4" s="835"/>
      <c r="S4" s="836"/>
    </row>
    <row r="5" spans="1:19" ht="15" customHeight="1">
      <c r="A5" s="832"/>
      <c r="B5" s="837" t="s">
        <v>566</v>
      </c>
      <c r="C5" s="838"/>
      <c r="D5" s="837" t="s">
        <v>567</v>
      </c>
      <c r="E5" s="838"/>
      <c r="F5" s="837" t="s">
        <v>361</v>
      </c>
      <c r="G5" s="836"/>
      <c r="H5" s="837" t="s">
        <v>362</v>
      </c>
      <c r="I5" s="838"/>
      <c r="J5" s="837" t="s">
        <v>379</v>
      </c>
      <c r="K5" s="838"/>
      <c r="L5" s="837" t="s">
        <v>380</v>
      </c>
      <c r="M5" s="1014"/>
      <c r="N5" s="1015" t="s">
        <v>381</v>
      </c>
      <c r="O5" s="838"/>
      <c r="P5" s="837" t="s">
        <v>354</v>
      </c>
      <c r="Q5" s="838"/>
      <c r="R5" s="997" t="s">
        <v>382</v>
      </c>
      <c r="S5" s="838"/>
    </row>
    <row r="6" spans="1:19" ht="15" customHeight="1">
      <c r="A6" s="833"/>
      <c r="B6" s="839" t="s">
        <v>690</v>
      </c>
      <c r="C6" s="840"/>
      <c r="D6" s="839"/>
      <c r="E6" s="840"/>
      <c r="F6" s="839"/>
      <c r="G6" s="840"/>
      <c r="H6" s="839" t="s">
        <v>363</v>
      </c>
      <c r="I6" s="840"/>
      <c r="J6" s="839" t="s">
        <v>383</v>
      </c>
      <c r="K6" s="840"/>
      <c r="L6" s="839" t="s">
        <v>384</v>
      </c>
      <c r="M6" s="1019"/>
      <c r="N6" s="1013" t="s">
        <v>385</v>
      </c>
      <c r="O6" s="840"/>
      <c r="P6" s="839" t="s">
        <v>386</v>
      </c>
      <c r="Q6" s="840"/>
      <c r="R6" s="997"/>
      <c r="S6" s="840"/>
    </row>
    <row r="7" spans="1:19" s="288" customFormat="1" ht="18.899999999999999" customHeight="1" ph="1">
      <c r="A7" s="302" t="s" ph="1">
        <v>352</v>
      </c>
      <c r="B7" s="297" ph="1">
        <f>SUM(B8:B22)</f>
        <v>162439</v>
      </c>
      <c r="C7" s="299" ph="1">
        <f>SUM(C8:C21)</f>
        <v>0</v>
      </c>
      <c r="D7" s="297" ph="1">
        <f>SUM(D8:D21)</f>
        <v>56610</v>
      </c>
      <c r="E7" s="298" ph="1"/>
      <c r="F7" s="297" ph="1">
        <f>SUM(F8:F21)</f>
        <v>5566</v>
      </c>
      <c r="G7" s="298" ph="1"/>
      <c r="H7" s="297" ph="1">
        <f>SUM(H8:H21)</f>
        <v>42680</v>
      </c>
      <c r="I7" s="298" ph="1"/>
      <c r="J7" s="665" ph="1">
        <f>SUM(J8:J21)</f>
        <v>31492</v>
      </c>
      <c r="K7" s="298" ph="1"/>
      <c r="L7" s="297" ph="1">
        <f>SUM(L8:L21)</f>
        <v>6668</v>
      </c>
      <c r="M7" s="509" ph="1"/>
      <c r="N7" s="367" ph="1">
        <f>SUM(N8:N22)</f>
        <v>142491</v>
      </c>
      <c r="O7" s="298" ph="1"/>
      <c r="P7" s="297" ph="1">
        <f>SUM(P8:P21)</f>
        <v>16485</v>
      </c>
      <c r="Q7" s="298" ph="1"/>
      <c r="R7" s="297" ph="1">
        <f>SUM(R8:R21)</f>
        <v>1727</v>
      </c>
      <c r="S7" s="287" ph="1"/>
    </row>
    <row r="8" spans="1:19" ht="12.9" customHeight="1">
      <c r="A8" s="683" t="s">
        <v>364</v>
      </c>
      <c r="B8" s="4">
        <v>17797</v>
      </c>
      <c r="C8" s="3"/>
      <c r="D8" s="4">
        <v>6694</v>
      </c>
      <c r="E8" s="3"/>
      <c r="F8" s="4">
        <v>1</v>
      </c>
      <c r="G8" s="43"/>
      <c r="H8" s="4">
        <v>9435</v>
      </c>
      <c r="I8" s="3"/>
      <c r="J8" s="4">
        <v>138</v>
      </c>
      <c r="K8" s="3"/>
      <c r="L8" s="4">
        <v>36</v>
      </c>
      <c r="M8" s="510"/>
      <c r="N8" s="295">
        <v>17635</v>
      </c>
      <c r="O8" s="3"/>
      <c r="P8" s="4">
        <v>12</v>
      </c>
      <c r="Q8" s="43"/>
      <c r="R8" s="4" t="s">
        <v>479</v>
      </c>
      <c r="S8" s="290"/>
    </row>
    <row r="9" spans="1:19" ht="12.9" customHeight="1">
      <c r="A9" s="683" t="s">
        <v>365</v>
      </c>
      <c r="B9" s="4">
        <v>8011</v>
      </c>
      <c r="C9" s="3"/>
      <c r="D9" s="4">
        <v>365</v>
      </c>
      <c r="E9" s="3"/>
      <c r="F9" s="4">
        <v>25</v>
      </c>
      <c r="G9" s="43"/>
      <c r="H9" s="4">
        <v>2536</v>
      </c>
      <c r="I9" s="3"/>
      <c r="J9" s="4">
        <v>3307</v>
      </c>
      <c r="K9" s="3"/>
      <c r="L9" s="4">
        <v>686</v>
      </c>
      <c r="M9" s="510"/>
      <c r="N9" s="295">
        <v>5932</v>
      </c>
      <c r="O9" s="3"/>
      <c r="P9" s="4">
        <v>1609</v>
      </c>
      <c r="Q9" s="43"/>
      <c r="R9" s="4">
        <v>305</v>
      </c>
      <c r="S9" s="290"/>
    </row>
    <row r="10" spans="1:19" ht="12.9" customHeight="1">
      <c r="A10" s="683" t="s">
        <v>366</v>
      </c>
      <c r="B10" s="4">
        <v>9316</v>
      </c>
      <c r="C10" s="3"/>
      <c r="D10" s="4">
        <v>846</v>
      </c>
      <c r="E10" s="3"/>
      <c r="F10" s="4">
        <v>132</v>
      </c>
      <c r="G10" s="43"/>
      <c r="H10" s="4">
        <v>2522</v>
      </c>
      <c r="I10" s="3"/>
      <c r="J10" s="4">
        <v>3051</v>
      </c>
      <c r="K10" s="3"/>
      <c r="L10" s="4">
        <v>1222</v>
      </c>
      <c r="M10" s="510"/>
      <c r="N10" s="295">
        <v>6641</v>
      </c>
      <c r="O10" s="3"/>
      <c r="P10" s="4">
        <v>1161</v>
      </c>
      <c r="Q10" s="43"/>
      <c r="R10" s="4">
        <v>437</v>
      </c>
      <c r="S10" s="290"/>
    </row>
    <row r="11" spans="1:19" ht="12.9" customHeight="1">
      <c r="A11" s="683" t="s">
        <v>367</v>
      </c>
      <c r="B11" s="4">
        <v>6688</v>
      </c>
      <c r="C11" s="3"/>
      <c r="D11" s="4">
        <v>893</v>
      </c>
      <c r="E11" s="3"/>
      <c r="F11" s="4">
        <v>157</v>
      </c>
      <c r="G11" s="43"/>
      <c r="H11" s="4">
        <v>1952</v>
      </c>
      <c r="I11" s="3"/>
      <c r="J11" s="4">
        <v>2070</v>
      </c>
      <c r="K11" s="3"/>
      <c r="L11" s="4">
        <v>497</v>
      </c>
      <c r="M11" s="510"/>
      <c r="N11" s="295">
        <v>5422</v>
      </c>
      <c r="O11" s="3"/>
      <c r="P11" s="4">
        <v>1219</v>
      </c>
      <c r="Q11" s="43"/>
      <c r="R11" s="4">
        <v>82</v>
      </c>
      <c r="S11" s="290"/>
    </row>
    <row r="12" spans="1:19" ht="12.9" customHeight="1">
      <c r="A12" s="683" t="s">
        <v>368</v>
      </c>
      <c r="B12" s="4">
        <v>6995</v>
      </c>
      <c r="C12" s="3"/>
      <c r="D12" s="4">
        <v>1226</v>
      </c>
      <c r="E12" s="3"/>
      <c r="F12" s="4">
        <v>216</v>
      </c>
      <c r="G12" s="43"/>
      <c r="H12" s="4">
        <v>2025</v>
      </c>
      <c r="I12" s="3"/>
      <c r="J12" s="4">
        <v>2101</v>
      </c>
      <c r="K12" s="3"/>
      <c r="L12" s="4">
        <v>402</v>
      </c>
      <c r="M12" s="510"/>
      <c r="N12" s="295">
        <v>5814</v>
      </c>
      <c r="O12" s="3"/>
      <c r="P12" s="4">
        <v>1235</v>
      </c>
      <c r="Q12" s="43"/>
      <c r="R12" s="4">
        <v>87</v>
      </c>
      <c r="S12" s="290"/>
    </row>
    <row r="13" spans="1:19" ht="12.9" customHeight="1">
      <c r="A13" s="683" t="s">
        <v>369</v>
      </c>
      <c r="B13" s="4">
        <v>8727</v>
      </c>
      <c r="C13" s="3"/>
      <c r="D13" s="4">
        <v>1505</v>
      </c>
      <c r="E13" s="3"/>
      <c r="F13" s="4">
        <v>307</v>
      </c>
      <c r="G13" s="43"/>
      <c r="H13" s="4">
        <v>2496</v>
      </c>
      <c r="I13" s="3"/>
      <c r="J13" s="4">
        <v>2658</v>
      </c>
      <c r="K13" s="3"/>
      <c r="L13" s="4">
        <v>470</v>
      </c>
      <c r="M13" s="510"/>
      <c r="N13" s="295">
        <v>7100</v>
      </c>
      <c r="O13" s="3"/>
      <c r="P13" s="4">
        <v>1421</v>
      </c>
      <c r="Q13" s="43"/>
      <c r="R13" s="4">
        <v>80</v>
      </c>
      <c r="S13" s="290"/>
    </row>
    <row r="14" spans="1:19" ht="12.9" customHeight="1">
      <c r="A14" s="683" t="s">
        <v>370</v>
      </c>
      <c r="B14" s="4">
        <v>10475</v>
      </c>
      <c r="C14" s="3"/>
      <c r="D14" s="4">
        <v>1671</v>
      </c>
      <c r="E14" s="3"/>
      <c r="F14" s="4">
        <v>426</v>
      </c>
      <c r="G14" s="43"/>
      <c r="H14" s="4">
        <v>3220</v>
      </c>
      <c r="I14" s="3"/>
      <c r="J14" s="4">
        <v>3266</v>
      </c>
      <c r="K14" s="3"/>
      <c r="L14" s="4">
        <v>595</v>
      </c>
      <c r="M14" s="510"/>
      <c r="N14" s="295">
        <v>8347</v>
      </c>
      <c r="O14" s="3"/>
      <c r="P14" s="4">
        <v>1629</v>
      </c>
      <c r="Q14" s="43"/>
      <c r="R14" s="4">
        <v>104</v>
      </c>
      <c r="S14" s="290"/>
    </row>
    <row r="15" spans="1:19" ht="12.9" customHeight="1">
      <c r="A15" s="683" t="s">
        <v>371</v>
      </c>
      <c r="B15" s="4">
        <v>12536</v>
      </c>
      <c r="C15" s="3"/>
      <c r="D15" s="4">
        <v>1899</v>
      </c>
      <c r="E15" s="3"/>
      <c r="F15" s="4">
        <v>497</v>
      </c>
      <c r="G15" s="43"/>
      <c r="H15" s="4">
        <v>4038</v>
      </c>
      <c r="I15" s="3"/>
      <c r="J15" s="4">
        <v>3877</v>
      </c>
      <c r="K15" s="3"/>
      <c r="L15" s="4">
        <v>673</v>
      </c>
      <c r="M15" s="510"/>
      <c r="N15" s="295">
        <v>10316</v>
      </c>
      <c r="O15" s="3"/>
      <c r="P15" s="4">
        <v>2173</v>
      </c>
      <c r="Q15" s="43"/>
      <c r="R15" s="4">
        <v>157</v>
      </c>
      <c r="S15" s="290"/>
    </row>
    <row r="16" spans="1:19" ht="12.9" customHeight="1">
      <c r="A16" s="683" t="s">
        <v>372</v>
      </c>
      <c r="B16" s="4">
        <v>11112</v>
      </c>
      <c r="C16" s="3"/>
      <c r="D16" s="4">
        <v>1663</v>
      </c>
      <c r="E16" s="3"/>
      <c r="F16" s="4">
        <v>524</v>
      </c>
      <c r="G16" s="43"/>
      <c r="H16" s="4">
        <v>3740</v>
      </c>
      <c r="I16" s="3"/>
      <c r="J16" s="4">
        <v>3358</v>
      </c>
      <c r="K16" s="3"/>
      <c r="L16" s="4">
        <v>603</v>
      </c>
      <c r="M16" s="510"/>
      <c r="N16" s="295">
        <v>9299</v>
      </c>
      <c r="O16" s="3"/>
      <c r="P16" s="4">
        <v>1992</v>
      </c>
      <c r="Q16" s="43"/>
      <c r="R16" s="4">
        <v>156</v>
      </c>
      <c r="S16" s="290"/>
    </row>
    <row r="17" spans="1:19" ht="12.9" customHeight="1">
      <c r="A17" s="683" t="s">
        <v>373</v>
      </c>
      <c r="B17" s="4">
        <v>10010</v>
      </c>
      <c r="C17" s="3"/>
      <c r="D17" s="4">
        <v>1962</v>
      </c>
      <c r="E17" s="3"/>
      <c r="F17" s="4">
        <v>506</v>
      </c>
      <c r="G17" s="43"/>
      <c r="H17" s="4">
        <v>3246</v>
      </c>
      <c r="I17" s="3"/>
      <c r="J17" s="4">
        <v>2872</v>
      </c>
      <c r="K17" s="3"/>
      <c r="L17" s="4">
        <v>585</v>
      </c>
      <c r="M17" s="510"/>
      <c r="N17" s="295">
        <v>8279</v>
      </c>
      <c r="O17" s="3"/>
      <c r="P17" s="4">
        <v>1591</v>
      </c>
      <c r="Q17" s="43"/>
      <c r="R17" s="4">
        <v>135</v>
      </c>
      <c r="S17" s="290"/>
    </row>
    <row r="18" spans="1:19" ht="12.9" customHeight="1">
      <c r="A18" s="683" t="s">
        <v>374</v>
      </c>
      <c r="B18" s="4">
        <v>9355</v>
      </c>
      <c r="C18" s="3"/>
      <c r="D18" s="4">
        <v>2903</v>
      </c>
      <c r="E18" s="3"/>
      <c r="F18" s="4">
        <v>523</v>
      </c>
      <c r="G18" s="43"/>
      <c r="H18" s="4">
        <v>2711</v>
      </c>
      <c r="I18" s="3"/>
      <c r="J18" s="4">
        <v>2138</v>
      </c>
      <c r="K18" s="3"/>
      <c r="L18" s="4">
        <v>443</v>
      </c>
      <c r="M18" s="510"/>
      <c r="N18" s="295">
        <v>8005</v>
      </c>
      <c r="O18" s="3"/>
      <c r="P18" s="4">
        <v>1141</v>
      </c>
      <c r="Q18" s="43"/>
      <c r="R18" s="4">
        <v>90</v>
      </c>
      <c r="S18" s="290"/>
    </row>
    <row r="19" spans="1:19" ht="12.9" customHeight="1">
      <c r="A19" s="683" t="s">
        <v>375</v>
      </c>
      <c r="B19" s="4">
        <v>11563</v>
      </c>
      <c r="C19" s="3"/>
      <c r="D19" s="4">
        <v>6235</v>
      </c>
      <c r="E19" s="3"/>
      <c r="F19" s="4">
        <v>668</v>
      </c>
      <c r="G19" s="43"/>
      <c r="H19" s="4">
        <v>2252</v>
      </c>
      <c r="I19" s="3"/>
      <c r="J19" s="4">
        <v>1529</v>
      </c>
      <c r="K19" s="3"/>
      <c r="L19" s="4">
        <v>237</v>
      </c>
      <c r="M19" s="510"/>
      <c r="N19" s="295">
        <v>10568</v>
      </c>
      <c r="O19" s="3"/>
      <c r="P19" s="4">
        <v>715</v>
      </c>
      <c r="Q19" s="43"/>
      <c r="R19" s="4">
        <v>56</v>
      </c>
      <c r="S19" s="290"/>
    </row>
    <row r="20" spans="1:19" ht="12.9" customHeight="1">
      <c r="A20" s="683" t="s">
        <v>376</v>
      </c>
      <c r="B20" s="4">
        <v>13741</v>
      </c>
      <c r="C20" s="3"/>
      <c r="D20" s="4">
        <v>9358</v>
      </c>
      <c r="E20" s="3"/>
      <c r="F20" s="4">
        <v>752</v>
      </c>
      <c r="G20" s="43"/>
      <c r="H20" s="4">
        <v>1718</v>
      </c>
      <c r="I20" s="3"/>
      <c r="J20" s="4">
        <v>863</v>
      </c>
      <c r="K20" s="3"/>
      <c r="L20" s="4">
        <v>157</v>
      </c>
      <c r="M20" s="510"/>
      <c r="N20" s="295">
        <v>13175</v>
      </c>
      <c r="O20" s="3"/>
      <c r="P20" s="4">
        <v>425</v>
      </c>
      <c r="Q20" s="43"/>
      <c r="R20" s="4">
        <v>29</v>
      </c>
      <c r="S20" s="290"/>
    </row>
    <row r="21" spans="1:19" ht="12.9" customHeight="1">
      <c r="A21" s="683" t="s">
        <v>377</v>
      </c>
      <c r="B21" s="4">
        <v>23214</v>
      </c>
      <c r="C21" s="3"/>
      <c r="D21" s="4">
        <v>19390</v>
      </c>
      <c r="E21" s="3"/>
      <c r="F21" s="4">
        <v>832</v>
      </c>
      <c r="G21" s="43"/>
      <c r="H21" s="4">
        <v>789</v>
      </c>
      <c r="I21" s="3"/>
      <c r="J21" s="4">
        <v>264</v>
      </c>
      <c r="K21" s="3"/>
      <c r="L21" s="4">
        <v>62</v>
      </c>
      <c r="M21" s="510"/>
      <c r="N21" s="295">
        <v>23059</v>
      </c>
      <c r="O21" s="3"/>
      <c r="P21" s="4">
        <v>162</v>
      </c>
      <c r="Q21" s="43"/>
      <c r="R21" s="4">
        <v>9</v>
      </c>
      <c r="S21" s="290"/>
    </row>
    <row r="22" spans="1:19" ht="12.9" customHeight="1">
      <c r="A22" s="684" t="s">
        <v>450</v>
      </c>
      <c r="B22" s="700">
        <v>2899</v>
      </c>
      <c r="C22" s="701"/>
      <c r="D22" s="4" t="s">
        <v>479</v>
      </c>
      <c r="E22" s="44"/>
      <c r="F22" s="4" t="s">
        <v>479</v>
      </c>
      <c r="G22" s="44"/>
      <c r="H22" s="4" t="s">
        <v>479</v>
      </c>
      <c r="I22" s="701"/>
      <c r="J22" s="4" t="s">
        <v>479</v>
      </c>
      <c r="K22" s="44"/>
      <c r="L22" s="4" t="s">
        <v>479</v>
      </c>
      <c r="M22" s="510"/>
      <c r="N22" s="296">
        <v>2899</v>
      </c>
      <c r="O22" s="686"/>
      <c r="P22" s="4" t="s">
        <v>479</v>
      </c>
      <c r="Q22" s="44"/>
      <c r="R22" s="4" t="s">
        <v>479</v>
      </c>
      <c r="S22" s="292"/>
    </row>
    <row r="23" spans="1:19" s="288" customFormat="1" ht="18.899999999999999" customHeight="1">
      <c r="A23" s="302" t="s">
        <v>6</v>
      </c>
      <c r="B23" s="297">
        <f>SUM(B24:B38)</f>
        <v>82134</v>
      </c>
      <c r="C23" s="299">
        <f>SUM(C24:C37)</f>
        <v>0</v>
      </c>
      <c r="D23" s="297">
        <f>SUM(D24:D37)</f>
        <v>22482</v>
      </c>
      <c r="E23" s="298"/>
      <c r="F23" s="297">
        <f>SUM(F24:F37)</f>
        <v>3284</v>
      </c>
      <c r="G23" s="298"/>
      <c r="H23" s="297">
        <f>SUM(H24:H37)</f>
        <v>20793</v>
      </c>
      <c r="I23" s="298"/>
      <c r="J23" s="297">
        <f>SUM(J24:J37)</f>
        <v>19929</v>
      </c>
      <c r="K23" s="298"/>
      <c r="L23" s="297">
        <f>SUM(L24:L37)</f>
        <v>4622</v>
      </c>
      <c r="M23" s="511"/>
      <c r="N23" s="367">
        <f>SUM(N24:N38)</f>
        <v>69447</v>
      </c>
      <c r="O23" s="299">
        <f>SUM(O24:O37)</f>
        <v>0</v>
      </c>
      <c r="P23" s="297">
        <f>SUM(P24:P37)</f>
        <v>10542</v>
      </c>
      <c r="Q23" s="298"/>
      <c r="R23" s="297">
        <f>SUM(R24:R37)</f>
        <v>1322</v>
      </c>
      <c r="S23" s="287"/>
    </row>
    <row r="24" spans="1:19" ht="12.9" customHeight="1">
      <c r="A24" s="683" t="s">
        <v>364</v>
      </c>
      <c r="B24" s="4">
        <v>9242</v>
      </c>
      <c r="C24" s="3"/>
      <c r="D24" s="4">
        <v>3516</v>
      </c>
      <c r="E24" s="3"/>
      <c r="F24" s="4">
        <v>1</v>
      </c>
      <c r="G24" s="43"/>
      <c r="H24" s="4">
        <v>4890</v>
      </c>
      <c r="I24" s="3"/>
      <c r="J24" s="4">
        <v>65</v>
      </c>
      <c r="K24" s="3"/>
      <c r="L24" s="4">
        <v>22</v>
      </c>
      <c r="M24" s="512"/>
      <c r="N24" s="295">
        <v>9161</v>
      </c>
      <c r="O24" s="289"/>
      <c r="P24" s="4">
        <v>6</v>
      </c>
      <c r="Q24" s="43"/>
      <c r="R24" s="4" t="s">
        <v>479</v>
      </c>
      <c r="S24" s="290"/>
    </row>
    <row r="25" spans="1:19" ht="12.9" customHeight="1">
      <c r="A25" s="683" t="s">
        <v>365</v>
      </c>
      <c r="B25" s="4">
        <v>4161</v>
      </c>
      <c r="C25" s="3"/>
      <c r="D25" s="4">
        <v>222</v>
      </c>
      <c r="E25" s="3"/>
      <c r="F25" s="4">
        <v>17</v>
      </c>
      <c r="G25" s="43"/>
      <c r="H25" s="4">
        <v>1347</v>
      </c>
      <c r="I25" s="3"/>
      <c r="J25" s="4">
        <v>1664</v>
      </c>
      <c r="K25" s="3"/>
      <c r="L25" s="4">
        <v>343</v>
      </c>
      <c r="M25" s="512"/>
      <c r="N25" s="295">
        <v>3148</v>
      </c>
      <c r="O25" s="289"/>
      <c r="P25" s="4">
        <v>808</v>
      </c>
      <c r="Q25" s="43"/>
      <c r="R25" s="4">
        <v>186</v>
      </c>
      <c r="S25" s="290"/>
    </row>
    <row r="26" spans="1:19" ht="12.9" customHeight="1">
      <c r="A26" s="683" t="s">
        <v>366</v>
      </c>
      <c r="B26" s="4">
        <v>5360</v>
      </c>
      <c r="C26" s="3"/>
      <c r="D26" s="4">
        <v>476</v>
      </c>
      <c r="E26" s="3"/>
      <c r="F26" s="4">
        <v>91</v>
      </c>
      <c r="G26" s="43"/>
      <c r="H26" s="4">
        <v>1475</v>
      </c>
      <c r="I26" s="3"/>
      <c r="J26" s="4">
        <v>1747</v>
      </c>
      <c r="K26" s="3"/>
      <c r="L26" s="4">
        <v>598</v>
      </c>
      <c r="M26" s="512"/>
      <c r="N26" s="295">
        <v>3987</v>
      </c>
      <c r="O26" s="289"/>
      <c r="P26" s="4">
        <v>647</v>
      </c>
      <c r="Q26" s="43"/>
      <c r="R26" s="4">
        <v>325</v>
      </c>
      <c r="S26" s="290"/>
    </row>
    <row r="27" spans="1:19" ht="12.9" customHeight="1">
      <c r="A27" s="683" t="s">
        <v>367</v>
      </c>
      <c r="B27" s="4">
        <v>3519</v>
      </c>
      <c r="C27" s="3"/>
      <c r="D27" s="4">
        <v>340</v>
      </c>
      <c r="E27" s="3"/>
      <c r="F27" s="4">
        <v>88</v>
      </c>
      <c r="G27" s="43"/>
      <c r="H27" s="4">
        <v>1038</v>
      </c>
      <c r="I27" s="3"/>
      <c r="J27" s="4">
        <v>1151</v>
      </c>
      <c r="K27" s="3"/>
      <c r="L27" s="4">
        <v>247</v>
      </c>
      <c r="M27" s="512"/>
      <c r="N27" s="295">
        <v>2904</v>
      </c>
      <c r="O27" s="289"/>
      <c r="P27" s="4">
        <v>727</v>
      </c>
      <c r="Q27" s="43"/>
      <c r="R27" s="4">
        <v>56</v>
      </c>
      <c r="S27" s="290"/>
    </row>
    <row r="28" spans="1:19" ht="12.9" customHeight="1">
      <c r="A28" s="683" t="s">
        <v>368</v>
      </c>
      <c r="B28" s="4">
        <v>3719</v>
      </c>
      <c r="C28" s="3"/>
      <c r="D28" s="4">
        <v>338</v>
      </c>
      <c r="E28" s="3"/>
      <c r="F28" s="4">
        <v>128</v>
      </c>
      <c r="G28" s="43"/>
      <c r="H28" s="4">
        <v>1136</v>
      </c>
      <c r="I28" s="3"/>
      <c r="J28" s="4">
        <v>1290</v>
      </c>
      <c r="K28" s="3"/>
      <c r="L28" s="4">
        <v>240</v>
      </c>
      <c r="M28" s="512"/>
      <c r="N28" s="295">
        <v>3036</v>
      </c>
      <c r="O28" s="289"/>
      <c r="P28" s="4">
        <v>779</v>
      </c>
      <c r="Q28" s="43"/>
      <c r="R28" s="4">
        <v>68</v>
      </c>
      <c r="S28" s="290"/>
    </row>
    <row r="29" spans="1:19" ht="12.9" customHeight="1">
      <c r="A29" s="683" t="s">
        <v>369</v>
      </c>
      <c r="B29" s="4">
        <v>4544</v>
      </c>
      <c r="C29" s="3"/>
      <c r="D29" s="4">
        <v>396</v>
      </c>
      <c r="E29" s="3"/>
      <c r="F29" s="4">
        <v>179</v>
      </c>
      <c r="G29" s="43"/>
      <c r="H29" s="4">
        <v>1190</v>
      </c>
      <c r="I29" s="3"/>
      <c r="J29" s="4">
        <v>1724</v>
      </c>
      <c r="K29" s="3"/>
      <c r="L29" s="4">
        <v>323</v>
      </c>
      <c r="M29" s="512"/>
      <c r="N29" s="295">
        <v>3475</v>
      </c>
      <c r="O29" s="289"/>
      <c r="P29" s="4">
        <v>918</v>
      </c>
      <c r="Q29" s="43"/>
      <c r="R29" s="4">
        <v>60</v>
      </c>
      <c r="S29" s="290"/>
    </row>
    <row r="30" spans="1:19" ht="12.9" customHeight="1">
      <c r="A30" s="683" t="s">
        <v>370</v>
      </c>
      <c r="B30" s="4">
        <v>5460</v>
      </c>
      <c r="C30" s="3"/>
      <c r="D30" s="4">
        <v>463</v>
      </c>
      <c r="E30" s="3"/>
      <c r="F30" s="4">
        <v>238</v>
      </c>
      <c r="G30" s="43"/>
      <c r="H30" s="4">
        <v>1418</v>
      </c>
      <c r="I30" s="3"/>
      <c r="J30" s="4">
        <v>2130</v>
      </c>
      <c r="K30" s="3"/>
      <c r="L30" s="4">
        <v>455</v>
      </c>
      <c r="M30" s="512"/>
      <c r="N30" s="295">
        <v>4042</v>
      </c>
      <c r="O30" s="289"/>
      <c r="P30" s="4">
        <v>1082</v>
      </c>
      <c r="Q30" s="43"/>
      <c r="R30" s="4">
        <v>85</v>
      </c>
      <c r="S30" s="290"/>
    </row>
    <row r="31" spans="1:19" ht="12.9" customHeight="1">
      <c r="A31" s="683" t="s">
        <v>371</v>
      </c>
      <c r="B31" s="4">
        <v>6498</v>
      </c>
      <c r="C31" s="3"/>
      <c r="D31" s="4">
        <v>558</v>
      </c>
      <c r="E31" s="3"/>
      <c r="F31" s="4">
        <v>302</v>
      </c>
      <c r="G31" s="43"/>
      <c r="H31" s="4">
        <v>1707</v>
      </c>
      <c r="I31" s="3"/>
      <c r="J31" s="4">
        <v>2475</v>
      </c>
      <c r="K31" s="3"/>
      <c r="L31" s="4">
        <v>557</v>
      </c>
      <c r="M31" s="512"/>
      <c r="N31" s="295">
        <v>5035</v>
      </c>
      <c r="O31" s="289"/>
      <c r="P31" s="4">
        <v>1438</v>
      </c>
      <c r="Q31" s="43"/>
      <c r="R31" s="4">
        <v>131</v>
      </c>
      <c r="S31" s="290"/>
    </row>
    <row r="32" spans="1:19" ht="12.9" customHeight="1">
      <c r="A32" s="683" t="s">
        <v>372</v>
      </c>
      <c r="B32" s="4">
        <v>5924</v>
      </c>
      <c r="C32" s="3"/>
      <c r="D32" s="4">
        <v>480</v>
      </c>
      <c r="E32" s="3"/>
      <c r="F32" s="4">
        <v>309</v>
      </c>
      <c r="G32" s="43"/>
      <c r="H32" s="4">
        <v>1567</v>
      </c>
      <c r="I32" s="3"/>
      <c r="J32" s="4">
        <v>2296</v>
      </c>
      <c r="K32" s="3"/>
      <c r="L32" s="4">
        <v>515</v>
      </c>
      <c r="M32" s="512"/>
      <c r="N32" s="295">
        <v>4601</v>
      </c>
      <c r="O32" s="289"/>
      <c r="P32" s="4">
        <v>1353</v>
      </c>
      <c r="Q32" s="43"/>
      <c r="R32" s="4">
        <v>135</v>
      </c>
      <c r="S32" s="290"/>
    </row>
    <row r="33" spans="1:19" ht="12.9" customHeight="1">
      <c r="A33" s="683" t="s">
        <v>373</v>
      </c>
      <c r="B33" s="4">
        <v>5083</v>
      </c>
      <c r="C33" s="3"/>
      <c r="D33" s="4">
        <v>511</v>
      </c>
      <c r="E33" s="3"/>
      <c r="F33" s="4">
        <v>313</v>
      </c>
      <c r="G33" s="43"/>
      <c r="H33" s="4">
        <v>1332</v>
      </c>
      <c r="I33" s="3"/>
      <c r="J33" s="4">
        <v>1904</v>
      </c>
      <c r="K33" s="3"/>
      <c r="L33" s="4">
        <v>513</v>
      </c>
      <c r="M33" s="512"/>
      <c r="N33" s="295">
        <v>3831</v>
      </c>
      <c r="O33" s="289"/>
      <c r="P33" s="4">
        <v>1046</v>
      </c>
      <c r="Q33" s="43"/>
      <c r="R33" s="4">
        <v>119</v>
      </c>
      <c r="S33" s="290"/>
    </row>
    <row r="34" spans="1:19" ht="12.9" customHeight="1">
      <c r="A34" s="683" t="s">
        <v>374</v>
      </c>
      <c r="B34" s="4">
        <v>4623</v>
      </c>
      <c r="C34" s="3"/>
      <c r="D34" s="4">
        <v>865</v>
      </c>
      <c r="E34" s="3"/>
      <c r="F34" s="4">
        <v>319</v>
      </c>
      <c r="G34" s="43"/>
      <c r="H34" s="4">
        <v>1158</v>
      </c>
      <c r="I34" s="3"/>
      <c r="J34" s="4">
        <v>1517</v>
      </c>
      <c r="K34" s="3"/>
      <c r="L34" s="4">
        <v>398</v>
      </c>
      <c r="M34" s="512"/>
      <c r="N34" s="295">
        <v>3591</v>
      </c>
      <c r="O34" s="289"/>
      <c r="P34" s="4">
        <v>806</v>
      </c>
      <c r="Q34" s="43"/>
      <c r="R34" s="4">
        <v>77</v>
      </c>
      <c r="S34" s="290"/>
    </row>
    <row r="35" spans="1:19" ht="12.9" customHeight="1">
      <c r="A35" s="683" t="s">
        <v>375</v>
      </c>
      <c r="B35" s="4">
        <v>5608</v>
      </c>
      <c r="C35" s="3"/>
      <c r="D35" s="4">
        <v>2398</v>
      </c>
      <c r="E35" s="3"/>
      <c r="F35" s="4">
        <v>386</v>
      </c>
      <c r="G35" s="43"/>
      <c r="H35" s="4">
        <v>1105</v>
      </c>
      <c r="I35" s="3"/>
      <c r="J35" s="4">
        <v>1148</v>
      </c>
      <c r="K35" s="3"/>
      <c r="L35" s="4">
        <v>214</v>
      </c>
      <c r="M35" s="512"/>
      <c r="N35" s="295">
        <v>4792</v>
      </c>
      <c r="O35" s="289"/>
      <c r="P35" s="4">
        <v>499</v>
      </c>
      <c r="Q35" s="43"/>
      <c r="R35" s="4">
        <v>47</v>
      </c>
      <c r="S35" s="290"/>
    </row>
    <row r="36" spans="1:19" ht="12.9" customHeight="1">
      <c r="A36" s="683" t="s">
        <v>376</v>
      </c>
      <c r="B36" s="4">
        <v>6588</v>
      </c>
      <c r="C36" s="3"/>
      <c r="D36" s="4">
        <v>3957</v>
      </c>
      <c r="E36" s="3"/>
      <c r="F36" s="4">
        <v>451</v>
      </c>
      <c r="G36" s="43"/>
      <c r="H36" s="4">
        <v>956</v>
      </c>
      <c r="I36" s="3"/>
      <c r="J36" s="4">
        <v>625</v>
      </c>
      <c r="K36" s="3"/>
      <c r="L36" s="4">
        <v>141</v>
      </c>
      <c r="M36" s="512"/>
      <c r="N36" s="295">
        <v>6169</v>
      </c>
      <c r="O36" s="289"/>
      <c r="P36" s="4">
        <v>321</v>
      </c>
      <c r="Q36" s="43"/>
      <c r="R36" s="4">
        <v>26</v>
      </c>
      <c r="S36" s="290"/>
    </row>
    <row r="37" spans="1:19" ht="12.9" customHeight="1">
      <c r="A37" s="683" t="s">
        <v>377</v>
      </c>
      <c r="B37" s="4">
        <v>9991</v>
      </c>
      <c r="C37" s="3"/>
      <c r="D37" s="4">
        <v>7962</v>
      </c>
      <c r="E37" s="3"/>
      <c r="F37" s="4">
        <v>462</v>
      </c>
      <c r="G37" s="43"/>
      <c r="H37" s="4">
        <v>474</v>
      </c>
      <c r="I37" s="3"/>
      <c r="J37" s="4">
        <v>193</v>
      </c>
      <c r="K37" s="3"/>
      <c r="L37" s="4">
        <v>56</v>
      </c>
      <c r="M37" s="512"/>
      <c r="N37" s="295">
        <v>9861</v>
      </c>
      <c r="O37" s="289"/>
      <c r="P37" s="4">
        <v>112</v>
      </c>
      <c r="Q37" s="43"/>
      <c r="R37" s="4">
        <v>7</v>
      </c>
      <c r="S37" s="290"/>
    </row>
    <row r="38" spans="1:19" ht="12.9" customHeight="1">
      <c r="A38" s="684" t="s">
        <v>450</v>
      </c>
      <c r="B38" s="700">
        <v>1814</v>
      </c>
      <c r="C38" s="701"/>
      <c r="D38" s="4" t="s">
        <v>479</v>
      </c>
      <c r="E38" s="44"/>
      <c r="F38" s="4" t="s">
        <v>479</v>
      </c>
      <c r="G38" s="44"/>
      <c r="H38" s="4" t="s">
        <v>479</v>
      </c>
      <c r="I38" s="701"/>
      <c r="J38" s="4" t="s">
        <v>479</v>
      </c>
      <c r="K38" s="44"/>
      <c r="L38" s="4" t="s">
        <v>479</v>
      </c>
      <c r="M38" s="510"/>
      <c r="N38" s="296">
        <v>1814</v>
      </c>
      <c r="O38" s="291"/>
      <c r="P38" s="4" t="s">
        <v>479</v>
      </c>
      <c r="Q38" s="44"/>
      <c r="R38" s="4" t="s">
        <v>479</v>
      </c>
      <c r="S38" s="292"/>
    </row>
    <row r="39" spans="1:19" s="288" customFormat="1" ht="18.899999999999999" customHeight="1">
      <c r="A39" s="302" t="s">
        <v>7</v>
      </c>
      <c r="B39" s="297">
        <f>SUM(B40:B54)</f>
        <v>80305</v>
      </c>
      <c r="C39" s="299">
        <f>SUM(C40:C53)</f>
        <v>0</v>
      </c>
      <c r="D39" s="297">
        <f>SUM(D40:D53)</f>
        <v>34128</v>
      </c>
      <c r="E39" s="286"/>
      <c r="F39" s="297">
        <f>SUM(F40:F53)</f>
        <v>2282</v>
      </c>
      <c r="G39" s="298"/>
      <c r="H39" s="297">
        <f>SUM(H40:H53)</f>
        <v>21887</v>
      </c>
      <c r="I39" s="286"/>
      <c r="J39" s="297">
        <f>SUM(J40:J53)</f>
        <v>11563</v>
      </c>
      <c r="K39" s="286"/>
      <c r="L39" s="297">
        <f>SUM(L40:L53)</f>
        <v>2046</v>
      </c>
      <c r="M39" s="511"/>
      <c r="N39" s="367">
        <f>SUM(N40:N54)</f>
        <v>73044</v>
      </c>
      <c r="O39" s="299">
        <f>SUM(O40:O53)</f>
        <v>0</v>
      </c>
      <c r="P39" s="297">
        <f>SUM(P40:P53)</f>
        <v>5943</v>
      </c>
      <c r="Q39" s="298"/>
      <c r="R39" s="297">
        <f>SUM(R40:R53)</f>
        <v>405</v>
      </c>
      <c r="S39" s="287"/>
    </row>
    <row r="40" spans="1:19" ht="12.9" customHeight="1">
      <c r="A40" s="683" t="s">
        <v>364</v>
      </c>
      <c r="B40" s="4">
        <v>8555</v>
      </c>
      <c r="C40" s="289"/>
      <c r="D40" s="4">
        <v>3178</v>
      </c>
      <c r="E40" s="289"/>
      <c r="F40" s="4" t="s">
        <v>479</v>
      </c>
      <c r="G40" s="43"/>
      <c r="H40" s="4">
        <v>4545</v>
      </c>
      <c r="I40" s="289"/>
      <c r="J40" s="4">
        <v>73</v>
      </c>
      <c r="K40" s="289"/>
      <c r="L40" s="4">
        <v>14</v>
      </c>
      <c r="M40" s="512"/>
      <c r="N40" s="295">
        <v>8474</v>
      </c>
      <c r="O40" s="289"/>
      <c r="P40" s="4">
        <v>6</v>
      </c>
      <c r="Q40" s="43"/>
      <c r="R40" s="4" t="s">
        <v>479</v>
      </c>
      <c r="S40" s="290"/>
    </row>
    <row r="41" spans="1:19" ht="12.9" customHeight="1">
      <c r="A41" s="683" t="s">
        <v>365</v>
      </c>
      <c r="B41" s="4">
        <v>3850</v>
      </c>
      <c r="C41" s="289"/>
      <c r="D41" s="4">
        <v>143</v>
      </c>
      <c r="E41" s="289"/>
      <c r="F41" s="4">
        <v>8</v>
      </c>
      <c r="G41" s="43"/>
      <c r="H41" s="4">
        <v>1189</v>
      </c>
      <c r="I41" s="289"/>
      <c r="J41" s="4">
        <v>1643</v>
      </c>
      <c r="K41" s="289"/>
      <c r="L41" s="4">
        <v>343</v>
      </c>
      <c r="M41" s="512"/>
      <c r="N41" s="295">
        <v>2784</v>
      </c>
      <c r="O41" s="289"/>
      <c r="P41" s="4">
        <v>801</v>
      </c>
      <c r="Q41" s="43"/>
      <c r="R41" s="4">
        <v>119</v>
      </c>
      <c r="S41" s="290"/>
    </row>
    <row r="42" spans="1:19" ht="12.9" customHeight="1">
      <c r="A42" s="683" t="s">
        <v>366</v>
      </c>
      <c r="B42" s="4">
        <v>3956</v>
      </c>
      <c r="C42" s="289"/>
      <c r="D42" s="4">
        <v>370</v>
      </c>
      <c r="E42" s="289"/>
      <c r="F42" s="4">
        <v>41</v>
      </c>
      <c r="G42" s="43"/>
      <c r="H42" s="4">
        <v>1047</v>
      </c>
      <c r="I42" s="289"/>
      <c r="J42" s="4">
        <v>1304</v>
      </c>
      <c r="K42" s="289"/>
      <c r="L42" s="4">
        <v>624</v>
      </c>
      <c r="M42" s="512"/>
      <c r="N42" s="295">
        <v>2654</v>
      </c>
      <c r="O42" s="289"/>
      <c r="P42" s="4">
        <v>514</v>
      </c>
      <c r="Q42" s="43"/>
      <c r="R42" s="4">
        <v>112</v>
      </c>
      <c r="S42" s="290"/>
    </row>
    <row r="43" spans="1:19" ht="12.9" customHeight="1">
      <c r="A43" s="683" t="s">
        <v>367</v>
      </c>
      <c r="B43" s="4">
        <v>3169</v>
      </c>
      <c r="C43" s="289"/>
      <c r="D43" s="4">
        <v>553</v>
      </c>
      <c r="E43" s="289"/>
      <c r="F43" s="4">
        <v>69</v>
      </c>
      <c r="G43" s="43"/>
      <c r="H43" s="4">
        <v>914</v>
      </c>
      <c r="I43" s="289"/>
      <c r="J43" s="4">
        <v>919</v>
      </c>
      <c r="K43" s="289"/>
      <c r="L43" s="4">
        <v>250</v>
      </c>
      <c r="M43" s="512"/>
      <c r="N43" s="295">
        <v>2518</v>
      </c>
      <c r="O43" s="289"/>
      <c r="P43" s="4">
        <v>492</v>
      </c>
      <c r="Q43" s="43"/>
      <c r="R43" s="4">
        <v>26</v>
      </c>
      <c r="S43" s="290"/>
    </row>
    <row r="44" spans="1:19" ht="12.9" customHeight="1">
      <c r="A44" s="683" t="s">
        <v>368</v>
      </c>
      <c r="B44" s="4">
        <v>3276</v>
      </c>
      <c r="C44" s="289"/>
      <c r="D44" s="4">
        <v>888</v>
      </c>
      <c r="E44" s="289"/>
      <c r="F44" s="4">
        <v>88</v>
      </c>
      <c r="G44" s="43"/>
      <c r="H44" s="4">
        <v>889</v>
      </c>
      <c r="I44" s="289"/>
      <c r="J44" s="4">
        <v>811</v>
      </c>
      <c r="K44" s="289"/>
      <c r="L44" s="4">
        <v>162</v>
      </c>
      <c r="M44" s="512"/>
      <c r="N44" s="295">
        <v>2778</v>
      </c>
      <c r="O44" s="289"/>
      <c r="P44" s="4">
        <v>456</v>
      </c>
      <c r="Q44" s="43"/>
      <c r="R44" s="4">
        <v>19</v>
      </c>
      <c r="S44" s="290"/>
    </row>
    <row r="45" spans="1:19" ht="12.9" customHeight="1">
      <c r="A45" s="683" t="s">
        <v>369</v>
      </c>
      <c r="B45" s="4">
        <v>4183</v>
      </c>
      <c r="C45" s="289"/>
      <c r="D45" s="4">
        <v>1109</v>
      </c>
      <c r="E45" s="289"/>
      <c r="F45" s="4">
        <v>128</v>
      </c>
      <c r="G45" s="43"/>
      <c r="H45" s="4">
        <v>1306</v>
      </c>
      <c r="I45" s="289"/>
      <c r="J45" s="4">
        <v>934</v>
      </c>
      <c r="K45" s="289"/>
      <c r="L45" s="4">
        <v>147</v>
      </c>
      <c r="M45" s="512"/>
      <c r="N45" s="295">
        <v>3625</v>
      </c>
      <c r="O45" s="289"/>
      <c r="P45" s="4">
        <v>503</v>
      </c>
      <c r="Q45" s="43"/>
      <c r="R45" s="4">
        <v>20</v>
      </c>
      <c r="S45" s="290"/>
    </row>
    <row r="46" spans="1:19" ht="12.9" customHeight="1">
      <c r="A46" s="683" t="s">
        <v>370</v>
      </c>
      <c r="B46" s="4">
        <v>5015</v>
      </c>
      <c r="C46" s="289"/>
      <c r="D46" s="4">
        <v>1208</v>
      </c>
      <c r="E46" s="289"/>
      <c r="F46" s="4">
        <v>188</v>
      </c>
      <c r="G46" s="43"/>
      <c r="H46" s="4">
        <v>1802</v>
      </c>
      <c r="I46" s="289"/>
      <c r="J46" s="4">
        <v>1136</v>
      </c>
      <c r="K46" s="289"/>
      <c r="L46" s="4">
        <v>140</v>
      </c>
      <c r="M46" s="512"/>
      <c r="N46" s="295">
        <v>4305</v>
      </c>
      <c r="O46" s="289"/>
      <c r="P46" s="4">
        <v>547</v>
      </c>
      <c r="Q46" s="43"/>
      <c r="R46" s="4">
        <v>19</v>
      </c>
      <c r="S46" s="290"/>
    </row>
    <row r="47" spans="1:19" ht="12.9" customHeight="1">
      <c r="A47" s="683" t="s">
        <v>371</v>
      </c>
      <c r="B47" s="4">
        <v>6038</v>
      </c>
      <c r="C47" s="289"/>
      <c r="D47" s="4">
        <v>1341</v>
      </c>
      <c r="E47" s="289"/>
      <c r="F47" s="4">
        <v>195</v>
      </c>
      <c r="G47" s="43"/>
      <c r="H47" s="4">
        <v>2331</v>
      </c>
      <c r="I47" s="293"/>
      <c r="J47" s="4">
        <v>1402</v>
      </c>
      <c r="K47" s="289"/>
      <c r="L47" s="4">
        <v>116</v>
      </c>
      <c r="M47" s="512"/>
      <c r="N47" s="295">
        <v>5281</v>
      </c>
      <c r="O47" s="289"/>
      <c r="P47" s="4">
        <v>735</v>
      </c>
      <c r="Q47" s="43"/>
      <c r="R47" s="4">
        <v>26</v>
      </c>
      <c r="S47" s="290"/>
    </row>
    <row r="48" spans="1:19" ht="12.9" customHeight="1">
      <c r="A48" s="683" t="s">
        <v>372</v>
      </c>
      <c r="B48" s="4">
        <v>5188</v>
      </c>
      <c r="C48" s="289"/>
      <c r="D48" s="4">
        <v>1183</v>
      </c>
      <c r="E48" s="289"/>
      <c r="F48" s="4">
        <v>215</v>
      </c>
      <c r="G48" s="43"/>
      <c r="H48" s="4">
        <v>2173</v>
      </c>
      <c r="I48" s="289"/>
      <c r="J48" s="4">
        <v>1062</v>
      </c>
      <c r="K48" s="289"/>
      <c r="L48" s="4">
        <v>88</v>
      </c>
      <c r="M48" s="512"/>
      <c r="N48" s="295">
        <v>4698</v>
      </c>
      <c r="O48" s="289"/>
      <c r="P48" s="4">
        <v>639</v>
      </c>
      <c r="Q48" s="43"/>
      <c r="R48" s="4">
        <v>21</v>
      </c>
      <c r="S48" s="290"/>
    </row>
    <row r="49" spans="1:19" ht="12.9" customHeight="1">
      <c r="A49" s="683" t="s">
        <v>373</v>
      </c>
      <c r="B49" s="4">
        <v>4927</v>
      </c>
      <c r="C49" s="289"/>
      <c r="D49" s="4">
        <v>1451</v>
      </c>
      <c r="E49" s="289"/>
      <c r="F49" s="4">
        <v>193</v>
      </c>
      <c r="G49" s="43"/>
      <c r="H49" s="4">
        <v>1914</v>
      </c>
      <c r="I49" s="289"/>
      <c r="J49" s="4">
        <v>968</v>
      </c>
      <c r="K49" s="289"/>
      <c r="L49" s="4">
        <v>72</v>
      </c>
      <c r="M49" s="512"/>
      <c r="N49" s="295">
        <v>4448</v>
      </c>
      <c r="O49" s="289"/>
      <c r="P49" s="4">
        <v>545</v>
      </c>
      <c r="Q49" s="43"/>
      <c r="R49" s="4">
        <v>16</v>
      </c>
      <c r="S49" s="290"/>
    </row>
    <row r="50" spans="1:19" ht="12.9" customHeight="1">
      <c r="A50" s="683" t="s">
        <v>374</v>
      </c>
      <c r="B50" s="4">
        <v>4732</v>
      </c>
      <c r="C50" s="289"/>
      <c r="D50" s="4">
        <v>2038</v>
      </c>
      <c r="E50" s="289"/>
      <c r="F50" s="4">
        <v>204</v>
      </c>
      <c r="G50" s="43"/>
      <c r="H50" s="4">
        <v>1553</v>
      </c>
      <c r="I50" s="289"/>
      <c r="J50" s="4">
        <v>621</v>
      </c>
      <c r="K50" s="289"/>
      <c r="L50" s="4">
        <v>45</v>
      </c>
      <c r="M50" s="512"/>
      <c r="N50" s="295">
        <v>4414</v>
      </c>
      <c r="O50" s="289"/>
      <c r="P50" s="4">
        <v>335</v>
      </c>
      <c r="Q50" s="43"/>
      <c r="R50" s="4">
        <v>13</v>
      </c>
      <c r="S50" s="290"/>
    </row>
    <row r="51" spans="1:19" ht="12.9" customHeight="1">
      <c r="A51" s="683" t="s">
        <v>375</v>
      </c>
      <c r="B51" s="4">
        <v>5955</v>
      </c>
      <c r="C51" s="289"/>
      <c r="D51" s="4">
        <v>3837</v>
      </c>
      <c r="E51" s="289"/>
      <c r="F51" s="4">
        <v>282</v>
      </c>
      <c r="G51" s="43"/>
      <c r="H51" s="4">
        <v>1147</v>
      </c>
      <c r="I51" s="289"/>
      <c r="J51" s="4">
        <v>381</v>
      </c>
      <c r="K51" s="289"/>
      <c r="L51" s="4">
        <v>23</v>
      </c>
      <c r="M51" s="512"/>
      <c r="N51" s="295">
        <v>5776</v>
      </c>
      <c r="O51" s="289"/>
      <c r="P51" s="4">
        <v>216</v>
      </c>
      <c r="Q51" s="43"/>
      <c r="R51" s="4">
        <v>9</v>
      </c>
      <c r="S51" s="290"/>
    </row>
    <row r="52" spans="1:19" ht="12.9" customHeight="1">
      <c r="A52" s="683" t="s">
        <v>376</v>
      </c>
      <c r="B52" s="4">
        <v>7153</v>
      </c>
      <c r="C52" s="289"/>
      <c r="D52" s="4">
        <v>5401</v>
      </c>
      <c r="E52" s="289"/>
      <c r="F52" s="4">
        <v>301</v>
      </c>
      <c r="G52" s="43"/>
      <c r="H52" s="4">
        <v>762</v>
      </c>
      <c r="I52" s="289"/>
      <c r="J52" s="4">
        <v>238</v>
      </c>
      <c r="K52" s="289"/>
      <c r="L52" s="4">
        <v>16</v>
      </c>
      <c r="M52" s="512"/>
      <c r="N52" s="295">
        <v>7006</v>
      </c>
      <c r="O52" s="289"/>
      <c r="P52" s="4">
        <v>104</v>
      </c>
      <c r="Q52" s="43"/>
      <c r="R52" s="4">
        <v>3</v>
      </c>
      <c r="S52" s="290"/>
    </row>
    <row r="53" spans="1:19" ht="12.9" customHeight="1">
      <c r="A53" s="683" t="s">
        <v>377</v>
      </c>
      <c r="B53" s="4">
        <v>13223</v>
      </c>
      <c r="C53" s="289"/>
      <c r="D53" s="4">
        <v>11428</v>
      </c>
      <c r="E53" s="289"/>
      <c r="F53" s="4">
        <v>370</v>
      </c>
      <c r="G53" s="43"/>
      <c r="H53" s="368">
        <v>315</v>
      </c>
      <c r="I53" s="698"/>
      <c r="J53" s="368">
        <v>71</v>
      </c>
      <c r="K53" s="289"/>
      <c r="L53" s="4">
        <v>6</v>
      </c>
      <c r="M53" s="512"/>
      <c r="N53" s="295">
        <v>13198</v>
      </c>
      <c r="O53" s="289"/>
      <c r="P53" s="4">
        <v>50</v>
      </c>
      <c r="Q53" s="43"/>
      <c r="R53" s="4">
        <v>2</v>
      </c>
      <c r="S53" s="290"/>
    </row>
    <row r="54" spans="1:19" ht="12.9" customHeight="1">
      <c r="A54" s="684" t="s">
        <v>450</v>
      </c>
      <c r="B54" s="700">
        <v>1085</v>
      </c>
      <c r="C54" s="291"/>
      <c r="D54" s="700" t="s">
        <v>479</v>
      </c>
      <c r="E54" s="44"/>
      <c r="F54" s="700" t="s">
        <v>479</v>
      </c>
      <c r="G54" s="44"/>
      <c r="H54" s="700" t="s">
        <v>479</v>
      </c>
      <c r="I54" s="701"/>
      <c r="J54" s="699" t="s">
        <v>479</v>
      </c>
      <c r="K54" s="44"/>
      <c r="L54" s="699" t="s">
        <v>479</v>
      </c>
      <c r="M54" s="702"/>
      <c r="N54" s="296">
        <v>1085</v>
      </c>
      <c r="O54" s="291"/>
      <c r="P54" s="685" t="s">
        <v>479</v>
      </c>
      <c r="Q54" s="44"/>
      <c r="R54" s="685" t="s">
        <v>479</v>
      </c>
      <c r="S54" s="292"/>
    </row>
    <row r="55" spans="1:19" ht="14.1" customHeight="1">
      <c r="A55" s="912" t="s">
        <v>572</v>
      </c>
      <c r="B55" s="912"/>
      <c r="C55" s="912"/>
      <c r="D55" s="912"/>
      <c r="E55" s="912"/>
      <c r="F55" s="912"/>
      <c r="G55" s="912"/>
      <c r="H55" s="912"/>
      <c r="I55" s="912"/>
      <c r="J55" s="912"/>
      <c r="K55" s="912"/>
    </row>
    <row r="56" spans="1:19" ht="14.1" customHeight="1">
      <c r="A56" s="1017"/>
      <c r="B56" s="1017"/>
      <c r="C56" s="1017"/>
      <c r="D56" s="1017"/>
      <c r="E56" s="294" t="s">
        <v>378</v>
      </c>
    </row>
  </sheetData>
  <sheetProtection algorithmName="SHA-512" hashValue="jg/QGYChXZ75w2ywmsXLt5cDm3UYlzDDlyClGhX8RqBQdbiAnGKMRmMUJIl9jM1nRyS4JEPMi9KRUPrzZpNDqg==" saltValue="u/q64HtnUldb+TfpKJBGOA==" spinCount="100000" sheet="1" objects="1" scenarios="1"/>
  <mergeCells count="23">
    <mergeCell ref="A1:S1"/>
    <mergeCell ref="A56:D56"/>
    <mergeCell ref="D5:E6"/>
    <mergeCell ref="B5:C5"/>
    <mergeCell ref="B6:C6"/>
    <mergeCell ref="A4:A6"/>
    <mergeCell ref="B4:I4"/>
    <mergeCell ref="H5:I5"/>
    <mergeCell ref="A55:K55"/>
    <mergeCell ref="J4:M4"/>
    <mergeCell ref="L6:M6"/>
    <mergeCell ref="J5:K5"/>
    <mergeCell ref="F5:G6"/>
    <mergeCell ref="H6:I6"/>
    <mergeCell ref="J3:S3"/>
    <mergeCell ref="N4:S4"/>
    <mergeCell ref="R5:S6"/>
    <mergeCell ref="P6:Q6"/>
    <mergeCell ref="N6:O6"/>
    <mergeCell ref="J6:K6"/>
    <mergeCell ref="P5:Q5"/>
    <mergeCell ref="L5:M5"/>
    <mergeCell ref="N5:O5"/>
  </mergeCells>
  <phoneticPr fontId="4"/>
  <printOptions horizontalCentered="1"/>
  <pageMargins left="0.70866141732283472" right="0.70866141732283472" top="0.78740157480314965" bottom="0.78740157480314965" header="0.51181102362204722" footer="0.51181102362204722"/>
  <pageSetup paperSize="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showGridLines="0" zoomScaleNormal="100" workbookViewId="0">
      <selection sqref="A1:N1"/>
    </sheetView>
  </sheetViews>
  <sheetFormatPr defaultColWidth="9" defaultRowHeight="13.2"/>
  <cols>
    <col min="1" max="1" width="12.109375" style="1" customWidth="1"/>
    <col min="2" max="2" width="10.44140625" style="9" customWidth="1"/>
    <col min="3" max="3" width="0.44140625" style="9" customWidth="1"/>
    <col min="4" max="4" width="10.44140625" style="9" customWidth="1"/>
    <col min="5" max="5" width="0.44140625" style="9" customWidth="1"/>
    <col min="6" max="6" width="10.44140625" style="9" customWidth="1"/>
    <col min="7" max="7" width="0.44140625" style="9" customWidth="1"/>
    <col min="8" max="8" width="10.44140625" style="9" customWidth="1"/>
    <col min="9" max="9" width="0.44140625" style="9" customWidth="1"/>
    <col min="10" max="10" width="10.44140625" style="9" customWidth="1"/>
    <col min="11" max="11" width="0.44140625" style="9" customWidth="1"/>
    <col min="12" max="12" width="10.44140625" style="9" customWidth="1"/>
    <col min="13" max="13" width="0.44140625" style="9" customWidth="1"/>
    <col min="14" max="14" width="10.44140625" style="9" customWidth="1"/>
    <col min="15" max="15" width="0.44140625" style="1" customWidth="1"/>
    <col min="16" max="16384" width="9" style="1"/>
  </cols>
  <sheetData>
    <row r="1" spans="1:21" ht="22.95" customHeight="1">
      <c r="A1" s="1021" t="s">
        <v>464</v>
      </c>
      <c r="B1" s="1021"/>
      <c r="C1" s="1021"/>
      <c r="D1" s="1021"/>
      <c r="E1" s="1021"/>
      <c r="F1" s="1021"/>
      <c r="G1" s="1021"/>
      <c r="H1" s="1021"/>
      <c r="I1" s="1021"/>
      <c r="J1" s="1021"/>
      <c r="K1" s="1021"/>
      <c r="L1" s="1021"/>
      <c r="M1" s="1021"/>
      <c r="N1" s="1021"/>
      <c r="O1" s="198"/>
      <c r="P1" s="198"/>
      <c r="Q1" s="198"/>
      <c r="R1" s="198"/>
      <c r="S1" s="198"/>
      <c r="T1" s="198"/>
      <c r="U1" s="198"/>
    </row>
    <row r="2" spans="1:21" ht="22.95" customHeight="1"/>
    <row r="3" spans="1:21" ht="22.95" customHeight="1">
      <c r="A3" s="1022" t="s">
        <v>466</v>
      </c>
      <c r="B3" s="1022"/>
      <c r="C3" s="1022"/>
      <c r="D3" s="1022"/>
      <c r="E3" s="1022"/>
      <c r="F3" s="1022"/>
      <c r="G3" s="1022"/>
      <c r="H3" s="1022"/>
      <c r="I3" s="1022"/>
      <c r="J3" s="1022"/>
      <c r="K3" s="1022"/>
      <c r="L3" s="1022"/>
      <c r="M3" s="1022"/>
      <c r="N3" s="1022"/>
      <c r="O3" s="260"/>
      <c r="P3" s="260"/>
      <c r="Q3" s="260"/>
      <c r="R3" s="260"/>
      <c r="S3" s="260"/>
      <c r="T3" s="260"/>
    </row>
    <row r="4" spans="1:21" ht="22.5" customHeight="1">
      <c r="A4" s="454"/>
      <c r="B4" s="1023" t="s">
        <v>483</v>
      </c>
      <c r="C4" s="1024"/>
      <c r="D4" s="1023" t="s">
        <v>573</v>
      </c>
      <c r="E4" s="1024"/>
      <c r="F4" s="1023" t="s">
        <v>621</v>
      </c>
      <c r="G4" s="1024"/>
      <c r="H4" s="1023" t="s">
        <v>632</v>
      </c>
      <c r="I4" s="1024"/>
      <c r="J4" s="754" t="s">
        <v>670</v>
      </c>
      <c r="K4" s="755"/>
      <c r="L4" s="1023" t="s">
        <v>713</v>
      </c>
      <c r="M4" s="1024"/>
      <c r="N4" s="1023" t="s">
        <v>735</v>
      </c>
      <c r="O4" s="1024"/>
    </row>
    <row r="5" spans="1:21" ht="22.5" customHeight="1">
      <c r="A5" s="277" t="s">
        <v>465</v>
      </c>
      <c r="B5" s="278">
        <v>3493</v>
      </c>
      <c r="C5" s="280"/>
      <c r="D5" s="278">
        <f>SUM(D7:D24)</f>
        <v>3783</v>
      </c>
      <c r="E5" s="280"/>
      <c r="F5" s="278">
        <f>SUM(F7:F24)</f>
        <v>3707</v>
      </c>
      <c r="G5" s="280"/>
      <c r="H5" s="278">
        <f>SUM(H7:H24)</f>
        <v>3705</v>
      </c>
      <c r="I5" s="280"/>
      <c r="J5" s="278">
        <f>SUM(J7:J24)</f>
        <v>4043</v>
      </c>
      <c r="K5" s="280"/>
      <c r="L5" s="717">
        <f>SUM(L7:L24)</f>
        <v>4419</v>
      </c>
      <c r="M5" s="280"/>
      <c r="N5" s="717">
        <f>SUM(N7:N24)</f>
        <v>4829</v>
      </c>
      <c r="O5" s="280"/>
    </row>
    <row r="6" spans="1:21" ht="22.5" customHeight="1">
      <c r="A6" s="455"/>
      <c r="B6" s="279"/>
      <c r="C6" s="280"/>
      <c r="D6" s="279"/>
      <c r="E6" s="280"/>
      <c r="F6" s="279"/>
      <c r="G6" s="280"/>
      <c r="H6" s="279"/>
      <c r="I6" s="280"/>
      <c r="J6" s="279"/>
      <c r="K6" s="280"/>
      <c r="L6" s="718"/>
      <c r="M6" s="280"/>
      <c r="N6" s="718"/>
      <c r="O6" s="280"/>
    </row>
    <row r="7" spans="1:21" ht="22.5" customHeight="1">
      <c r="A7" s="455" t="s">
        <v>387</v>
      </c>
      <c r="B7" s="456">
        <v>219</v>
      </c>
      <c r="C7" s="280"/>
      <c r="D7" s="456">
        <v>229</v>
      </c>
      <c r="E7" s="280"/>
      <c r="F7" s="456">
        <v>213</v>
      </c>
      <c r="G7" s="280"/>
      <c r="H7" s="456">
        <v>212</v>
      </c>
      <c r="I7" s="280"/>
      <c r="J7" s="456">
        <v>239</v>
      </c>
      <c r="K7" s="280"/>
      <c r="L7" s="719">
        <v>250</v>
      </c>
      <c r="M7" s="280"/>
      <c r="N7" s="719">
        <v>250</v>
      </c>
      <c r="O7" s="280"/>
    </row>
    <row r="8" spans="1:21" ht="22.5" customHeight="1">
      <c r="A8" s="455" t="s">
        <v>388</v>
      </c>
      <c r="B8" s="456">
        <v>639</v>
      </c>
      <c r="C8" s="280"/>
      <c r="D8" s="456">
        <v>748</v>
      </c>
      <c r="E8" s="280"/>
      <c r="F8" s="456">
        <v>731</v>
      </c>
      <c r="G8" s="280"/>
      <c r="H8" s="456">
        <v>732</v>
      </c>
      <c r="I8" s="280"/>
      <c r="J8" s="456">
        <v>785</v>
      </c>
      <c r="K8" s="280"/>
      <c r="L8" s="719">
        <v>821</v>
      </c>
      <c r="M8" s="280"/>
      <c r="N8" s="719">
        <v>956</v>
      </c>
      <c r="O8" s="280"/>
    </row>
    <row r="9" spans="1:21" ht="22.5" customHeight="1">
      <c r="A9" s="455" t="s">
        <v>389</v>
      </c>
      <c r="B9" s="457">
        <v>39</v>
      </c>
      <c r="C9" s="280"/>
      <c r="D9" s="457">
        <v>35</v>
      </c>
      <c r="E9" s="280"/>
      <c r="F9" s="457">
        <v>36</v>
      </c>
      <c r="G9" s="280"/>
      <c r="H9" s="457">
        <v>35</v>
      </c>
      <c r="I9" s="280"/>
      <c r="J9" s="457">
        <v>35</v>
      </c>
      <c r="K9" s="280"/>
      <c r="L9" s="720">
        <v>33</v>
      </c>
      <c r="M9" s="280"/>
      <c r="N9" s="720">
        <v>30</v>
      </c>
      <c r="O9" s="280"/>
    </row>
    <row r="10" spans="1:21" ht="22.5" customHeight="1">
      <c r="A10" s="455" t="s">
        <v>390</v>
      </c>
      <c r="B10" s="457">
        <v>193</v>
      </c>
      <c r="C10" s="280"/>
      <c r="D10" s="457">
        <v>212</v>
      </c>
      <c r="E10" s="280"/>
      <c r="F10" s="457">
        <v>223</v>
      </c>
      <c r="G10" s="280"/>
      <c r="H10" s="457">
        <v>238</v>
      </c>
      <c r="I10" s="280"/>
      <c r="J10" s="457">
        <v>255</v>
      </c>
      <c r="K10" s="280"/>
      <c r="L10" s="720">
        <v>281</v>
      </c>
      <c r="M10" s="280"/>
      <c r="N10" s="720">
        <v>285</v>
      </c>
      <c r="O10" s="280"/>
    </row>
    <row r="11" spans="1:21" ht="22.5" customHeight="1">
      <c r="A11" s="455" t="s">
        <v>391</v>
      </c>
      <c r="B11" s="457">
        <v>486</v>
      </c>
      <c r="C11" s="280"/>
      <c r="D11" s="457">
        <v>505</v>
      </c>
      <c r="E11" s="280"/>
      <c r="F11" s="457">
        <v>480</v>
      </c>
      <c r="G11" s="280"/>
      <c r="H11" s="457">
        <v>478</v>
      </c>
      <c r="I11" s="280"/>
      <c r="J11" s="457">
        <v>480</v>
      </c>
      <c r="K11" s="280"/>
      <c r="L11" s="720">
        <v>466</v>
      </c>
      <c r="M11" s="280"/>
      <c r="N11" s="720">
        <v>466</v>
      </c>
      <c r="O11" s="280"/>
    </row>
    <row r="12" spans="1:21" ht="22.5" customHeight="1">
      <c r="A12" s="455" t="s">
        <v>444</v>
      </c>
      <c r="B12" s="457">
        <v>496</v>
      </c>
      <c r="C12" s="280"/>
      <c r="D12" s="457">
        <v>552</v>
      </c>
      <c r="E12" s="280"/>
      <c r="F12" s="457">
        <v>560</v>
      </c>
      <c r="G12" s="280"/>
      <c r="H12" s="457">
        <v>556</v>
      </c>
      <c r="I12" s="280"/>
      <c r="J12" s="457">
        <v>615</v>
      </c>
      <c r="K12" s="280"/>
      <c r="L12" s="720">
        <v>734</v>
      </c>
      <c r="M12" s="280"/>
      <c r="N12" s="720">
        <v>827</v>
      </c>
      <c r="O12" s="280"/>
    </row>
    <row r="13" spans="1:21" ht="22.5" customHeight="1">
      <c r="A13" s="455" t="s">
        <v>445</v>
      </c>
      <c r="B13" s="457">
        <v>108</v>
      </c>
      <c r="C13" s="280"/>
      <c r="D13" s="457">
        <v>106</v>
      </c>
      <c r="E13" s="280"/>
      <c r="F13" s="457">
        <v>102</v>
      </c>
      <c r="G13" s="280"/>
      <c r="H13" s="457">
        <v>107</v>
      </c>
      <c r="I13" s="280"/>
      <c r="J13" s="457">
        <v>108</v>
      </c>
      <c r="K13" s="280"/>
      <c r="L13" s="720">
        <v>110</v>
      </c>
      <c r="M13" s="280"/>
      <c r="N13" s="720">
        <v>112</v>
      </c>
      <c r="O13" s="280"/>
    </row>
    <row r="14" spans="1:21" ht="22.5" customHeight="1">
      <c r="A14" s="455" t="s">
        <v>392</v>
      </c>
      <c r="B14" s="457">
        <v>121</v>
      </c>
      <c r="C14" s="280"/>
      <c r="D14" s="457">
        <v>119</v>
      </c>
      <c r="E14" s="280"/>
      <c r="F14" s="457">
        <v>119</v>
      </c>
      <c r="G14" s="280"/>
      <c r="H14" s="457">
        <v>115</v>
      </c>
      <c r="I14" s="280"/>
      <c r="J14" s="457">
        <v>112</v>
      </c>
      <c r="K14" s="280"/>
      <c r="L14" s="720">
        <v>109</v>
      </c>
      <c r="M14" s="280"/>
      <c r="N14" s="720">
        <v>102</v>
      </c>
      <c r="O14" s="280"/>
    </row>
    <row r="15" spans="1:21" ht="22.5" customHeight="1">
      <c r="A15" s="455" t="s">
        <v>393</v>
      </c>
      <c r="B15" s="457">
        <v>111</v>
      </c>
      <c r="C15" s="280"/>
      <c r="D15" s="457">
        <v>104</v>
      </c>
      <c r="E15" s="280"/>
      <c r="F15" s="457">
        <v>80</v>
      </c>
      <c r="G15" s="280"/>
      <c r="H15" s="457">
        <v>66</v>
      </c>
      <c r="I15" s="280"/>
      <c r="J15" s="457">
        <v>70</v>
      </c>
      <c r="K15" s="280"/>
      <c r="L15" s="720">
        <v>69</v>
      </c>
      <c r="M15" s="280"/>
      <c r="N15" s="720">
        <v>69</v>
      </c>
      <c r="O15" s="280"/>
    </row>
    <row r="16" spans="1:21" ht="22.5" customHeight="1">
      <c r="A16" s="455" t="s">
        <v>394</v>
      </c>
      <c r="B16" s="457">
        <v>47</v>
      </c>
      <c r="C16" s="280"/>
      <c r="D16" s="457">
        <v>92</v>
      </c>
      <c r="E16" s="280"/>
      <c r="F16" s="457">
        <v>91</v>
      </c>
      <c r="G16" s="280"/>
      <c r="H16" s="457">
        <v>83</v>
      </c>
      <c r="I16" s="280"/>
      <c r="J16" s="457">
        <v>118</v>
      </c>
      <c r="K16" s="280"/>
      <c r="L16" s="720">
        <v>166</v>
      </c>
      <c r="M16" s="280"/>
      <c r="N16" s="720">
        <v>253</v>
      </c>
      <c r="O16" s="280"/>
    </row>
    <row r="17" spans="1:15" ht="22.5" customHeight="1">
      <c r="A17" s="455" t="s">
        <v>395</v>
      </c>
      <c r="B17" s="457">
        <v>387</v>
      </c>
      <c r="C17" s="280"/>
      <c r="D17" s="457">
        <v>374</v>
      </c>
      <c r="E17" s="280"/>
      <c r="F17" s="457">
        <v>372</v>
      </c>
      <c r="G17" s="280"/>
      <c r="H17" s="457">
        <v>373</v>
      </c>
      <c r="I17" s="280"/>
      <c r="J17" s="457">
        <v>348</v>
      </c>
      <c r="K17" s="280"/>
      <c r="L17" s="720">
        <v>346</v>
      </c>
      <c r="M17" s="280"/>
      <c r="N17" s="720">
        <v>346</v>
      </c>
      <c r="O17" s="280"/>
    </row>
    <row r="18" spans="1:15" ht="22.5" customHeight="1">
      <c r="A18" s="455" t="s">
        <v>396</v>
      </c>
      <c r="B18" s="457">
        <v>20</v>
      </c>
      <c r="C18" s="280"/>
      <c r="D18" s="457">
        <v>20</v>
      </c>
      <c r="E18" s="280"/>
      <c r="F18" s="457">
        <v>20</v>
      </c>
      <c r="G18" s="280"/>
      <c r="H18" s="457">
        <v>20</v>
      </c>
      <c r="I18" s="280"/>
      <c r="J18" s="457">
        <v>18</v>
      </c>
      <c r="K18" s="280"/>
      <c r="L18" s="720">
        <v>20</v>
      </c>
      <c r="M18" s="280"/>
      <c r="N18" s="720">
        <v>18</v>
      </c>
      <c r="O18" s="280"/>
    </row>
    <row r="19" spans="1:15" ht="22.5" customHeight="1">
      <c r="A19" s="455" t="s">
        <v>397</v>
      </c>
      <c r="B19" s="457">
        <v>14</v>
      </c>
      <c r="C19" s="280"/>
      <c r="D19" s="457">
        <v>14</v>
      </c>
      <c r="E19" s="280"/>
      <c r="F19" s="457">
        <v>13</v>
      </c>
      <c r="G19" s="280"/>
      <c r="H19" s="457">
        <v>13</v>
      </c>
      <c r="I19" s="280"/>
      <c r="J19" s="457">
        <v>13</v>
      </c>
      <c r="K19" s="280"/>
      <c r="L19" s="720">
        <v>16</v>
      </c>
      <c r="M19" s="280"/>
      <c r="N19" s="720">
        <v>16</v>
      </c>
      <c r="O19" s="280"/>
    </row>
    <row r="20" spans="1:15" ht="22.5" customHeight="1">
      <c r="A20" s="455" t="s">
        <v>398</v>
      </c>
      <c r="B20" s="457">
        <v>15</v>
      </c>
      <c r="C20" s="280"/>
      <c r="D20" s="457">
        <v>16</v>
      </c>
      <c r="E20" s="280"/>
      <c r="F20" s="457">
        <v>16</v>
      </c>
      <c r="G20" s="280"/>
      <c r="H20" s="457">
        <v>14</v>
      </c>
      <c r="I20" s="280"/>
      <c r="J20" s="457">
        <v>14</v>
      </c>
      <c r="K20" s="280"/>
      <c r="L20" s="720">
        <v>12</v>
      </c>
      <c r="M20" s="280"/>
      <c r="N20" s="720">
        <v>11</v>
      </c>
      <c r="O20" s="280"/>
    </row>
    <row r="21" spans="1:15" ht="22.5" customHeight="1">
      <c r="A21" s="455" t="s">
        <v>446</v>
      </c>
      <c r="B21" s="457">
        <v>127</v>
      </c>
      <c r="C21" s="280"/>
      <c r="D21" s="457">
        <v>137</v>
      </c>
      <c r="E21" s="280"/>
      <c r="F21" s="457">
        <v>141</v>
      </c>
      <c r="G21" s="280"/>
      <c r="H21" s="457">
        <v>142</v>
      </c>
      <c r="I21" s="280"/>
      <c r="J21" s="457">
        <v>136</v>
      </c>
      <c r="K21" s="280"/>
      <c r="L21" s="720">
        <v>134</v>
      </c>
      <c r="M21" s="280"/>
      <c r="N21" s="720">
        <v>137</v>
      </c>
      <c r="O21" s="280"/>
    </row>
    <row r="22" spans="1:15" ht="22.5" customHeight="1">
      <c r="A22" s="721" t="s">
        <v>714</v>
      </c>
      <c r="B22" s="720">
        <v>37</v>
      </c>
      <c r="C22" s="722"/>
      <c r="D22" s="720">
        <v>37</v>
      </c>
      <c r="E22" s="722"/>
      <c r="F22" s="720">
        <v>30</v>
      </c>
      <c r="G22" s="722"/>
      <c r="H22" s="720">
        <v>45</v>
      </c>
      <c r="I22" s="722"/>
      <c r="J22" s="720">
        <v>103</v>
      </c>
      <c r="K22" s="722"/>
      <c r="L22" s="720">
        <v>141</v>
      </c>
      <c r="M22" s="280"/>
      <c r="N22" s="720">
        <v>136</v>
      </c>
      <c r="O22" s="280"/>
    </row>
    <row r="23" spans="1:15" ht="22.5" customHeight="1">
      <c r="A23" s="721" t="s">
        <v>715</v>
      </c>
      <c r="B23" s="720">
        <v>82</v>
      </c>
      <c r="C23" s="722"/>
      <c r="D23" s="720">
        <v>95</v>
      </c>
      <c r="E23" s="722"/>
      <c r="F23" s="720">
        <v>95</v>
      </c>
      <c r="G23" s="722"/>
      <c r="H23" s="720">
        <v>120</v>
      </c>
      <c r="I23" s="722"/>
      <c r="J23" s="720">
        <v>186</v>
      </c>
      <c r="K23" s="722"/>
      <c r="L23" s="720">
        <v>257</v>
      </c>
      <c r="M23" s="280"/>
      <c r="N23" s="720">
        <v>283</v>
      </c>
      <c r="O23" s="280"/>
    </row>
    <row r="24" spans="1:15" ht="22.5" customHeight="1">
      <c r="A24" s="723" t="s">
        <v>280</v>
      </c>
      <c r="B24" s="724">
        <v>352</v>
      </c>
      <c r="C24" s="725"/>
      <c r="D24" s="724">
        <v>388</v>
      </c>
      <c r="E24" s="725"/>
      <c r="F24" s="724">
        <v>385</v>
      </c>
      <c r="G24" s="725"/>
      <c r="H24" s="724">
        <v>356</v>
      </c>
      <c r="I24" s="725"/>
      <c r="J24" s="724">
        <v>408</v>
      </c>
      <c r="K24" s="725"/>
      <c r="L24" s="724">
        <v>454</v>
      </c>
      <c r="M24" s="281"/>
      <c r="N24" s="724">
        <v>532</v>
      </c>
      <c r="O24" s="281"/>
    </row>
    <row r="25" spans="1:15" ht="13.5" customHeight="1">
      <c r="A25" s="513" t="s">
        <v>570</v>
      </c>
      <c r="B25" s="262"/>
      <c r="C25" s="262"/>
      <c r="D25" s="262"/>
      <c r="E25" s="262"/>
      <c r="F25" s="262"/>
      <c r="G25" s="262"/>
      <c r="H25" s="262"/>
      <c r="I25" s="262"/>
      <c r="J25" s="262"/>
      <c r="K25" s="262"/>
      <c r="L25" s="262"/>
      <c r="M25" s="262"/>
      <c r="N25" s="262"/>
      <c r="O25" s="261"/>
    </row>
    <row r="26" spans="1:15" ht="13.5" customHeight="1">
      <c r="A26" s="458" t="s">
        <v>571</v>
      </c>
    </row>
  </sheetData>
  <sheetProtection algorithmName="SHA-512" hashValue="IloCxE9N+aJYnRP1o7Z8sAyVYkwxYBRKFirh4j04h2eMiMNY+KT0ZkPKEKLpbj5MFyW+kpasHkdJd8j1d1jgKQ==" saltValue="aw0VGkG/AzlyutITr3f71w==" spinCount="100000" sheet="1" objects="1" scenarios="1"/>
  <mergeCells count="8">
    <mergeCell ref="A1:N1"/>
    <mergeCell ref="A3:N3"/>
    <mergeCell ref="L4:M4"/>
    <mergeCell ref="N4:O4"/>
    <mergeCell ref="B4:C4"/>
    <mergeCell ref="D4:E4"/>
    <mergeCell ref="F4:G4"/>
    <mergeCell ref="H4:I4"/>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4"/>
  <sheetViews>
    <sheetView showGridLines="0" zoomScaleNormal="100" zoomScaleSheetLayoutView="100" workbookViewId="0">
      <selection sqref="A1:AB1"/>
    </sheetView>
  </sheetViews>
  <sheetFormatPr defaultColWidth="9" defaultRowHeight="13.2"/>
  <cols>
    <col min="1" max="1" width="10.6640625" style="95" customWidth="1"/>
    <col min="2" max="2" width="9.6640625" style="96" customWidth="1"/>
    <col min="3" max="3" width="0.88671875" style="66" customWidth="1"/>
    <col min="4" max="4" width="9.6640625" style="65" customWidth="1"/>
    <col min="5" max="5" width="0.88671875" style="66" customWidth="1"/>
    <col min="6" max="6" width="9.6640625" style="97" customWidth="1"/>
    <col min="7" max="7" width="0.88671875" style="66" customWidth="1"/>
    <col min="8" max="8" width="9.6640625" style="65" customWidth="1"/>
    <col min="9" max="9" width="0.88671875" style="66" customWidth="1"/>
    <col min="10" max="10" width="9.6640625" style="98" customWidth="1"/>
    <col min="11" max="11" width="0.88671875" style="66" customWidth="1"/>
    <col min="12" max="12" width="9.6640625" style="65" customWidth="1"/>
    <col min="13" max="13" width="0.88671875" style="66" customWidth="1"/>
    <col min="14" max="14" width="9.6640625" style="98" customWidth="1"/>
    <col min="15" max="15" width="0.88671875" style="65" customWidth="1"/>
    <col min="16" max="16" width="11.33203125" style="65" customWidth="1"/>
    <col min="17" max="17" width="0.88671875" style="65" customWidth="1"/>
    <col min="18" max="18" width="11.33203125" style="65" customWidth="1"/>
    <col min="19" max="19" width="0.88671875" style="65" customWidth="1"/>
    <col min="20" max="20" width="11.33203125" style="65" customWidth="1"/>
    <col min="21" max="21" width="0.88671875" style="65" customWidth="1"/>
    <col min="22" max="22" width="11.33203125" style="65" customWidth="1"/>
    <col min="23" max="23" width="0.88671875" style="65" customWidth="1"/>
    <col min="24" max="24" width="11.33203125" style="65" customWidth="1"/>
    <col min="25" max="25" width="0.88671875" style="65" customWidth="1"/>
    <col min="26" max="26" width="11.33203125" style="65" customWidth="1"/>
    <col min="27" max="27" width="0.88671875" style="65" customWidth="1"/>
    <col min="28" max="28" width="10.6640625" style="101" customWidth="1"/>
    <col min="29" max="16384" width="9" style="65"/>
  </cols>
  <sheetData>
    <row r="1" spans="1:28" ht="23.1" customHeight="1">
      <c r="A1" s="807" t="s">
        <v>756</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row>
    <row r="2" spans="1:28" ht="23.1" customHeight="1">
      <c r="Q2" s="66"/>
      <c r="S2" s="66"/>
      <c r="U2" s="66"/>
      <c r="V2" s="99"/>
      <c r="W2" s="66"/>
      <c r="Y2" s="66"/>
      <c r="Z2" s="100"/>
      <c r="AA2" s="66"/>
    </row>
    <row r="3" spans="1:28" ht="23.1" customHeight="1">
      <c r="A3" s="739"/>
      <c r="B3" s="739"/>
      <c r="C3" s="739"/>
      <c r="D3" s="739"/>
      <c r="E3" s="739"/>
      <c r="F3" s="739"/>
      <c r="G3" s="739"/>
      <c r="H3" s="739"/>
      <c r="I3" s="739"/>
      <c r="J3" s="739"/>
      <c r="K3" s="739"/>
      <c r="L3" s="739"/>
      <c r="M3" s="739"/>
      <c r="N3" s="739"/>
      <c r="O3" s="739"/>
      <c r="P3" s="790" t="s">
        <v>724</v>
      </c>
      <c r="Q3" s="790"/>
      <c r="R3" s="790"/>
      <c r="S3" s="790"/>
      <c r="T3" s="790"/>
      <c r="U3" s="790"/>
      <c r="V3" s="790"/>
      <c r="W3" s="790"/>
      <c r="X3" s="790"/>
      <c r="Y3" s="790"/>
      <c r="Z3" s="790"/>
      <c r="AA3" s="790"/>
      <c r="AB3" s="790"/>
    </row>
    <row r="4" spans="1:28" ht="12" customHeight="1">
      <c r="A4" s="795" t="s">
        <v>27</v>
      </c>
      <c r="B4" s="797" t="s">
        <v>49</v>
      </c>
      <c r="C4" s="798"/>
      <c r="D4" s="799" t="s">
        <v>28</v>
      </c>
      <c r="E4" s="800"/>
      <c r="F4" s="801" t="s">
        <v>29</v>
      </c>
      <c r="G4" s="802"/>
      <c r="H4" s="799" t="s">
        <v>30</v>
      </c>
      <c r="I4" s="800"/>
      <c r="J4" s="801" t="s">
        <v>31</v>
      </c>
      <c r="K4" s="802"/>
      <c r="L4" s="799" t="s">
        <v>32</v>
      </c>
      <c r="M4" s="800"/>
      <c r="N4" s="799" t="s">
        <v>33</v>
      </c>
      <c r="O4" s="800"/>
      <c r="P4" s="799" t="s">
        <v>34</v>
      </c>
      <c r="Q4" s="800"/>
      <c r="R4" s="799" t="s">
        <v>35</v>
      </c>
      <c r="S4" s="800"/>
      <c r="T4" s="799" t="s">
        <v>36</v>
      </c>
      <c r="U4" s="800"/>
      <c r="V4" s="799" t="s">
        <v>37</v>
      </c>
      <c r="W4" s="800"/>
      <c r="X4" s="799" t="s">
        <v>38</v>
      </c>
      <c r="Y4" s="800"/>
      <c r="Z4" s="801" t="s">
        <v>39</v>
      </c>
      <c r="AA4" s="802"/>
      <c r="AB4" s="795" t="s">
        <v>27</v>
      </c>
    </row>
    <row r="5" spans="1:28" ht="19.5" customHeight="1">
      <c r="A5" s="796"/>
      <c r="B5" s="803" t="s">
        <v>502</v>
      </c>
      <c r="C5" s="809"/>
      <c r="D5" s="803" t="s">
        <v>40</v>
      </c>
      <c r="E5" s="804"/>
      <c r="F5" s="803"/>
      <c r="G5" s="804"/>
      <c r="H5" s="803" t="s">
        <v>41</v>
      </c>
      <c r="I5" s="804"/>
      <c r="J5" s="803"/>
      <c r="K5" s="804"/>
      <c r="L5" s="810" t="s">
        <v>503</v>
      </c>
      <c r="M5" s="811"/>
      <c r="N5" s="803" t="s">
        <v>42</v>
      </c>
      <c r="O5" s="804"/>
      <c r="P5" s="803" t="s">
        <v>43</v>
      </c>
      <c r="Q5" s="804"/>
      <c r="R5" s="803" t="s">
        <v>44</v>
      </c>
      <c r="S5" s="804"/>
      <c r="T5" s="810" t="s">
        <v>504</v>
      </c>
      <c r="U5" s="811"/>
      <c r="V5" s="803" t="s">
        <v>45</v>
      </c>
      <c r="W5" s="804"/>
      <c r="X5" s="803" t="s">
        <v>46</v>
      </c>
      <c r="Y5" s="804"/>
      <c r="Z5" s="803"/>
      <c r="AA5" s="804"/>
      <c r="AB5" s="808"/>
    </row>
    <row r="6" spans="1:28" ht="9.9" customHeight="1">
      <c r="A6" s="759"/>
      <c r="B6" s="327" t="s">
        <v>9</v>
      </c>
      <c r="C6" s="328"/>
      <c r="D6" s="329" t="s">
        <v>9</v>
      </c>
      <c r="E6" s="328"/>
      <c r="F6" s="330" t="s">
        <v>47</v>
      </c>
      <c r="G6" s="328"/>
      <c r="H6" s="329" t="s">
        <v>50</v>
      </c>
      <c r="I6" s="328"/>
      <c r="J6" s="331" t="s">
        <v>47</v>
      </c>
      <c r="K6" s="328"/>
      <c r="L6" s="329" t="s">
        <v>9</v>
      </c>
      <c r="M6" s="328"/>
      <c r="N6" s="332" t="s">
        <v>47</v>
      </c>
      <c r="O6" s="174"/>
      <c r="P6" s="333" t="s">
        <v>9</v>
      </c>
      <c r="Q6" s="328"/>
      <c r="R6" s="329" t="s">
        <v>9</v>
      </c>
      <c r="S6" s="328"/>
      <c r="T6" s="329" t="s">
        <v>9</v>
      </c>
      <c r="U6" s="328"/>
      <c r="V6" s="334" t="s">
        <v>47</v>
      </c>
      <c r="W6" s="328"/>
      <c r="X6" s="329" t="s">
        <v>9</v>
      </c>
      <c r="Y6" s="328"/>
      <c r="Z6" s="335" t="s">
        <v>48</v>
      </c>
      <c r="AA6" s="328"/>
      <c r="AB6" s="336"/>
    </row>
    <row r="7" spans="1:28" ht="6" customHeight="1">
      <c r="A7" s="805" t="s">
        <v>748</v>
      </c>
      <c r="B7" s="791">
        <v>141803</v>
      </c>
      <c r="C7" s="120"/>
      <c r="D7" s="127"/>
      <c r="E7" s="120"/>
      <c r="F7" s="330"/>
      <c r="G7" s="120"/>
      <c r="H7" s="127"/>
      <c r="I7" s="120"/>
      <c r="J7" s="331"/>
      <c r="K7" s="120"/>
      <c r="L7" s="127"/>
      <c r="M7" s="120"/>
      <c r="N7" s="332"/>
      <c r="O7" s="174"/>
      <c r="P7" s="119"/>
      <c r="Q7" s="120"/>
      <c r="R7" s="127"/>
      <c r="S7" s="120"/>
      <c r="T7" s="127"/>
      <c r="U7" s="120"/>
      <c r="V7" s="334"/>
      <c r="W7" s="120"/>
      <c r="X7" s="127"/>
      <c r="Y7" s="120"/>
      <c r="Z7" s="335"/>
      <c r="AA7" s="328"/>
      <c r="AB7" s="793" t="s">
        <v>748</v>
      </c>
    </row>
    <row r="8" spans="1:28" ht="9.9" customHeight="1">
      <c r="A8" s="806"/>
      <c r="B8" s="792"/>
      <c r="C8" s="120"/>
      <c r="D8" s="127">
        <v>1597</v>
      </c>
      <c r="E8" s="120"/>
      <c r="F8" s="330">
        <v>11.1</v>
      </c>
      <c r="G8" s="120"/>
      <c r="H8" s="127">
        <v>655</v>
      </c>
      <c r="I8" s="120"/>
      <c r="J8" s="331">
        <v>4.5999999999999996</v>
      </c>
      <c r="K8" s="120"/>
      <c r="L8" s="127">
        <f>D8-H8</f>
        <v>942</v>
      </c>
      <c r="M8" s="120"/>
      <c r="N8" s="332">
        <v>6.6</v>
      </c>
      <c r="O8" s="174"/>
      <c r="P8" s="119">
        <v>6492</v>
      </c>
      <c r="Q8" s="120"/>
      <c r="R8" s="127">
        <v>8833</v>
      </c>
      <c r="S8" s="120"/>
      <c r="T8" s="127">
        <f>R8-P8</f>
        <v>2341</v>
      </c>
      <c r="U8" s="120"/>
      <c r="V8" s="334">
        <v>16.3</v>
      </c>
      <c r="W8" s="120"/>
      <c r="X8" s="127">
        <f>SUM(L8,T8)</f>
        <v>3283</v>
      </c>
      <c r="Y8" s="120"/>
      <c r="Z8" s="335">
        <v>2.3199999999999998</v>
      </c>
      <c r="AA8" s="328"/>
      <c r="AB8" s="794"/>
    </row>
    <row r="9" spans="1:28" ht="6" customHeight="1">
      <c r="A9" s="805" t="s">
        <v>12</v>
      </c>
      <c r="B9" s="791">
        <v>145086</v>
      </c>
      <c r="C9" s="120"/>
      <c r="D9" s="127"/>
      <c r="E9" s="120"/>
      <c r="F9" s="330"/>
      <c r="G9" s="120"/>
      <c r="H9" s="127"/>
      <c r="I9" s="120"/>
      <c r="J9" s="331"/>
      <c r="K9" s="120"/>
      <c r="L9" s="127"/>
      <c r="M9" s="120"/>
      <c r="N9" s="332"/>
      <c r="O9" s="174"/>
      <c r="P9" s="119"/>
      <c r="Q9" s="120"/>
      <c r="R9" s="127"/>
      <c r="S9" s="120"/>
      <c r="T9" s="127"/>
      <c r="U9" s="120"/>
      <c r="V9" s="334"/>
      <c r="W9" s="120"/>
      <c r="X9" s="127"/>
      <c r="Y9" s="120"/>
      <c r="Z9" s="335"/>
      <c r="AA9" s="328"/>
      <c r="AB9" s="793" t="s">
        <v>12</v>
      </c>
    </row>
    <row r="10" spans="1:28" ht="9.9" customHeight="1">
      <c r="A10" s="806"/>
      <c r="B10" s="792"/>
      <c r="C10" s="120"/>
      <c r="D10" s="127">
        <v>1556</v>
      </c>
      <c r="E10" s="120"/>
      <c r="F10" s="330">
        <v>10.6</v>
      </c>
      <c r="G10" s="120"/>
      <c r="H10" s="127">
        <v>623</v>
      </c>
      <c r="I10" s="120"/>
      <c r="J10" s="331">
        <v>4.2</v>
      </c>
      <c r="K10" s="120"/>
      <c r="L10" s="127">
        <f>D10-H10</f>
        <v>933</v>
      </c>
      <c r="M10" s="120"/>
      <c r="N10" s="332">
        <v>6.4</v>
      </c>
      <c r="O10" s="174"/>
      <c r="P10" s="119">
        <v>6585</v>
      </c>
      <c r="Q10" s="120"/>
      <c r="R10" s="127">
        <v>9035</v>
      </c>
      <c r="S10" s="120"/>
      <c r="T10" s="127">
        <f>R10-P10</f>
        <v>2450</v>
      </c>
      <c r="U10" s="120"/>
      <c r="V10" s="334">
        <v>16.7</v>
      </c>
      <c r="W10" s="120"/>
      <c r="X10" s="127">
        <f>SUM(L10,T10)</f>
        <v>3383</v>
      </c>
      <c r="Y10" s="120"/>
      <c r="Z10" s="335">
        <v>2.33</v>
      </c>
      <c r="AA10" s="328"/>
      <c r="AB10" s="794"/>
    </row>
    <row r="11" spans="1:28" ht="6" customHeight="1">
      <c r="A11" s="805" t="s">
        <v>13</v>
      </c>
      <c r="B11" s="791">
        <v>148469</v>
      </c>
      <c r="C11" s="120"/>
      <c r="D11" s="127"/>
      <c r="E11" s="120"/>
      <c r="F11" s="330"/>
      <c r="G11" s="120"/>
      <c r="H11" s="127"/>
      <c r="I11" s="120"/>
      <c r="J11" s="331"/>
      <c r="K11" s="120"/>
      <c r="L11" s="127"/>
      <c r="M11" s="120"/>
      <c r="N11" s="332"/>
      <c r="O11" s="174"/>
      <c r="P11" s="119"/>
      <c r="Q11" s="120"/>
      <c r="R11" s="127"/>
      <c r="S11" s="120"/>
      <c r="T11" s="127"/>
      <c r="U11" s="120"/>
      <c r="V11" s="334"/>
      <c r="W11" s="120"/>
      <c r="X11" s="127"/>
      <c r="Y11" s="120"/>
      <c r="Z11" s="335"/>
      <c r="AA11" s="328"/>
      <c r="AB11" s="793" t="s">
        <v>13</v>
      </c>
    </row>
    <row r="12" spans="1:28" ht="9.9" customHeight="1">
      <c r="A12" s="806"/>
      <c r="B12" s="792"/>
      <c r="C12" s="120"/>
      <c r="D12" s="127">
        <v>1521</v>
      </c>
      <c r="E12" s="120"/>
      <c r="F12" s="330">
        <v>10.199999999999999</v>
      </c>
      <c r="G12" s="120"/>
      <c r="H12" s="127">
        <v>615</v>
      </c>
      <c r="I12" s="120"/>
      <c r="J12" s="331">
        <v>4.0999999999999996</v>
      </c>
      <c r="K12" s="120"/>
      <c r="L12" s="127">
        <f>D12-H12</f>
        <v>906</v>
      </c>
      <c r="M12" s="120"/>
      <c r="N12" s="332">
        <v>6</v>
      </c>
      <c r="O12" s="174"/>
      <c r="P12" s="119">
        <v>6891</v>
      </c>
      <c r="Q12" s="120"/>
      <c r="R12" s="127">
        <v>8700</v>
      </c>
      <c r="S12" s="120"/>
      <c r="T12" s="127">
        <f>R12-P12</f>
        <v>1809</v>
      </c>
      <c r="U12" s="120"/>
      <c r="V12" s="334">
        <v>12.1</v>
      </c>
      <c r="W12" s="120"/>
      <c r="X12" s="127">
        <f>SUM(L12,T12)</f>
        <v>2715</v>
      </c>
      <c r="Y12" s="120"/>
      <c r="Z12" s="335">
        <v>1.83</v>
      </c>
      <c r="AA12" s="328"/>
      <c r="AB12" s="794"/>
    </row>
    <row r="13" spans="1:28" ht="6" customHeight="1">
      <c r="A13" s="805" t="s">
        <v>14</v>
      </c>
      <c r="B13" s="791">
        <v>151184</v>
      </c>
      <c r="C13" s="120"/>
      <c r="D13" s="127"/>
      <c r="E13" s="120"/>
      <c r="F13" s="330"/>
      <c r="G13" s="120"/>
      <c r="H13" s="127"/>
      <c r="I13" s="120"/>
      <c r="J13" s="331"/>
      <c r="K13" s="120"/>
      <c r="L13" s="127"/>
      <c r="M13" s="120"/>
      <c r="N13" s="332"/>
      <c r="O13" s="174"/>
      <c r="P13" s="119"/>
      <c r="Q13" s="120"/>
      <c r="R13" s="127"/>
      <c r="S13" s="120"/>
      <c r="T13" s="127"/>
      <c r="U13" s="120"/>
      <c r="V13" s="334"/>
      <c r="W13" s="120"/>
      <c r="X13" s="127"/>
      <c r="Y13" s="120"/>
      <c r="Z13" s="335"/>
      <c r="AA13" s="328"/>
      <c r="AB13" s="793" t="s">
        <v>14</v>
      </c>
    </row>
    <row r="14" spans="1:28" ht="9.9" customHeight="1">
      <c r="A14" s="806"/>
      <c r="B14" s="792"/>
      <c r="C14" s="120"/>
      <c r="D14" s="127">
        <v>1519</v>
      </c>
      <c r="E14" s="120"/>
      <c r="F14" s="330">
        <v>10</v>
      </c>
      <c r="G14" s="120"/>
      <c r="H14" s="127">
        <v>655</v>
      </c>
      <c r="I14" s="120"/>
      <c r="J14" s="331">
        <v>4.3</v>
      </c>
      <c r="K14" s="120"/>
      <c r="L14" s="127">
        <f>D14-H14</f>
        <v>864</v>
      </c>
      <c r="M14" s="120"/>
      <c r="N14" s="332">
        <v>5.7</v>
      </c>
      <c r="O14" s="174"/>
      <c r="P14" s="119">
        <v>7405</v>
      </c>
      <c r="Q14" s="120"/>
      <c r="R14" s="127">
        <v>8158</v>
      </c>
      <c r="S14" s="120"/>
      <c r="T14" s="127">
        <f>R14-P14</f>
        <v>753</v>
      </c>
      <c r="U14" s="120"/>
      <c r="V14" s="334">
        <v>5</v>
      </c>
      <c r="W14" s="120"/>
      <c r="X14" s="127">
        <f>SUM(L14,T14)</f>
        <v>1617</v>
      </c>
      <c r="Y14" s="120"/>
      <c r="Z14" s="335">
        <v>1.07</v>
      </c>
      <c r="AA14" s="328"/>
      <c r="AB14" s="794"/>
    </row>
    <row r="15" spans="1:28" ht="6" customHeight="1">
      <c r="A15" s="805" t="s">
        <v>586</v>
      </c>
      <c r="B15" s="791">
        <v>152801</v>
      </c>
      <c r="C15" s="120"/>
      <c r="D15" s="127"/>
      <c r="E15" s="120"/>
      <c r="F15" s="330"/>
      <c r="G15" s="120"/>
      <c r="H15" s="127"/>
      <c r="I15" s="120"/>
      <c r="J15" s="331"/>
      <c r="K15" s="120"/>
      <c r="L15" s="127"/>
      <c r="M15" s="120"/>
      <c r="N15" s="332"/>
      <c r="O15" s="174"/>
      <c r="P15" s="119"/>
      <c r="Q15" s="120"/>
      <c r="R15" s="127"/>
      <c r="S15" s="120"/>
      <c r="T15" s="127"/>
      <c r="U15" s="120"/>
      <c r="V15" s="334"/>
      <c r="W15" s="120"/>
      <c r="X15" s="127"/>
      <c r="Y15" s="120"/>
      <c r="Z15" s="335"/>
      <c r="AA15" s="328"/>
      <c r="AB15" s="793" t="s">
        <v>586</v>
      </c>
    </row>
    <row r="16" spans="1:28" ht="9.9" customHeight="1">
      <c r="A16" s="806"/>
      <c r="B16" s="792"/>
      <c r="C16" s="120"/>
      <c r="D16" s="127">
        <v>1374</v>
      </c>
      <c r="E16" s="120"/>
      <c r="F16" s="330">
        <v>8.9</v>
      </c>
      <c r="G16" s="120"/>
      <c r="H16" s="127">
        <v>717</v>
      </c>
      <c r="I16" s="120"/>
      <c r="J16" s="331">
        <v>4.5999999999999996</v>
      </c>
      <c r="K16" s="120"/>
      <c r="L16" s="127">
        <f>D16-H16</f>
        <v>657</v>
      </c>
      <c r="M16" s="120"/>
      <c r="N16" s="332">
        <v>4.3</v>
      </c>
      <c r="O16" s="174"/>
      <c r="P16" s="119">
        <v>7385</v>
      </c>
      <c r="Q16" s="120"/>
      <c r="R16" s="127">
        <v>9547</v>
      </c>
      <c r="S16" s="120"/>
      <c r="T16" s="127">
        <f>R16-P16</f>
        <v>2162</v>
      </c>
      <c r="U16" s="120"/>
      <c r="V16" s="334">
        <v>14.1</v>
      </c>
      <c r="W16" s="120"/>
      <c r="X16" s="127">
        <f>SUM(L16,T16)</f>
        <v>2819</v>
      </c>
      <c r="Y16" s="120"/>
      <c r="Z16" s="335">
        <v>1.84</v>
      </c>
      <c r="AA16" s="328"/>
      <c r="AB16" s="794"/>
    </row>
    <row r="17" spans="1:28" ht="6" customHeight="1">
      <c r="A17" s="805" t="s">
        <v>15</v>
      </c>
      <c r="B17" s="791">
        <v>155620</v>
      </c>
      <c r="C17" s="120"/>
      <c r="D17" s="127"/>
      <c r="E17" s="120"/>
      <c r="F17" s="330"/>
      <c r="G17" s="120"/>
      <c r="H17" s="127"/>
      <c r="I17" s="120"/>
      <c r="J17" s="331"/>
      <c r="K17" s="120"/>
      <c r="L17" s="127"/>
      <c r="M17" s="120"/>
      <c r="N17" s="332"/>
      <c r="O17" s="174"/>
      <c r="P17" s="119"/>
      <c r="Q17" s="120"/>
      <c r="R17" s="127"/>
      <c r="S17" s="120"/>
      <c r="T17" s="127"/>
      <c r="U17" s="120"/>
      <c r="V17" s="334"/>
      <c r="W17" s="120"/>
      <c r="X17" s="127"/>
      <c r="Y17" s="120"/>
      <c r="Z17" s="335"/>
      <c r="AA17" s="328"/>
      <c r="AB17" s="793" t="s">
        <v>15</v>
      </c>
    </row>
    <row r="18" spans="1:28" ht="9.9" customHeight="1">
      <c r="A18" s="806"/>
      <c r="B18" s="792"/>
      <c r="C18" s="120"/>
      <c r="D18" s="127">
        <v>1382</v>
      </c>
      <c r="E18" s="120"/>
      <c r="F18" s="330">
        <v>8.8000000000000007</v>
      </c>
      <c r="G18" s="120"/>
      <c r="H18" s="127">
        <v>718</v>
      </c>
      <c r="I18" s="120"/>
      <c r="J18" s="331">
        <v>4.5999999999999996</v>
      </c>
      <c r="K18" s="120"/>
      <c r="L18" s="127">
        <f>D18-H18</f>
        <v>664</v>
      </c>
      <c r="M18" s="120"/>
      <c r="N18" s="332">
        <v>4.3</v>
      </c>
      <c r="O18" s="174"/>
      <c r="P18" s="119">
        <v>7337</v>
      </c>
      <c r="Q18" s="120"/>
      <c r="R18" s="127">
        <v>9265</v>
      </c>
      <c r="S18" s="120"/>
      <c r="T18" s="127">
        <f>R18-P18</f>
        <v>1928</v>
      </c>
      <c r="U18" s="120"/>
      <c r="V18" s="334">
        <v>12.4</v>
      </c>
      <c r="W18" s="120"/>
      <c r="X18" s="127">
        <f>SUM(L18,T18)</f>
        <v>2592</v>
      </c>
      <c r="Y18" s="120"/>
      <c r="Z18" s="335">
        <v>1.67</v>
      </c>
      <c r="AA18" s="328"/>
      <c r="AB18" s="794"/>
    </row>
    <row r="19" spans="1:28" ht="6" customHeight="1">
      <c r="A19" s="805" t="s">
        <v>16</v>
      </c>
      <c r="B19" s="791">
        <v>158212</v>
      </c>
      <c r="C19" s="120"/>
      <c r="D19" s="127"/>
      <c r="E19" s="120"/>
      <c r="F19" s="330"/>
      <c r="G19" s="120"/>
      <c r="H19" s="127"/>
      <c r="I19" s="120"/>
      <c r="J19" s="331"/>
      <c r="K19" s="120"/>
      <c r="L19" s="127"/>
      <c r="M19" s="120"/>
      <c r="N19" s="332"/>
      <c r="O19" s="174"/>
      <c r="P19" s="119"/>
      <c r="Q19" s="120"/>
      <c r="R19" s="127"/>
      <c r="S19" s="120"/>
      <c r="T19" s="127"/>
      <c r="U19" s="120"/>
      <c r="V19" s="334"/>
      <c r="W19" s="120"/>
      <c r="X19" s="127"/>
      <c r="Y19" s="120"/>
      <c r="Z19" s="335"/>
      <c r="AA19" s="328"/>
      <c r="AB19" s="793" t="s">
        <v>16</v>
      </c>
    </row>
    <row r="20" spans="1:28" ht="9.9" customHeight="1">
      <c r="A20" s="806"/>
      <c r="B20" s="792"/>
      <c r="C20" s="120"/>
      <c r="D20" s="127">
        <v>1380</v>
      </c>
      <c r="E20" s="120"/>
      <c r="F20" s="330">
        <v>8.6999999999999993</v>
      </c>
      <c r="G20" s="120"/>
      <c r="H20" s="127">
        <v>768</v>
      </c>
      <c r="I20" s="120"/>
      <c r="J20" s="331">
        <v>4.8</v>
      </c>
      <c r="K20" s="120"/>
      <c r="L20" s="127">
        <f>D20-H20</f>
        <v>612</v>
      </c>
      <c r="M20" s="120"/>
      <c r="N20" s="332">
        <v>3.9</v>
      </c>
      <c r="O20" s="174"/>
      <c r="P20" s="119">
        <v>7736</v>
      </c>
      <c r="Q20" s="120"/>
      <c r="R20" s="127">
        <v>9058</v>
      </c>
      <c r="S20" s="120"/>
      <c r="T20" s="127">
        <f>R20-P20</f>
        <v>1322</v>
      </c>
      <c r="U20" s="120"/>
      <c r="V20" s="334">
        <v>8.4</v>
      </c>
      <c r="W20" s="120"/>
      <c r="X20" s="127">
        <f>SUM(L20,T20)</f>
        <v>1934</v>
      </c>
      <c r="Y20" s="120"/>
      <c r="Z20" s="335">
        <v>1.22</v>
      </c>
      <c r="AA20" s="328"/>
      <c r="AB20" s="794"/>
    </row>
    <row r="21" spans="1:28" ht="6" customHeight="1">
      <c r="A21" s="805" t="s">
        <v>17</v>
      </c>
      <c r="B21" s="791">
        <v>160146</v>
      </c>
      <c r="C21" s="120"/>
      <c r="D21" s="127"/>
      <c r="E21" s="120"/>
      <c r="F21" s="330"/>
      <c r="G21" s="120"/>
      <c r="H21" s="127"/>
      <c r="I21" s="120"/>
      <c r="J21" s="331"/>
      <c r="K21" s="120"/>
      <c r="L21" s="127"/>
      <c r="M21" s="120"/>
      <c r="N21" s="332"/>
      <c r="O21" s="174"/>
      <c r="P21" s="119"/>
      <c r="Q21" s="120"/>
      <c r="R21" s="127"/>
      <c r="S21" s="120"/>
      <c r="T21" s="127"/>
      <c r="U21" s="120"/>
      <c r="V21" s="334"/>
      <c r="W21" s="120"/>
      <c r="X21" s="127"/>
      <c r="Y21" s="120"/>
      <c r="Z21" s="335"/>
      <c r="AA21" s="328"/>
      <c r="AB21" s="793" t="s">
        <v>17</v>
      </c>
    </row>
    <row r="22" spans="1:28" ht="9.9" customHeight="1">
      <c r="A22" s="806"/>
      <c r="B22" s="792"/>
      <c r="C22" s="120"/>
      <c r="D22" s="127">
        <v>1417</v>
      </c>
      <c r="E22" s="120"/>
      <c r="F22" s="330">
        <v>8.8000000000000007</v>
      </c>
      <c r="G22" s="120"/>
      <c r="H22" s="127">
        <v>785</v>
      </c>
      <c r="I22" s="120"/>
      <c r="J22" s="331">
        <v>4.9000000000000004</v>
      </c>
      <c r="K22" s="120"/>
      <c r="L22" s="127">
        <f>D22-H22</f>
        <v>632</v>
      </c>
      <c r="M22" s="120"/>
      <c r="N22" s="332">
        <v>3.9</v>
      </c>
      <c r="O22" s="174"/>
      <c r="P22" s="119">
        <v>7794</v>
      </c>
      <c r="Q22" s="120"/>
      <c r="R22" s="127">
        <v>8708</v>
      </c>
      <c r="S22" s="120"/>
      <c r="T22" s="127">
        <f>R22-P22</f>
        <v>914</v>
      </c>
      <c r="U22" s="120"/>
      <c r="V22" s="334">
        <v>5.7</v>
      </c>
      <c r="W22" s="120"/>
      <c r="X22" s="127">
        <f>SUM(L22,T22)</f>
        <v>1546</v>
      </c>
      <c r="Y22" s="120"/>
      <c r="Z22" s="335">
        <v>0.97</v>
      </c>
      <c r="AA22" s="328"/>
      <c r="AB22" s="794"/>
    </row>
    <row r="23" spans="1:28" ht="6" customHeight="1">
      <c r="A23" s="805" t="s">
        <v>18</v>
      </c>
      <c r="B23" s="791">
        <v>161692</v>
      </c>
      <c r="C23" s="120"/>
      <c r="D23" s="127"/>
      <c r="E23" s="120"/>
      <c r="F23" s="330"/>
      <c r="G23" s="120"/>
      <c r="H23" s="127"/>
      <c r="I23" s="120"/>
      <c r="J23" s="331"/>
      <c r="K23" s="120"/>
      <c r="L23" s="127"/>
      <c r="M23" s="120"/>
      <c r="N23" s="332"/>
      <c r="O23" s="174"/>
      <c r="P23" s="119"/>
      <c r="Q23" s="120"/>
      <c r="R23" s="127"/>
      <c r="S23" s="120"/>
      <c r="T23" s="127"/>
      <c r="U23" s="120"/>
      <c r="V23" s="334"/>
      <c r="W23" s="120"/>
      <c r="X23" s="127"/>
      <c r="Y23" s="120"/>
      <c r="Z23" s="335"/>
      <c r="AA23" s="328"/>
      <c r="AB23" s="793" t="s">
        <v>18</v>
      </c>
    </row>
    <row r="24" spans="1:28" ht="9.9" customHeight="1">
      <c r="A24" s="806"/>
      <c r="B24" s="792"/>
      <c r="C24" s="120"/>
      <c r="D24" s="127">
        <v>1537</v>
      </c>
      <c r="E24" s="120"/>
      <c r="F24" s="330">
        <v>9.5</v>
      </c>
      <c r="G24" s="120"/>
      <c r="H24" s="127">
        <v>806</v>
      </c>
      <c r="I24" s="120"/>
      <c r="J24" s="331">
        <v>5</v>
      </c>
      <c r="K24" s="120"/>
      <c r="L24" s="127">
        <f>D24-H24</f>
        <v>731</v>
      </c>
      <c r="M24" s="120"/>
      <c r="N24" s="332">
        <v>4.5</v>
      </c>
      <c r="O24" s="174"/>
      <c r="P24" s="119">
        <v>8206</v>
      </c>
      <c r="Q24" s="120"/>
      <c r="R24" s="127">
        <v>9027</v>
      </c>
      <c r="S24" s="120"/>
      <c r="T24" s="127">
        <f>R24-P24</f>
        <v>821</v>
      </c>
      <c r="U24" s="120"/>
      <c r="V24" s="334">
        <v>5</v>
      </c>
      <c r="W24" s="120"/>
      <c r="X24" s="127">
        <f>SUM(L24,T24)</f>
        <v>1552</v>
      </c>
      <c r="Y24" s="120"/>
      <c r="Z24" s="335">
        <v>0.96</v>
      </c>
      <c r="AA24" s="328"/>
      <c r="AB24" s="794"/>
    </row>
    <row r="25" spans="1:28" ht="6" customHeight="1">
      <c r="A25" s="805" t="s">
        <v>19</v>
      </c>
      <c r="B25" s="791">
        <v>163244</v>
      </c>
      <c r="C25" s="120"/>
      <c r="D25" s="127"/>
      <c r="E25" s="120"/>
      <c r="F25" s="330"/>
      <c r="G25" s="120"/>
      <c r="H25" s="127"/>
      <c r="I25" s="120"/>
      <c r="J25" s="331"/>
      <c r="K25" s="120"/>
      <c r="L25" s="127"/>
      <c r="M25" s="120"/>
      <c r="N25" s="332"/>
      <c r="O25" s="174"/>
      <c r="P25" s="119"/>
      <c r="Q25" s="120"/>
      <c r="R25" s="127"/>
      <c r="S25" s="120"/>
      <c r="T25" s="127"/>
      <c r="U25" s="120"/>
      <c r="V25" s="334"/>
      <c r="W25" s="120"/>
      <c r="X25" s="127"/>
      <c r="Y25" s="120"/>
      <c r="Z25" s="335"/>
      <c r="AA25" s="328"/>
      <c r="AB25" s="793" t="s">
        <v>19</v>
      </c>
    </row>
    <row r="26" spans="1:28" ht="9.9" customHeight="1">
      <c r="A26" s="806"/>
      <c r="B26" s="792"/>
      <c r="C26" s="120"/>
      <c r="D26" s="127">
        <v>1510</v>
      </c>
      <c r="E26" s="120"/>
      <c r="F26" s="330">
        <v>9.1999999999999993</v>
      </c>
      <c r="G26" s="120"/>
      <c r="H26" s="127">
        <v>834</v>
      </c>
      <c r="I26" s="120"/>
      <c r="J26" s="331">
        <v>5.0999999999999996</v>
      </c>
      <c r="K26" s="120"/>
      <c r="L26" s="127">
        <f>D26-H26</f>
        <v>676</v>
      </c>
      <c r="M26" s="120"/>
      <c r="N26" s="332">
        <v>4.0999999999999996</v>
      </c>
      <c r="O26" s="174"/>
      <c r="P26" s="119">
        <v>7879</v>
      </c>
      <c r="Q26" s="120"/>
      <c r="R26" s="127">
        <v>8681</v>
      </c>
      <c r="S26" s="120"/>
      <c r="T26" s="127">
        <f>R26-P26</f>
        <v>802</v>
      </c>
      <c r="U26" s="120"/>
      <c r="V26" s="334">
        <v>4.9000000000000004</v>
      </c>
      <c r="W26" s="120"/>
      <c r="X26" s="127">
        <f>SUM(L26,T26)</f>
        <v>1478</v>
      </c>
      <c r="Y26" s="120"/>
      <c r="Z26" s="335">
        <v>0.91</v>
      </c>
      <c r="AA26" s="328"/>
      <c r="AB26" s="794"/>
    </row>
    <row r="27" spans="1:28" ht="6" customHeight="1">
      <c r="A27" s="805" t="s">
        <v>20</v>
      </c>
      <c r="B27" s="791">
        <v>164722</v>
      </c>
      <c r="C27" s="120"/>
      <c r="D27" s="127"/>
      <c r="E27" s="120"/>
      <c r="F27" s="330"/>
      <c r="G27" s="120"/>
      <c r="H27" s="127"/>
      <c r="I27" s="120"/>
      <c r="J27" s="331"/>
      <c r="K27" s="120"/>
      <c r="L27" s="127"/>
      <c r="M27" s="120"/>
      <c r="N27" s="332"/>
      <c r="O27" s="174"/>
      <c r="P27" s="119"/>
      <c r="Q27" s="120"/>
      <c r="R27" s="127"/>
      <c r="S27" s="120"/>
      <c r="T27" s="127"/>
      <c r="U27" s="120"/>
      <c r="V27" s="334"/>
      <c r="W27" s="120"/>
      <c r="X27" s="127"/>
      <c r="Y27" s="120"/>
      <c r="Z27" s="335"/>
      <c r="AA27" s="328"/>
      <c r="AB27" s="793" t="s">
        <v>20</v>
      </c>
    </row>
    <row r="28" spans="1:28" ht="9.9" customHeight="1">
      <c r="A28" s="806"/>
      <c r="B28" s="792"/>
      <c r="C28" s="120"/>
      <c r="D28" s="127">
        <v>1378</v>
      </c>
      <c r="E28" s="120"/>
      <c r="F28" s="330">
        <v>8.3000000000000007</v>
      </c>
      <c r="G28" s="120"/>
      <c r="H28" s="127">
        <v>825</v>
      </c>
      <c r="I28" s="120"/>
      <c r="J28" s="331">
        <v>5</v>
      </c>
      <c r="K28" s="120"/>
      <c r="L28" s="127">
        <f>D28-H28</f>
        <v>553</v>
      </c>
      <c r="M28" s="120"/>
      <c r="N28" s="332">
        <v>3.3</v>
      </c>
      <c r="O28" s="174"/>
      <c r="P28" s="119">
        <v>7914</v>
      </c>
      <c r="Q28" s="120"/>
      <c r="R28" s="127">
        <v>8034</v>
      </c>
      <c r="S28" s="120"/>
      <c r="T28" s="127">
        <f>R28-P28</f>
        <v>120</v>
      </c>
      <c r="U28" s="120"/>
      <c r="V28" s="334">
        <v>0.7</v>
      </c>
      <c r="W28" s="120"/>
      <c r="X28" s="127">
        <f>SUM(L28,T28)</f>
        <v>673</v>
      </c>
      <c r="Y28" s="120"/>
      <c r="Z28" s="335">
        <v>0.41</v>
      </c>
      <c r="AA28" s="328"/>
      <c r="AB28" s="794"/>
    </row>
    <row r="29" spans="1:28" ht="6" customHeight="1">
      <c r="A29" s="805" t="s">
        <v>21</v>
      </c>
      <c r="B29" s="791">
        <v>165395</v>
      </c>
      <c r="C29" s="120"/>
      <c r="D29" s="127"/>
      <c r="E29" s="120"/>
      <c r="F29" s="330"/>
      <c r="G29" s="120"/>
      <c r="H29" s="127"/>
      <c r="I29" s="120"/>
      <c r="J29" s="331"/>
      <c r="K29" s="120"/>
      <c r="L29" s="127"/>
      <c r="M29" s="120"/>
      <c r="N29" s="332"/>
      <c r="O29" s="174"/>
      <c r="P29" s="119"/>
      <c r="Q29" s="120"/>
      <c r="R29" s="127"/>
      <c r="S29" s="120"/>
      <c r="T29" s="127"/>
      <c r="U29" s="120"/>
      <c r="V29" s="334"/>
      <c r="W29" s="120"/>
      <c r="X29" s="127"/>
      <c r="Y29" s="120"/>
      <c r="Z29" s="335"/>
      <c r="AA29" s="328"/>
      <c r="AB29" s="793" t="s">
        <v>21</v>
      </c>
    </row>
    <row r="30" spans="1:28" ht="9.9" customHeight="1">
      <c r="A30" s="806"/>
      <c r="B30" s="792"/>
      <c r="C30" s="120"/>
      <c r="D30" s="127">
        <v>1433</v>
      </c>
      <c r="E30" s="120"/>
      <c r="F30" s="330">
        <v>8.6</v>
      </c>
      <c r="G30" s="120"/>
      <c r="H30" s="127">
        <v>864</v>
      </c>
      <c r="I30" s="120"/>
      <c r="J30" s="331">
        <v>5.2</v>
      </c>
      <c r="K30" s="120"/>
      <c r="L30" s="127">
        <f>D30-H30</f>
        <v>569</v>
      </c>
      <c r="M30" s="120"/>
      <c r="N30" s="332">
        <v>3.4</v>
      </c>
      <c r="O30" s="174"/>
      <c r="P30" s="119">
        <v>7594</v>
      </c>
      <c r="Q30" s="120"/>
      <c r="R30" s="127">
        <v>8142</v>
      </c>
      <c r="S30" s="120"/>
      <c r="T30" s="127">
        <f>R30-P30</f>
        <v>548</v>
      </c>
      <c r="U30" s="120"/>
      <c r="V30" s="334">
        <v>3.3</v>
      </c>
      <c r="W30" s="120"/>
      <c r="X30" s="127">
        <f>SUM(L30,T30)</f>
        <v>1117</v>
      </c>
      <c r="Y30" s="120"/>
      <c r="Z30" s="335">
        <v>0.68</v>
      </c>
      <c r="AA30" s="328"/>
      <c r="AB30" s="794"/>
    </row>
    <row r="31" spans="1:28" ht="6" customHeight="1">
      <c r="A31" s="805" t="s">
        <v>22</v>
      </c>
      <c r="B31" s="791">
        <v>166512</v>
      </c>
      <c r="C31" s="120"/>
      <c r="D31" s="127"/>
      <c r="E31" s="120"/>
      <c r="F31" s="330"/>
      <c r="G31" s="120"/>
      <c r="H31" s="127"/>
      <c r="I31" s="120"/>
      <c r="J31" s="331"/>
      <c r="K31" s="120"/>
      <c r="L31" s="127"/>
      <c r="M31" s="120"/>
      <c r="N31" s="332"/>
      <c r="O31" s="174"/>
      <c r="P31" s="119"/>
      <c r="Q31" s="120"/>
      <c r="R31" s="127"/>
      <c r="S31" s="120"/>
      <c r="T31" s="127"/>
      <c r="U31" s="120"/>
      <c r="V31" s="334"/>
      <c r="W31" s="120"/>
      <c r="X31" s="127"/>
      <c r="Y31" s="120"/>
      <c r="Z31" s="335"/>
      <c r="AA31" s="328"/>
      <c r="AB31" s="793" t="s">
        <v>22</v>
      </c>
    </row>
    <row r="32" spans="1:28" ht="9.9" customHeight="1">
      <c r="A32" s="806"/>
      <c r="B32" s="792"/>
      <c r="C32" s="120"/>
      <c r="D32" s="127">
        <v>1534</v>
      </c>
      <c r="E32" s="120"/>
      <c r="F32" s="330">
        <v>9.1999999999999993</v>
      </c>
      <c r="G32" s="120"/>
      <c r="H32" s="127">
        <v>847</v>
      </c>
      <c r="I32" s="120"/>
      <c r="J32" s="331">
        <v>5.0999999999999996</v>
      </c>
      <c r="K32" s="120"/>
      <c r="L32" s="127">
        <f>D32-H32</f>
        <v>687</v>
      </c>
      <c r="M32" s="120"/>
      <c r="N32" s="332">
        <v>4.0999999999999996</v>
      </c>
      <c r="O32" s="174"/>
      <c r="P32" s="119">
        <v>7718</v>
      </c>
      <c r="Q32" s="120"/>
      <c r="R32" s="127">
        <v>7927</v>
      </c>
      <c r="S32" s="120"/>
      <c r="T32" s="127">
        <f>R32-P32</f>
        <v>209</v>
      </c>
      <c r="U32" s="120"/>
      <c r="V32" s="334">
        <v>1.2</v>
      </c>
      <c r="W32" s="120"/>
      <c r="X32" s="127">
        <f>SUM(L32,T32)</f>
        <v>896</v>
      </c>
      <c r="Y32" s="120"/>
      <c r="Z32" s="335">
        <v>0.54</v>
      </c>
      <c r="AA32" s="328"/>
      <c r="AB32" s="794"/>
    </row>
    <row r="33" spans="1:28" ht="6" customHeight="1">
      <c r="A33" s="805" t="s">
        <v>10</v>
      </c>
      <c r="B33" s="791">
        <v>167408</v>
      </c>
      <c r="C33" s="120"/>
      <c r="D33" s="127"/>
      <c r="E33" s="120"/>
      <c r="F33" s="330"/>
      <c r="G33" s="120"/>
      <c r="H33" s="127"/>
      <c r="I33" s="120"/>
      <c r="J33" s="331"/>
      <c r="K33" s="120"/>
      <c r="L33" s="127"/>
      <c r="M33" s="120"/>
      <c r="N33" s="332"/>
      <c r="O33" s="174"/>
      <c r="P33" s="119"/>
      <c r="Q33" s="120"/>
      <c r="R33" s="127"/>
      <c r="S33" s="120"/>
      <c r="T33" s="127"/>
      <c r="U33" s="120"/>
      <c r="V33" s="334"/>
      <c r="W33" s="120"/>
      <c r="X33" s="127"/>
      <c r="Y33" s="120"/>
      <c r="Z33" s="335"/>
      <c r="AA33" s="328"/>
      <c r="AB33" s="793" t="s">
        <v>10</v>
      </c>
    </row>
    <row r="34" spans="1:28" ht="9.9" customHeight="1">
      <c r="A34" s="806"/>
      <c r="B34" s="792"/>
      <c r="C34" s="120"/>
      <c r="D34" s="127">
        <v>1469</v>
      </c>
      <c r="E34" s="120"/>
      <c r="F34" s="330">
        <v>8.6999999999999993</v>
      </c>
      <c r="G34" s="120"/>
      <c r="H34" s="127">
        <v>885</v>
      </c>
      <c r="I34" s="120"/>
      <c r="J34" s="331">
        <v>5.3</v>
      </c>
      <c r="K34" s="120"/>
      <c r="L34" s="127">
        <f>D34-H34</f>
        <v>584</v>
      </c>
      <c r="M34" s="120"/>
      <c r="N34" s="332">
        <v>3.5</v>
      </c>
      <c r="O34" s="174"/>
      <c r="P34" s="119">
        <v>7579</v>
      </c>
      <c r="Q34" s="120"/>
      <c r="R34" s="127">
        <v>7597</v>
      </c>
      <c r="S34" s="120"/>
      <c r="T34" s="127">
        <f>R34-P34</f>
        <v>18</v>
      </c>
      <c r="U34" s="120"/>
      <c r="V34" s="334">
        <v>0.1</v>
      </c>
      <c r="W34" s="120"/>
      <c r="X34" s="127">
        <f>SUM(L34,T34)</f>
        <v>602</v>
      </c>
      <c r="Y34" s="120"/>
      <c r="Z34" s="335">
        <v>0.36</v>
      </c>
      <c r="AA34" s="328"/>
      <c r="AB34" s="794"/>
    </row>
    <row r="35" spans="1:28" ht="6" customHeight="1">
      <c r="A35" s="805" t="s">
        <v>23</v>
      </c>
      <c r="B35" s="791">
        <v>168010</v>
      </c>
      <c r="C35" s="120"/>
      <c r="D35" s="127"/>
      <c r="E35" s="120"/>
      <c r="F35" s="330"/>
      <c r="G35" s="120"/>
      <c r="H35" s="127"/>
      <c r="I35" s="120"/>
      <c r="J35" s="331"/>
      <c r="K35" s="120"/>
      <c r="L35" s="127"/>
      <c r="M35" s="120"/>
      <c r="N35" s="332"/>
      <c r="O35" s="174"/>
      <c r="P35" s="119"/>
      <c r="Q35" s="120"/>
      <c r="R35" s="127"/>
      <c r="S35" s="120"/>
      <c r="T35" s="127"/>
      <c r="U35" s="120"/>
      <c r="V35" s="334"/>
      <c r="W35" s="120"/>
      <c r="X35" s="127"/>
      <c r="Y35" s="120"/>
      <c r="Z35" s="335"/>
      <c r="AA35" s="328"/>
      <c r="AB35" s="793" t="s">
        <v>23</v>
      </c>
    </row>
    <row r="36" spans="1:28" ht="9.9" customHeight="1">
      <c r="A36" s="806"/>
      <c r="B36" s="792"/>
      <c r="C36" s="120"/>
      <c r="D36" s="127">
        <v>1434</v>
      </c>
      <c r="E36" s="120"/>
      <c r="F36" s="330">
        <v>8.5</v>
      </c>
      <c r="G36" s="120"/>
      <c r="H36" s="127">
        <v>908</v>
      </c>
      <c r="I36" s="120"/>
      <c r="J36" s="331">
        <v>5.4</v>
      </c>
      <c r="K36" s="120"/>
      <c r="L36" s="127">
        <f>D36-H36</f>
        <v>526</v>
      </c>
      <c r="M36" s="120"/>
      <c r="N36" s="332">
        <v>3.1</v>
      </c>
      <c r="O36" s="174"/>
      <c r="P36" s="119">
        <v>7797</v>
      </c>
      <c r="Q36" s="120"/>
      <c r="R36" s="127">
        <v>7403</v>
      </c>
      <c r="S36" s="120"/>
      <c r="T36" s="127">
        <f>R36-P36</f>
        <v>-394</v>
      </c>
      <c r="U36" s="120"/>
      <c r="V36" s="334">
        <v>-2.2999999999999998</v>
      </c>
      <c r="W36" s="120"/>
      <c r="X36" s="127">
        <f>SUM(L36,T36)</f>
        <v>132</v>
      </c>
      <c r="Y36" s="120"/>
      <c r="Z36" s="335">
        <v>0.08</v>
      </c>
      <c r="AA36" s="328"/>
      <c r="AB36" s="794"/>
    </row>
    <row r="37" spans="1:28" ht="6" customHeight="1">
      <c r="A37" s="805" t="s">
        <v>24</v>
      </c>
      <c r="B37" s="791">
        <v>168142</v>
      </c>
      <c r="C37" s="120"/>
      <c r="D37" s="127"/>
      <c r="E37" s="120"/>
      <c r="F37" s="330"/>
      <c r="G37" s="120"/>
      <c r="H37" s="127"/>
      <c r="I37" s="120"/>
      <c r="J37" s="331"/>
      <c r="K37" s="120"/>
      <c r="L37" s="127"/>
      <c r="M37" s="120"/>
      <c r="N37" s="332"/>
      <c r="O37" s="174"/>
      <c r="P37" s="119"/>
      <c r="Q37" s="120"/>
      <c r="R37" s="127"/>
      <c r="S37" s="120"/>
      <c r="T37" s="127"/>
      <c r="U37" s="120"/>
      <c r="V37" s="334"/>
      <c r="W37" s="120"/>
      <c r="X37" s="127"/>
      <c r="Y37" s="120"/>
      <c r="Z37" s="335"/>
      <c r="AA37" s="328"/>
      <c r="AB37" s="793" t="s">
        <v>24</v>
      </c>
    </row>
    <row r="38" spans="1:28" ht="9.9" customHeight="1">
      <c r="A38" s="806"/>
      <c r="B38" s="792"/>
      <c r="C38" s="120"/>
      <c r="D38" s="127">
        <v>1453</v>
      </c>
      <c r="E38" s="120"/>
      <c r="F38" s="330">
        <v>8.6</v>
      </c>
      <c r="G38" s="120"/>
      <c r="H38" s="127">
        <v>927</v>
      </c>
      <c r="I38" s="120"/>
      <c r="J38" s="331">
        <v>5.5</v>
      </c>
      <c r="K38" s="120"/>
      <c r="L38" s="127">
        <f>D38-H38</f>
        <v>526</v>
      </c>
      <c r="M38" s="120"/>
      <c r="N38" s="332">
        <v>3.1</v>
      </c>
      <c r="O38" s="174"/>
      <c r="P38" s="119">
        <v>7811</v>
      </c>
      <c r="Q38" s="120"/>
      <c r="R38" s="127">
        <v>7466</v>
      </c>
      <c r="S38" s="120"/>
      <c r="T38" s="127">
        <f>R38-P38</f>
        <v>-345</v>
      </c>
      <c r="U38" s="120"/>
      <c r="V38" s="334">
        <v>-2</v>
      </c>
      <c r="W38" s="120"/>
      <c r="X38" s="127">
        <f>SUM(L38,T38)</f>
        <v>181</v>
      </c>
      <c r="Y38" s="120"/>
      <c r="Z38" s="335">
        <v>0.11</v>
      </c>
      <c r="AA38" s="328"/>
      <c r="AB38" s="794"/>
    </row>
    <row r="39" spans="1:28" ht="6" customHeight="1">
      <c r="A39" s="805" t="s">
        <v>25</v>
      </c>
      <c r="B39" s="791">
        <v>168323</v>
      </c>
      <c r="C39" s="120"/>
      <c r="D39" s="127"/>
      <c r="E39" s="120"/>
      <c r="F39" s="330"/>
      <c r="G39" s="120"/>
      <c r="H39" s="127"/>
      <c r="I39" s="120"/>
      <c r="J39" s="331"/>
      <c r="K39" s="120"/>
      <c r="L39" s="127"/>
      <c r="M39" s="120"/>
      <c r="N39" s="332"/>
      <c r="O39" s="174"/>
      <c r="P39" s="119"/>
      <c r="Q39" s="120"/>
      <c r="R39" s="127"/>
      <c r="S39" s="120"/>
      <c r="T39" s="127"/>
      <c r="U39" s="120"/>
      <c r="V39" s="334"/>
      <c r="W39" s="120"/>
      <c r="X39" s="127"/>
      <c r="Y39" s="120"/>
      <c r="Z39" s="335"/>
      <c r="AA39" s="328"/>
      <c r="AB39" s="793" t="s">
        <v>25</v>
      </c>
    </row>
    <row r="40" spans="1:28" ht="9.9" customHeight="1">
      <c r="A40" s="806"/>
      <c r="B40" s="792"/>
      <c r="C40" s="120"/>
      <c r="D40" s="127">
        <v>1382</v>
      </c>
      <c r="E40" s="120"/>
      <c r="F40" s="330">
        <v>8.1999999999999993</v>
      </c>
      <c r="G40" s="120"/>
      <c r="H40" s="127">
        <v>939</v>
      </c>
      <c r="I40" s="120"/>
      <c r="J40" s="331">
        <v>5.6</v>
      </c>
      <c r="K40" s="120"/>
      <c r="L40" s="127">
        <f>D40-H40</f>
        <v>443</v>
      </c>
      <c r="M40" s="120"/>
      <c r="N40" s="332">
        <v>2.6</v>
      </c>
      <c r="O40" s="174"/>
      <c r="P40" s="119">
        <v>7657</v>
      </c>
      <c r="Q40" s="120"/>
      <c r="R40" s="127">
        <v>7322</v>
      </c>
      <c r="S40" s="120"/>
      <c r="T40" s="127">
        <f>R40-P40</f>
        <v>-335</v>
      </c>
      <c r="U40" s="120"/>
      <c r="V40" s="334">
        <v>-2</v>
      </c>
      <c r="W40" s="120"/>
      <c r="X40" s="127">
        <f>SUM(L40,T40)</f>
        <v>108</v>
      </c>
      <c r="Y40" s="120"/>
      <c r="Z40" s="335">
        <v>0.06</v>
      </c>
      <c r="AA40" s="328"/>
      <c r="AB40" s="794"/>
    </row>
    <row r="41" spans="1:28" ht="6" customHeight="1">
      <c r="A41" s="805" t="s">
        <v>26</v>
      </c>
      <c r="B41" s="791">
        <v>168431</v>
      </c>
      <c r="C41" s="120"/>
      <c r="D41" s="127"/>
      <c r="E41" s="120"/>
      <c r="F41" s="330"/>
      <c r="G41" s="120"/>
      <c r="H41" s="127"/>
      <c r="I41" s="120"/>
      <c r="J41" s="331"/>
      <c r="K41" s="120"/>
      <c r="L41" s="127"/>
      <c r="M41" s="120"/>
      <c r="N41" s="332"/>
      <c r="O41" s="174"/>
      <c r="P41" s="119"/>
      <c r="Q41" s="120"/>
      <c r="R41" s="127"/>
      <c r="S41" s="120"/>
      <c r="T41" s="127"/>
      <c r="U41" s="120"/>
      <c r="V41" s="334"/>
      <c r="W41" s="120"/>
      <c r="X41" s="127"/>
      <c r="Y41" s="120"/>
      <c r="Z41" s="335"/>
      <c r="AA41" s="328"/>
      <c r="AB41" s="793" t="s">
        <v>26</v>
      </c>
    </row>
    <row r="42" spans="1:28" ht="9.9" customHeight="1">
      <c r="A42" s="806"/>
      <c r="B42" s="792"/>
      <c r="C42" s="120"/>
      <c r="D42" s="127">
        <v>1310</v>
      </c>
      <c r="E42" s="120"/>
      <c r="F42" s="330">
        <v>7.8</v>
      </c>
      <c r="G42" s="120"/>
      <c r="H42" s="127">
        <v>1015</v>
      </c>
      <c r="I42" s="120"/>
      <c r="J42" s="331">
        <v>6</v>
      </c>
      <c r="K42" s="120"/>
      <c r="L42" s="127">
        <f>D42-H42</f>
        <v>295</v>
      </c>
      <c r="M42" s="120"/>
      <c r="N42" s="332">
        <v>1.8</v>
      </c>
      <c r="O42" s="174"/>
      <c r="P42" s="119">
        <v>7581</v>
      </c>
      <c r="Q42" s="120"/>
      <c r="R42" s="127">
        <v>7360</v>
      </c>
      <c r="S42" s="120"/>
      <c r="T42" s="127">
        <f>R42-P42</f>
        <v>-221</v>
      </c>
      <c r="U42" s="120"/>
      <c r="V42" s="334">
        <v>-1.3</v>
      </c>
      <c r="W42" s="120"/>
      <c r="X42" s="127">
        <f>SUM(L42,T42)</f>
        <v>74</v>
      </c>
      <c r="Y42" s="120"/>
      <c r="Z42" s="335">
        <v>0.04</v>
      </c>
      <c r="AA42" s="328"/>
      <c r="AB42" s="794"/>
    </row>
    <row r="43" spans="1:28" ht="6" customHeight="1">
      <c r="A43" s="805" t="s">
        <v>11</v>
      </c>
      <c r="B43" s="791">
        <v>168505</v>
      </c>
      <c r="C43" s="120"/>
      <c r="D43" s="127"/>
      <c r="E43" s="120"/>
      <c r="F43" s="330"/>
      <c r="G43" s="120"/>
      <c r="H43" s="127"/>
      <c r="I43" s="120"/>
      <c r="J43" s="331"/>
      <c r="K43" s="120"/>
      <c r="L43" s="127"/>
      <c r="M43" s="120"/>
      <c r="N43" s="332"/>
      <c r="O43" s="174"/>
      <c r="P43" s="119"/>
      <c r="Q43" s="120"/>
      <c r="R43" s="127"/>
      <c r="S43" s="120"/>
      <c r="T43" s="127"/>
      <c r="U43" s="120"/>
      <c r="V43" s="334"/>
      <c r="W43" s="120"/>
      <c r="X43" s="127"/>
      <c r="Y43" s="120"/>
      <c r="Z43" s="335"/>
      <c r="AA43" s="328"/>
      <c r="AB43" s="793" t="s">
        <v>11</v>
      </c>
    </row>
    <row r="44" spans="1:28" ht="9.9" customHeight="1">
      <c r="A44" s="806"/>
      <c r="B44" s="792"/>
      <c r="C44" s="120"/>
      <c r="D44" s="127">
        <v>1370</v>
      </c>
      <c r="E44" s="120"/>
      <c r="F44" s="330">
        <v>8.1</v>
      </c>
      <c r="G44" s="120"/>
      <c r="H44" s="127">
        <v>949</v>
      </c>
      <c r="I44" s="120"/>
      <c r="J44" s="331">
        <v>5.6</v>
      </c>
      <c r="K44" s="120"/>
      <c r="L44" s="127">
        <f>D44-H44</f>
        <v>421</v>
      </c>
      <c r="M44" s="120"/>
      <c r="N44" s="332">
        <v>2.5</v>
      </c>
      <c r="O44" s="174"/>
      <c r="P44" s="119">
        <v>7445</v>
      </c>
      <c r="Q44" s="120"/>
      <c r="R44" s="127">
        <v>7059</v>
      </c>
      <c r="S44" s="120"/>
      <c r="T44" s="127">
        <f>R44-P44</f>
        <v>-386</v>
      </c>
      <c r="U44" s="120"/>
      <c r="V44" s="334">
        <v>-2.2999999999999998</v>
      </c>
      <c r="W44" s="120"/>
      <c r="X44" s="127">
        <f>SUM(L44,T44)</f>
        <v>35</v>
      </c>
      <c r="Y44" s="120"/>
      <c r="Z44" s="335">
        <v>0.02</v>
      </c>
      <c r="AA44" s="328"/>
      <c r="AB44" s="794"/>
    </row>
    <row r="45" spans="1:28" s="107" customFormat="1" ht="6" customHeight="1">
      <c r="A45" s="805" t="s">
        <v>436</v>
      </c>
      <c r="B45" s="791">
        <v>168540</v>
      </c>
      <c r="C45" s="120"/>
      <c r="D45" s="127"/>
      <c r="E45" s="120"/>
      <c r="F45" s="330"/>
      <c r="G45" s="120"/>
      <c r="H45" s="127"/>
      <c r="I45" s="120"/>
      <c r="J45" s="331"/>
      <c r="K45" s="120"/>
      <c r="L45" s="127"/>
      <c r="M45" s="120"/>
      <c r="N45" s="332"/>
      <c r="O45" s="174"/>
      <c r="P45" s="119"/>
      <c r="Q45" s="120"/>
      <c r="R45" s="127"/>
      <c r="S45" s="120"/>
      <c r="T45" s="127"/>
      <c r="U45" s="120"/>
      <c r="V45" s="334"/>
      <c r="W45" s="120"/>
      <c r="X45" s="127"/>
      <c r="Y45" s="120"/>
      <c r="Z45" s="335"/>
      <c r="AA45" s="328"/>
      <c r="AB45" s="793" t="s">
        <v>436</v>
      </c>
    </row>
    <row r="46" spans="1:28" s="107" customFormat="1" ht="9.9" customHeight="1">
      <c r="A46" s="806"/>
      <c r="B46" s="792"/>
      <c r="C46" s="120"/>
      <c r="D46" s="127">
        <v>1214</v>
      </c>
      <c r="E46" s="120"/>
      <c r="F46" s="330">
        <v>7.2</v>
      </c>
      <c r="G46" s="120"/>
      <c r="H46" s="127">
        <v>1063</v>
      </c>
      <c r="I46" s="120"/>
      <c r="J46" s="331">
        <v>6.3</v>
      </c>
      <c r="K46" s="120"/>
      <c r="L46" s="127">
        <f>D46-H46</f>
        <v>151</v>
      </c>
      <c r="M46" s="120"/>
      <c r="N46" s="332">
        <v>0.9</v>
      </c>
      <c r="O46" s="174"/>
      <c r="P46" s="119">
        <v>7337</v>
      </c>
      <c r="Q46" s="120"/>
      <c r="R46" s="127">
        <v>6963</v>
      </c>
      <c r="S46" s="120"/>
      <c r="T46" s="127">
        <f>R46-P46</f>
        <v>-374</v>
      </c>
      <c r="U46" s="120"/>
      <c r="V46" s="334">
        <v>-2.2000000000000002</v>
      </c>
      <c r="W46" s="120"/>
      <c r="X46" s="127">
        <f>SUM(L46,T46)</f>
        <v>-223</v>
      </c>
      <c r="Y46" s="120"/>
      <c r="Z46" s="335">
        <v>-0.13</v>
      </c>
      <c r="AA46" s="328"/>
      <c r="AB46" s="794"/>
    </row>
    <row r="47" spans="1:28" s="107" customFormat="1" ht="6" customHeight="1">
      <c r="A47" s="805" t="s">
        <v>437</v>
      </c>
      <c r="B47" s="791">
        <v>168317</v>
      </c>
      <c r="C47" s="120"/>
      <c r="D47" s="127"/>
      <c r="E47" s="120"/>
      <c r="F47" s="330"/>
      <c r="G47" s="120"/>
      <c r="H47" s="127"/>
      <c r="I47" s="120"/>
      <c r="J47" s="331"/>
      <c r="K47" s="120"/>
      <c r="L47" s="127"/>
      <c r="M47" s="120"/>
      <c r="N47" s="332"/>
      <c r="O47" s="174"/>
      <c r="P47" s="119"/>
      <c r="Q47" s="120"/>
      <c r="R47" s="127"/>
      <c r="S47" s="120"/>
      <c r="T47" s="127"/>
      <c r="U47" s="120"/>
      <c r="V47" s="334"/>
      <c r="W47" s="120"/>
      <c r="X47" s="127"/>
      <c r="Y47" s="120"/>
      <c r="Z47" s="335"/>
      <c r="AA47" s="328"/>
      <c r="AB47" s="793" t="s">
        <v>437</v>
      </c>
    </row>
    <row r="48" spans="1:28" s="107" customFormat="1" ht="9.9" customHeight="1">
      <c r="A48" s="806"/>
      <c r="B48" s="792"/>
      <c r="C48" s="120"/>
      <c r="D48" s="127">
        <v>1243</v>
      </c>
      <c r="E48" s="120"/>
      <c r="F48" s="330">
        <v>7.4</v>
      </c>
      <c r="G48" s="120"/>
      <c r="H48" s="127">
        <v>1100</v>
      </c>
      <c r="I48" s="120"/>
      <c r="J48" s="331">
        <v>6.5</v>
      </c>
      <c r="K48" s="120"/>
      <c r="L48" s="127">
        <f>D48-H48</f>
        <v>143</v>
      </c>
      <c r="M48" s="120"/>
      <c r="N48" s="332">
        <v>0.8</v>
      </c>
      <c r="O48" s="174"/>
      <c r="P48" s="119">
        <v>7269</v>
      </c>
      <c r="Q48" s="120"/>
      <c r="R48" s="127">
        <v>7396</v>
      </c>
      <c r="S48" s="120"/>
      <c r="T48" s="127">
        <f>R48-P48</f>
        <v>127</v>
      </c>
      <c r="U48" s="120"/>
      <c r="V48" s="334">
        <v>0.8</v>
      </c>
      <c r="W48" s="120"/>
      <c r="X48" s="127">
        <f>SUM(L48,T48)</f>
        <v>270</v>
      </c>
      <c r="Y48" s="120"/>
      <c r="Z48" s="335">
        <v>0.16</v>
      </c>
      <c r="AA48" s="328"/>
      <c r="AB48" s="794"/>
    </row>
    <row r="49" spans="1:28" s="107" customFormat="1" ht="6" customHeight="1">
      <c r="A49" s="805" t="s">
        <v>438</v>
      </c>
      <c r="B49" s="791">
        <v>168587</v>
      </c>
      <c r="C49" s="120"/>
      <c r="D49" s="127"/>
      <c r="E49" s="120"/>
      <c r="F49" s="330"/>
      <c r="G49" s="120"/>
      <c r="H49" s="127"/>
      <c r="I49" s="120"/>
      <c r="J49" s="331"/>
      <c r="K49" s="120"/>
      <c r="L49" s="127"/>
      <c r="M49" s="120"/>
      <c r="N49" s="332"/>
      <c r="O49" s="174"/>
      <c r="P49" s="119"/>
      <c r="Q49" s="120"/>
      <c r="R49" s="127"/>
      <c r="S49" s="120"/>
      <c r="T49" s="127"/>
      <c r="U49" s="120"/>
      <c r="V49" s="334"/>
      <c r="W49" s="120"/>
      <c r="X49" s="127"/>
      <c r="Y49" s="120"/>
      <c r="Z49" s="335"/>
      <c r="AA49" s="328"/>
      <c r="AB49" s="793" t="s">
        <v>438</v>
      </c>
    </row>
    <row r="50" spans="1:28" s="107" customFormat="1" ht="9.9" customHeight="1">
      <c r="A50" s="806"/>
      <c r="B50" s="792"/>
      <c r="C50" s="120"/>
      <c r="D50" s="127">
        <v>1279</v>
      </c>
      <c r="E50" s="120"/>
      <c r="F50" s="330">
        <v>7.6</v>
      </c>
      <c r="G50" s="120"/>
      <c r="H50" s="127">
        <v>1090</v>
      </c>
      <c r="I50" s="120"/>
      <c r="J50" s="331">
        <v>6.5</v>
      </c>
      <c r="K50" s="120"/>
      <c r="L50" s="127">
        <f>D50-H50</f>
        <v>189</v>
      </c>
      <c r="M50" s="120"/>
      <c r="N50" s="332">
        <v>1.1000000000000001</v>
      </c>
      <c r="O50" s="174"/>
      <c r="P50" s="119">
        <v>6921</v>
      </c>
      <c r="Q50" s="120"/>
      <c r="R50" s="127">
        <v>7282</v>
      </c>
      <c r="S50" s="120"/>
      <c r="T50" s="127">
        <f>R50-P50</f>
        <v>361</v>
      </c>
      <c r="U50" s="120"/>
      <c r="V50" s="334">
        <v>2.1</v>
      </c>
      <c r="W50" s="120"/>
      <c r="X50" s="127">
        <f>SUM(L50,T50)</f>
        <v>550</v>
      </c>
      <c r="Y50" s="120"/>
      <c r="Z50" s="335">
        <v>0.28000000000000003</v>
      </c>
      <c r="AA50" s="328"/>
      <c r="AB50" s="794"/>
    </row>
    <row r="51" spans="1:28" s="107" customFormat="1" ht="6" customHeight="1">
      <c r="A51" s="805" t="s">
        <v>431</v>
      </c>
      <c r="B51" s="791">
        <v>169067</v>
      </c>
      <c r="C51" s="120"/>
      <c r="D51" s="127"/>
      <c r="E51" s="120"/>
      <c r="F51" s="330"/>
      <c r="G51" s="120"/>
      <c r="H51" s="127"/>
      <c r="I51" s="120"/>
      <c r="J51" s="331"/>
      <c r="K51" s="120"/>
      <c r="L51" s="127"/>
      <c r="M51" s="120"/>
      <c r="N51" s="332"/>
      <c r="O51" s="174"/>
      <c r="P51" s="119"/>
      <c r="Q51" s="120"/>
      <c r="R51" s="127"/>
      <c r="S51" s="120"/>
      <c r="T51" s="127"/>
      <c r="U51" s="120"/>
      <c r="V51" s="334"/>
      <c r="W51" s="120"/>
      <c r="X51" s="127"/>
      <c r="Y51" s="120"/>
      <c r="Z51" s="335"/>
      <c r="AA51" s="328"/>
      <c r="AB51" s="793" t="s">
        <v>431</v>
      </c>
    </row>
    <row r="52" spans="1:28" s="107" customFormat="1" ht="9.9" customHeight="1">
      <c r="A52" s="806"/>
      <c r="B52" s="792"/>
      <c r="C52" s="120"/>
      <c r="D52" s="127">
        <v>1303</v>
      </c>
      <c r="E52" s="120"/>
      <c r="F52" s="330">
        <v>7.7</v>
      </c>
      <c r="G52" s="120"/>
      <c r="H52" s="127">
        <v>1156</v>
      </c>
      <c r="I52" s="120"/>
      <c r="J52" s="331">
        <v>6.8</v>
      </c>
      <c r="K52" s="120"/>
      <c r="L52" s="127">
        <f>D52-H52</f>
        <v>147</v>
      </c>
      <c r="M52" s="120"/>
      <c r="N52" s="332">
        <v>0.9</v>
      </c>
      <c r="O52" s="174"/>
      <c r="P52" s="119">
        <v>6827</v>
      </c>
      <c r="Q52" s="120"/>
      <c r="R52" s="127">
        <v>7390</v>
      </c>
      <c r="S52" s="120"/>
      <c r="T52" s="127">
        <f>R52-P52</f>
        <v>563</v>
      </c>
      <c r="U52" s="120"/>
      <c r="V52" s="334">
        <v>3.3</v>
      </c>
      <c r="W52" s="120"/>
      <c r="X52" s="127">
        <f>SUM(L52,T52)</f>
        <v>710</v>
      </c>
      <c r="Y52" s="120"/>
      <c r="Z52" s="335">
        <v>0.42</v>
      </c>
      <c r="AA52" s="328"/>
      <c r="AB52" s="794"/>
    </row>
    <row r="53" spans="1:28" s="107" customFormat="1" ht="6" customHeight="1">
      <c r="A53" s="805" t="s">
        <v>439</v>
      </c>
      <c r="B53" s="791">
        <v>169777</v>
      </c>
      <c r="C53" s="120"/>
      <c r="D53" s="127"/>
      <c r="E53" s="120"/>
      <c r="F53" s="330"/>
      <c r="G53" s="120"/>
      <c r="H53" s="127"/>
      <c r="I53" s="120"/>
      <c r="J53" s="331"/>
      <c r="K53" s="120"/>
      <c r="L53" s="127"/>
      <c r="M53" s="120"/>
      <c r="N53" s="332"/>
      <c r="O53" s="174"/>
      <c r="P53" s="119"/>
      <c r="Q53" s="120"/>
      <c r="R53" s="127"/>
      <c r="S53" s="120"/>
      <c r="T53" s="127"/>
      <c r="U53" s="120"/>
      <c r="V53" s="334"/>
      <c r="W53" s="120"/>
      <c r="X53" s="127"/>
      <c r="Y53" s="120"/>
      <c r="Z53" s="335"/>
      <c r="AA53" s="328"/>
      <c r="AB53" s="793" t="s">
        <v>439</v>
      </c>
    </row>
    <row r="54" spans="1:28" s="107" customFormat="1" ht="9.9" customHeight="1">
      <c r="A54" s="806"/>
      <c r="B54" s="792"/>
      <c r="C54" s="120"/>
      <c r="D54" s="127">
        <v>1309</v>
      </c>
      <c r="E54" s="120"/>
      <c r="F54" s="330">
        <v>7.7</v>
      </c>
      <c r="G54" s="120"/>
      <c r="H54" s="127">
        <v>1178</v>
      </c>
      <c r="I54" s="120"/>
      <c r="J54" s="331">
        <v>6.9</v>
      </c>
      <c r="K54" s="120"/>
      <c r="L54" s="127">
        <f>D54-H54</f>
        <v>131</v>
      </c>
      <c r="M54" s="120"/>
      <c r="N54" s="332">
        <v>0.8</v>
      </c>
      <c r="O54" s="174"/>
      <c r="P54" s="337">
        <v>6599</v>
      </c>
      <c r="Q54" s="305"/>
      <c r="R54" s="127">
        <v>6898</v>
      </c>
      <c r="S54" s="120"/>
      <c r="T54" s="127">
        <f>R54-P54</f>
        <v>299</v>
      </c>
      <c r="U54" s="120"/>
      <c r="V54" s="334">
        <v>1.8</v>
      </c>
      <c r="W54" s="120"/>
      <c r="X54" s="127">
        <f>SUM(L54,T54)</f>
        <v>430</v>
      </c>
      <c r="Y54" s="120"/>
      <c r="Z54" s="335">
        <v>0.25</v>
      </c>
      <c r="AA54" s="328"/>
      <c r="AB54" s="794"/>
    </row>
    <row r="55" spans="1:28" s="107" customFormat="1" ht="6" customHeight="1">
      <c r="A55" s="805" t="s">
        <v>434</v>
      </c>
      <c r="B55" s="791">
        <v>170207</v>
      </c>
      <c r="C55" s="120"/>
      <c r="D55" s="127"/>
      <c r="E55" s="120"/>
      <c r="F55" s="330"/>
      <c r="G55" s="120"/>
      <c r="H55" s="127"/>
      <c r="I55" s="120"/>
      <c r="J55" s="331"/>
      <c r="K55" s="120"/>
      <c r="L55" s="127"/>
      <c r="M55" s="120"/>
      <c r="N55" s="332"/>
      <c r="O55" s="174"/>
      <c r="P55" s="119"/>
      <c r="Q55" s="120"/>
      <c r="R55" s="127"/>
      <c r="S55" s="120"/>
      <c r="T55" s="127"/>
      <c r="U55" s="120"/>
      <c r="V55" s="334"/>
      <c r="W55" s="120"/>
      <c r="X55" s="127"/>
      <c r="Y55" s="120"/>
      <c r="Z55" s="335"/>
      <c r="AA55" s="328"/>
      <c r="AB55" s="793" t="s">
        <v>434</v>
      </c>
    </row>
    <row r="56" spans="1:28" s="107" customFormat="1" ht="9.9" customHeight="1">
      <c r="A56" s="806"/>
      <c r="B56" s="792"/>
      <c r="C56" s="120"/>
      <c r="D56" s="338">
        <v>1261</v>
      </c>
      <c r="E56" s="339"/>
      <c r="F56" s="340">
        <v>7.4</v>
      </c>
      <c r="G56" s="339"/>
      <c r="H56" s="341">
        <v>1260</v>
      </c>
      <c r="I56" s="339"/>
      <c r="J56" s="342">
        <v>7.4</v>
      </c>
      <c r="K56" s="339"/>
      <c r="L56" s="127">
        <f>D56-H56</f>
        <v>1</v>
      </c>
      <c r="M56" s="339"/>
      <c r="N56" s="343">
        <v>0</v>
      </c>
      <c r="O56" s="344"/>
      <c r="P56" s="345">
        <v>6510</v>
      </c>
      <c r="Q56" s="346"/>
      <c r="R56" s="341">
        <v>6447</v>
      </c>
      <c r="S56" s="339"/>
      <c r="T56" s="127">
        <f>R56-P56</f>
        <v>-63</v>
      </c>
      <c r="U56" s="339"/>
      <c r="V56" s="347">
        <v>-0.4</v>
      </c>
      <c r="W56" s="339"/>
      <c r="X56" s="127">
        <f>SUM(L56,T56)</f>
        <v>-62</v>
      </c>
      <c r="Y56" s="339"/>
      <c r="Z56" s="348">
        <v>-0.04</v>
      </c>
      <c r="AA56" s="328"/>
      <c r="AB56" s="794"/>
    </row>
    <row r="57" spans="1:28" s="107" customFormat="1" ht="6" customHeight="1">
      <c r="A57" s="805" t="s">
        <v>440</v>
      </c>
      <c r="B57" s="812">
        <v>170145</v>
      </c>
      <c r="C57" s="339"/>
      <c r="D57" s="341"/>
      <c r="E57" s="339"/>
      <c r="F57" s="340"/>
      <c r="G57" s="339"/>
      <c r="H57" s="341"/>
      <c r="I57" s="339"/>
      <c r="J57" s="342"/>
      <c r="K57" s="339"/>
      <c r="L57" s="127"/>
      <c r="M57" s="339"/>
      <c r="N57" s="343"/>
      <c r="O57" s="344"/>
      <c r="P57" s="338"/>
      <c r="Q57" s="339"/>
      <c r="R57" s="341"/>
      <c r="S57" s="339"/>
      <c r="T57" s="127"/>
      <c r="U57" s="339"/>
      <c r="V57" s="347"/>
      <c r="W57" s="339"/>
      <c r="X57" s="127"/>
      <c r="Y57" s="339"/>
      <c r="Z57" s="348"/>
      <c r="AA57" s="328"/>
      <c r="AB57" s="793" t="s">
        <v>440</v>
      </c>
    </row>
    <row r="58" spans="1:28" s="107" customFormat="1" ht="9.9" customHeight="1">
      <c r="A58" s="806"/>
      <c r="B58" s="792"/>
      <c r="C58" s="339"/>
      <c r="D58" s="341">
        <v>1266</v>
      </c>
      <c r="E58" s="339"/>
      <c r="F58" s="340">
        <v>7.4</v>
      </c>
      <c r="G58" s="339"/>
      <c r="H58" s="341">
        <v>1320</v>
      </c>
      <c r="I58" s="339"/>
      <c r="J58" s="342">
        <v>7.8</v>
      </c>
      <c r="K58" s="339"/>
      <c r="L58" s="127">
        <f>D58-H58</f>
        <v>-54</v>
      </c>
      <c r="M58" s="339"/>
      <c r="N58" s="343">
        <v>-0.3</v>
      </c>
      <c r="O58" s="344"/>
      <c r="P58" s="345">
        <v>6392</v>
      </c>
      <c r="Q58" s="346"/>
      <c r="R58" s="341">
        <v>6240</v>
      </c>
      <c r="S58" s="339"/>
      <c r="T58" s="127">
        <f>R58-P58</f>
        <v>-152</v>
      </c>
      <c r="U58" s="339"/>
      <c r="V58" s="347">
        <v>-0.9</v>
      </c>
      <c r="W58" s="339"/>
      <c r="X58" s="127">
        <f>SUM(L58,T58)</f>
        <v>-206</v>
      </c>
      <c r="Y58" s="339"/>
      <c r="Z58" s="349">
        <v>-0.12</v>
      </c>
      <c r="AA58" s="328"/>
      <c r="AB58" s="794"/>
    </row>
    <row r="59" spans="1:28" s="107" customFormat="1" ht="6" customHeight="1">
      <c r="A59" s="805" t="s">
        <v>441</v>
      </c>
      <c r="B59" s="812">
        <v>169939</v>
      </c>
      <c r="C59" s="339"/>
      <c r="D59" s="341"/>
      <c r="E59" s="339"/>
      <c r="F59" s="340"/>
      <c r="G59" s="339"/>
      <c r="H59" s="341"/>
      <c r="I59" s="339"/>
      <c r="J59" s="342"/>
      <c r="K59" s="339"/>
      <c r="L59" s="127"/>
      <c r="M59" s="339"/>
      <c r="N59" s="343"/>
      <c r="O59" s="344"/>
      <c r="P59" s="338"/>
      <c r="Q59" s="339"/>
      <c r="R59" s="341"/>
      <c r="S59" s="339"/>
      <c r="T59" s="127"/>
      <c r="U59" s="339"/>
      <c r="V59" s="347"/>
      <c r="W59" s="339"/>
      <c r="X59" s="127"/>
      <c r="Y59" s="339"/>
      <c r="Z59" s="348"/>
      <c r="AA59" s="328"/>
      <c r="AB59" s="793" t="s">
        <v>441</v>
      </c>
    </row>
    <row r="60" spans="1:28" s="107" customFormat="1" ht="9.9" customHeight="1">
      <c r="A60" s="806"/>
      <c r="B60" s="792"/>
      <c r="C60" s="339"/>
      <c r="D60" s="341">
        <v>1252</v>
      </c>
      <c r="E60" s="339"/>
      <c r="F60" s="340">
        <v>7.4</v>
      </c>
      <c r="G60" s="339"/>
      <c r="H60" s="341">
        <v>1332</v>
      </c>
      <c r="I60" s="339"/>
      <c r="J60" s="342">
        <v>7.8</v>
      </c>
      <c r="K60" s="339"/>
      <c r="L60" s="127">
        <f>D60-H60</f>
        <v>-80</v>
      </c>
      <c r="M60" s="339"/>
      <c r="N60" s="343">
        <v>-0.5</v>
      </c>
      <c r="O60" s="344"/>
      <c r="P60" s="345">
        <v>6188</v>
      </c>
      <c r="Q60" s="346"/>
      <c r="R60" s="341">
        <v>6290</v>
      </c>
      <c r="S60" s="339"/>
      <c r="T60" s="127">
        <f>R60-P60</f>
        <v>102</v>
      </c>
      <c r="U60" s="339"/>
      <c r="V60" s="347">
        <v>0.6</v>
      </c>
      <c r="W60" s="339"/>
      <c r="X60" s="127">
        <f>SUM(L60,T60)</f>
        <v>22</v>
      </c>
      <c r="Y60" s="339"/>
      <c r="Z60" s="348">
        <v>0.01</v>
      </c>
      <c r="AA60" s="328"/>
      <c r="AB60" s="794"/>
    </row>
    <row r="61" spans="1:28" s="107" customFormat="1" ht="6" customHeight="1">
      <c r="A61" s="805" t="s">
        <v>449</v>
      </c>
      <c r="B61" s="812">
        <v>169961</v>
      </c>
      <c r="C61" s="339"/>
      <c r="D61" s="341"/>
      <c r="E61" s="339"/>
      <c r="F61" s="340"/>
      <c r="G61" s="339"/>
      <c r="H61" s="341"/>
      <c r="I61" s="339"/>
      <c r="J61" s="342"/>
      <c r="K61" s="339"/>
      <c r="L61" s="127"/>
      <c r="M61" s="339"/>
      <c r="N61" s="343"/>
      <c r="O61" s="344"/>
      <c r="P61" s="338"/>
      <c r="Q61" s="339"/>
      <c r="R61" s="341"/>
      <c r="S61" s="339"/>
      <c r="T61" s="127"/>
      <c r="U61" s="339"/>
      <c r="V61" s="347"/>
      <c r="W61" s="339"/>
      <c r="X61" s="127"/>
      <c r="Y61" s="339"/>
      <c r="Z61" s="348"/>
      <c r="AA61" s="328"/>
      <c r="AB61" s="793" t="s">
        <v>449</v>
      </c>
    </row>
    <row r="62" spans="1:28" s="107" customFormat="1" ht="9.9" customHeight="1">
      <c r="A62" s="806"/>
      <c r="B62" s="792"/>
      <c r="C62" s="339"/>
      <c r="D62" s="341">
        <v>1229</v>
      </c>
      <c r="E62" s="339"/>
      <c r="F62" s="340">
        <v>7.3</v>
      </c>
      <c r="G62" s="339"/>
      <c r="H62" s="341">
        <v>1394</v>
      </c>
      <c r="I62" s="339"/>
      <c r="J62" s="342">
        <v>8.1999999999999993</v>
      </c>
      <c r="K62" s="339"/>
      <c r="L62" s="127">
        <f>D62-H62</f>
        <v>-165</v>
      </c>
      <c r="M62" s="339"/>
      <c r="N62" s="343">
        <v>-1</v>
      </c>
      <c r="O62" s="344"/>
      <c r="P62" s="345">
        <v>6288</v>
      </c>
      <c r="Q62" s="346"/>
      <c r="R62" s="341">
        <v>5982</v>
      </c>
      <c r="S62" s="339"/>
      <c r="T62" s="127">
        <f>R62-P62</f>
        <v>-306</v>
      </c>
      <c r="U62" s="339"/>
      <c r="V62" s="347">
        <v>-1.8</v>
      </c>
      <c r="W62" s="339"/>
      <c r="X62" s="127">
        <f>SUM(L62,T62)</f>
        <v>-471</v>
      </c>
      <c r="Y62" s="339"/>
      <c r="Z62" s="348">
        <v>-0.28000000000000003</v>
      </c>
      <c r="AA62" s="328"/>
      <c r="AB62" s="794"/>
    </row>
    <row r="63" spans="1:28" s="107" customFormat="1" ht="6" customHeight="1">
      <c r="A63" s="805" t="s">
        <v>452</v>
      </c>
      <c r="B63" s="812">
        <v>169490</v>
      </c>
      <c r="C63" s="339"/>
      <c r="D63" s="341"/>
      <c r="E63" s="339"/>
      <c r="F63" s="340"/>
      <c r="G63" s="339"/>
      <c r="H63" s="341"/>
      <c r="I63" s="339"/>
      <c r="J63" s="342"/>
      <c r="K63" s="339"/>
      <c r="L63" s="127"/>
      <c r="M63" s="339"/>
      <c r="N63" s="343"/>
      <c r="O63" s="344"/>
      <c r="P63" s="338"/>
      <c r="Q63" s="339"/>
      <c r="R63" s="341"/>
      <c r="S63" s="339"/>
      <c r="T63" s="127"/>
      <c r="U63" s="339"/>
      <c r="V63" s="347"/>
      <c r="W63" s="339"/>
      <c r="X63" s="127"/>
      <c r="Y63" s="339"/>
      <c r="Z63" s="348"/>
      <c r="AA63" s="328"/>
      <c r="AB63" s="793" t="s">
        <v>452</v>
      </c>
    </row>
    <row r="64" spans="1:28" s="107" customFormat="1" ht="9.9" customHeight="1">
      <c r="A64" s="806"/>
      <c r="B64" s="792"/>
      <c r="C64" s="339"/>
      <c r="D64" s="341">
        <v>1184</v>
      </c>
      <c r="E64" s="339"/>
      <c r="F64" s="340">
        <v>7</v>
      </c>
      <c r="G64" s="339"/>
      <c r="H64" s="341">
        <v>1339</v>
      </c>
      <c r="I64" s="339"/>
      <c r="J64" s="342">
        <v>7.9</v>
      </c>
      <c r="K64" s="339"/>
      <c r="L64" s="127">
        <f>D64-H64</f>
        <v>-155</v>
      </c>
      <c r="M64" s="339"/>
      <c r="N64" s="343">
        <v>-0.9</v>
      </c>
      <c r="O64" s="344"/>
      <c r="P64" s="345">
        <v>6059</v>
      </c>
      <c r="Q64" s="346"/>
      <c r="R64" s="341">
        <v>5566</v>
      </c>
      <c r="S64" s="339"/>
      <c r="T64" s="127">
        <f>R64-P64</f>
        <v>-493</v>
      </c>
      <c r="U64" s="339"/>
      <c r="V64" s="347">
        <v>-2.9</v>
      </c>
      <c r="W64" s="339"/>
      <c r="X64" s="127">
        <f>SUM(L64,T64)</f>
        <v>-648</v>
      </c>
      <c r="Y64" s="339"/>
      <c r="Z64" s="348">
        <v>-0.38</v>
      </c>
      <c r="AA64" s="328"/>
      <c r="AB64" s="794"/>
    </row>
    <row r="65" spans="1:28" s="107" customFormat="1" ht="6" customHeight="1">
      <c r="A65" s="805" t="s">
        <v>459</v>
      </c>
      <c r="B65" s="812">
        <v>168842</v>
      </c>
      <c r="C65" s="339"/>
      <c r="D65" s="341"/>
      <c r="E65" s="339"/>
      <c r="F65" s="340"/>
      <c r="G65" s="339"/>
      <c r="H65" s="341"/>
      <c r="I65" s="339"/>
      <c r="J65" s="342"/>
      <c r="K65" s="339"/>
      <c r="L65" s="127"/>
      <c r="M65" s="339"/>
      <c r="N65" s="343"/>
      <c r="O65" s="344"/>
      <c r="P65" s="338"/>
      <c r="Q65" s="339"/>
      <c r="R65" s="341"/>
      <c r="S65" s="339"/>
      <c r="T65" s="127"/>
      <c r="U65" s="339"/>
      <c r="V65" s="347"/>
      <c r="W65" s="339"/>
      <c r="X65" s="127"/>
      <c r="Y65" s="339"/>
      <c r="Z65" s="348"/>
      <c r="AA65" s="328"/>
      <c r="AB65" s="793" t="s">
        <v>459</v>
      </c>
    </row>
    <row r="66" spans="1:28" s="475" customFormat="1" ht="9.9" customHeight="1">
      <c r="A66" s="806"/>
      <c r="B66" s="792"/>
      <c r="C66" s="464"/>
      <c r="D66" s="465">
        <v>1151</v>
      </c>
      <c r="E66" s="464"/>
      <c r="F66" s="466">
        <v>6.8</v>
      </c>
      <c r="G66" s="464"/>
      <c r="H66" s="465">
        <v>1457</v>
      </c>
      <c r="I66" s="464"/>
      <c r="J66" s="467">
        <v>8.6</v>
      </c>
      <c r="K66" s="464"/>
      <c r="L66" s="468">
        <f>D66-H66</f>
        <v>-306</v>
      </c>
      <c r="M66" s="464"/>
      <c r="N66" s="469">
        <v>-1.8</v>
      </c>
      <c r="O66" s="470"/>
      <c r="P66" s="471">
        <v>6760</v>
      </c>
      <c r="Q66" s="472"/>
      <c r="R66" s="465">
        <v>5602</v>
      </c>
      <c r="S66" s="464"/>
      <c r="T66" s="468">
        <f>R66-P66</f>
        <v>-1158</v>
      </c>
      <c r="U66" s="464"/>
      <c r="V66" s="473">
        <v>-6.9</v>
      </c>
      <c r="W66" s="464"/>
      <c r="X66" s="468">
        <f>SUM(L66,T66)</f>
        <v>-1464</v>
      </c>
      <c r="Y66" s="464"/>
      <c r="Z66" s="349">
        <v>-0.86</v>
      </c>
      <c r="AA66" s="474"/>
      <c r="AB66" s="794"/>
    </row>
    <row r="67" spans="1:28" s="107" customFormat="1" ht="6" customHeight="1">
      <c r="A67" s="805" t="s">
        <v>461</v>
      </c>
      <c r="B67" s="813">
        <v>167378</v>
      </c>
      <c r="C67" s="339"/>
      <c r="D67" s="341"/>
      <c r="E67" s="339"/>
      <c r="F67" s="340"/>
      <c r="G67" s="339"/>
      <c r="H67" s="341"/>
      <c r="I67" s="339"/>
      <c r="J67" s="342"/>
      <c r="K67" s="339"/>
      <c r="L67" s="341"/>
      <c r="M67" s="339"/>
      <c r="N67" s="343"/>
      <c r="O67" s="344"/>
      <c r="P67" s="338"/>
      <c r="Q67" s="339"/>
      <c r="R67" s="341"/>
      <c r="S67" s="339"/>
      <c r="T67" s="341"/>
      <c r="U67" s="339"/>
      <c r="V67" s="347"/>
      <c r="W67" s="339"/>
      <c r="X67" s="341"/>
      <c r="Y67" s="339"/>
      <c r="Z67" s="348"/>
      <c r="AA67" s="328"/>
      <c r="AB67" s="793" t="s">
        <v>461</v>
      </c>
    </row>
    <row r="68" spans="1:28" s="107" customFormat="1" ht="9.9" customHeight="1">
      <c r="A68" s="806"/>
      <c r="B68" s="792"/>
      <c r="C68" s="339"/>
      <c r="D68" s="341">
        <v>1067</v>
      </c>
      <c r="E68" s="339"/>
      <c r="F68" s="340">
        <v>6.4</v>
      </c>
      <c r="G68" s="339"/>
      <c r="H68" s="341">
        <v>1407</v>
      </c>
      <c r="I68" s="339"/>
      <c r="J68" s="342">
        <v>8.4</v>
      </c>
      <c r="K68" s="339"/>
      <c r="L68" s="338">
        <v>-340</v>
      </c>
      <c r="M68" s="339"/>
      <c r="N68" s="343">
        <v>-2</v>
      </c>
      <c r="O68" s="344"/>
      <c r="P68" s="345">
        <v>6053</v>
      </c>
      <c r="Q68" s="346"/>
      <c r="R68" s="341">
        <v>5683</v>
      </c>
      <c r="S68" s="339"/>
      <c r="T68" s="341">
        <v>-370</v>
      </c>
      <c r="U68" s="339"/>
      <c r="V68" s="347">
        <v>-2.2000000000000002</v>
      </c>
      <c r="W68" s="339"/>
      <c r="X68" s="338">
        <v>-710</v>
      </c>
      <c r="Y68" s="339"/>
      <c r="Z68" s="348">
        <v>-0.42</v>
      </c>
      <c r="AA68" s="328"/>
      <c r="AB68" s="794"/>
    </row>
    <row r="69" spans="1:28" ht="6" customHeight="1">
      <c r="A69" s="805" t="s">
        <v>463</v>
      </c>
      <c r="B69" s="791">
        <v>166668</v>
      </c>
      <c r="C69" s="120"/>
      <c r="D69" s="127"/>
      <c r="E69" s="120"/>
      <c r="F69" s="330"/>
      <c r="G69" s="120"/>
      <c r="H69" s="127"/>
      <c r="I69" s="120"/>
      <c r="J69" s="331"/>
      <c r="K69" s="120"/>
      <c r="L69" s="127"/>
      <c r="M69" s="120"/>
      <c r="N69" s="332"/>
      <c r="O69" s="174"/>
      <c r="P69" s="119"/>
      <c r="Q69" s="120"/>
      <c r="R69" s="127"/>
      <c r="S69" s="120"/>
      <c r="T69" s="127"/>
      <c r="U69" s="120"/>
      <c r="V69" s="334"/>
      <c r="W69" s="120"/>
      <c r="X69" s="127"/>
      <c r="Y69" s="120"/>
      <c r="Z69" s="335"/>
      <c r="AA69" s="328"/>
      <c r="AB69" s="793" t="s">
        <v>463</v>
      </c>
    </row>
    <row r="70" spans="1:28" ht="9.9" customHeight="1">
      <c r="A70" s="806"/>
      <c r="B70" s="792"/>
      <c r="C70" s="120"/>
      <c r="D70" s="127">
        <v>1023</v>
      </c>
      <c r="E70" s="120"/>
      <c r="F70" s="330">
        <v>6.2</v>
      </c>
      <c r="G70" s="120"/>
      <c r="H70" s="127">
        <v>1458</v>
      </c>
      <c r="I70" s="120"/>
      <c r="J70" s="331">
        <v>8.8000000000000007</v>
      </c>
      <c r="K70" s="120"/>
      <c r="L70" s="127">
        <v>-435</v>
      </c>
      <c r="M70" s="120"/>
      <c r="N70" s="332">
        <v>-2.6</v>
      </c>
      <c r="O70" s="174"/>
      <c r="P70" s="119">
        <v>5863</v>
      </c>
      <c r="Q70" s="120"/>
      <c r="R70" s="127">
        <v>5539</v>
      </c>
      <c r="S70" s="120"/>
      <c r="T70" s="127">
        <v>-324</v>
      </c>
      <c r="U70" s="120"/>
      <c r="V70" s="334">
        <v>-2</v>
      </c>
      <c r="W70" s="120"/>
      <c r="X70" s="127">
        <v>-759</v>
      </c>
      <c r="Y70" s="120"/>
      <c r="Z70" s="335">
        <v>-0.46</v>
      </c>
      <c r="AA70" s="328"/>
      <c r="AB70" s="794"/>
    </row>
    <row r="71" spans="1:28" ht="6" customHeight="1">
      <c r="A71" s="805" t="s">
        <v>474</v>
      </c>
      <c r="B71" s="791">
        <v>165909</v>
      </c>
      <c r="C71" s="120"/>
      <c r="D71" s="127"/>
      <c r="E71" s="120"/>
      <c r="F71" s="330"/>
      <c r="G71" s="120"/>
      <c r="H71" s="127"/>
      <c r="I71" s="120"/>
      <c r="J71" s="331"/>
      <c r="K71" s="120"/>
      <c r="L71" s="127"/>
      <c r="M71" s="120"/>
      <c r="N71" s="332"/>
      <c r="O71" s="174"/>
      <c r="P71" s="119"/>
      <c r="Q71" s="120"/>
      <c r="R71" s="127"/>
      <c r="S71" s="120"/>
      <c r="T71" s="127"/>
      <c r="U71" s="120"/>
      <c r="V71" s="334"/>
      <c r="W71" s="120"/>
      <c r="X71" s="127"/>
      <c r="Y71" s="120"/>
      <c r="Z71" s="335"/>
      <c r="AA71" s="328"/>
      <c r="AB71" s="793" t="s">
        <v>474</v>
      </c>
    </row>
    <row r="72" spans="1:28" ht="9.9" customHeight="1">
      <c r="A72" s="806"/>
      <c r="B72" s="792"/>
      <c r="C72" s="120"/>
      <c r="D72" s="127">
        <v>900</v>
      </c>
      <c r="E72" s="120"/>
      <c r="F72" s="330">
        <v>5.4</v>
      </c>
      <c r="G72" s="120"/>
      <c r="H72" s="127">
        <v>1499</v>
      </c>
      <c r="I72" s="120"/>
      <c r="J72" s="331">
        <v>9.1</v>
      </c>
      <c r="K72" s="120"/>
      <c r="L72" s="468">
        <f>D72-H72</f>
        <v>-599</v>
      </c>
      <c r="M72" s="120"/>
      <c r="N72" s="332">
        <v>-3.6</v>
      </c>
      <c r="O72" s="174"/>
      <c r="P72" s="119">
        <v>5834</v>
      </c>
      <c r="Q72" s="120"/>
      <c r="R72" s="127">
        <v>5917</v>
      </c>
      <c r="S72" s="120"/>
      <c r="T72" s="468">
        <f>R72-P72</f>
        <v>83</v>
      </c>
      <c r="U72" s="120"/>
      <c r="V72" s="334">
        <v>0.5</v>
      </c>
      <c r="W72" s="120"/>
      <c r="X72" s="468">
        <f>SUM(L72,T72)</f>
        <v>-516</v>
      </c>
      <c r="Y72" s="120"/>
      <c r="Z72" s="335">
        <v>-0.31</v>
      </c>
      <c r="AA72" s="328"/>
      <c r="AB72" s="794"/>
    </row>
    <row r="73" spans="1:28" ht="6" customHeight="1">
      <c r="A73" s="805" t="s">
        <v>484</v>
      </c>
      <c r="B73" s="791">
        <v>165393</v>
      </c>
      <c r="C73" s="120"/>
      <c r="D73" s="127"/>
      <c r="E73" s="120"/>
      <c r="F73" s="330"/>
      <c r="G73" s="120"/>
      <c r="H73" s="127"/>
      <c r="I73" s="120"/>
      <c r="J73" s="331"/>
      <c r="K73" s="120"/>
      <c r="L73" s="127"/>
      <c r="M73" s="120"/>
      <c r="N73" s="332"/>
      <c r="O73" s="174"/>
      <c r="P73" s="119"/>
      <c r="Q73" s="120"/>
      <c r="R73" s="127"/>
      <c r="S73" s="120"/>
      <c r="T73" s="127"/>
      <c r="U73" s="120"/>
      <c r="V73" s="334"/>
      <c r="W73" s="120"/>
      <c r="X73" s="127"/>
      <c r="Y73" s="120"/>
      <c r="Z73" s="335"/>
      <c r="AA73" s="328"/>
      <c r="AB73" s="793" t="s">
        <v>484</v>
      </c>
    </row>
    <row r="74" spans="1:28" s="66" customFormat="1" ht="9.9" customHeight="1">
      <c r="A74" s="806"/>
      <c r="B74" s="792"/>
      <c r="C74" s="120"/>
      <c r="D74" s="127">
        <v>895</v>
      </c>
      <c r="E74" s="120"/>
      <c r="F74" s="330">
        <v>5.4</v>
      </c>
      <c r="G74" s="120"/>
      <c r="H74" s="127">
        <v>1573</v>
      </c>
      <c r="I74" s="120"/>
      <c r="J74" s="331">
        <v>9.5</v>
      </c>
      <c r="K74" s="120"/>
      <c r="L74" s="468">
        <f>D74-H74</f>
        <v>-678</v>
      </c>
      <c r="M74" s="120"/>
      <c r="N74" s="332">
        <v>-4.0999999999999996</v>
      </c>
      <c r="O74" s="174"/>
      <c r="P74" s="119">
        <v>5827</v>
      </c>
      <c r="Q74" s="120"/>
      <c r="R74" s="127">
        <v>6163</v>
      </c>
      <c r="S74" s="120"/>
      <c r="T74" s="468">
        <f>R74-P74</f>
        <v>336</v>
      </c>
      <c r="U74" s="120"/>
      <c r="V74" s="334">
        <v>2</v>
      </c>
      <c r="W74" s="120"/>
      <c r="X74" s="468">
        <f>SUM(L74,T74)</f>
        <v>-342</v>
      </c>
      <c r="Y74" s="120"/>
      <c r="Z74" s="335">
        <v>-0.21</v>
      </c>
      <c r="AA74" s="328"/>
      <c r="AB74" s="794"/>
    </row>
    <row r="75" spans="1:28" ht="6" customHeight="1">
      <c r="A75" s="805" t="s">
        <v>587</v>
      </c>
      <c r="B75" s="791">
        <v>165051</v>
      </c>
      <c r="C75" s="120"/>
      <c r="D75" s="127"/>
      <c r="E75" s="120"/>
      <c r="F75" s="330"/>
      <c r="G75" s="120"/>
      <c r="H75" s="127"/>
      <c r="I75" s="120"/>
      <c r="J75" s="331"/>
      <c r="K75" s="120"/>
      <c r="L75" s="127"/>
      <c r="M75" s="120"/>
      <c r="N75" s="332"/>
      <c r="O75" s="174"/>
      <c r="P75" s="119"/>
      <c r="Q75" s="120"/>
      <c r="R75" s="127"/>
      <c r="S75" s="120"/>
      <c r="T75" s="127"/>
      <c r="U75" s="120"/>
      <c r="V75" s="334"/>
      <c r="W75" s="120"/>
      <c r="X75" s="127"/>
      <c r="Y75" s="120"/>
      <c r="Z75" s="335"/>
      <c r="AA75" s="328"/>
      <c r="AB75" s="793" t="s">
        <v>588</v>
      </c>
    </row>
    <row r="76" spans="1:28" ht="9.9" customHeight="1">
      <c r="A76" s="806"/>
      <c r="B76" s="792"/>
      <c r="C76" s="120"/>
      <c r="D76" s="127">
        <v>807</v>
      </c>
      <c r="E76" s="120"/>
      <c r="F76" s="330">
        <v>4.9000000000000004</v>
      </c>
      <c r="G76" s="120"/>
      <c r="H76" s="127">
        <v>1537</v>
      </c>
      <c r="I76" s="120"/>
      <c r="J76" s="331">
        <v>9.3000000000000007</v>
      </c>
      <c r="K76" s="120"/>
      <c r="L76" s="127">
        <v>-730</v>
      </c>
      <c r="M76" s="120"/>
      <c r="N76" s="332">
        <v>-4.4000000000000004</v>
      </c>
      <c r="O76" s="174"/>
      <c r="P76" s="119">
        <v>7578</v>
      </c>
      <c r="Q76" s="120"/>
      <c r="R76" s="127">
        <v>5696</v>
      </c>
      <c r="S76" s="120"/>
      <c r="T76" s="127">
        <v>-1882</v>
      </c>
      <c r="U76" s="120"/>
      <c r="V76" s="334">
        <v>-11.6</v>
      </c>
      <c r="W76" s="120"/>
      <c r="X76" s="127">
        <v>-2612</v>
      </c>
      <c r="Y76" s="120"/>
      <c r="Z76" s="738">
        <v>-1.61</v>
      </c>
      <c r="AA76" s="328"/>
      <c r="AB76" s="794"/>
    </row>
    <row r="77" spans="1:28" s="66" customFormat="1" ht="6" customHeight="1">
      <c r="A77" s="805" t="s">
        <v>617</v>
      </c>
      <c r="B77" s="814">
        <v>162439</v>
      </c>
      <c r="C77" s="120"/>
      <c r="D77" s="127"/>
      <c r="E77" s="120"/>
      <c r="F77" s="330"/>
      <c r="G77" s="120"/>
      <c r="H77" s="127"/>
      <c r="I77" s="120"/>
      <c r="J77" s="331"/>
      <c r="K77" s="120"/>
      <c r="L77" s="127"/>
      <c r="M77" s="120"/>
      <c r="N77" s="332"/>
      <c r="O77" s="174"/>
      <c r="P77" s="119"/>
      <c r="Q77" s="120"/>
      <c r="R77" s="127"/>
      <c r="S77" s="120"/>
      <c r="T77" s="127"/>
      <c r="U77" s="120"/>
      <c r="V77" s="334"/>
      <c r="W77" s="120"/>
      <c r="X77" s="127"/>
      <c r="Y77" s="120"/>
      <c r="Z77" s="335"/>
      <c r="AA77" s="328"/>
      <c r="AB77" s="793" t="s">
        <v>488</v>
      </c>
    </row>
    <row r="78" spans="1:28" s="66" customFormat="1" ht="9.9" customHeight="1">
      <c r="A78" s="806"/>
      <c r="B78" s="792"/>
      <c r="C78" s="120"/>
      <c r="D78" s="127">
        <v>807</v>
      </c>
      <c r="E78" s="120"/>
      <c r="F78" s="330">
        <v>5</v>
      </c>
      <c r="G78" s="120"/>
      <c r="H78" s="127">
        <v>1610</v>
      </c>
      <c r="I78" s="120"/>
      <c r="J78" s="331">
        <v>9.9</v>
      </c>
      <c r="K78" s="120"/>
      <c r="L78" s="127">
        <v>-803</v>
      </c>
      <c r="M78" s="120"/>
      <c r="N78" s="332">
        <v>-4.9000000000000004</v>
      </c>
      <c r="O78" s="174"/>
      <c r="P78" s="119">
        <v>5419</v>
      </c>
      <c r="Q78" s="120"/>
      <c r="R78" s="127">
        <v>5759</v>
      </c>
      <c r="S78" s="120"/>
      <c r="T78" s="127">
        <v>340</v>
      </c>
      <c r="U78" s="120"/>
      <c r="V78" s="334">
        <v>2.1</v>
      </c>
      <c r="W78" s="120"/>
      <c r="X78" s="127">
        <v>-463</v>
      </c>
      <c r="Y78" s="120"/>
      <c r="Z78" s="335">
        <v>-0.28999999999999998</v>
      </c>
      <c r="AA78" s="328"/>
      <c r="AB78" s="794"/>
    </row>
    <row r="79" spans="1:28" s="66" customFormat="1" ht="6" customHeight="1">
      <c r="A79" s="805" t="s">
        <v>623</v>
      </c>
      <c r="B79" s="791">
        <v>161976</v>
      </c>
      <c r="C79" s="120"/>
      <c r="D79" s="127"/>
      <c r="E79" s="120"/>
      <c r="F79" s="330"/>
      <c r="G79" s="120"/>
      <c r="H79" s="127"/>
      <c r="I79" s="120"/>
      <c r="J79" s="331"/>
      <c r="K79" s="120"/>
      <c r="L79" s="127"/>
      <c r="M79" s="120"/>
      <c r="N79" s="332"/>
      <c r="O79" s="174"/>
      <c r="P79" s="119"/>
      <c r="Q79" s="120"/>
      <c r="R79" s="127"/>
      <c r="S79" s="120"/>
      <c r="T79" s="127"/>
      <c r="U79" s="120"/>
      <c r="V79" s="334"/>
      <c r="W79" s="120"/>
      <c r="X79" s="127"/>
      <c r="Y79" s="120"/>
      <c r="Z79" s="335"/>
      <c r="AA79" s="328"/>
      <c r="AB79" s="793" t="s">
        <v>16</v>
      </c>
    </row>
    <row r="80" spans="1:28" ht="9.9" customHeight="1">
      <c r="A80" s="805"/>
      <c r="B80" s="791"/>
      <c r="C80" s="120"/>
      <c r="D80" s="127">
        <v>750</v>
      </c>
      <c r="E80" s="120"/>
      <c r="F80" s="330">
        <v>4.5999999999999996</v>
      </c>
      <c r="G80" s="120"/>
      <c r="H80" s="127">
        <v>1764</v>
      </c>
      <c r="I80" s="120"/>
      <c r="J80" s="331">
        <v>10.9</v>
      </c>
      <c r="K80" s="120"/>
      <c r="L80" s="127">
        <v>-1014</v>
      </c>
      <c r="M80" s="120"/>
      <c r="N80" s="332">
        <v>-6.3</v>
      </c>
      <c r="O80" s="174"/>
      <c r="P80" s="119">
        <v>5622</v>
      </c>
      <c r="Q80" s="120"/>
      <c r="R80" s="127">
        <v>6312</v>
      </c>
      <c r="S80" s="120"/>
      <c r="T80" s="127">
        <v>690</v>
      </c>
      <c r="U80" s="120"/>
      <c r="V80" s="334">
        <v>4.3</v>
      </c>
      <c r="W80" s="120"/>
      <c r="X80" s="127">
        <v>-324</v>
      </c>
      <c r="Y80" s="120"/>
      <c r="Z80" s="335">
        <v>-0.2</v>
      </c>
      <c r="AA80" s="328"/>
      <c r="AB80" s="793"/>
    </row>
    <row r="81" spans="1:28" s="66" customFormat="1" ht="6" customHeight="1">
      <c r="A81" s="805" t="s">
        <v>673</v>
      </c>
      <c r="B81" s="791">
        <v>161652</v>
      </c>
      <c r="C81" s="120"/>
      <c r="D81" s="127"/>
      <c r="E81" s="120"/>
      <c r="F81" s="330"/>
      <c r="G81" s="120"/>
      <c r="H81" s="127"/>
      <c r="I81" s="120"/>
      <c r="J81" s="331"/>
      <c r="K81" s="120"/>
      <c r="L81" s="127"/>
      <c r="M81" s="120"/>
      <c r="N81" s="332"/>
      <c r="O81" s="174"/>
      <c r="P81" s="119"/>
      <c r="Q81" s="120"/>
      <c r="R81" s="127"/>
      <c r="S81" s="120"/>
      <c r="T81" s="127"/>
      <c r="U81" s="120"/>
      <c r="V81" s="334"/>
      <c r="W81" s="120"/>
      <c r="X81" s="127"/>
      <c r="Y81" s="120"/>
      <c r="Z81" s="335"/>
      <c r="AA81" s="328"/>
      <c r="AB81" s="793" t="s">
        <v>490</v>
      </c>
    </row>
    <row r="82" spans="1:28" ht="9.6" customHeight="1">
      <c r="A82" s="805"/>
      <c r="B82" s="791"/>
      <c r="C82" s="120"/>
      <c r="D82" s="127">
        <v>680</v>
      </c>
      <c r="E82" s="120"/>
      <c r="F82" s="330">
        <v>4.2</v>
      </c>
      <c r="G82" s="120"/>
      <c r="H82" s="127">
        <v>1954</v>
      </c>
      <c r="I82" s="120"/>
      <c r="J82" s="331">
        <v>12.1</v>
      </c>
      <c r="K82" s="120"/>
      <c r="L82" s="127">
        <v>-1274</v>
      </c>
      <c r="M82" s="120"/>
      <c r="N82" s="332">
        <v>-7.9</v>
      </c>
      <c r="O82" s="174"/>
      <c r="P82" s="119">
        <v>5652</v>
      </c>
      <c r="Q82" s="120"/>
      <c r="R82" s="127">
        <v>6552</v>
      </c>
      <c r="S82" s="120"/>
      <c r="T82" s="127">
        <v>900</v>
      </c>
      <c r="U82" s="120"/>
      <c r="V82" s="334">
        <v>5.6</v>
      </c>
      <c r="W82" s="120"/>
      <c r="X82" s="127">
        <v>-374</v>
      </c>
      <c r="Y82" s="120"/>
      <c r="Z82" s="335">
        <v>-0.23</v>
      </c>
      <c r="AA82" s="328"/>
      <c r="AB82" s="793"/>
    </row>
    <row r="83" spans="1:28" s="66" customFormat="1" ht="6" customHeight="1">
      <c r="A83" s="805" t="s">
        <v>703</v>
      </c>
      <c r="B83" s="791">
        <v>161278</v>
      </c>
      <c r="C83" s="120"/>
      <c r="D83" s="127"/>
      <c r="E83" s="120"/>
      <c r="F83" s="330"/>
      <c r="G83" s="120"/>
      <c r="H83" s="127"/>
      <c r="I83" s="120"/>
      <c r="J83" s="331"/>
      <c r="K83" s="120"/>
      <c r="L83" s="127"/>
      <c r="M83" s="120"/>
      <c r="N83" s="332"/>
      <c r="O83" s="174"/>
      <c r="P83" s="119"/>
      <c r="Q83" s="120"/>
      <c r="R83" s="127"/>
      <c r="S83" s="120"/>
      <c r="T83" s="127"/>
      <c r="U83" s="120"/>
      <c r="V83" s="334"/>
      <c r="W83" s="120"/>
      <c r="X83" s="127"/>
      <c r="Y83" s="120"/>
      <c r="Z83" s="335"/>
      <c r="AA83" s="328"/>
      <c r="AB83" s="793" t="s">
        <v>743</v>
      </c>
    </row>
    <row r="84" spans="1:28" s="66" customFormat="1" ht="9.6" customHeight="1">
      <c r="A84" s="805"/>
      <c r="B84" s="791"/>
      <c r="C84" s="120"/>
      <c r="D84" s="127">
        <v>700</v>
      </c>
      <c r="E84" s="120"/>
      <c r="F84" s="330">
        <v>4.3</v>
      </c>
      <c r="G84" s="120"/>
      <c r="H84" s="127">
        <v>1966</v>
      </c>
      <c r="I84" s="120"/>
      <c r="J84" s="331">
        <v>12.2</v>
      </c>
      <c r="K84" s="120"/>
      <c r="L84" s="127">
        <v>-1266</v>
      </c>
      <c r="M84" s="120"/>
      <c r="N84" s="332">
        <v>-7.9</v>
      </c>
      <c r="O84" s="174"/>
      <c r="P84" s="119">
        <v>5823</v>
      </c>
      <c r="Q84" s="120"/>
      <c r="R84" s="127">
        <v>6467</v>
      </c>
      <c r="S84" s="120"/>
      <c r="T84" s="127">
        <v>644</v>
      </c>
      <c r="U84" s="120"/>
      <c r="V84" s="334">
        <v>4</v>
      </c>
      <c r="W84" s="120"/>
      <c r="X84" s="127">
        <v>-622</v>
      </c>
      <c r="Y84" s="120"/>
      <c r="Z84" s="335">
        <v>-0.39</v>
      </c>
      <c r="AA84" s="328"/>
      <c r="AB84" s="793"/>
    </row>
    <row r="85" spans="1:28" s="66" customFormat="1" ht="6" customHeight="1">
      <c r="A85" s="815" t="s">
        <v>729</v>
      </c>
      <c r="B85" s="791">
        <v>160656</v>
      </c>
      <c r="C85" s="120"/>
      <c r="D85" s="127"/>
      <c r="E85" s="120"/>
      <c r="F85" s="330"/>
      <c r="G85" s="120"/>
      <c r="H85" s="127"/>
      <c r="I85" s="120"/>
      <c r="J85" s="331"/>
      <c r="K85" s="120"/>
      <c r="L85" s="127"/>
      <c r="M85" s="120"/>
      <c r="N85" s="332"/>
      <c r="O85" s="174"/>
      <c r="P85" s="119"/>
      <c r="Q85" s="120"/>
      <c r="R85" s="127"/>
      <c r="S85" s="120"/>
      <c r="T85" s="127"/>
      <c r="U85" s="120"/>
      <c r="V85" s="334"/>
      <c r="W85" s="120"/>
      <c r="X85" s="127"/>
      <c r="Y85" s="120"/>
      <c r="Z85" s="335"/>
      <c r="AA85" s="328"/>
      <c r="AB85" s="793" t="s">
        <v>744</v>
      </c>
    </row>
    <row r="86" spans="1:28" ht="9.9" customHeight="1">
      <c r="A86" s="816"/>
      <c r="B86" s="817"/>
      <c r="C86" s="442"/>
      <c r="D86" s="250"/>
      <c r="E86" s="442"/>
      <c r="F86" s="443"/>
      <c r="G86" s="442"/>
      <c r="H86" s="250"/>
      <c r="I86" s="442"/>
      <c r="J86" s="444"/>
      <c r="K86" s="442"/>
      <c r="L86" s="250"/>
      <c r="M86" s="442"/>
      <c r="N86" s="445"/>
      <c r="O86" s="446"/>
      <c r="P86" s="125"/>
      <c r="Q86" s="442"/>
      <c r="R86" s="250"/>
      <c r="S86" s="442"/>
      <c r="T86" s="250"/>
      <c r="U86" s="442"/>
      <c r="V86" s="447"/>
      <c r="W86" s="442"/>
      <c r="X86" s="250"/>
      <c r="Y86" s="442"/>
      <c r="Z86" s="448"/>
      <c r="AA86" s="370"/>
      <c r="AB86" s="818"/>
    </row>
    <row r="87" spans="1:28" s="761" customFormat="1" ht="13.5" customHeight="1">
      <c r="A87" s="819" t="s">
        <v>505</v>
      </c>
      <c r="B87" s="819"/>
      <c r="C87" s="819"/>
      <c r="D87" s="819"/>
      <c r="E87" s="819"/>
      <c r="F87" s="819"/>
      <c r="G87" s="819"/>
      <c r="H87" s="819"/>
      <c r="I87" s="819"/>
      <c r="J87" s="819"/>
      <c r="K87" s="819"/>
      <c r="L87" s="819"/>
      <c r="M87" s="819"/>
      <c r="N87" s="819"/>
      <c r="O87" s="819"/>
      <c r="T87" s="820"/>
      <c r="U87" s="820"/>
      <c r="V87" s="820"/>
      <c r="W87" s="820"/>
      <c r="Z87" s="440"/>
      <c r="AB87" s="441"/>
    </row>
    <row r="88" spans="1:28" s="761" customFormat="1" ht="14.1" customHeight="1">
      <c r="A88" s="822"/>
      <c r="B88" s="822"/>
      <c r="C88" s="822"/>
      <c r="D88" s="822"/>
      <c r="E88" s="822"/>
      <c r="F88" s="822"/>
      <c r="G88" s="822"/>
      <c r="H88" s="822"/>
      <c r="I88" s="822"/>
      <c r="J88" s="822"/>
      <c r="K88" s="822"/>
      <c r="L88" s="822"/>
      <c r="M88" s="822"/>
      <c r="N88" s="822"/>
      <c r="O88" s="822"/>
      <c r="P88" s="823"/>
      <c r="Q88" s="823"/>
      <c r="R88" s="823"/>
      <c r="S88" s="628"/>
      <c r="T88" s="821"/>
      <c r="U88" s="821"/>
      <c r="V88" s="821"/>
      <c r="W88" s="821"/>
      <c r="X88" s="824"/>
      <c r="Y88" s="824"/>
      <c r="Z88" s="824"/>
      <c r="AB88" s="441"/>
    </row>
    <row r="89" spans="1:28" s="758" customFormat="1" ht="9" customHeight="1">
      <c r="A89" s="372"/>
      <c r="B89" s="372"/>
      <c r="C89" s="371"/>
      <c r="D89" s="371"/>
      <c r="E89" s="371"/>
      <c r="F89" s="371"/>
      <c r="G89" s="371"/>
      <c r="H89" s="371"/>
      <c r="I89" s="371"/>
      <c r="J89" s="371"/>
      <c r="K89" s="371"/>
      <c r="L89" s="371"/>
      <c r="M89" s="371"/>
      <c r="N89" s="371"/>
      <c r="P89" s="823"/>
      <c r="Q89" s="823"/>
      <c r="R89" s="823"/>
      <c r="S89" s="760"/>
      <c r="T89" s="825"/>
      <c r="U89" s="825"/>
      <c r="V89" s="825"/>
      <c r="W89" s="825"/>
      <c r="X89" s="824"/>
      <c r="Y89" s="824"/>
      <c r="Z89" s="824"/>
      <c r="AA89" s="761"/>
      <c r="AB89" s="111"/>
    </row>
    <row r="90" spans="1:28" ht="6" customHeight="1">
      <c r="D90" s="761"/>
      <c r="E90" s="761"/>
      <c r="F90" s="761"/>
      <c r="G90" s="761"/>
      <c r="H90" s="761"/>
      <c r="P90" s="758"/>
      <c r="Q90" s="761"/>
      <c r="R90" s="758"/>
      <c r="S90" s="761"/>
      <c r="T90" s="825"/>
      <c r="U90" s="825"/>
      <c r="V90" s="825"/>
      <c r="W90" s="825"/>
      <c r="X90" s="758"/>
      <c r="Y90" s="761"/>
      <c r="Z90" s="110"/>
      <c r="AA90" s="761"/>
      <c r="AB90" s="111"/>
    </row>
    <row r="91" spans="1:28" ht="8.4" customHeight="1"/>
    <row r="92" spans="1:28" ht="8.4" customHeight="1"/>
    <row r="93" spans="1:28" ht="8.4" customHeight="1"/>
    <row r="94" spans="1:28" ht="8.4" customHeight="1"/>
  </sheetData>
  <sheetProtection algorithmName="SHA-512" hashValue="2Sv9OzAj1py9HSWz9YVXv6YnxoZhp1FcDNuTamEkGwpZTf3/DezW6wcMzIBoZW5Zlf2pgwY8xHRDEqzqODYVuw==" saltValue="75539TnBmqa/sU+fG9VIkw==" spinCount="100000" sheet="1" objects="1" scenarios="1"/>
  <mergeCells count="153">
    <mergeCell ref="A83:A84"/>
    <mergeCell ref="B83:B84"/>
    <mergeCell ref="AB83:AB84"/>
    <mergeCell ref="A85:A86"/>
    <mergeCell ref="B85:B86"/>
    <mergeCell ref="AB85:AB86"/>
    <mergeCell ref="A87:O87"/>
    <mergeCell ref="T87:W88"/>
    <mergeCell ref="A88:O88"/>
    <mergeCell ref="P88:R89"/>
    <mergeCell ref="X88:Z89"/>
    <mergeCell ref="T89:W90"/>
    <mergeCell ref="A81:A82"/>
    <mergeCell ref="B81:B82"/>
    <mergeCell ref="AB81:AB82"/>
    <mergeCell ref="A67:A68"/>
    <mergeCell ref="B67:B68"/>
    <mergeCell ref="AB67:AB68"/>
    <mergeCell ref="A69:A70"/>
    <mergeCell ref="B69:B70"/>
    <mergeCell ref="AB69:AB70"/>
    <mergeCell ref="A71:A72"/>
    <mergeCell ref="B71:B72"/>
    <mergeCell ref="AB71:AB72"/>
    <mergeCell ref="A73:A74"/>
    <mergeCell ref="B73:B74"/>
    <mergeCell ref="AB73:AB74"/>
    <mergeCell ref="A75:A76"/>
    <mergeCell ref="B75:B76"/>
    <mergeCell ref="AB75:AB76"/>
    <mergeCell ref="A77:A78"/>
    <mergeCell ref="B77:B78"/>
    <mergeCell ref="AB77:AB78"/>
    <mergeCell ref="A79:A80"/>
    <mergeCell ref="B79:B80"/>
    <mergeCell ref="AB79:AB80"/>
    <mergeCell ref="A65:A66"/>
    <mergeCell ref="B65:B66"/>
    <mergeCell ref="AB65:AB66"/>
    <mergeCell ref="A51:A52"/>
    <mergeCell ref="B51:B52"/>
    <mergeCell ref="AB51:AB52"/>
    <mergeCell ref="A53:A54"/>
    <mergeCell ref="B53:B54"/>
    <mergeCell ref="AB53:AB54"/>
    <mergeCell ref="A55:A56"/>
    <mergeCell ref="B55:B56"/>
    <mergeCell ref="AB55:AB56"/>
    <mergeCell ref="A57:A58"/>
    <mergeCell ref="B57:B58"/>
    <mergeCell ref="AB57:AB58"/>
    <mergeCell ref="A59:A60"/>
    <mergeCell ref="B59:B60"/>
    <mergeCell ref="AB59:AB60"/>
    <mergeCell ref="A61:A62"/>
    <mergeCell ref="B61:B62"/>
    <mergeCell ref="AB61:AB62"/>
    <mergeCell ref="A63:A64"/>
    <mergeCell ref="B63:B64"/>
    <mergeCell ref="AB63:AB64"/>
    <mergeCell ref="A49:A50"/>
    <mergeCell ref="B49:B50"/>
    <mergeCell ref="AB49:AB50"/>
    <mergeCell ref="A35:A36"/>
    <mergeCell ref="B35:B36"/>
    <mergeCell ref="AB35:AB36"/>
    <mergeCell ref="A37:A38"/>
    <mergeCell ref="B37:B38"/>
    <mergeCell ref="AB37:AB38"/>
    <mergeCell ref="A39:A40"/>
    <mergeCell ref="B39:B40"/>
    <mergeCell ref="AB39:AB40"/>
    <mergeCell ref="A41:A42"/>
    <mergeCell ref="B41:B42"/>
    <mergeCell ref="AB41:AB42"/>
    <mergeCell ref="A43:A44"/>
    <mergeCell ref="B43:B44"/>
    <mergeCell ref="AB43:AB44"/>
    <mergeCell ref="A45:A46"/>
    <mergeCell ref="B45:B46"/>
    <mergeCell ref="AB45:AB46"/>
    <mergeCell ref="A47:A48"/>
    <mergeCell ref="B47:B48"/>
    <mergeCell ref="AB47:AB48"/>
    <mergeCell ref="A33:A34"/>
    <mergeCell ref="B33:B34"/>
    <mergeCell ref="AB33:AB34"/>
    <mergeCell ref="A19:A20"/>
    <mergeCell ref="B19:B20"/>
    <mergeCell ref="AB19:AB20"/>
    <mergeCell ref="A21:A22"/>
    <mergeCell ref="B21:B22"/>
    <mergeCell ref="AB21:AB22"/>
    <mergeCell ref="A23:A24"/>
    <mergeCell ref="B23:B24"/>
    <mergeCell ref="AB23:AB24"/>
    <mergeCell ref="A25:A26"/>
    <mergeCell ref="B25:B26"/>
    <mergeCell ref="AB25:AB26"/>
    <mergeCell ref="A27:A28"/>
    <mergeCell ref="B27:B28"/>
    <mergeCell ref="AB27:AB28"/>
    <mergeCell ref="A29:A30"/>
    <mergeCell ref="B29:B30"/>
    <mergeCell ref="AB29:AB30"/>
    <mergeCell ref="A31:A32"/>
    <mergeCell ref="B31:B32"/>
    <mergeCell ref="AB31:AB32"/>
    <mergeCell ref="A11:A12"/>
    <mergeCell ref="B11:B12"/>
    <mergeCell ref="AB11:AB12"/>
    <mergeCell ref="A13:A14"/>
    <mergeCell ref="B13:B14"/>
    <mergeCell ref="AB13:AB14"/>
    <mergeCell ref="A15:A16"/>
    <mergeCell ref="B15:B16"/>
    <mergeCell ref="AB15:AB16"/>
    <mergeCell ref="A1:AB1"/>
    <mergeCell ref="A17:A18"/>
    <mergeCell ref="B17:B18"/>
    <mergeCell ref="AB17:AB18"/>
    <mergeCell ref="P4:Q4"/>
    <mergeCell ref="R4:S4"/>
    <mergeCell ref="T4:U4"/>
    <mergeCell ref="V4:W4"/>
    <mergeCell ref="X4:Y4"/>
    <mergeCell ref="Z4:AA5"/>
    <mergeCell ref="X5:Y5"/>
    <mergeCell ref="AB4:AB5"/>
    <mergeCell ref="B5:C5"/>
    <mergeCell ref="D5:E5"/>
    <mergeCell ref="H5:I5"/>
    <mergeCell ref="L5:M5"/>
    <mergeCell ref="N5:O5"/>
    <mergeCell ref="P5:Q5"/>
    <mergeCell ref="R5:S5"/>
    <mergeCell ref="T5:U5"/>
    <mergeCell ref="V5:W5"/>
    <mergeCell ref="A7:A8"/>
    <mergeCell ref="B7:B8"/>
    <mergeCell ref="AB7:AB8"/>
    <mergeCell ref="B9:B10"/>
    <mergeCell ref="AB9:AB10"/>
    <mergeCell ref="P3:AB3"/>
    <mergeCell ref="A4:A5"/>
    <mergeCell ref="B4:C4"/>
    <mergeCell ref="D4:E4"/>
    <mergeCell ref="F4:G5"/>
    <mergeCell ref="H4:I4"/>
    <mergeCell ref="J4:K5"/>
    <mergeCell ref="L4:M4"/>
    <mergeCell ref="N4:O4"/>
    <mergeCell ref="A9:A10"/>
  </mergeCells>
  <phoneticPr fontId="4"/>
  <printOptions horizontalCentered="1"/>
  <pageMargins left="0.70866141732283472" right="0.70866141732283472" top="0.78740157480314965" bottom="0.78740157480314965"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zoomScaleNormal="100" zoomScaleSheetLayoutView="100" workbookViewId="0">
      <selection sqref="A1:P1"/>
    </sheetView>
  </sheetViews>
  <sheetFormatPr defaultRowHeight="13.2"/>
  <cols>
    <col min="1" max="1" width="15.6640625" customWidth="1"/>
    <col min="2" max="2" width="8.33203125" customWidth="1"/>
    <col min="3" max="3" width="0.44140625" style="6" customWidth="1"/>
    <col min="4" max="4" width="8.33203125" style="6" customWidth="1"/>
    <col min="5" max="5" width="0.44140625" style="6" customWidth="1"/>
    <col min="6" max="6" width="8.33203125" customWidth="1"/>
    <col min="7" max="7" width="0.44140625" style="6" customWidth="1"/>
    <col min="8" max="8" width="8.33203125" customWidth="1"/>
    <col min="9" max="9" width="0.44140625" style="6" customWidth="1"/>
    <col min="10" max="10" width="8.33203125" customWidth="1"/>
    <col min="11" max="11" width="0.44140625" style="6" customWidth="1"/>
    <col min="12" max="12" width="8.33203125" customWidth="1"/>
    <col min="13" max="13" width="0.44140625" style="6" customWidth="1"/>
    <col min="14" max="14" width="8.33203125" customWidth="1"/>
    <col min="15" max="15" width="0.44140625" style="6" customWidth="1"/>
    <col min="16" max="16" width="8.33203125" customWidth="1"/>
    <col min="17" max="17" width="0.44140625" style="6" customWidth="1"/>
  </cols>
  <sheetData>
    <row r="1" spans="1:18" ht="23.1" customHeight="1">
      <c r="A1" s="829" t="s">
        <v>51</v>
      </c>
      <c r="B1" s="829"/>
      <c r="C1" s="829"/>
      <c r="D1" s="829"/>
      <c r="E1" s="829"/>
      <c r="F1" s="829"/>
      <c r="G1" s="829"/>
      <c r="H1" s="829"/>
      <c r="I1" s="829"/>
      <c r="J1" s="829"/>
      <c r="K1" s="829"/>
      <c r="L1" s="829"/>
      <c r="M1" s="829"/>
      <c r="N1" s="829"/>
      <c r="O1" s="829"/>
      <c r="P1" s="829"/>
    </row>
    <row r="2" spans="1:18" ht="23.1" customHeight="1">
      <c r="A2" s="1"/>
      <c r="B2" s="9"/>
      <c r="C2" s="9"/>
      <c r="D2" s="9"/>
      <c r="E2" s="9"/>
      <c r="F2" s="9"/>
      <c r="G2" s="9"/>
      <c r="H2" s="1"/>
      <c r="I2" s="9"/>
      <c r="J2" s="1"/>
      <c r="K2" s="9"/>
      <c r="L2" s="1"/>
      <c r="M2" s="9"/>
      <c r="N2" s="1"/>
      <c r="O2" s="9"/>
      <c r="P2" s="1"/>
    </row>
    <row r="3" spans="1:18" ht="23.1" customHeight="1">
      <c r="A3" s="830" t="s">
        <v>718</v>
      </c>
      <c r="B3" s="830"/>
      <c r="C3" s="830"/>
      <c r="D3" s="830"/>
      <c r="E3" s="830"/>
      <c r="F3" s="830"/>
      <c r="G3" s="830"/>
      <c r="H3" s="830"/>
      <c r="I3" s="830"/>
      <c r="J3" s="830"/>
      <c r="K3" s="830"/>
      <c r="L3" s="830"/>
      <c r="M3" s="830"/>
      <c r="N3" s="830"/>
      <c r="O3" s="830"/>
      <c r="P3" s="830"/>
    </row>
    <row r="4" spans="1:18" ht="12.9" customHeight="1">
      <c r="A4" s="831" t="s">
        <v>52</v>
      </c>
      <c r="B4" s="834" t="s">
        <v>646</v>
      </c>
      <c r="C4" s="835"/>
      <c r="D4" s="835"/>
      <c r="E4" s="835"/>
      <c r="F4" s="835"/>
      <c r="G4" s="835"/>
      <c r="H4" s="835"/>
      <c r="I4" s="835"/>
      <c r="J4" s="835"/>
      <c r="K4" s="835"/>
      <c r="L4" s="835"/>
      <c r="M4" s="835"/>
      <c r="N4" s="835"/>
      <c r="O4" s="835"/>
      <c r="P4" s="835"/>
      <c r="Q4" s="836"/>
    </row>
    <row r="5" spans="1:18" ht="12.9" customHeight="1">
      <c r="A5" s="832"/>
      <c r="B5" s="837" t="s">
        <v>53</v>
      </c>
      <c r="C5" s="838"/>
      <c r="D5" s="834" t="s">
        <v>54</v>
      </c>
      <c r="E5" s="835"/>
      <c r="F5" s="835"/>
      <c r="G5" s="835"/>
      <c r="H5" s="835"/>
      <c r="I5" s="836"/>
      <c r="J5" s="837" t="s">
        <v>55</v>
      </c>
      <c r="K5" s="838"/>
      <c r="L5" s="837" t="s">
        <v>56</v>
      </c>
      <c r="M5" s="838"/>
      <c r="N5" s="837" t="s">
        <v>57</v>
      </c>
      <c r="O5" s="838"/>
      <c r="P5" s="837" t="s">
        <v>58</v>
      </c>
      <c r="Q5" s="838"/>
    </row>
    <row r="6" spans="1:18" ht="12.9" customHeight="1">
      <c r="A6" s="833"/>
      <c r="B6" s="839"/>
      <c r="C6" s="840"/>
      <c r="D6" s="834" t="s">
        <v>5</v>
      </c>
      <c r="E6" s="836"/>
      <c r="F6" s="834" t="s">
        <v>6</v>
      </c>
      <c r="G6" s="836"/>
      <c r="H6" s="834" t="s">
        <v>7</v>
      </c>
      <c r="I6" s="836"/>
      <c r="J6" s="839" t="s">
        <v>59</v>
      </c>
      <c r="K6" s="840"/>
      <c r="L6" s="839"/>
      <c r="M6" s="840"/>
      <c r="N6" s="839" t="s">
        <v>4</v>
      </c>
      <c r="O6" s="840"/>
      <c r="P6" s="839" t="s">
        <v>647</v>
      </c>
      <c r="Q6" s="840"/>
    </row>
    <row r="7" spans="1:18" ht="9.9" customHeight="1">
      <c r="A7" s="10"/>
      <c r="B7" s="515" t="s">
        <v>8</v>
      </c>
      <c r="C7" s="516"/>
      <c r="D7" s="517" t="s">
        <v>9</v>
      </c>
      <c r="E7" s="516"/>
      <c r="F7" s="517" t="s">
        <v>9</v>
      </c>
      <c r="G7" s="518"/>
      <c r="H7" s="516" t="s">
        <v>9</v>
      </c>
      <c r="I7" s="518"/>
      <c r="J7" s="516" t="s">
        <v>9</v>
      </c>
      <c r="K7" s="518"/>
      <c r="L7" s="516" t="s">
        <v>48</v>
      </c>
      <c r="M7" s="518"/>
      <c r="N7" s="516" t="s">
        <v>9</v>
      </c>
      <c r="O7" s="518"/>
      <c r="P7" s="515" t="s">
        <v>9</v>
      </c>
      <c r="Q7" s="17"/>
    </row>
    <row r="8" spans="1:18" ht="13.5" customHeight="1">
      <c r="A8" s="530" t="s">
        <v>648</v>
      </c>
      <c r="B8" s="531">
        <f>SUM(B9:B15)</f>
        <v>65607</v>
      </c>
      <c r="C8" s="532">
        <f t="shared" ref="C8:I8" si="0">SUM(C9:C15)</f>
        <v>0</v>
      </c>
      <c r="D8" s="531">
        <f t="shared" si="0"/>
        <v>168317</v>
      </c>
      <c r="E8" s="532">
        <f t="shared" si="0"/>
        <v>0</v>
      </c>
      <c r="F8" s="531">
        <f t="shared" si="0"/>
        <v>86664</v>
      </c>
      <c r="G8" s="532">
        <f t="shared" si="0"/>
        <v>0</v>
      </c>
      <c r="H8" s="531">
        <f t="shared" si="0"/>
        <v>81653</v>
      </c>
      <c r="I8" s="532">
        <f t="shared" si="0"/>
        <v>0</v>
      </c>
      <c r="J8" s="533">
        <v>106.1</v>
      </c>
      <c r="K8" s="534"/>
      <c r="L8" s="535">
        <v>100</v>
      </c>
      <c r="M8" s="536"/>
      <c r="N8" s="535">
        <v>2.57</v>
      </c>
      <c r="O8" s="534"/>
      <c r="P8" s="531">
        <v>1625</v>
      </c>
      <c r="Q8" s="17"/>
    </row>
    <row r="9" spans="1:18" ht="13.5" customHeight="1">
      <c r="A9" s="537" t="s">
        <v>61</v>
      </c>
      <c r="B9" s="531">
        <v>8158</v>
      </c>
      <c r="C9" s="532"/>
      <c r="D9" s="531">
        <f t="shared" ref="D9:D15" si="1">SUM(F9:H9)</f>
        <v>21392</v>
      </c>
      <c r="E9" s="532"/>
      <c r="F9" s="531">
        <v>10710</v>
      </c>
      <c r="G9" s="538"/>
      <c r="H9" s="532">
        <v>10682</v>
      </c>
      <c r="I9" s="538"/>
      <c r="J9" s="539">
        <v>100.3</v>
      </c>
      <c r="K9" s="534"/>
      <c r="L9" s="535">
        <v>12.71</v>
      </c>
      <c r="M9" s="536"/>
      <c r="N9" s="535">
        <v>2.62</v>
      </c>
      <c r="O9" s="534"/>
      <c r="P9" s="531">
        <v>3451</v>
      </c>
      <c r="Q9" s="17"/>
    </row>
    <row r="10" spans="1:18" ht="13.5" customHeight="1">
      <c r="A10" s="537" t="s">
        <v>62</v>
      </c>
      <c r="B10" s="531">
        <v>11109</v>
      </c>
      <c r="C10" s="532"/>
      <c r="D10" s="531">
        <f t="shared" si="1"/>
        <v>30147</v>
      </c>
      <c r="E10" s="532"/>
      <c r="F10" s="531">
        <v>15085</v>
      </c>
      <c r="G10" s="538"/>
      <c r="H10" s="532">
        <v>15062</v>
      </c>
      <c r="I10" s="538"/>
      <c r="J10" s="539">
        <v>100.2</v>
      </c>
      <c r="K10" s="534"/>
      <c r="L10" s="535">
        <v>17.91</v>
      </c>
      <c r="M10" s="536"/>
      <c r="N10" s="535">
        <v>2.71</v>
      </c>
      <c r="O10" s="534"/>
      <c r="P10" s="531">
        <v>3480</v>
      </c>
      <c r="Q10" s="17"/>
    </row>
    <row r="11" spans="1:18" ht="13.5" customHeight="1">
      <c r="A11" s="537" t="s">
        <v>63</v>
      </c>
      <c r="B11" s="531">
        <v>5596</v>
      </c>
      <c r="C11" s="532"/>
      <c r="D11" s="531">
        <f t="shared" si="1"/>
        <v>16446</v>
      </c>
      <c r="E11" s="532"/>
      <c r="F11" s="531">
        <v>8178</v>
      </c>
      <c r="G11" s="538"/>
      <c r="H11" s="532">
        <v>8268</v>
      </c>
      <c r="I11" s="538"/>
      <c r="J11" s="539">
        <v>98.9</v>
      </c>
      <c r="K11" s="534"/>
      <c r="L11" s="535">
        <v>9.77</v>
      </c>
      <c r="M11" s="536"/>
      <c r="N11" s="535">
        <v>2.94</v>
      </c>
      <c r="O11" s="534"/>
      <c r="P11" s="540">
        <v>565</v>
      </c>
      <c r="Q11" s="17"/>
    </row>
    <row r="12" spans="1:18" ht="13.5" customHeight="1">
      <c r="A12" s="537" t="s">
        <v>64</v>
      </c>
      <c r="B12" s="531">
        <v>4506</v>
      </c>
      <c r="C12" s="532"/>
      <c r="D12" s="531">
        <f t="shared" si="1"/>
        <v>13627</v>
      </c>
      <c r="E12" s="532"/>
      <c r="F12" s="531">
        <v>7021</v>
      </c>
      <c r="G12" s="538"/>
      <c r="H12" s="532">
        <v>6606</v>
      </c>
      <c r="I12" s="538"/>
      <c r="J12" s="539">
        <v>106.3</v>
      </c>
      <c r="K12" s="534"/>
      <c r="L12" s="535">
        <v>8.1</v>
      </c>
      <c r="M12" s="536"/>
      <c r="N12" s="535">
        <v>3.02</v>
      </c>
      <c r="O12" s="534"/>
      <c r="P12" s="540">
        <v>691</v>
      </c>
      <c r="Q12" s="17"/>
    </row>
    <row r="13" spans="1:18" ht="13.5" customHeight="1">
      <c r="A13" s="537" t="s">
        <v>649</v>
      </c>
      <c r="B13" s="531">
        <v>20792</v>
      </c>
      <c r="C13" s="532"/>
      <c r="D13" s="531">
        <f t="shared" si="1"/>
        <v>43875</v>
      </c>
      <c r="E13" s="532"/>
      <c r="F13" s="531">
        <v>24016</v>
      </c>
      <c r="G13" s="538"/>
      <c r="H13" s="532">
        <v>19859</v>
      </c>
      <c r="I13" s="538"/>
      <c r="J13" s="539">
        <v>120.9</v>
      </c>
      <c r="K13" s="534"/>
      <c r="L13" s="535">
        <v>26.07</v>
      </c>
      <c r="M13" s="536"/>
      <c r="N13" s="535">
        <v>2.11</v>
      </c>
      <c r="O13" s="534"/>
      <c r="P13" s="531">
        <v>5110</v>
      </c>
      <c r="Q13" s="17"/>
    </row>
    <row r="14" spans="1:18" ht="13.5" customHeight="1">
      <c r="A14" s="537" t="s">
        <v>65</v>
      </c>
      <c r="B14" s="531">
        <v>14633</v>
      </c>
      <c r="C14" s="532"/>
      <c r="D14" s="531">
        <f t="shared" si="1"/>
        <v>40048</v>
      </c>
      <c r="E14" s="532"/>
      <c r="F14" s="531">
        <v>20242</v>
      </c>
      <c r="G14" s="538"/>
      <c r="H14" s="532">
        <v>19806</v>
      </c>
      <c r="I14" s="538"/>
      <c r="J14" s="539">
        <v>102.2</v>
      </c>
      <c r="K14" s="534"/>
      <c r="L14" s="535">
        <v>23.79</v>
      </c>
      <c r="M14" s="536"/>
      <c r="N14" s="535">
        <v>2.74</v>
      </c>
      <c r="O14" s="534"/>
      <c r="P14" s="531">
        <v>2126</v>
      </c>
      <c r="Q14" s="17"/>
    </row>
    <row r="15" spans="1:18" ht="13.5" customHeight="1">
      <c r="A15" s="541" t="s">
        <v>66</v>
      </c>
      <c r="B15" s="542">
        <v>813</v>
      </c>
      <c r="C15" s="543"/>
      <c r="D15" s="544">
        <f t="shared" si="1"/>
        <v>2782</v>
      </c>
      <c r="E15" s="545"/>
      <c r="F15" s="544">
        <v>1412</v>
      </c>
      <c r="G15" s="546"/>
      <c r="H15" s="545">
        <v>1370</v>
      </c>
      <c r="I15" s="546"/>
      <c r="J15" s="547">
        <v>103.1</v>
      </c>
      <c r="K15" s="548"/>
      <c r="L15" s="551">
        <v>1.65</v>
      </c>
      <c r="M15" s="550"/>
      <c r="N15" s="551">
        <v>3.42</v>
      </c>
      <c r="O15" s="548"/>
      <c r="P15" s="542">
        <v>223</v>
      </c>
      <c r="Q15" s="24"/>
      <c r="R15" s="476"/>
    </row>
    <row r="16" spans="1:18" ht="12.9" customHeight="1">
      <c r="A16" s="831" t="s">
        <v>52</v>
      </c>
      <c r="B16" s="834" t="s">
        <v>650</v>
      </c>
      <c r="C16" s="835"/>
      <c r="D16" s="835"/>
      <c r="E16" s="835"/>
      <c r="F16" s="835"/>
      <c r="G16" s="835"/>
      <c r="H16" s="835"/>
      <c r="I16" s="835"/>
      <c r="J16" s="835"/>
      <c r="K16" s="835"/>
      <c r="L16" s="835"/>
      <c r="M16" s="835"/>
      <c r="N16" s="835"/>
      <c r="O16" s="835"/>
      <c r="P16" s="835"/>
      <c r="Q16" s="836"/>
    </row>
    <row r="17" spans="1:17" ht="12.9" customHeight="1">
      <c r="A17" s="832"/>
      <c r="B17" s="837" t="s">
        <v>53</v>
      </c>
      <c r="C17" s="838"/>
      <c r="D17" s="834" t="s">
        <v>54</v>
      </c>
      <c r="E17" s="835"/>
      <c r="F17" s="835"/>
      <c r="G17" s="835"/>
      <c r="H17" s="835"/>
      <c r="I17" s="836"/>
      <c r="J17" s="837" t="s">
        <v>55</v>
      </c>
      <c r="K17" s="838"/>
      <c r="L17" s="837" t="s">
        <v>56</v>
      </c>
      <c r="M17" s="838"/>
      <c r="N17" s="837" t="s">
        <v>57</v>
      </c>
      <c r="O17" s="838"/>
      <c r="P17" s="837" t="s">
        <v>58</v>
      </c>
      <c r="Q17" s="838"/>
    </row>
    <row r="18" spans="1:17" ht="12.9" customHeight="1">
      <c r="A18" s="833"/>
      <c r="B18" s="839"/>
      <c r="C18" s="840"/>
      <c r="D18" s="834" t="s">
        <v>5</v>
      </c>
      <c r="E18" s="836"/>
      <c r="F18" s="834" t="s">
        <v>6</v>
      </c>
      <c r="G18" s="836"/>
      <c r="H18" s="834" t="s">
        <v>7</v>
      </c>
      <c r="I18" s="836"/>
      <c r="J18" s="839" t="s">
        <v>59</v>
      </c>
      <c r="K18" s="840"/>
      <c r="L18" s="839"/>
      <c r="M18" s="840"/>
      <c r="N18" s="839" t="s">
        <v>4</v>
      </c>
      <c r="O18" s="840"/>
      <c r="P18" s="839" t="s">
        <v>647</v>
      </c>
      <c r="Q18" s="840"/>
    </row>
    <row r="19" spans="1:17" ht="9.9" customHeight="1">
      <c r="A19" s="10"/>
      <c r="B19" s="515" t="s">
        <v>8</v>
      </c>
      <c r="C19" s="516"/>
      <c r="D19" s="517" t="s">
        <v>9</v>
      </c>
      <c r="E19" s="516"/>
      <c r="F19" s="517" t="s">
        <v>9</v>
      </c>
      <c r="G19" s="518"/>
      <c r="H19" s="516" t="s">
        <v>9</v>
      </c>
      <c r="I19" s="518"/>
      <c r="J19" s="516" t="s">
        <v>9</v>
      </c>
      <c r="K19" s="518"/>
      <c r="L19" s="516" t="s">
        <v>48</v>
      </c>
      <c r="M19" s="518"/>
      <c r="N19" s="516" t="s">
        <v>9</v>
      </c>
      <c r="O19" s="518"/>
      <c r="P19" s="515" t="s">
        <v>9</v>
      </c>
      <c r="Q19" s="17"/>
    </row>
    <row r="20" spans="1:17" ht="13.5" customHeight="1">
      <c r="A20" s="530" t="s">
        <v>60</v>
      </c>
      <c r="B20" s="531">
        <f>SUM(B21:B27)</f>
        <v>69373</v>
      </c>
      <c r="C20" s="532">
        <f t="shared" ref="C20:I20" si="2">SUM(C21:C27)</f>
        <v>0</v>
      </c>
      <c r="D20" s="531">
        <f t="shared" si="2"/>
        <v>170145</v>
      </c>
      <c r="E20" s="532">
        <f t="shared" si="2"/>
        <v>0</v>
      </c>
      <c r="F20" s="531">
        <f t="shared" si="2"/>
        <v>87291</v>
      </c>
      <c r="G20" s="532">
        <f t="shared" si="2"/>
        <v>0</v>
      </c>
      <c r="H20" s="531">
        <f t="shared" si="2"/>
        <v>82854</v>
      </c>
      <c r="I20" s="532">
        <f t="shared" si="2"/>
        <v>0</v>
      </c>
      <c r="J20" s="533">
        <f>F20/H20*100</f>
        <v>105.35520312839452</v>
      </c>
      <c r="K20" s="534"/>
      <c r="L20" s="535">
        <v>100</v>
      </c>
      <c r="M20" s="536"/>
      <c r="N20" s="535">
        <v>2.4500000000000002</v>
      </c>
      <c r="O20" s="534"/>
      <c r="P20" s="531">
        <v>1642</v>
      </c>
      <c r="Q20" s="17"/>
    </row>
    <row r="21" spans="1:17" ht="13.5" customHeight="1">
      <c r="A21" s="537" t="s">
        <v>61</v>
      </c>
      <c r="B21" s="531">
        <v>8787</v>
      </c>
      <c r="C21" s="532"/>
      <c r="D21" s="531">
        <f>SUM(F21:H21)</f>
        <v>21952</v>
      </c>
      <c r="E21" s="532"/>
      <c r="F21" s="531">
        <v>11002</v>
      </c>
      <c r="G21" s="538"/>
      <c r="H21" s="532">
        <v>10950</v>
      </c>
      <c r="I21" s="538"/>
      <c r="J21" s="539">
        <f>F21/H21*100</f>
        <v>100.47488584474887</v>
      </c>
      <c r="K21" s="534"/>
      <c r="L21" s="535">
        <f>D21/D20*100</f>
        <v>12.901936583502307</v>
      </c>
      <c r="M21" s="536"/>
      <c r="N21" s="535">
        <f>D21/B21</f>
        <v>2.4982360304996019</v>
      </c>
      <c r="O21" s="534"/>
      <c r="P21" s="531">
        <v>3542</v>
      </c>
      <c r="Q21" s="17"/>
    </row>
    <row r="22" spans="1:17" ht="13.5" customHeight="1">
      <c r="A22" s="537" t="s">
        <v>62</v>
      </c>
      <c r="B22" s="531">
        <v>12409</v>
      </c>
      <c r="C22" s="532"/>
      <c r="D22" s="531">
        <f t="shared" ref="D22:D27" si="3">SUM(F22:H22)</f>
        <v>32275</v>
      </c>
      <c r="E22" s="532"/>
      <c r="F22" s="531">
        <v>16121</v>
      </c>
      <c r="G22" s="538"/>
      <c r="H22" s="532">
        <v>16154</v>
      </c>
      <c r="I22" s="538"/>
      <c r="J22" s="539">
        <f t="shared" ref="J22:J27" si="4">F22/H22*100</f>
        <v>99.795716231273985</v>
      </c>
      <c r="K22" s="534"/>
      <c r="L22" s="535">
        <f>D22/D20*100</f>
        <v>18.96911457874166</v>
      </c>
      <c r="M22" s="536"/>
      <c r="N22" s="535">
        <f t="shared" ref="N22:N27" si="5">D22/B22</f>
        <v>2.6009348053831896</v>
      </c>
      <c r="O22" s="534"/>
      <c r="P22" s="531">
        <v>3725</v>
      </c>
      <c r="Q22" s="17"/>
    </row>
    <row r="23" spans="1:17" ht="13.5" customHeight="1">
      <c r="A23" s="537" t="s">
        <v>63</v>
      </c>
      <c r="B23" s="531">
        <v>5908</v>
      </c>
      <c r="C23" s="532"/>
      <c r="D23" s="531">
        <f t="shared" si="3"/>
        <v>16265</v>
      </c>
      <c r="E23" s="532"/>
      <c r="F23" s="531">
        <v>8138</v>
      </c>
      <c r="G23" s="538"/>
      <c r="H23" s="532">
        <v>8127</v>
      </c>
      <c r="I23" s="538"/>
      <c r="J23" s="539">
        <f t="shared" si="4"/>
        <v>100.135351298142</v>
      </c>
      <c r="K23" s="534"/>
      <c r="L23" s="535">
        <f>D23/D20*100</f>
        <v>9.5594933732992455</v>
      </c>
      <c r="M23" s="536"/>
      <c r="N23" s="535">
        <f t="shared" si="5"/>
        <v>2.7530467163168586</v>
      </c>
      <c r="O23" s="534"/>
      <c r="P23" s="540">
        <v>558</v>
      </c>
      <c r="Q23" s="17"/>
    </row>
    <row r="24" spans="1:17" ht="13.5" customHeight="1">
      <c r="A24" s="537" t="s">
        <v>64</v>
      </c>
      <c r="B24" s="531">
        <v>4732</v>
      </c>
      <c r="C24" s="532"/>
      <c r="D24" s="531">
        <f t="shared" si="3"/>
        <v>13718</v>
      </c>
      <c r="E24" s="532"/>
      <c r="F24" s="531">
        <v>7033</v>
      </c>
      <c r="G24" s="538"/>
      <c r="H24" s="532">
        <v>6685</v>
      </c>
      <c r="I24" s="538"/>
      <c r="J24" s="539">
        <f t="shared" si="4"/>
        <v>105.20568436798803</v>
      </c>
      <c r="K24" s="534"/>
      <c r="L24" s="535">
        <f>D24/D20*100</f>
        <v>8.0625348967057509</v>
      </c>
      <c r="M24" s="536"/>
      <c r="N24" s="535">
        <f t="shared" si="5"/>
        <v>2.8989856297548604</v>
      </c>
      <c r="O24" s="534"/>
      <c r="P24" s="540">
        <v>696</v>
      </c>
      <c r="Q24" s="17"/>
    </row>
    <row r="25" spans="1:17" ht="13.5" customHeight="1">
      <c r="A25" s="537" t="s">
        <v>427</v>
      </c>
      <c r="B25" s="531">
        <v>21587</v>
      </c>
      <c r="C25" s="532"/>
      <c r="D25" s="531">
        <f t="shared" si="3"/>
        <v>43802</v>
      </c>
      <c r="E25" s="532"/>
      <c r="F25" s="531">
        <v>23802</v>
      </c>
      <c r="G25" s="538"/>
      <c r="H25" s="532">
        <v>20000</v>
      </c>
      <c r="I25" s="538"/>
      <c r="J25" s="539">
        <f t="shared" si="4"/>
        <v>119.00999999999999</v>
      </c>
      <c r="K25" s="534"/>
      <c r="L25" s="535">
        <f>D25/D20*100</f>
        <v>25.743924299861881</v>
      </c>
      <c r="M25" s="536"/>
      <c r="N25" s="535">
        <f t="shared" si="5"/>
        <v>2.0290915828971139</v>
      </c>
      <c r="O25" s="534"/>
      <c r="P25" s="531">
        <v>5102</v>
      </c>
      <c r="Q25" s="17"/>
    </row>
    <row r="26" spans="1:17" ht="13.5" customHeight="1">
      <c r="A26" s="537" t="s">
        <v>65</v>
      </c>
      <c r="B26" s="531">
        <v>15174</v>
      </c>
      <c r="C26" s="532"/>
      <c r="D26" s="531">
        <f t="shared" si="3"/>
        <v>39564</v>
      </c>
      <c r="E26" s="532"/>
      <c r="F26" s="531">
        <v>19887</v>
      </c>
      <c r="G26" s="538"/>
      <c r="H26" s="532">
        <v>19677</v>
      </c>
      <c r="I26" s="538"/>
      <c r="J26" s="539">
        <f t="shared" si="4"/>
        <v>101.06723585912488</v>
      </c>
      <c r="K26" s="534"/>
      <c r="L26" s="535">
        <f>D26/D20*100</f>
        <v>23.253107643480561</v>
      </c>
      <c r="M26" s="536"/>
      <c r="N26" s="535">
        <f t="shared" si="5"/>
        <v>2.6073546856465004</v>
      </c>
      <c r="O26" s="534"/>
      <c r="P26" s="531">
        <v>2100</v>
      </c>
      <c r="Q26" s="17"/>
    </row>
    <row r="27" spans="1:17" ht="13.5" customHeight="1">
      <c r="A27" s="541" t="s">
        <v>66</v>
      </c>
      <c r="B27" s="542">
        <v>776</v>
      </c>
      <c r="C27" s="543"/>
      <c r="D27" s="544">
        <f t="shared" si="3"/>
        <v>2569</v>
      </c>
      <c r="E27" s="545"/>
      <c r="F27" s="544">
        <v>1308</v>
      </c>
      <c r="G27" s="546"/>
      <c r="H27" s="545">
        <v>1261</v>
      </c>
      <c r="I27" s="546"/>
      <c r="J27" s="547">
        <f t="shared" si="4"/>
        <v>103.72720063441714</v>
      </c>
      <c r="K27" s="548"/>
      <c r="L27" s="549">
        <f>D27/D20*100</f>
        <v>1.5098886244085927</v>
      </c>
      <c r="M27" s="550"/>
      <c r="N27" s="549">
        <f t="shared" si="5"/>
        <v>3.3105670103092781</v>
      </c>
      <c r="O27" s="548"/>
      <c r="P27" s="542">
        <v>206</v>
      </c>
      <c r="Q27" s="24"/>
    </row>
    <row r="28" spans="1:17" ht="12.9" customHeight="1">
      <c r="A28" s="831" t="s">
        <v>52</v>
      </c>
      <c r="B28" s="834" t="s">
        <v>651</v>
      </c>
      <c r="C28" s="835"/>
      <c r="D28" s="835"/>
      <c r="E28" s="835"/>
      <c r="F28" s="835"/>
      <c r="G28" s="835"/>
      <c r="H28" s="835"/>
      <c r="I28" s="835"/>
      <c r="J28" s="835"/>
      <c r="K28" s="835"/>
      <c r="L28" s="835"/>
      <c r="M28" s="835"/>
      <c r="N28" s="835"/>
      <c r="O28" s="835"/>
      <c r="P28" s="835"/>
      <c r="Q28" s="836"/>
    </row>
    <row r="29" spans="1:17" ht="12.9" customHeight="1">
      <c r="A29" s="832"/>
      <c r="B29" s="837" t="s">
        <v>53</v>
      </c>
      <c r="C29" s="838"/>
      <c r="D29" s="834" t="s">
        <v>54</v>
      </c>
      <c r="E29" s="835"/>
      <c r="F29" s="835"/>
      <c r="G29" s="835"/>
      <c r="H29" s="835"/>
      <c r="I29" s="836"/>
      <c r="J29" s="837" t="s">
        <v>55</v>
      </c>
      <c r="K29" s="838"/>
      <c r="L29" s="837" t="s">
        <v>56</v>
      </c>
      <c r="M29" s="838"/>
      <c r="N29" s="837" t="s">
        <v>57</v>
      </c>
      <c r="O29" s="838"/>
      <c r="P29" s="837" t="s">
        <v>58</v>
      </c>
      <c r="Q29" s="838"/>
    </row>
    <row r="30" spans="1:17" ht="12.9" customHeight="1">
      <c r="A30" s="833"/>
      <c r="B30" s="839"/>
      <c r="C30" s="840"/>
      <c r="D30" s="834" t="s">
        <v>5</v>
      </c>
      <c r="E30" s="836"/>
      <c r="F30" s="834" t="s">
        <v>6</v>
      </c>
      <c r="G30" s="836"/>
      <c r="H30" s="834" t="s">
        <v>7</v>
      </c>
      <c r="I30" s="836"/>
      <c r="J30" s="839" t="s">
        <v>59</v>
      </c>
      <c r="K30" s="840"/>
      <c r="L30" s="839"/>
      <c r="M30" s="840"/>
      <c r="N30" s="839" t="s">
        <v>4</v>
      </c>
      <c r="O30" s="840"/>
      <c r="P30" s="839" t="s">
        <v>647</v>
      </c>
      <c r="Q30" s="840"/>
    </row>
    <row r="31" spans="1:17" ht="9.9" customHeight="1">
      <c r="A31" s="10"/>
      <c r="B31" s="515" t="s">
        <v>8</v>
      </c>
      <c r="C31" s="516"/>
      <c r="D31" s="517" t="s">
        <v>9</v>
      </c>
      <c r="E31" s="516"/>
      <c r="F31" s="517" t="s">
        <v>9</v>
      </c>
      <c r="G31" s="518"/>
      <c r="H31" s="516" t="s">
        <v>9</v>
      </c>
      <c r="I31" s="518"/>
      <c r="J31" s="516" t="s">
        <v>9</v>
      </c>
      <c r="K31" s="518"/>
      <c r="L31" s="516" t="s">
        <v>48</v>
      </c>
      <c r="M31" s="518"/>
      <c r="N31" s="516" t="s">
        <v>9</v>
      </c>
      <c r="O31" s="518"/>
      <c r="P31" s="515" t="s">
        <v>9</v>
      </c>
      <c r="Q31" s="17"/>
    </row>
    <row r="32" spans="1:17" ht="13.5" customHeight="1">
      <c r="A32" s="530" t="s">
        <v>60</v>
      </c>
      <c r="B32" s="531">
        <f>SUM(B33:B39)</f>
        <v>69778</v>
      </c>
      <c r="C32" s="532">
        <f t="shared" ref="C32" si="6">SUM(C33:C39)</f>
        <v>0</v>
      </c>
      <c r="D32" s="531">
        <f>SUM(D33:D39)</f>
        <v>167378</v>
      </c>
      <c r="E32" s="532">
        <f t="shared" ref="E32" si="7">SUM(E33:E39)</f>
        <v>0</v>
      </c>
      <c r="F32" s="531">
        <f>SUM(F33:F39)</f>
        <v>85552</v>
      </c>
      <c r="G32" s="532">
        <f t="shared" ref="G32" si="8">SUM(G33:G39)</f>
        <v>0</v>
      </c>
      <c r="H32" s="531">
        <f>SUM(H33:H39)</f>
        <v>81826</v>
      </c>
      <c r="I32" s="532">
        <f t="shared" ref="I32" si="9">SUM(I33:I39)</f>
        <v>0</v>
      </c>
      <c r="J32" s="533">
        <f t="shared" ref="J32:J39" si="10">F32/H32*100</f>
        <v>104.55356488157798</v>
      </c>
      <c r="K32" s="534"/>
      <c r="L32" s="535">
        <v>100</v>
      </c>
      <c r="M32" s="536"/>
      <c r="N32" s="535">
        <v>2.4</v>
      </c>
      <c r="O32" s="534"/>
      <c r="P32" s="531">
        <v>1613</v>
      </c>
      <c r="Q32" s="17"/>
    </row>
    <row r="33" spans="1:17" ht="13.5" customHeight="1">
      <c r="A33" s="537" t="s">
        <v>61</v>
      </c>
      <c r="B33" s="531">
        <v>8936</v>
      </c>
      <c r="C33" s="532"/>
      <c r="D33" s="531">
        <f>SUM(F33:H33)</f>
        <v>21561</v>
      </c>
      <c r="E33" s="532"/>
      <c r="F33" s="531">
        <v>10761</v>
      </c>
      <c r="G33" s="538"/>
      <c r="H33" s="532">
        <v>10800</v>
      </c>
      <c r="I33" s="538"/>
      <c r="J33" s="539">
        <f t="shared" si="10"/>
        <v>99.638888888888886</v>
      </c>
      <c r="K33" s="534"/>
      <c r="L33" s="535">
        <f>D33/D32*100</f>
        <v>12.881621240545352</v>
      </c>
      <c r="M33" s="536"/>
      <c r="N33" s="535">
        <f t="shared" ref="N33:N39" si="11">D33/B33</f>
        <v>2.4128245299910476</v>
      </c>
      <c r="O33" s="534"/>
      <c r="P33" s="531">
        <v>3479</v>
      </c>
      <c r="Q33" s="17"/>
    </row>
    <row r="34" spans="1:17" ht="13.5" customHeight="1">
      <c r="A34" s="537" t="s">
        <v>62</v>
      </c>
      <c r="B34" s="531">
        <v>12686</v>
      </c>
      <c r="C34" s="532"/>
      <c r="D34" s="531">
        <f t="shared" ref="D34:D39" si="12">SUM(F34:H34)</f>
        <v>32715</v>
      </c>
      <c r="E34" s="532"/>
      <c r="F34" s="531">
        <v>16223</v>
      </c>
      <c r="G34" s="538"/>
      <c r="H34" s="532">
        <v>16492</v>
      </c>
      <c r="I34" s="538"/>
      <c r="J34" s="539">
        <f t="shared" si="10"/>
        <v>98.36890613630851</v>
      </c>
      <c r="K34" s="534"/>
      <c r="L34" s="535">
        <f>D34/D32*100</f>
        <v>19.545579466835548</v>
      </c>
      <c r="M34" s="536"/>
      <c r="N34" s="535">
        <f t="shared" si="11"/>
        <v>2.5788270534447424</v>
      </c>
      <c r="O34" s="534"/>
      <c r="P34" s="531">
        <v>3776</v>
      </c>
      <c r="Q34" s="17"/>
    </row>
    <row r="35" spans="1:17" ht="13.5" customHeight="1">
      <c r="A35" s="537" t="s">
        <v>63</v>
      </c>
      <c r="B35" s="531">
        <v>6197</v>
      </c>
      <c r="C35" s="532"/>
      <c r="D35" s="531">
        <f t="shared" si="12"/>
        <v>16161</v>
      </c>
      <c r="E35" s="532"/>
      <c r="F35" s="531">
        <v>8080</v>
      </c>
      <c r="G35" s="538"/>
      <c r="H35" s="532">
        <v>8081</v>
      </c>
      <c r="I35" s="538"/>
      <c r="J35" s="539">
        <f t="shared" si="10"/>
        <v>99.987625293899271</v>
      </c>
      <c r="K35" s="534"/>
      <c r="L35" s="535">
        <f>D35/D32*100</f>
        <v>9.6553907920993201</v>
      </c>
      <c r="M35" s="536"/>
      <c r="N35" s="535">
        <f t="shared" si="11"/>
        <v>2.6078747781184446</v>
      </c>
      <c r="O35" s="534"/>
      <c r="P35" s="540">
        <v>555</v>
      </c>
      <c r="Q35" s="17"/>
    </row>
    <row r="36" spans="1:17" ht="13.5" customHeight="1">
      <c r="A36" s="537" t="s">
        <v>64</v>
      </c>
      <c r="B36" s="531">
        <v>4722</v>
      </c>
      <c r="C36" s="532"/>
      <c r="D36" s="531">
        <f t="shared" si="12"/>
        <v>13529</v>
      </c>
      <c r="E36" s="532"/>
      <c r="F36" s="531">
        <v>6888</v>
      </c>
      <c r="G36" s="538"/>
      <c r="H36" s="532">
        <v>6641</v>
      </c>
      <c r="I36" s="538"/>
      <c r="J36" s="539">
        <f t="shared" si="10"/>
        <v>103.71931937961149</v>
      </c>
      <c r="K36" s="534"/>
      <c r="L36" s="535">
        <f>D36/D32*100</f>
        <v>8.0829021735234026</v>
      </c>
      <c r="M36" s="536"/>
      <c r="N36" s="535">
        <f t="shared" si="11"/>
        <v>2.8650995340957222</v>
      </c>
      <c r="O36" s="534"/>
      <c r="P36" s="540">
        <v>686</v>
      </c>
      <c r="Q36" s="17"/>
    </row>
    <row r="37" spans="1:17" ht="13.5" customHeight="1">
      <c r="A37" s="537" t="s">
        <v>649</v>
      </c>
      <c r="B37" s="531">
        <v>21260</v>
      </c>
      <c r="C37" s="532"/>
      <c r="D37" s="531">
        <f t="shared" si="12"/>
        <v>42381</v>
      </c>
      <c r="E37" s="532"/>
      <c r="F37" s="531">
        <v>23065</v>
      </c>
      <c r="G37" s="538"/>
      <c r="H37" s="532">
        <v>19316</v>
      </c>
      <c r="I37" s="538"/>
      <c r="J37" s="539">
        <f t="shared" si="10"/>
        <v>119.40878028577345</v>
      </c>
      <c r="K37" s="534"/>
      <c r="L37" s="535">
        <f>D37/D32*100</f>
        <v>25.320531969553944</v>
      </c>
      <c r="M37" s="536"/>
      <c r="N37" s="535">
        <f t="shared" si="11"/>
        <v>1.99346190028222</v>
      </c>
      <c r="O37" s="534"/>
      <c r="P37" s="531">
        <v>4936</v>
      </c>
      <c r="Q37" s="17"/>
    </row>
    <row r="38" spans="1:17" ht="13.5" customHeight="1">
      <c r="A38" s="537" t="s">
        <v>65</v>
      </c>
      <c r="B38" s="531">
        <v>15196</v>
      </c>
      <c r="C38" s="532"/>
      <c r="D38" s="531">
        <f t="shared" si="12"/>
        <v>38628</v>
      </c>
      <c r="E38" s="532"/>
      <c r="F38" s="531">
        <v>19309</v>
      </c>
      <c r="G38" s="538"/>
      <c r="H38" s="532">
        <v>19319</v>
      </c>
      <c r="I38" s="538"/>
      <c r="J38" s="539">
        <f t="shared" si="10"/>
        <v>99.948237486412339</v>
      </c>
      <c r="K38" s="534"/>
      <c r="L38" s="535">
        <f>D38/D32*100</f>
        <v>23.078301807883953</v>
      </c>
      <c r="M38" s="536"/>
      <c r="N38" s="535">
        <f t="shared" si="11"/>
        <v>2.5419847328244276</v>
      </c>
      <c r="O38" s="534"/>
      <c r="P38" s="531">
        <v>2051</v>
      </c>
      <c r="Q38" s="17"/>
    </row>
    <row r="39" spans="1:17" ht="13.5" customHeight="1">
      <c r="A39" s="20" t="s">
        <v>66</v>
      </c>
      <c r="B39" s="542">
        <v>781</v>
      </c>
      <c r="C39" s="543"/>
      <c r="D39" s="544">
        <f t="shared" si="12"/>
        <v>2403</v>
      </c>
      <c r="E39" s="545"/>
      <c r="F39" s="544">
        <v>1226</v>
      </c>
      <c r="G39" s="546"/>
      <c r="H39" s="545">
        <v>1177</v>
      </c>
      <c r="I39" s="546"/>
      <c r="J39" s="547">
        <f t="shared" si="10"/>
        <v>104.16312659303313</v>
      </c>
      <c r="K39" s="548"/>
      <c r="L39" s="549">
        <f>D39/D32*100</f>
        <v>1.4356725495584846</v>
      </c>
      <c r="M39" s="550"/>
      <c r="N39" s="549">
        <f t="shared" si="11"/>
        <v>3.0768245838668373</v>
      </c>
      <c r="O39" s="548"/>
      <c r="P39" s="542">
        <v>192</v>
      </c>
      <c r="Q39" s="24"/>
    </row>
    <row r="40" spans="1:17" ht="12.9" customHeight="1">
      <c r="A40" s="831" t="s">
        <v>52</v>
      </c>
      <c r="B40" s="834" t="s">
        <v>652</v>
      </c>
      <c r="C40" s="835"/>
      <c r="D40" s="835"/>
      <c r="E40" s="835"/>
      <c r="F40" s="835"/>
      <c r="G40" s="835"/>
      <c r="H40" s="835"/>
      <c r="I40" s="835"/>
      <c r="J40" s="835"/>
      <c r="K40" s="835"/>
      <c r="L40" s="835"/>
      <c r="M40" s="835"/>
      <c r="N40" s="835"/>
      <c r="O40" s="835"/>
      <c r="P40" s="835"/>
      <c r="Q40" s="836"/>
    </row>
    <row r="41" spans="1:17" ht="12.9" customHeight="1">
      <c r="A41" s="832"/>
      <c r="B41" s="837" t="s">
        <v>53</v>
      </c>
      <c r="C41" s="838"/>
      <c r="D41" s="834" t="s">
        <v>54</v>
      </c>
      <c r="E41" s="835"/>
      <c r="F41" s="835"/>
      <c r="G41" s="835"/>
      <c r="H41" s="835"/>
      <c r="I41" s="836"/>
      <c r="J41" s="837" t="s">
        <v>55</v>
      </c>
      <c r="K41" s="838"/>
      <c r="L41" s="837" t="s">
        <v>56</v>
      </c>
      <c r="M41" s="838"/>
      <c r="N41" s="837" t="s">
        <v>57</v>
      </c>
      <c r="O41" s="838"/>
      <c r="P41" s="837" t="s">
        <v>58</v>
      </c>
      <c r="Q41" s="838"/>
    </row>
    <row r="42" spans="1:17" ht="12.9" customHeight="1">
      <c r="A42" s="833"/>
      <c r="B42" s="839"/>
      <c r="C42" s="840"/>
      <c r="D42" s="834" t="s">
        <v>5</v>
      </c>
      <c r="E42" s="836"/>
      <c r="F42" s="834" t="s">
        <v>6</v>
      </c>
      <c r="G42" s="836"/>
      <c r="H42" s="834" t="s">
        <v>7</v>
      </c>
      <c r="I42" s="836"/>
      <c r="J42" s="839" t="s">
        <v>59</v>
      </c>
      <c r="K42" s="840"/>
      <c r="L42" s="839"/>
      <c r="M42" s="840"/>
      <c r="N42" s="839" t="s">
        <v>4</v>
      </c>
      <c r="O42" s="840"/>
      <c r="P42" s="839" t="s">
        <v>647</v>
      </c>
      <c r="Q42" s="840"/>
    </row>
    <row r="43" spans="1:17" ht="9.9" customHeight="1">
      <c r="A43" s="10"/>
      <c r="B43" s="515" t="s">
        <v>8</v>
      </c>
      <c r="C43" s="516"/>
      <c r="D43" s="517" t="s">
        <v>9</v>
      </c>
      <c r="E43" s="516"/>
      <c r="F43" s="517" t="s">
        <v>9</v>
      </c>
      <c r="G43" s="518"/>
      <c r="H43" s="516" t="s">
        <v>9</v>
      </c>
      <c r="I43" s="518"/>
      <c r="J43" s="516" t="s">
        <v>9</v>
      </c>
      <c r="K43" s="518"/>
      <c r="L43" s="516" t="s">
        <v>48</v>
      </c>
      <c r="M43" s="518"/>
      <c r="N43" s="516" t="s">
        <v>9</v>
      </c>
      <c r="O43" s="518"/>
      <c r="P43" s="515" t="s">
        <v>9</v>
      </c>
      <c r="Q43" s="17"/>
    </row>
    <row r="44" spans="1:17" ht="13.5" customHeight="1">
      <c r="A44" s="530" t="s">
        <v>60</v>
      </c>
      <c r="B44" s="531">
        <f>SUM(B45:B51)</f>
        <v>70478</v>
      </c>
      <c r="C44" s="532">
        <f t="shared" ref="C44:I44" si="13">SUM(C45:C51)</f>
        <v>0</v>
      </c>
      <c r="D44" s="531">
        <f>SUM(D45:D51)</f>
        <v>162439</v>
      </c>
      <c r="E44" s="532">
        <f t="shared" si="13"/>
        <v>0</v>
      </c>
      <c r="F44" s="531">
        <f>SUM(F45:F51)</f>
        <v>82134</v>
      </c>
      <c r="G44" s="532">
        <f t="shared" si="13"/>
        <v>0</v>
      </c>
      <c r="H44" s="531">
        <f>SUM(H45:H51)</f>
        <v>80305</v>
      </c>
      <c r="I44" s="532">
        <f t="shared" si="13"/>
        <v>0</v>
      </c>
      <c r="J44" s="533">
        <f t="shared" ref="J44:J51" si="14">F44/H44*100</f>
        <v>102.27756677666397</v>
      </c>
      <c r="K44" s="534"/>
      <c r="L44" s="535">
        <v>100</v>
      </c>
      <c r="M44" s="536"/>
      <c r="N44" s="535">
        <v>2.2999999999999998</v>
      </c>
      <c r="O44" s="534"/>
      <c r="P44" s="531">
        <v>1566</v>
      </c>
      <c r="Q44" s="17"/>
    </row>
    <row r="45" spans="1:17" ht="13.5" customHeight="1">
      <c r="A45" s="537" t="s">
        <v>61</v>
      </c>
      <c r="B45" s="531">
        <v>9030</v>
      </c>
      <c r="C45" s="532"/>
      <c r="D45" s="531">
        <f>SUM(F45:H45)</f>
        <v>20781</v>
      </c>
      <c r="E45" s="532"/>
      <c r="F45" s="531">
        <v>10444</v>
      </c>
      <c r="G45" s="538"/>
      <c r="H45" s="532">
        <v>10337</v>
      </c>
      <c r="I45" s="538"/>
      <c r="J45" s="539">
        <f t="shared" si="14"/>
        <v>101.03511657153913</v>
      </c>
      <c r="K45" s="534"/>
      <c r="L45" s="535">
        <f>D45/D44*100</f>
        <v>12.7931100289955</v>
      </c>
      <c r="M45" s="536"/>
      <c r="N45" s="535">
        <f t="shared" ref="N45:N51" si="15">D45/B45</f>
        <v>2.3013289036544848</v>
      </c>
      <c r="O45" s="534"/>
      <c r="P45" s="531">
        <v>3353</v>
      </c>
      <c r="Q45" s="17"/>
    </row>
    <row r="46" spans="1:17" ht="13.5" customHeight="1">
      <c r="A46" s="537" t="s">
        <v>62</v>
      </c>
      <c r="B46" s="531">
        <v>13190</v>
      </c>
      <c r="C46" s="532"/>
      <c r="D46" s="531">
        <f t="shared" ref="D46:D51" si="16">SUM(F46:H46)</f>
        <v>32569</v>
      </c>
      <c r="E46" s="532"/>
      <c r="F46" s="531">
        <v>16101</v>
      </c>
      <c r="G46" s="538"/>
      <c r="H46" s="532">
        <v>16468</v>
      </c>
      <c r="I46" s="538"/>
      <c r="J46" s="539">
        <f t="shared" si="14"/>
        <v>97.771435511294641</v>
      </c>
      <c r="K46" s="534"/>
      <c r="L46" s="535">
        <f>D46/D44*100</f>
        <v>20.049987995493694</v>
      </c>
      <c r="M46" s="536"/>
      <c r="N46" s="535">
        <f t="shared" si="15"/>
        <v>2.4692191053828658</v>
      </c>
      <c r="O46" s="534"/>
      <c r="P46" s="531">
        <v>3759</v>
      </c>
      <c r="Q46" s="17"/>
    </row>
    <row r="47" spans="1:17" ht="13.5" customHeight="1">
      <c r="A47" s="537" t="s">
        <v>63</v>
      </c>
      <c r="B47" s="531">
        <v>6314</v>
      </c>
      <c r="C47" s="532"/>
      <c r="D47" s="531">
        <f t="shared" si="16"/>
        <v>15630</v>
      </c>
      <c r="E47" s="532"/>
      <c r="F47" s="531">
        <v>7786</v>
      </c>
      <c r="G47" s="538"/>
      <c r="H47" s="532">
        <v>7844</v>
      </c>
      <c r="I47" s="538"/>
      <c r="J47" s="539">
        <f t="shared" si="14"/>
        <v>99.260581336053036</v>
      </c>
      <c r="K47" s="534"/>
      <c r="L47" s="535">
        <f>D47/D44*100</f>
        <v>9.6220735168278555</v>
      </c>
      <c r="M47" s="536"/>
      <c r="N47" s="535">
        <f t="shared" si="15"/>
        <v>2.4754513778904021</v>
      </c>
      <c r="O47" s="534"/>
      <c r="P47" s="540">
        <v>537</v>
      </c>
      <c r="Q47" s="17"/>
    </row>
    <row r="48" spans="1:17" ht="13.5" customHeight="1">
      <c r="A48" s="537" t="s">
        <v>64</v>
      </c>
      <c r="B48" s="531">
        <v>5014</v>
      </c>
      <c r="C48" s="532"/>
      <c r="D48" s="531">
        <f t="shared" si="16"/>
        <v>13275</v>
      </c>
      <c r="E48" s="532"/>
      <c r="F48" s="531">
        <v>6765</v>
      </c>
      <c r="G48" s="538"/>
      <c r="H48" s="532">
        <v>6510</v>
      </c>
      <c r="I48" s="538"/>
      <c r="J48" s="539">
        <f t="shared" si="14"/>
        <v>103.91705069124424</v>
      </c>
      <c r="K48" s="534"/>
      <c r="L48" s="535">
        <f>D48/D44*100</f>
        <v>8.1722985243691486</v>
      </c>
      <c r="M48" s="536"/>
      <c r="N48" s="535">
        <f t="shared" si="15"/>
        <v>2.6475867570801754</v>
      </c>
      <c r="O48" s="534"/>
      <c r="P48" s="540">
        <v>673</v>
      </c>
      <c r="Q48" s="17"/>
    </row>
    <row r="49" spans="1:17" ht="13.5" customHeight="1">
      <c r="A49" s="537" t="s">
        <v>649</v>
      </c>
      <c r="B49" s="531">
        <v>20376</v>
      </c>
      <c r="C49" s="532"/>
      <c r="D49" s="531">
        <f t="shared" si="16"/>
        <v>39875</v>
      </c>
      <c r="E49" s="532"/>
      <c r="F49" s="531">
        <v>20771</v>
      </c>
      <c r="G49" s="538"/>
      <c r="H49" s="532">
        <v>19104</v>
      </c>
      <c r="I49" s="538"/>
      <c r="J49" s="539">
        <f t="shared" si="14"/>
        <v>108.72592127303182</v>
      </c>
      <c r="K49" s="534"/>
      <c r="L49" s="535">
        <f>D49/D44*100</f>
        <v>24.547676358509964</v>
      </c>
      <c r="M49" s="536"/>
      <c r="N49" s="535">
        <f t="shared" si="15"/>
        <v>1.9569591676482136</v>
      </c>
      <c r="O49" s="534"/>
      <c r="P49" s="531">
        <v>4644</v>
      </c>
      <c r="Q49" s="17"/>
    </row>
    <row r="50" spans="1:17" ht="13.5" customHeight="1">
      <c r="A50" s="537" t="s">
        <v>65</v>
      </c>
      <c r="B50" s="531">
        <v>15787</v>
      </c>
      <c r="C50" s="532"/>
      <c r="D50" s="531">
        <f t="shared" si="16"/>
        <v>38187</v>
      </c>
      <c r="E50" s="532"/>
      <c r="F50" s="531">
        <v>19161</v>
      </c>
      <c r="G50" s="538"/>
      <c r="H50" s="532">
        <v>19026</v>
      </c>
      <c r="I50" s="538"/>
      <c r="J50" s="539">
        <f t="shared" si="14"/>
        <v>100.70955534531694</v>
      </c>
      <c r="K50" s="534"/>
      <c r="L50" s="535">
        <f>D50/D44*100</f>
        <v>23.508517043320879</v>
      </c>
      <c r="M50" s="536"/>
      <c r="N50" s="535">
        <f t="shared" si="15"/>
        <v>2.4188889592702858</v>
      </c>
      <c r="O50" s="534"/>
      <c r="P50" s="531">
        <v>2027</v>
      </c>
      <c r="Q50" s="17"/>
    </row>
    <row r="51" spans="1:17" ht="13.5" customHeight="1">
      <c r="A51" s="541" t="s">
        <v>66</v>
      </c>
      <c r="B51" s="542">
        <v>767</v>
      </c>
      <c r="C51" s="543"/>
      <c r="D51" s="544">
        <f t="shared" si="16"/>
        <v>2122</v>
      </c>
      <c r="E51" s="545"/>
      <c r="F51" s="544">
        <v>1106</v>
      </c>
      <c r="G51" s="546"/>
      <c r="H51" s="545">
        <v>1016</v>
      </c>
      <c r="I51" s="546"/>
      <c r="J51" s="547">
        <f t="shared" si="14"/>
        <v>108.85826771653544</v>
      </c>
      <c r="K51" s="548"/>
      <c r="L51" s="549">
        <f>D51/D44*100</f>
        <v>1.306336532482963</v>
      </c>
      <c r="M51" s="550"/>
      <c r="N51" s="549">
        <f t="shared" si="15"/>
        <v>2.7666232073011736</v>
      </c>
      <c r="O51" s="548"/>
      <c r="P51" s="542">
        <v>170</v>
      </c>
      <c r="Q51" s="24"/>
    </row>
    <row r="52" spans="1:17" ht="13.5" customHeight="1">
      <c r="A52" s="826" t="s">
        <v>468</v>
      </c>
      <c r="B52" s="826"/>
      <c r="C52" s="826"/>
      <c r="D52" s="826"/>
      <c r="E52" s="826"/>
      <c r="F52" s="826"/>
      <c r="G52" s="826"/>
      <c r="H52" s="826"/>
      <c r="I52" s="826"/>
      <c r="J52" s="826"/>
      <c r="K52" s="826"/>
      <c r="L52" s="826"/>
      <c r="M52" s="826"/>
      <c r="N52" s="826"/>
      <c r="O52" s="826"/>
      <c r="P52" s="826"/>
      <c r="Q52" s="826"/>
    </row>
    <row r="53" spans="1:17" ht="13.5" customHeight="1">
      <c r="A53" s="827" t="s">
        <v>481</v>
      </c>
      <c r="B53" s="827"/>
      <c r="C53" s="827"/>
      <c r="D53" s="827"/>
      <c r="E53" s="827"/>
      <c r="F53" s="827"/>
      <c r="G53" s="827"/>
      <c r="H53" s="827"/>
      <c r="I53" s="827"/>
      <c r="J53" s="827"/>
      <c r="K53" s="827"/>
      <c r="L53" s="827"/>
      <c r="M53" s="827"/>
      <c r="N53" s="827"/>
      <c r="O53" s="827"/>
      <c r="P53" s="827"/>
      <c r="Q53" s="827"/>
    </row>
    <row r="54" spans="1:17" ht="13.5" customHeight="1">
      <c r="A54" s="827" t="s">
        <v>469</v>
      </c>
      <c r="B54" s="827"/>
      <c r="C54" s="827"/>
      <c r="D54" s="827"/>
      <c r="E54" s="827"/>
      <c r="F54" s="827"/>
      <c r="G54" s="827"/>
      <c r="H54" s="827"/>
      <c r="I54" s="827"/>
      <c r="J54" s="827"/>
      <c r="K54" s="827"/>
      <c r="L54" s="827"/>
      <c r="M54" s="827"/>
      <c r="N54" s="827"/>
      <c r="O54" s="827"/>
      <c r="P54" s="827"/>
      <c r="Q54" s="827"/>
    </row>
    <row r="55" spans="1:17" ht="13.5" customHeight="1">
      <c r="A55" s="828" t="s">
        <v>470</v>
      </c>
      <c r="B55" s="828"/>
      <c r="C55" s="828"/>
      <c r="D55" s="828"/>
      <c r="E55" s="828"/>
      <c r="F55" s="828"/>
      <c r="G55" s="828"/>
      <c r="H55" s="828"/>
      <c r="I55" s="828"/>
      <c r="J55" s="828"/>
      <c r="K55" s="828"/>
      <c r="L55" s="828"/>
      <c r="M55" s="828"/>
      <c r="N55" s="828"/>
      <c r="O55" s="828"/>
      <c r="P55" s="828"/>
      <c r="Q55" s="828"/>
    </row>
    <row r="56" spans="1:17" ht="13.5" customHeight="1">
      <c r="A56" s="828" t="s">
        <v>480</v>
      </c>
      <c r="B56" s="828"/>
      <c r="C56" s="828"/>
      <c r="D56" s="828"/>
      <c r="E56" s="828"/>
      <c r="F56" s="828"/>
      <c r="G56" s="828"/>
      <c r="H56" s="828"/>
      <c r="I56" s="828"/>
      <c r="J56" s="828"/>
      <c r="K56" s="828"/>
      <c r="L56" s="828"/>
      <c r="M56" s="828"/>
      <c r="N56" s="828"/>
      <c r="O56" s="828"/>
      <c r="P56" s="828"/>
      <c r="Q56" s="828"/>
    </row>
  </sheetData>
  <sheetProtection algorithmName="SHA-512" hashValue="PBzcDYaR2LYW4QIrnPQ9fdOwEttm4faifpoz/h47SHFQr/poyeBouJFP4xUTGh/mKbJl50vpT30Z4b6Kfsg5cA==" saltValue="m8ZZyFnLnXm1pXSiwbdZeQ==" spinCount="100000" sheet="1" objects="1" scenarios="1"/>
  <mergeCells count="63">
    <mergeCell ref="A54:Q54"/>
    <mergeCell ref="A56:Q56"/>
    <mergeCell ref="H42:I42"/>
    <mergeCell ref="J42:K42"/>
    <mergeCell ref="N42:O42"/>
    <mergeCell ref="P42:Q42"/>
    <mergeCell ref="A40:A42"/>
    <mergeCell ref="B40:Q40"/>
    <mergeCell ref="B41:C42"/>
    <mergeCell ref="D41:I41"/>
    <mergeCell ref="J41:K41"/>
    <mergeCell ref="L41:M42"/>
    <mergeCell ref="N41:O41"/>
    <mergeCell ref="P41:Q41"/>
    <mergeCell ref="D42:E42"/>
    <mergeCell ref="F42:G42"/>
    <mergeCell ref="P30:Q30"/>
    <mergeCell ref="A16:A18"/>
    <mergeCell ref="B16:Q16"/>
    <mergeCell ref="B17:C18"/>
    <mergeCell ref="D17:I17"/>
    <mergeCell ref="J17:K17"/>
    <mergeCell ref="L17:M18"/>
    <mergeCell ref="N17:O17"/>
    <mergeCell ref="P17:Q17"/>
    <mergeCell ref="D18:E18"/>
    <mergeCell ref="F18:G18"/>
    <mergeCell ref="H18:I18"/>
    <mergeCell ref="J18:K18"/>
    <mergeCell ref="N18:O18"/>
    <mergeCell ref="P18:Q18"/>
    <mergeCell ref="H6:I6"/>
    <mergeCell ref="J6:K6"/>
    <mergeCell ref="N6:O6"/>
    <mergeCell ref="A28:A30"/>
    <mergeCell ref="B28:Q28"/>
    <mergeCell ref="B29:C30"/>
    <mergeCell ref="D29:I29"/>
    <mergeCell ref="J29:K29"/>
    <mergeCell ref="L29:M30"/>
    <mergeCell ref="N29:O29"/>
    <mergeCell ref="P29:Q29"/>
    <mergeCell ref="D30:E30"/>
    <mergeCell ref="F30:G30"/>
    <mergeCell ref="H30:I30"/>
    <mergeCell ref="J30:K30"/>
    <mergeCell ref="N30:O30"/>
    <mergeCell ref="A52:Q52"/>
    <mergeCell ref="A53:Q53"/>
    <mergeCell ref="A55:Q55"/>
    <mergeCell ref="A1:P1"/>
    <mergeCell ref="A3:P3"/>
    <mergeCell ref="A4:A6"/>
    <mergeCell ref="B4:Q4"/>
    <mergeCell ref="B5:C6"/>
    <mergeCell ref="D5:I5"/>
    <mergeCell ref="J5:K5"/>
    <mergeCell ref="L5:M6"/>
    <mergeCell ref="N5:O5"/>
    <mergeCell ref="P5:Q5"/>
    <mergeCell ref="P6:Q6"/>
    <mergeCell ref="D6:E6"/>
    <mergeCell ref="F6:G6"/>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showGridLines="0" zoomScaleNormal="100" zoomScaleSheetLayoutView="100" workbookViewId="0">
      <selection activeCell="J38" sqref="J38"/>
    </sheetView>
  </sheetViews>
  <sheetFormatPr defaultColWidth="9" defaultRowHeight="13.2"/>
  <cols>
    <col min="1" max="1" width="13.6640625" style="65" customWidth="1"/>
    <col min="2" max="2" width="11.109375" style="65" customWidth="1"/>
    <col min="3" max="3" width="0.88671875" style="65" customWidth="1"/>
    <col min="4" max="4" width="11.109375" style="65" customWidth="1"/>
    <col min="5" max="5" width="0.88671875" style="65" customWidth="1"/>
    <col min="6" max="6" width="11.109375" style="65" customWidth="1"/>
    <col min="7" max="7" width="0.88671875" style="65" customWidth="1"/>
    <col min="8" max="8" width="11.109375" style="65" customWidth="1"/>
    <col min="9" max="9" width="0.88671875" style="65" customWidth="1"/>
    <col min="10" max="10" width="11.109375" style="65" customWidth="1"/>
    <col min="11" max="11" width="0.88671875" style="65" customWidth="1"/>
    <col min="12" max="12" width="11.109375" style="65" customWidth="1"/>
    <col min="13" max="13" width="0.88671875" style="65" customWidth="1"/>
    <col min="14" max="16384" width="9" style="65"/>
  </cols>
  <sheetData>
    <row r="1" spans="1:15" ht="23.1" customHeight="1">
      <c r="A1" s="777" t="s">
        <v>67</v>
      </c>
      <c r="B1" s="777"/>
      <c r="C1" s="777"/>
      <c r="D1" s="777"/>
      <c r="E1" s="777"/>
      <c r="F1" s="777"/>
      <c r="G1" s="777"/>
      <c r="H1" s="777"/>
      <c r="I1" s="777"/>
      <c r="J1" s="777"/>
      <c r="K1" s="777"/>
      <c r="L1" s="777"/>
    </row>
    <row r="2" spans="1:15" ht="23.1" customHeight="1"/>
    <row r="3" spans="1:15" ht="23.1" customHeight="1">
      <c r="A3" s="253" t="s">
        <v>442</v>
      </c>
      <c r="B3" s="253"/>
      <c r="C3" s="253"/>
      <c r="D3" s="790" t="s">
        <v>719</v>
      </c>
      <c r="E3" s="790"/>
      <c r="F3" s="790"/>
      <c r="G3" s="790"/>
      <c r="H3" s="790"/>
      <c r="I3" s="790"/>
      <c r="J3" s="790"/>
      <c r="K3" s="790"/>
      <c r="L3" s="790"/>
      <c r="M3" s="790"/>
    </row>
    <row r="4" spans="1:15" ht="15" customHeight="1">
      <c r="A4" s="82" t="s">
        <v>68</v>
      </c>
      <c r="B4" s="783" t="s">
        <v>589</v>
      </c>
      <c r="C4" s="785"/>
      <c r="D4" s="843" t="s">
        <v>618</v>
      </c>
      <c r="E4" s="844"/>
      <c r="F4" s="845" t="s">
        <v>633</v>
      </c>
      <c r="G4" s="846"/>
      <c r="H4" s="843" t="s">
        <v>669</v>
      </c>
      <c r="I4" s="844"/>
      <c r="J4" s="843" t="s">
        <v>704</v>
      </c>
      <c r="K4" s="844"/>
      <c r="L4" s="843" t="s">
        <v>730</v>
      </c>
      <c r="M4" s="844"/>
    </row>
    <row r="5" spans="1:15" ht="12.9" customHeight="1">
      <c r="A5" s="841" t="s">
        <v>70</v>
      </c>
      <c r="B5" s="241">
        <f>B7+B9+B11+B13+B15+B17+B19</f>
        <v>165051</v>
      </c>
      <c r="C5" s="411"/>
      <c r="D5" s="241">
        <f>D7+D9+D11+D13+D15+D17+D19</f>
        <v>162439</v>
      </c>
      <c r="E5" s="411"/>
      <c r="F5" s="241">
        <f>F7+F9+F11+F13+F15+F17+F19</f>
        <v>161976</v>
      </c>
      <c r="G5" s="478"/>
      <c r="H5" s="241">
        <f>H7+H9+H11+H13+H15+H17+H19</f>
        <v>161652</v>
      </c>
      <c r="I5" s="478"/>
      <c r="J5" s="241">
        <f>J7+J9+J11+J13+J15+J17+J19</f>
        <v>161278</v>
      </c>
      <c r="K5" s="478"/>
      <c r="L5" s="241">
        <v>160656</v>
      </c>
      <c r="M5" s="478"/>
    </row>
    <row r="6" spans="1:15" ht="12.9" customHeight="1">
      <c r="A6" s="842"/>
      <c r="B6" s="80">
        <f>B5*100/$B$5</f>
        <v>100</v>
      </c>
      <c r="C6" s="412"/>
      <c r="D6" s="80">
        <f>D5*100/$B$5</f>
        <v>98.417458846053648</v>
      </c>
      <c r="E6" s="412"/>
      <c r="F6" s="479">
        <f>F5*100/$B$5</f>
        <v>98.136939491429928</v>
      </c>
      <c r="G6" s="480"/>
      <c r="H6" s="479">
        <f>H5*100/$B$5</f>
        <v>97.94063653052693</v>
      </c>
      <c r="I6" s="480"/>
      <c r="J6" s="479">
        <f>J5*100/$B$5</f>
        <v>97.714039902817916</v>
      </c>
      <c r="K6" s="480"/>
      <c r="L6" s="479">
        <f>L5*100/$B$5</f>
        <v>97.337186687751057</v>
      </c>
      <c r="M6" s="480"/>
      <c r="N6" s="74"/>
      <c r="O6" s="251"/>
    </row>
    <row r="7" spans="1:15" ht="12.9" customHeight="1">
      <c r="A7" s="841" t="s">
        <v>61</v>
      </c>
      <c r="B7" s="477">
        <v>21144</v>
      </c>
      <c r="C7" s="411"/>
      <c r="D7" s="477">
        <v>20781</v>
      </c>
      <c r="E7" s="478"/>
      <c r="F7" s="477">
        <v>20758</v>
      </c>
      <c r="G7" s="478"/>
      <c r="H7" s="477">
        <v>20750</v>
      </c>
      <c r="I7" s="478"/>
      <c r="J7" s="477">
        <v>20536</v>
      </c>
      <c r="K7" s="478"/>
      <c r="L7" s="477">
        <v>20285</v>
      </c>
      <c r="M7" s="478"/>
      <c r="O7" s="186"/>
    </row>
    <row r="8" spans="1:15" ht="12.9" customHeight="1">
      <c r="A8" s="842"/>
      <c r="B8" s="479">
        <f>B7*100/$B$7</f>
        <v>100</v>
      </c>
      <c r="C8" s="412"/>
      <c r="D8" s="479">
        <f>D7*100/$B$7</f>
        <v>98.28320090805903</v>
      </c>
      <c r="E8" s="412"/>
      <c r="F8" s="479">
        <f>F7*100/$B$7</f>
        <v>98.174423004161937</v>
      </c>
      <c r="G8" s="480"/>
      <c r="H8" s="479">
        <f>H7*100/$B$7</f>
        <v>98.136587211502075</v>
      </c>
      <c r="I8" s="480"/>
      <c r="J8" s="479">
        <f>J7*100/$B$7</f>
        <v>97.124479757850921</v>
      </c>
      <c r="K8" s="480"/>
      <c r="L8" s="479">
        <f>L7*100/$B$7</f>
        <v>95.93738176314794</v>
      </c>
      <c r="M8" s="480"/>
    </row>
    <row r="9" spans="1:15" ht="12.9" customHeight="1">
      <c r="A9" s="841" t="s">
        <v>71</v>
      </c>
      <c r="B9" s="477">
        <v>32764</v>
      </c>
      <c r="C9" s="411"/>
      <c r="D9" s="477">
        <v>32569</v>
      </c>
      <c r="E9" s="478"/>
      <c r="F9" s="477">
        <v>32496</v>
      </c>
      <c r="G9" s="478"/>
      <c r="H9" s="477">
        <v>32414</v>
      </c>
      <c r="I9" s="478"/>
      <c r="J9" s="477">
        <v>32558</v>
      </c>
      <c r="K9" s="478"/>
      <c r="L9" s="477">
        <v>32472</v>
      </c>
      <c r="M9" s="478"/>
    </row>
    <row r="10" spans="1:15" ht="12.9" customHeight="1">
      <c r="A10" s="842"/>
      <c r="B10" s="479">
        <f>B9*100/$B$9</f>
        <v>100</v>
      </c>
      <c r="C10" s="412"/>
      <c r="D10" s="479">
        <f>D9*100/$B$9</f>
        <v>99.404834574533027</v>
      </c>
      <c r="E10" s="412"/>
      <c r="F10" s="479">
        <f>F9*100/$B$9</f>
        <v>99.18202905628128</v>
      </c>
      <c r="G10" s="480"/>
      <c r="H10" s="479">
        <f>H9*100/$B$9</f>
        <v>98.93175436454645</v>
      </c>
      <c r="I10" s="480"/>
      <c r="J10" s="479">
        <f>J9*100/$B$9</f>
        <v>99.371261140275919</v>
      </c>
      <c r="K10" s="480"/>
      <c r="L10" s="479">
        <f>L9*100/$B$9</f>
        <v>99.108777926993042</v>
      </c>
      <c r="M10" s="480"/>
    </row>
    <row r="11" spans="1:15" ht="12.9" customHeight="1">
      <c r="A11" s="841" t="s">
        <v>72</v>
      </c>
      <c r="B11" s="477">
        <v>15802</v>
      </c>
      <c r="C11" s="411"/>
      <c r="D11" s="477">
        <v>15630</v>
      </c>
      <c r="E11" s="478"/>
      <c r="F11" s="477">
        <v>15627</v>
      </c>
      <c r="G11" s="478"/>
      <c r="H11" s="477">
        <v>15530</v>
      </c>
      <c r="I11" s="478"/>
      <c r="J11" s="477">
        <v>15410</v>
      </c>
      <c r="K11" s="478"/>
      <c r="L11" s="477">
        <v>15333</v>
      </c>
      <c r="M11" s="478"/>
    </row>
    <row r="12" spans="1:15" ht="12.9" customHeight="1">
      <c r="A12" s="842"/>
      <c r="B12" s="479">
        <f>B11*100/$B$11</f>
        <v>100</v>
      </c>
      <c r="C12" s="412"/>
      <c r="D12" s="479">
        <f>D11*100/$B$11</f>
        <v>98.911530186052403</v>
      </c>
      <c r="E12" s="412"/>
      <c r="F12" s="479">
        <f>F11*100/$B$11</f>
        <v>98.892545247437027</v>
      </c>
      <c r="G12" s="480"/>
      <c r="H12" s="479">
        <f>H11*100/$B$11</f>
        <v>98.278698898873557</v>
      </c>
      <c r="I12" s="480"/>
      <c r="J12" s="479">
        <f>J11*100/$B$11</f>
        <v>97.519301354258957</v>
      </c>
      <c r="K12" s="480"/>
      <c r="L12" s="479">
        <f>L11*100/$B$11</f>
        <v>97.032021263131256</v>
      </c>
      <c r="M12" s="480"/>
    </row>
    <row r="13" spans="1:15" ht="12.9" customHeight="1">
      <c r="A13" s="841" t="s">
        <v>73</v>
      </c>
      <c r="B13" s="477">
        <v>13367</v>
      </c>
      <c r="C13" s="411"/>
      <c r="D13" s="477">
        <v>13275</v>
      </c>
      <c r="E13" s="478"/>
      <c r="F13" s="477">
        <v>13147</v>
      </c>
      <c r="G13" s="478"/>
      <c r="H13" s="477">
        <v>13046</v>
      </c>
      <c r="I13" s="478"/>
      <c r="J13" s="477">
        <v>13172</v>
      </c>
      <c r="K13" s="478"/>
      <c r="L13" s="477">
        <v>13193</v>
      </c>
      <c r="M13" s="478"/>
    </row>
    <row r="14" spans="1:15" ht="12.9" customHeight="1">
      <c r="A14" s="842"/>
      <c r="B14" s="479">
        <f>B13*100/$B$13</f>
        <v>100</v>
      </c>
      <c r="C14" s="412"/>
      <c r="D14" s="479">
        <f>D13*100/$B$13</f>
        <v>99.311737861898706</v>
      </c>
      <c r="E14" s="412"/>
      <c r="F14" s="479">
        <f>F13*100/$B$13</f>
        <v>98.354155756714292</v>
      </c>
      <c r="G14" s="480"/>
      <c r="H14" s="479">
        <f>H13*100/$B$13</f>
        <v>97.598563626842221</v>
      </c>
      <c r="I14" s="480"/>
      <c r="J14" s="479">
        <f>J13*100/$B$13</f>
        <v>98.541183511633122</v>
      </c>
      <c r="K14" s="480"/>
      <c r="L14" s="479">
        <f>L13*100/$B$13</f>
        <v>98.698286825764939</v>
      </c>
      <c r="M14" s="480"/>
    </row>
    <row r="15" spans="1:15" ht="12.9" customHeight="1">
      <c r="A15" s="841" t="s">
        <v>428</v>
      </c>
      <c r="B15" s="477">
        <v>41687</v>
      </c>
      <c r="C15" s="411"/>
      <c r="D15" s="477">
        <v>39875</v>
      </c>
      <c r="E15" s="478"/>
      <c r="F15" s="477">
        <v>39757</v>
      </c>
      <c r="G15" s="478"/>
      <c r="H15" s="477">
        <v>39696</v>
      </c>
      <c r="I15" s="478"/>
      <c r="J15" s="477">
        <v>39521</v>
      </c>
      <c r="K15" s="478"/>
      <c r="L15" s="477">
        <v>39422</v>
      </c>
      <c r="M15" s="478"/>
    </row>
    <row r="16" spans="1:15" ht="12.9" customHeight="1">
      <c r="A16" s="842"/>
      <c r="B16" s="479">
        <f>B15*100/$B$15</f>
        <v>100</v>
      </c>
      <c r="C16" s="412"/>
      <c r="D16" s="479">
        <f>D15*100/$B$15</f>
        <v>95.653321179264523</v>
      </c>
      <c r="E16" s="412"/>
      <c r="F16" s="479">
        <f>F15*100/$B$15</f>
        <v>95.370259313455037</v>
      </c>
      <c r="G16" s="480"/>
      <c r="H16" s="479">
        <f>H15*100/$B$15</f>
        <v>95.223930721807761</v>
      </c>
      <c r="I16" s="480"/>
      <c r="J16" s="479">
        <f>J15*100/$B$15</f>
        <v>94.804135581836064</v>
      </c>
      <c r="K16" s="480"/>
      <c r="L16" s="479">
        <f>L15*100/$B$15</f>
        <v>94.566651474080643</v>
      </c>
      <c r="M16" s="480"/>
    </row>
    <row r="17" spans="1:13" ht="12.9" customHeight="1">
      <c r="A17" s="841" t="s">
        <v>74</v>
      </c>
      <c r="B17" s="477">
        <v>38104</v>
      </c>
      <c r="C17" s="411"/>
      <c r="D17" s="477">
        <v>38187</v>
      </c>
      <c r="E17" s="478"/>
      <c r="F17" s="477">
        <v>38080</v>
      </c>
      <c r="G17" s="478"/>
      <c r="H17" s="477">
        <v>38155</v>
      </c>
      <c r="I17" s="478"/>
      <c r="J17" s="477">
        <v>38058</v>
      </c>
      <c r="K17" s="478"/>
      <c r="L17" s="477">
        <v>37958</v>
      </c>
      <c r="M17" s="478"/>
    </row>
    <row r="18" spans="1:13" ht="12.9" customHeight="1">
      <c r="A18" s="842"/>
      <c r="B18" s="479">
        <f>B17*100/$B$17</f>
        <v>100</v>
      </c>
      <c r="C18" s="412"/>
      <c r="D18" s="479">
        <f>D17*100/$B$17</f>
        <v>100.21782490027293</v>
      </c>
      <c r="E18" s="412"/>
      <c r="F18" s="479">
        <f>F17*100/$B$17</f>
        <v>99.937014486668062</v>
      </c>
      <c r="G18" s="480"/>
      <c r="H18" s="479">
        <f>H17*100/$B$17</f>
        <v>100.13384421583036</v>
      </c>
      <c r="I18" s="480"/>
      <c r="J18" s="479">
        <f>J17*100/$B$17</f>
        <v>99.879277766113788</v>
      </c>
      <c r="K18" s="480"/>
      <c r="L18" s="479">
        <f>L17*100/$B$17</f>
        <v>99.616838127230736</v>
      </c>
      <c r="M18" s="480"/>
    </row>
    <row r="19" spans="1:13" ht="12.9" customHeight="1">
      <c r="A19" s="841" t="s">
        <v>75</v>
      </c>
      <c r="B19" s="477">
        <v>2183</v>
      </c>
      <c r="C19" s="411"/>
      <c r="D19" s="477">
        <v>2122</v>
      </c>
      <c r="E19" s="478"/>
      <c r="F19" s="477">
        <v>2111</v>
      </c>
      <c r="G19" s="478"/>
      <c r="H19" s="477">
        <v>2061</v>
      </c>
      <c r="I19" s="478"/>
      <c r="J19" s="477">
        <v>2023</v>
      </c>
      <c r="K19" s="478"/>
      <c r="L19" s="477">
        <v>1993</v>
      </c>
      <c r="M19" s="478"/>
    </row>
    <row r="20" spans="1:13" ht="12.9" customHeight="1">
      <c r="A20" s="842"/>
      <c r="B20" s="80">
        <f>B19*100/$B$19</f>
        <v>100</v>
      </c>
      <c r="C20" s="412"/>
      <c r="D20" s="80">
        <f>D19*100/$B$19</f>
        <v>97.205680256527714</v>
      </c>
      <c r="E20" s="412"/>
      <c r="F20" s="479">
        <f>F19*100/$B$19</f>
        <v>96.701786532295003</v>
      </c>
      <c r="G20" s="480"/>
      <c r="H20" s="479">
        <f>H19*100/$B$19</f>
        <v>94.411360513055428</v>
      </c>
      <c r="I20" s="480"/>
      <c r="J20" s="479">
        <f>J19*100/$B$19</f>
        <v>92.670636738433345</v>
      </c>
      <c r="K20" s="480"/>
      <c r="L20" s="479">
        <f>L19*100/$B$19</f>
        <v>91.296381126889599</v>
      </c>
      <c r="M20" s="480"/>
    </row>
    <row r="21" spans="1:13" ht="13.5" customHeight="1">
      <c r="A21" s="847" t="s">
        <v>749</v>
      </c>
      <c r="B21" s="847"/>
      <c r="C21" s="847"/>
      <c r="D21" s="847"/>
      <c r="E21" s="847"/>
      <c r="F21" s="847"/>
      <c r="G21" s="847"/>
      <c r="H21" s="847"/>
      <c r="I21" s="847"/>
      <c r="J21" s="847"/>
      <c r="K21" s="847"/>
      <c r="L21" s="251"/>
      <c r="M21" s="418"/>
    </row>
    <row r="22" spans="1:13" s="379" customFormat="1" ht="23.1" customHeight="1">
      <c r="A22" s="380"/>
      <c r="B22" s="112"/>
      <c r="C22" s="112"/>
      <c r="D22" s="112"/>
      <c r="E22" s="112"/>
      <c r="F22" s="112"/>
      <c r="G22" s="112"/>
      <c r="H22" s="112"/>
      <c r="I22" s="112"/>
      <c r="J22" s="112"/>
      <c r="K22" s="380"/>
      <c r="L22" s="112"/>
      <c r="M22" s="380"/>
    </row>
    <row r="23" spans="1:13" ht="15" customHeight="1"/>
    <row r="53" ht="13.5" customHeight="1"/>
    <row r="54" ht="9.75" customHeight="1"/>
  </sheetData>
  <sheetProtection algorithmName="SHA-512" hashValue="3ttJuyE8hxOb8uB++TBRIVEUENgznroYXhCzVbrgE2iFIaGNhCq6iQiV25KDiGa+XY6FMoOKTwC9ueOKSyw5dw==" saltValue="SsKVS74FtKpRJC363D74Og==" spinCount="100000" sheet="1" objects="1" scenarios="1"/>
  <mergeCells count="17">
    <mergeCell ref="A21:K21"/>
    <mergeCell ref="A11:A12"/>
    <mergeCell ref="A13:A14"/>
    <mergeCell ref="A15:A16"/>
    <mergeCell ref="A17:A18"/>
    <mergeCell ref="A19:A20"/>
    <mergeCell ref="A9:A10"/>
    <mergeCell ref="A1:L1"/>
    <mergeCell ref="J4:K4"/>
    <mergeCell ref="L4:M4"/>
    <mergeCell ref="A5:A6"/>
    <mergeCell ref="A7:A8"/>
    <mergeCell ref="D3:M3"/>
    <mergeCell ref="B4:C4"/>
    <mergeCell ref="D4:E4"/>
    <mergeCell ref="F4:G4"/>
    <mergeCell ref="H4:I4"/>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zoomScaleNormal="100" zoomScaleSheetLayoutView="100" workbookViewId="0">
      <selection sqref="A1:K1"/>
    </sheetView>
  </sheetViews>
  <sheetFormatPr defaultColWidth="9" defaultRowHeight="13.2"/>
  <cols>
    <col min="1" max="1" width="12.6640625" style="1" customWidth="1"/>
    <col min="2" max="2" width="13.6640625" style="9" customWidth="1"/>
    <col min="3" max="3" width="0.88671875" style="1" customWidth="1"/>
    <col min="4" max="4" width="13.6640625" style="9" customWidth="1"/>
    <col min="5" max="5" width="0.88671875" style="1" customWidth="1"/>
    <col min="6" max="6" width="13.6640625" style="9" customWidth="1"/>
    <col min="7" max="7" width="0.88671875" style="1" customWidth="1"/>
    <col min="8" max="8" width="13.6640625" style="9" customWidth="1"/>
    <col min="9" max="9" width="0.88671875" style="1" customWidth="1"/>
    <col min="10" max="10" width="13.6640625" style="9" customWidth="1"/>
    <col min="11" max="11" width="0.88671875" style="1" customWidth="1"/>
    <col min="12" max="17" width="8.6640625" style="1" customWidth="1"/>
    <col min="18" max="16384" width="9" style="1"/>
  </cols>
  <sheetData>
    <row r="1" spans="1:18" ht="23.1" customHeight="1">
      <c r="A1" s="829" t="s">
        <v>507</v>
      </c>
      <c r="B1" s="829"/>
      <c r="C1" s="829"/>
      <c r="D1" s="829"/>
      <c r="E1" s="829"/>
      <c r="F1" s="829"/>
      <c r="G1" s="829"/>
      <c r="H1" s="829"/>
      <c r="I1" s="829"/>
      <c r="J1" s="829"/>
      <c r="K1" s="829"/>
      <c r="L1" s="459"/>
      <c r="M1" s="459"/>
    </row>
    <row r="2" spans="1:18" ht="23.1" customHeight="1"/>
    <row r="3" spans="1:18" ht="23.1" customHeight="1">
      <c r="A3" s="254" t="s">
        <v>590</v>
      </c>
      <c r="B3" s="63"/>
      <c r="C3" s="63"/>
      <c r="D3" s="830" t="s">
        <v>720</v>
      </c>
      <c r="E3" s="830"/>
      <c r="F3" s="830"/>
      <c r="G3" s="830"/>
      <c r="H3" s="830"/>
      <c r="I3" s="830"/>
      <c r="J3" s="830"/>
      <c r="K3" s="830"/>
      <c r="L3" s="26"/>
      <c r="M3" s="26"/>
    </row>
    <row r="4" spans="1:18" ht="12.9" customHeight="1">
      <c r="A4" s="831" t="s">
        <v>0</v>
      </c>
      <c r="B4" s="837" t="s">
        <v>76</v>
      </c>
      <c r="C4" s="838"/>
      <c r="D4" s="837" t="s">
        <v>80</v>
      </c>
      <c r="E4" s="838"/>
      <c r="F4" s="837" t="s">
        <v>58</v>
      </c>
      <c r="G4" s="838"/>
      <c r="H4" s="837" t="s">
        <v>81</v>
      </c>
      <c r="I4" s="838"/>
      <c r="J4" s="837" t="s">
        <v>77</v>
      </c>
      <c r="K4" s="838"/>
      <c r="L4" s="850"/>
      <c r="M4" s="849"/>
      <c r="N4" s="849"/>
      <c r="O4" s="849"/>
      <c r="P4" s="849"/>
      <c r="Q4" s="849"/>
      <c r="R4" s="9"/>
    </row>
    <row r="5" spans="1:18" ht="12.9" customHeight="1">
      <c r="A5" s="833"/>
      <c r="B5" s="839" t="s">
        <v>78</v>
      </c>
      <c r="C5" s="840"/>
      <c r="D5" s="839" t="s">
        <v>508</v>
      </c>
      <c r="E5" s="840"/>
      <c r="F5" s="839" t="s">
        <v>509</v>
      </c>
      <c r="G5" s="840"/>
      <c r="H5" s="839" t="s">
        <v>79</v>
      </c>
      <c r="I5" s="840"/>
      <c r="J5" s="839" t="s">
        <v>79</v>
      </c>
      <c r="K5" s="840"/>
      <c r="L5" s="9"/>
      <c r="M5" s="9"/>
      <c r="N5" s="9"/>
      <c r="O5" s="9"/>
      <c r="P5" s="9"/>
      <c r="Q5" s="9"/>
      <c r="R5" s="9"/>
    </row>
    <row r="6" spans="1:18" ht="12.75" customHeight="1">
      <c r="A6" s="831" t="s">
        <v>69</v>
      </c>
      <c r="B6" s="27">
        <v>146070</v>
      </c>
      <c r="C6" s="28"/>
      <c r="D6" s="29">
        <v>21.5</v>
      </c>
      <c r="E6" s="30"/>
      <c r="F6" s="27">
        <v>6797</v>
      </c>
      <c r="G6" s="28"/>
      <c r="H6" s="29">
        <v>86.9</v>
      </c>
      <c r="I6" s="30"/>
      <c r="J6" s="29">
        <v>20.8</v>
      </c>
      <c r="K6" s="31"/>
      <c r="L6" s="9"/>
      <c r="M6" s="9"/>
      <c r="N6" s="9"/>
      <c r="O6" s="9"/>
      <c r="P6" s="9"/>
      <c r="Q6" s="9"/>
      <c r="R6" s="9"/>
    </row>
    <row r="7" spans="1:18" ht="12.75" customHeight="1">
      <c r="A7" s="832"/>
      <c r="B7" s="4" t="s">
        <v>691</v>
      </c>
      <c r="C7" s="2"/>
      <c r="D7" s="19">
        <v>16.7</v>
      </c>
      <c r="E7" s="2"/>
      <c r="F7" s="4">
        <v>5952</v>
      </c>
      <c r="G7" s="18"/>
      <c r="H7" s="19">
        <v>59</v>
      </c>
      <c r="I7" s="2"/>
      <c r="J7" s="19">
        <v>16.100000000000001</v>
      </c>
      <c r="K7" s="11"/>
      <c r="L7" s="9"/>
      <c r="M7" s="9"/>
      <c r="N7" s="9"/>
      <c r="O7" s="9"/>
      <c r="P7" s="9"/>
      <c r="Q7" s="9"/>
      <c r="R7" s="9"/>
    </row>
    <row r="8" spans="1:18" ht="12.75" customHeight="1">
      <c r="A8" s="832"/>
      <c r="B8" s="4" t="s">
        <v>692</v>
      </c>
      <c r="C8" s="2"/>
      <c r="D8" s="19">
        <v>4.5999999999999996</v>
      </c>
      <c r="E8" s="2"/>
      <c r="F8" s="4">
        <v>9057</v>
      </c>
      <c r="G8" s="18"/>
      <c r="H8" s="19">
        <v>24.8</v>
      </c>
      <c r="I8" s="2"/>
      <c r="J8" s="19">
        <v>4.5</v>
      </c>
      <c r="K8" s="11"/>
      <c r="L8" s="9"/>
      <c r="M8" s="9"/>
      <c r="N8" s="9"/>
      <c r="O8" s="9"/>
      <c r="P8" s="9"/>
      <c r="Q8" s="9"/>
      <c r="R8" s="9"/>
    </row>
    <row r="9" spans="1:18" ht="12.75" customHeight="1">
      <c r="A9" s="833"/>
      <c r="B9" s="618" t="s">
        <v>693</v>
      </c>
      <c r="C9" s="5"/>
      <c r="D9" s="617">
        <v>0.2</v>
      </c>
      <c r="E9" s="5"/>
      <c r="F9" s="618">
        <v>22822</v>
      </c>
      <c r="G9" s="23"/>
      <c r="H9" s="617">
        <v>3.1</v>
      </c>
      <c r="I9" s="5"/>
      <c r="J9" s="617">
        <v>0.2</v>
      </c>
      <c r="K9" s="25"/>
      <c r="L9" s="9"/>
      <c r="M9" s="9"/>
      <c r="N9" s="9"/>
      <c r="O9" s="9"/>
      <c r="P9" s="9"/>
      <c r="Q9" s="9"/>
      <c r="R9" s="9"/>
    </row>
    <row r="10" spans="1:18" ht="12.75" customHeight="1">
      <c r="A10" s="831" t="s">
        <v>425</v>
      </c>
      <c r="B10" s="27">
        <v>143136</v>
      </c>
      <c r="C10" s="28"/>
      <c r="D10" s="194">
        <v>22.28</v>
      </c>
      <c r="E10" s="30"/>
      <c r="F10" s="27">
        <v>6424</v>
      </c>
      <c r="G10" s="28"/>
      <c r="H10" s="29">
        <v>85</v>
      </c>
      <c r="I10" s="30"/>
      <c r="J10" s="29">
        <v>21.5</v>
      </c>
      <c r="K10" s="31"/>
      <c r="L10" s="9"/>
      <c r="M10" s="9"/>
      <c r="N10" s="9"/>
      <c r="O10" s="9"/>
      <c r="P10" s="9"/>
      <c r="Q10" s="9"/>
      <c r="R10" s="9"/>
    </row>
    <row r="11" spans="1:18" ht="12.75" customHeight="1">
      <c r="A11" s="832"/>
      <c r="B11" s="4" t="s">
        <v>510</v>
      </c>
      <c r="C11" s="2"/>
      <c r="D11" s="195">
        <v>17.5</v>
      </c>
      <c r="E11" s="2"/>
      <c r="F11" s="4">
        <v>5805</v>
      </c>
      <c r="G11" s="18"/>
      <c r="H11" s="19">
        <v>60.4</v>
      </c>
      <c r="I11" s="2"/>
      <c r="J11" s="19">
        <v>16.899999999999999</v>
      </c>
      <c r="K11" s="11"/>
      <c r="L11" s="9"/>
      <c r="M11" s="9"/>
      <c r="N11" s="9"/>
      <c r="O11" s="9"/>
      <c r="P11" s="9"/>
      <c r="Q11" s="9"/>
      <c r="R11" s="9"/>
    </row>
    <row r="12" spans="1:18" ht="12.75" customHeight="1">
      <c r="A12" s="833"/>
      <c r="B12" s="4" t="s">
        <v>694</v>
      </c>
      <c r="C12" s="5"/>
      <c r="D12" s="196">
        <v>4.78</v>
      </c>
      <c r="E12" s="5"/>
      <c r="F12" s="618">
        <v>8693</v>
      </c>
      <c r="G12" s="23"/>
      <c r="H12" s="617">
        <v>24.7</v>
      </c>
      <c r="I12" s="5"/>
      <c r="J12" s="617">
        <v>4.5999999999999996</v>
      </c>
      <c r="K12" s="11"/>
      <c r="L12" s="9"/>
      <c r="M12" s="9"/>
      <c r="R12" s="9"/>
    </row>
    <row r="13" spans="1:18" ht="12.75" customHeight="1">
      <c r="A13" s="831" t="s">
        <v>511</v>
      </c>
      <c r="B13" s="255">
        <v>150652</v>
      </c>
      <c r="C13" s="28"/>
      <c r="D13" s="194" t="s">
        <v>512</v>
      </c>
      <c r="E13" s="30"/>
      <c r="F13" s="27">
        <v>6567.2</v>
      </c>
      <c r="G13" s="28"/>
      <c r="H13" s="29">
        <v>88.6</v>
      </c>
      <c r="I13" s="30"/>
      <c r="J13" s="29">
        <v>22.2</v>
      </c>
      <c r="K13" s="31"/>
      <c r="L13" s="9"/>
      <c r="M13" s="9"/>
      <c r="R13" s="9"/>
    </row>
    <row r="14" spans="1:18" ht="12.75" customHeight="1">
      <c r="A14" s="832"/>
      <c r="B14" s="43" t="s">
        <v>513</v>
      </c>
      <c r="C14" s="2"/>
      <c r="D14" s="195">
        <v>17.739999999999998</v>
      </c>
      <c r="E14" s="2"/>
      <c r="F14" s="4">
        <v>5868.7</v>
      </c>
      <c r="G14" s="18"/>
      <c r="H14" s="19">
        <v>61.2</v>
      </c>
      <c r="I14" s="2"/>
      <c r="J14" s="19">
        <v>17.100000000000001</v>
      </c>
      <c r="K14" s="11"/>
      <c r="L14" s="9"/>
      <c r="M14" s="9"/>
      <c r="N14" s="9"/>
      <c r="O14" s="9"/>
      <c r="P14" s="9"/>
      <c r="Q14" s="9"/>
      <c r="R14" s="9"/>
    </row>
    <row r="15" spans="1:18" ht="12.75" customHeight="1">
      <c r="A15" s="832"/>
      <c r="B15" s="43" t="s">
        <v>695</v>
      </c>
      <c r="C15" s="2"/>
      <c r="D15" s="195">
        <v>4.82</v>
      </c>
      <c r="E15" s="2"/>
      <c r="F15" s="4">
        <v>8603.9</v>
      </c>
      <c r="G15" s="18"/>
      <c r="H15" s="19">
        <v>24.4</v>
      </c>
      <c r="I15" s="2"/>
      <c r="J15" s="19">
        <v>4.7</v>
      </c>
      <c r="K15" s="11"/>
      <c r="L15" s="9"/>
      <c r="M15" s="9"/>
      <c r="N15" s="9"/>
      <c r="O15" s="9"/>
      <c r="P15" s="9"/>
      <c r="Q15" s="9"/>
    </row>
    <row r="16" spans="1:18" ht="12.75" customHeight="1">
      <c r="A16" s="833"/>
      <c r="B16" s="44" t="s">
        <v>514</v>
      </c>
      <c r="C16" s="21"/>
      <c r="D16" s="196">
        <v>0.37</v>
      </c>
      <c r="E16" s="21"/>
      <c r="F16" s="618">
        <v>13705.4</v>
      </c>
      <c r="G16" s="22"/>
      <c r="H16" s="617">
        <v>3</v>
      </c>
      <c r="I16" s="21"/>
      <c r="J16" s="617">
        <v>0.4</v>
      </c>
      <c r="K16" s="25"/>
      <c r="L16" s="9"/>
      <c r="M16" s="9"/>
      <c r="N16" s="9"/>
      <c r="O16" s="9"/>
      <c r="P16" s="9"/>
      <c r="Q16" s="9"/>
    </row>
    <row r="17" spans="1:18" ht="12.75" customHeight="1">
      <c r="A17" s="831" t="s">
        <v>506</v>
      </c>
      <c r="B17" s="27">
        <v>143606</v>
      </c>
      <c r="C17" s="28"/>
      <c r="D17" s="194">
        <v>22.57</v>
      </c>
      <c r="E17" s="30"/>
      <c r="F17" s="27">
        <v>6363</v>
      </c>
      <c r="G17" s="28"/>
      <c r="H17" s="29">
        <v>85.8</v>
      </c>
      <c r="I17" s="30"/>
      <c r="J17" s="29">
        <v>21.8</v>
      </c>
      <c r="K17" s="31"/>
      <c r="L17" s="460"/>
      <c r="M17" s="460"/>
      <c r="R17" s="9"/>
    </row>
    <row r="18" spans="1:18" ht="12.75" customHeight="1">
      <c r="A18" s="832"/>
      <c r="B18" s="4" t="s">
        <v>696</v>
      </c>
      <c r="C18" s="2"/>
      <c r="D18" s="195">
        <v>17.75</v>
      </c>
      <c r="E18" s="2"/>
      <c r="F18" s="4">
        <v>5833</v>
      </c>
      <c r="G18" s="18"/>
      <c r="H18" s="19">
        <v>61.9</v>
      </c>
      <c r="I18" s="2"/>
      <c r="J18" s="19">
        <v>17.100000000000001</v>
      </c>
      <c r="K18" s="11"/>
      <c r="L18" s="460"/>
      <c r="M18" s="460"/>
      <c r="R18" s="9"/>
    </row>
    <row r="19" spans="1:18" ht="12.75" customHeight="1">
      <c r="A19" s="833"/>
      <c r="B19" s="618" t="s">
        <v>697</v>
      </c>
      <c r="C19" s="5"/>
      <c r="D19" s="195">
        <v>4.82</v>
      </c>
      <c r="E19" s="5"/>
      <c r="F19" s="618">
        <v>8315</v>
      </c>
      <c r="G19" s="23"/>
      <c r="H19" s="617">
        <v>23.9</v>
      </c>
      <c r="I19" s="5"/>
      <c r="J19" s="617">
        <v>4.5999999999999996</v>
      </c>
      <c r="K19" s="11"/>
      <c r="L19" s="460"/>
      <c r="M19" s="460"/>
      <c r="R19" s="9"/>
    </row>
    <row r="20" spans="1:18" ht="12.75" customHeight="1">
      <c r="A20" s="831" t="s">
        <v>666</v>
      </c>
      <c r="B20" s="27">
        <v>144282</v>
      </c>
      <c r="C20" s="28"/>
      <c r="D20" s="194">
        <v>23.16</v>
      </c>
      <c r="E20" s="30"/>
      <c r="F20" s="27">
        <v>6230</v>
      </c>
      <c r="G20" s="28"/>
      <c r="H20" s="29">
        <v>88.8</v>
      </c>
      <c r="I20" s="30"/>
      <c r="J20" s="29">
        <v>22.3</v>
      </c>
      <c r="K20" s="619"/>
    </row>
    <row r="21" spans="1:18" ht="12.75" customHeight="1">
      <c r="A21" s="832"/>
      <c r="B21" s="4" t="s">
        <v>698</v>
      </c>
      <c r="C21" s="2"/>
      <c r="D21" s="195">
        <v>18.350000000000001</v>
      </c>
      <c r="E21" s="2"/>
      <c r="F21" s="4">
        <v>5807</v>
      </c>
      <c r="G21" s="18"/>
      <c r="H21" s="19">
        <v>65.599999999999994</v>
      </c>
      <c r="I21" s="2"/>
      <c r="J21" s="19">
        <v>17.7</v>
      </c>
      <c r="K21" s="620"/>
      <c r="L21" s="9"/>
      <c r="M21" s="9"/>
      <c r="N21" s="9"/>
      <c r="O21" s="9"/>
      <c r="P21" s="9"/>
      <c r="Q21" s="9"/>
    </row>
    <row r="22" spans="1:18" ht="12.75" customHeight="1">
      <c r="A22" s="833"/>
      <c r="B22" s="618" t="s">
        <v>699</v>
      </c>
      <c r="C22" s="5"/>
      <c r="D22" s="195">
        <v>4.8099999999999996</v>
      </c>
      <c r="E22" s="5"/>
      <c r="F22" s="618">
        <v>7843</v>
      </c>
      <c r="G22" s="23"/>
      <c r="H22" s="617">
        <v>23.2</v>
      </c>
      <c r="I22" s="5"/>
      <c r="J22" s="617">
        <v>4.5999999999999996</v>
      </c>
      <c r="K22" s="620"/>
      <c r="L22" s="9"/>
      <c r="M22" s="9"/>
      <c r="N22" s="9"/>
      <c r="O22" s="9"/>
      <c r="P22" s="9"/>
      <c r="Q22" s="9"/>
    </row>
    <row r="23" spans="1:18" ht="12.75" customHeight="1">
      <c r="A23" s="847" t="s">
        <v>667</v>
      </c>
      <c r="B23" s="847"/>
      <c r="C23" s="847"/>
      <c r="D23" s="847"/>
      <c r="E23" s="847"/>
      <c r="F23" s="847"/>
      <c r="G23" s="847"/>
      <c r="H23" s="847"/>
      <c r="I23" s="847"/>
      <c r="J23" s="847"/>
      <c r="K23" s="847"/>
      <c r="L23" s="9"/>
      <c r="M23" s="9"/>
      <c r="N23" s="9"/>
      <c r="O23" s="9"/>
      <c r="P23" s="9"/>
      <c r="Q23" s="9"/>
    </row>
    <row r="24" spans="1:18" ht="13.5" customHeight="1">
      <c r="A24" s="851" t="s">
        <v>668</v>
      </c>
      <c r="B24" s="851"/>
      <c r="C24" s="851"/>
      <c r="D24" s="851"/>
      <c r="E24" s="851"/>
      <c r="F24" s="851"/>
      <c r="G24" s="851"/>
      <c r="H24" s="851"/>
      <c r="I24" s="851"/>
      <c r="J24" s="851"/>
      <c r="K24" s="851"/>
      <c r="L24" s="9"/>
      <c r="M24" s="9"/>
      <c r="N24" s="9"/>
      <c r="O24" s="9"/>
      <c r="P24" s="9"/>
      <c r="Q24" s="9"/>
    </row>
    <row r="25" spans="1:18" ht="13.5" customHeight="1">
      <c r="A25" s="852" t="s">
        <v>611</v>
      </c>
      <c r="B25" s="852"/>
      <c r="C25" s="852"/>
      <c r="D25" s="852"/>
      <c r="E25" s="852"/>
      <c r="F25" s="852"/>
      <c r="G25" s="852"/>
      <c r="H25" s="852"/>
      <c r="I25" s="852"/>
      <c r="J25" s="852"/>
      <c r="K25" s="852"/>
      <c r="L25" s="9"/>
      <c r="M25" s="9"/>
      <c r="N25" s="9"/>
      <c r="O25" s="9"/>
      <c r="P25" s="9"/>
      <c r="Q25" s="9"/>
    </row>
    <row r="26" spans="1:18" ht="13.5" customHeight="1">
      <c r="A26" s="852" t="s">
        <v>612</v>
      </c>
      <c r="B26" s="852"/>
      <c r="C26" s="852"/>
      <c r="D26" s="852"/>
      <c r="E26" s="852"/>
      <c r="F26" s="852"/>
      <c r="G26" s="852"/>
      <c r="H26" s="852"/>
      <c r="I26" s="852"/>
      <c r="J26" s="852"/>
      <c r="K26" s="852"/>
      <c r="L26" s="9"/>
      <c r="M26" s="9"/>
      <c r="N26" s="9"/>
      <c r="O26" s="9"/>
      <c r="P26" s="9"/>
      <c r="Q26" s="9"/>
    </row>
    <row r="27" spans="1:18" ht="13.5" customHeight="1">
      <c r="A27" s="421" t="s">
        <v>569</v>
      </c>
      <c r="B27" s="420"/>
      <c r="C27" s="9"/>
      <c r="E27" s="9"/>
      <c r="G27" s="9"/>
      <c r="I27" s="9"/>
      <c r="K27" s="9"/>
      <c r="L27" s="9"/>
      <c r="M27" s="9"/>
      <c r="N27" s="9"/>
      <c r="O27" s="9"/>
      <c r="P27" s="9"/>
      <c r="Q27" s="9"/>
    </row>
    <row r="28" spans="1:18" ht="13.5" customHeight="1">
      <c r="A28" s="848" t="s">
        <v>613</v>
      </c>
      <c r="B28" s="848"/>
      <c r="C28" s="848"/>
      <c r="D28" s="848"/>
      <c r="E28" s="848"/>
      <c r="F28" s="848"/>
      <c r="G28" s="848"/>
      <c r="H28" s="848"/>
      <c r="I28" s="848"/>
      <c r="J28" s="848"/>
      <c r="K28" s="848"/>
      <c r="L28" s="9"/>
      <c r="M28" s="9"/>
      <c r="N28" s="9"/>
      <c r="O28" s="9"/>
      <c r="P28" s="9"/>
      <c r="Q28" s="9"/>
    </row>
    <row r="29" spans="1:18" ht="13.5" customHeight="1">
      <c r="A29" s="848" t="s">
        <v>615</v>
      </c>
      <c r="B29" s="848"/>
      <c r="C29" s="848"/>
      <c r="D29" s="848"/>
      <c r="E29" s="848"/>
      <c r="F29" s="848"/>
      <c r="G29" s="848"/>
      <c r="H29" s="848"/>
      <c r="I29" s="848"/>
      <c r="J29" s="848"/>
      <c r="K29" s="848"/>
      <c r="L29" s="481"/>
      <c r="M29" s="481"/>
      <c r="N29" s="481"/>
      <c r="O29" s="481"/>
      <c r="P29" s="481"/>
      <c r="Q29" s="481"/>
    </row>
    <row r="30" spans="1:18" ht="13.5" customHeight="1">
      <c r="A30" s="848" t="s">
        <v>614</v>
      </c>
      <c r="B30" s="848"/>
      <c r="C30" s="848"/>
      <c r="D30" s="848"/>
      <c r="E30" s="848"/>
      <c r="F30" s="848"/>
      <c r="G30" s="848"/>
      <c r="H30" s="848"/>
      <c r="I30" s="848"/>
      <c r="J30" s="848"/>
      <c r="K30" s="848"/>
      <c r="L30" s="553"/>
      <c r="M30" s="553"/>
      <c r="N30" s="553"/>
      <c r="O30" s="553"/>
      <c r="P30" s="553"/>
      <c r="Q30" s="553"/>
    </row>
    <row r="31" spans="1:18">
      <c r="A31" s="848"/>
      <c r="B31" s="848"/>
      <c r="C31" s="848"/>
      <c r="D31" s="848"/>
      <c r="E31" s="848"/>
      <c r="F31" s="848"/>
      <c r="G31" s="848"/>
      <c r="H31" s="848"/>
      <c r="I31" s="848"/>
      <c r="J31" s="848"/>
      <c r="K31" s="848"/>
      <c r="L31" s="9"/>
      <c r="M31" s="9"/>
      <c r="N31" s="9"/>
      <c r="O31" s="9"/>
      <c r="P31" s="9"/>
      <c r="Q31" s="9"/>
    </row>
  </sheetData>
  <sheetProtection algorithmName="SHA-512" hashValue="5tXsc3KDu/XgTDDXd1FLx71TipWVYyNRcx4Pm3BZnV3JdZ9C9BjaMakEb1D6HwPB2W6Pn5yOPJigyMXpx5ngwQ==" saltValue="wba2xwl4i7cFYAFYSZ9Zvw==" spinCount="100000" sheet="1" objects="1" scenarios="1"/>
  <mergeCells count="29">
    <mergeCell ref="A31:K31"/>
    <mergeCell ref="A30:K30"/>
    <mergeCell ref="A29:K29"/>
    <mergeCell ref="N4:O4"/>
    <mergeCell ref="P4:Q4"/>
    <mergeCell ref="L4:M4"/>
    <mergeCell ref="J4:K4"/>
    <mergeCell ref="H5:I5"/>
    <mergeCell ref="A6:A9"/>
    <mergeCell ref="A24:K24"/>
    <mergeCell ref="A25:K25"/>
    <mergeCell ref="A26:K26"/>
    <mergeCell ref="A28:K28"/>
    <mergeCell ref="A10:A12"/>
    <mergeCell ref="A13:A16"/>
    <mergeCell ref="A17:A19"/>
    <mergeCell ref="A20:A22"/>
    <mergeCell ref="A23:K23"/>
    <mergeCell ref="A1:K1"/>
    <mergeCell ref="B4:C4"/>
    <mergeCell ref="B5:C5"/>
    <mergeCell ref="D4:E4"/>
    <mergeCell ref="D5:E5"/>
    <mergeCell ref="F4:G4"/>
    <mergeCell ref="F5:G5"/>
    <mergeCell ref="A4:A5"/>
    <mergeCell ref="J5:K5"/>
    <mergeCell ref="H4:I4"/>
    <mergeCell ref="D3:K3"/>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zoomScaleNormal="100" workbookViewId="0">
      <selection sqref="A1:P1"/>
    </sheetView>
  </sheetViews>
  <sheetFormatPr defaultColWidth="9" defaultRowHeight="13.2"/>
  <cols>
    <col min="1" max="2" width="9" style="65"/>
    <col min="3" max="3" width="0.44140625" style="65" customWidth="1"/>
    <col min="4" max="4" width="9" style="65"/>
    <col min="5" max="5" width="0.44140625" style="65" customWidth="1"/>
    <col min="6" max="6" width="9" style="65"/>
    <col min="7" max="7" width="0.44140625" style="65" customWidth="1"/>
    <col min="8" max="8" width="9" style="65"/>
    <col min="9" max="9" width="0.44140625" style="65" customWidth="1"/>
    <col min="10" max="10" width="9" style="65"/>
    <col min="11" max="11" width="0.44140625" style="65" customWidth="1"/>
    <col min="12" max="12" width="9" style="65"/>
    <col min="13" max="13" width="0.44140625" style="65" customWidth="1"/>
    <col min="14" max="14" width="9" style="65"/>
    <col min="15" max="15" width="0.44140625" style="65" customWidth="1"/>
    <col min="16" max="16" width="9" style="65"/>
    <col min="17" max="17" width="0.44140625" style="65" customWidth="1"/>
    <col min="18" max="16384" width="9" style="65"/>
  </cols>
  <sheetData>
    <row r="1" spans="1:17" ht="23.1" customHeight="1">
      <c r="A1" s="777" t="s">
        <v>82</v>
      </c>
      <c r="B1" s="777"/>
      <c r="C1" s="777"/>
      <c r="D1" s="777"/>
      <c r="E1" s="777"/>
      <c r="F1" s="777"/>
      <c r="G1" s="777"/>
      <c r="H1" s="777"/>
      <c r="I1" s="777"/>
      <c r="J1" s="777"/>
      <c r="K1" s="777"/>
      <c r="L1" s="777"/>
      <c r="M1" s="777"/>
      <c r="N1" s="777"/>
      <c r="O1" s="777"/>
      <c r="P1" s="777"/>
      <c r="Q1" s="113"/>
    </row>
    <row r="2" spans="1:17" ht="23.1" customHeight="1"/>
    <row r="3" spans="1:17" ht="23.1" customHeight="1">
      <c r="A3" s="253" t="s">
        <v>654</v>
      </c>
      <c r="B3" s="253"/>
      <c r="C3" s="253"/>
      <c r="D3" s="253"/>
      <c r="E3" s="253"/>
      <c r="F3" s="253"/>
      <c r="G3" s="253"/>
      <c r="H3" s="253"/>
      <c r="I3" s="253"/>
      <c r="J3" s="253"/>
      <c r="K3" s="253"/>
      <c r="L3" s="253"/>
      <c r="M3" s="253"/>
      <c r="N3" s="253"/>
      <c r="O3" s="253"/>
      <c r="P3" s="729" t="s">
        <v>721</v>
      </c>
      <c r="Q3" s="462"/>
    </row>
    <row r="4" spans="1:17" ht="39.9" customHeight="1">
      <c r="A4" s="502" t="s">
        <v>83</v>
      </c>
      <c r="B4" s="854" t="s">
        <v>473</v>
      </c>
      <c r="C4" s="855"/>
      <c r="D4" s="854" t="s">
        <v>655</v>
      </c>
      <c r="E4" s="855"/>
      <c r="F4" s="854" t="s">
        <v>656</v>
      </c>
      <c r="G4" s="855"/>
      <c r="H4" s="854" t="s">
        <v>657</v>
      </c>
      <c r="I4" s="855"/>
      <c r="J4" s="854" t="s">
        <v>658</v>
      </c>
      <c r="K4" s="855"/>
      <c r="L4" s="854" t="s">
        <v>674</v>
      </c>
      <c r="M4" s="855"/>
      <c r="N4" s="854" t="s">
        <v>705</v>
      </c>
      <c r="O4" s="855"/>
      <c r="P4" s="854" t="s">
        <v>731</v>
      </c>
      <c r="Q4" s="855"/>
    </row>
    <row r="5" spans="1:17" ht="20.100000000000001" customHeight="1">
      <c r="A5" s="114"/>
      <c r="B5" s="115" t="s">
        <v>9</v>
      </c>
      <c r="C5" s="117"/>
      <c r="D5" s="115" t="s">
        <v>9</v>
      </c>
      <c r="E5" s="117"/>
      <c r="F5" s="115" t="s">
        <v>9</v>
      </c>
      <c r="G5" s="117"/>
      <c r="H5" s="115" t="s">
        <v>9</v>
      </c>
      <c r="I5" s="117"/>
      <c r="J5" s="115" t="s">
        <v>9</v>
      </c>
      <c r="K5" s="117"/>
      <c r="L5" s="115" t="s">
        <v>9</v>
      </c>
      <c r="M5" s="117"/>
      <c r="N5" s="115" t="s">
        <v>9</v>
      </c>
      <c r="O5" s="117"/>
      <c r="P5" s="115" t="s">
        <v>9</v>
      </c>
      <c r="Q5" s="117"/>
    </row>
    <row r="6" spans="1:17" ht="20.100000000000001" customHeight="1">
      <c r="A6" s="118" t="s">
        <v>84</v>
      </c>
      <c r="B6" s="242">
        <v>170085</v>
      </c>
      <c r="C6" s="121"/>
      <c r="D6" s="242">
        <v>169925</v>
      </c>
      <c r="E6" s="121"/>
      <c r="F6" s="242">
        <v>169326</v>
      </c>
      <c r="G6" s="121"/>
      <c r="H6" s="242">
        <v>168732</v>
      </c>
      <c r="I6" s="121"/>
      <c r="J6" s="242">
        <v>167350</v>
      </c>
      <c r="K6" s="121"/>
      <c r="L6" s="242">
        <v>166577</v>
      </c>
      <c r="M6" s="121"/>
      <c r="N6" s="242">
        <v>166064</v>
      </c>
      <c r="O6" s="121"/>
      <c r="P6" s="242">
        <v>165396</v>
      </c>
      <c r="Q6" s="121"/>
    </row>
    <row r="7" spans="1:17" ht="20.100000000000001" customHeight="1">
      <c r="A7" s="118" t="s">
        <v>85</v>
      </c>
      <c r="B7" s="242">
        <v>170056</v>
      </c>
      <c r="C7" s="121"/>
      <c r="D7" s="242">
        <v>169783</v>
      </c>
      <c r="E7" s="121"/>
      <c r="F7" s="242">
        <v>169268</v>
      </c>
      <c r="G7" s="121"/>
      <c r="H7" s="242">
        <v>168584</v>
      </c>
      <c r="I7" s="121"/>
      <c r="J7" s="242">
        <v>167244</v>
      </c>
      <c r="K7" s="121"/>
      <c r="L7" s="242">
        <v>166453</v>
      </c>
      <c r="M7" s="121"/>
      <c r="N7" s="242">
        <v>165942</v>
      </c>
      <c r="O7" s="121"/>
      <c r="P7" s="242">
        <v>165323</v>
      </c>
      <c r="Q7" s="121"/>
    </row>
    <row r="8" spans="1:17" ht="20.100000000000001" customHeight="1">
      <c r="A8" s="118" t="s">
        <v>86</v>
      </c>
      <c r="B8" s="242">
        <v>169913</v>
      </c>
      <c r="C8" s="121"/>
      <c r="D8" s="242">
        <v>169702</v>
      </c>
      <c r="E8" s="121"/>
      <c r="F8" s="242">
        <v>169081</v>
      </c>
      <c r="G8" s="121"/>
      <c r="H8" s="242">
        <v>168423</v>
      </c>
      <c r="I8" s="121"/>
      <c r="J8" s="242">
        <v>167056</v>
      </c>
      <c r="K8" s="121"/>
      <c r="L8" s="242">
        <v>166344</v>
      </c>
      <c r="M8" s="121"/>
      <c r="N8" s="242">
        <v>165726</v>
      </c>
      <c r="O8" s="121"/>
      <c r="P8" s="242">
        <v>165149</v>
      </c>
      <c r="Q8" s="121"/>
    </row>
    <row r="9" spans="1:17" ht="20.100000000000001" customHeight="1">
      <c r="A9" s="118" t="s">
        <v>87</v>
      </c>
      <c r="B9" s="242">
        <v>169974</v>
      </c>
      <c r="C9" s="121"/>
      <c r="D9" s="242">
        <v>169724</v>
      </c>
      <c r="E9" s="121"/>
      <c r="F9" s="242">
        <v>168889</v>
      </c>
      <c r="G9" s="121"/>
      <c r="H9" s="242">
        <v>168204</v>
      </c>
      <c r="I9" s="121"/>
      <c r="J9" s="242">
        <v>166792</v>
      </c>
      <c r="K9" s="121"/>
      <c r="L9" s="242">
        <v>166093</v>
      </c>
      <c r="M9" s="121"/>
      <c r="N9" s="242">
        <v>165560</v>
      </c>
      <c r="O9" s="121"/>
      <c r="P9" s="242">
        <v>164998</v>
      </c>
      <c r="Q9" s="121"/>
    </row>
    <row r="10" spans="1:17" ht="20.100000000000001" customHeight="1">
      <c r="A10" s="118" t="s">
        <v>88</v>
      </c>
      <c r="B10" s="242">
        <v>169948</v>
      </c>
      <c r="C10" s="121"/>
      <c r="D10" s="242">
        <v>169743</v>
      </c>
      <c r="E10" s="121"/>
      <c r="F10" s="242">
        <v>168998</v>
      </c>
      <c r="G10" s="121"/>
      <c r="H10" s="242">
        <v>168352</v>
      </c>
      <c r="I10" s="121"/>
      <c r="J10" s="242">
        <v>166898</v>
      </c>
      <c r="K10" s="121"/>
      <c r="L10" s="242">
        <v>166140</v>
      </c>
      <c r="M10" s="121"/>
      <c r="N10" s="242">
        <v>165695</v>
      </c>
      <c r="O10" s="121"/>
      <c r="P10" s="242">
        <v>165133</v>
      </c>
      <c r="Q10" s="121"/>
    </row>
    <row r="11" spans="1:17" ht="20.100000000000001" customHeight="1">
      <c r="A11" s="118" t="s">
        <v>89</v>
      </c>
      <c r="B11" s="242">
        <v>169983</v>
      </c>
      <c r="C11" s="121"/>
      <c r="D11" s="242">
        <v>169673</v>
      </c>
      <c r="E11" s="121"/>
      <c r="F11" s="242">
        <v>168973</v>
      </c>
      <c r="G11" s="121"/>
      <c r="H11" s="242">
        <v>168297</v>
      </c>
      <c r="I11" s="121"/>
      <c r="J11" s="242">
        <v>166879</v>
      </c>
      <c r="K11" s="121"/>
      <c r="L11" s="242">
        <v>166045</v>
      </c>
      <c r="M11" s="121"/>
      <c r="N11" s="242">
        <v>165618</v>
      </c>
      <c r="O11" s="121"/>
      <c r="P11" s="242">
        <v>165124</v>
      </c>
      <c r="Q11" s="121"/>
    </row>
    <row r="12" spans="1:17" ht="20.100000000000001" customHeight="1">
      <c r="A12" s="118" t="s">
        <v>90</v>
      </c>
      <c r="B12" s="242">
        <v>169997</v>
      </c>
      <c r="C12" s="121"/>
      <c r="D12" s="242">
        <v>169622</v>
      </c>
      <c r="E12" s="121"/>
      <c r="F12" s="242">
        <v>168972</v>
      </c>
      <c r="G12" s="121"/>
      <c r="H12" s="242">
        <v>168192</v>
      </c>
      <c r="I12" s="121"/>
      <c r="J12" s="242">
        <v>166796</v>
      </c>
      <c r="K12" s="121"/>
      <c r="L12" s="242">
        <v>166040</v>
      </c>
      <c r="M12" s="121"/>
      <c r="N12" s="242">
        <v>165572</v>
      </c>
      <c r="O12" s="121"/>
      <c r="P12" s="242">
        <v>165087</v>
      </c>
      <c r="Q12" s="121"/>
    </row>
    <row r="13" spans="1:17" ht="20.100000000000001" customHeight="1">
      <c r="A13" s="118" t="s">
        <v>91</v>
      </c>
      <c r="B13" s="242">
        <v>169901</v>
      </c>
      <c r="C13" s="121"/>
      <c r="D13" s="242">
        <v>169540</v>
      </c>
      <c r="E13" s="121"/>
      <c r="F13" s="242">
        <v>168899</v>
      </c>
      <c r="G13" s="121"/>
      <c r="H13" s="242">
        <v>168168</v>
      </c>
      <c r="I13" s="121"/>
      <c r="J13" s="242">
        <v>166739</v>
      </c>
      <c r="K13" s="121"/>
      <c r="L13" s="242">
        <v>165953</v>
      </c>
      <c r="M13" s="121"/>
      <c r="N13" s="242">
        <v>165521</v>
      </c>
      <c r="O13" s="121"/>
      <c r="P13" s="242">
        <v>165100</v>
      </c>
      <c r="Q13" s="121"/>
    </row>
    <row r="14" spans="1:17" ht="20.100000000000001" customHeight="1">
      <c r="A14" s="118" t="s">
        <v>92</v>
      </c>
      <c r="B14" s="242">
        <v>169908</v>
      </c>
      <c r="C14" s="121"/>
      <c r="D14" s="242">
        <v>169517</v>
      </c>
      <c r="E14" s="121"/>
      <c r="F14" s="242">
        <v>168778</v>
      </c>
      <c r="G14" s="121"/>
      <c r="H14" s="242">
        <v>168072</v>
      </c>
      <c r="I14" s="121"/>
      <c r="J14" s="242">
        <v>166680</v>
      </c>
      <c r="K14" s="121"/>
      <c r="L14" s="242">
        <v>165983</v>
      </c>
      <c r="M14" s="121"/>
      <c r="N14" s="242">
        <v>165438</v>
      </c>
      <c r="O14" s="121"/>
      <c r="P14" s="242">
        <v>165067</v>
      </c>
      <c r="Q14" s="121"/>
    </row>
    <row r="15" spans="1:17" ht="20.100000000000001" customHeight="1">
      <c r="A15" s="118" t="s">
        <v>93</v>
      </c>
      <c r="B15" s="242">
        <v>169961</v>
      </c>
      <c r="C15" s="121"/>
      <c r="D15" s="242">
        <v>169490</v>
      </c>
      <c r="E15" s="121"/>
      <c r="F15" s="242">
        <v>168842</v>
      </c>
      <c r="G15" s="121"/>
      <c r="H15" s="242">
        <v>167378</v>
      </c>
      <c r="I15" s="121"/>
      <c r="J15" s="242">
        <v>166668</v>
      </c>
      <c r="K15" s="121"/>
      <c r="L15" s="242">
        <v>165909</v>
      </c>
      <c r="M15" s="121"/>
      <c r="N15" s="242">
        <v>165393</v>
      </c>
      <c r="O15" s="121"/>
      <c r="P15" s="242">
        <v>165051</v>
      </c>
      <c r="Q15" s="121"/>
    </row>
    <row r="16" spans="1:17" ht="20.100000000000001" customHeight="1">
      <c r="A16" s="118" t="s">
        <v>94</v>
      </c>
      <c r="B16" s="242">
        <v>169977</v>
      </c>
      <c r="C16" s="121"/>
      <c r="D16" s="242">
        <v>169444</v>
      </c>
      <c r="E16" s="121"/>
      <c r="F16" s="242">
        <v>168803</v>
      </c>
      <c r="G16" s="121"/>
      <c r="H16" s="242">
        <v>167288</v>
      </c>
      <c r="I16" s="121"/>
      <c r="J16" s="242">
        <v>166635</v>
      </c>
      <c r="K16" s="121"/>
      <c r="L16" s="242">
        <v>166037</v>
      </c>
      <c r="M16" s="121"/>
      <c r="N16" s="242">
        <v>165463</v>
      </c>
      <c r="O16" s="121"/>
      <c r="P16" s="242">
        <v>165052</v>
      </c>
      <c r="Q16" s="121"/>
    </row>
    <row r="17" spans="1:17" ht="20.100000000000001" customHeight="1" thickBot="1">
      <c r="A17" s="122" t="s">
        <v>95</v>
      </c>
      <c r="B17" s="243">
        <v>169964</v>
      </c>
      <c r="C17" s="123"/>
      <c r="D17" s="243">
        <v>169370</v>
      </c>
      <c r="E17" s="123"/>
      <c r="F17" s="243">
        <v>168722</v>
      </c>
      <c r="G17" s="123"/>
      <c r="H17" s="243">
        <v>167288</v>
      </c>
      <c r="I17" s="123"/>
      <c r="J17" s="243">
        <v>166607</v>
      </c>
      <c r="K17" s="123"/>
      <c r="L17" s="243">
        <v>166029</v>
      </c>
      <c r="M17" s="123"/>
      <c r="N17" s="243">
        <v>165395</v>
      </c>
      <c r="O17" s="123"/>
      <c r="P17" s="243">
        <v>164989</v>
      </c>
      <c r="Q17" s="123"/>
    </row>
    <row r="18" spans="1:17" ht="20.100000000000001" customHeight="1" thickTop="1">
      <c r="A18" s="856" t="s">
        <v>83</v>
      </c>
      <c r="B18" s="867" t="s">
        <v>624</v>
      </c>
      <c r="C18" s="868"/>
      <c r="D18" s="867" t="s">
        <v>675</v>
      </c>
      <c r="E18" s="868"/>
      <c r="F18" s="857" t="s">
        <v>706</v>
      </c>
      <c r="G18" s="857"/>
      <c r="H18" s="857" t="s">
        <v>732</v>
      </c>
      <c r="I18" s="859"/>
      <c r="J18" s="861" t="s">
        <v>742</v>
      </c>
      <c r="K18" s="862"/>
      <c r="L18" s="862"/>
      <c r="M18" s="862"/>
      <c r="N18" s="862"/>
      <c r="O18" s="862"/>
      <c r="P18" s="862"/>
      <c r="Q18" s="863"/>
    </row>
    <row r="19" spans="1:17" ht="20.100000000000001" customHeight="1">
      <c r="A19" s="796"/>
      <c r="B19" s="869"/>
      <c r="C19" s="870"/>
      <c r="D19" s="869"/>
      <c r="E19" s="870"/>
      <c r="F19" s="858"/>
      <c r="G19" s="858"/>
      <c r="H19" s="858"/>
      <c r="I19" s="860"/>
      <c r="J19" s="864" t="s">
        <v>53</v>
      </c>
      <c r="K19" s="865"/>
      <c r="L19" s="866" t="s">
        <v>97</v>
      </c>
      <c r="M19" s="865"/>
      <c r="N19" s="866" t="s">
        <v>6</v>
      </c>
      <c r="O19" s="865"/>
      <c r="P19" s="866" t="s">
        <v>7</v>
      </c>
      <c r="Q19" s="865"/>
    </row>
    <row r="20" spans="1:17" ht="20.100000000000001" customHeight="1">
      <c r="A20" s="124"/>
      <c r="B20" s="115" t="s">
        <v>9</v>
      </c>
      <c r="C20" s="131"/>
      <c r="D20" s="115" t="s">
        <v>9</v>
      </c>
      <c r="E20" s="131"/>
      <c r="F20" s="563" t="s">
        <v>9</v>
      </c>
      <c r="G20" s="564"/>
      <c r="H20" s="563" t="s">
        <v>9</v>
      </c>
      <c r="I20" s="564"/>
      <c r="J20" s="565" t="s">
        <v>8</v>
      </c>
      <c r="K20" s="566"/>
      <c r="L20" s="567" t="s">
        <v>9</v>
      </c>
      <c r="M20" s="566"/>
      <c r="N20" s="567" t="s">
        <v>9</v>
      </c>
      <c r="O20" s="566"/>
      <c r="P20" s="567" t="s">
        <v>9</v>
      </c>
      <c r="Q20" s="568"/>
    </row>
    <row r="21" spans="1:17" ht="20.100000000000001" customHeight="1">
      <c r="A21" s="118" t="s">
        <v>84</v>
      </c>
      <c r="B21" s="569">
        <v>164961</v>
      </c>
      <c r="C21" s="127"/>
      <c r="D21" s="569">
        <v>162379</v>
      </c>
      <c r="E21" s="127"/>
      <c r="F21" s="569">
        <v>161949</v>
      </c>
      <c r="G21" s="468"/>
      <c r="H21" s="569">
        <v>161610</v>
      </c>
      <c r="I21" s="468"/>
      <c r="J21" s="570">
        <v>73003</v>
      </c>
      <c r="K21" s="571"/>
      <c r="L21" s="569">
        <f>SUM(N21:P21)</f>
        <v>161221</v>
      </c>
      <c r="M21" s="571"/>
      <c r="N21" s="569">
        <v>81406</v>
      </c>
      <c r="O21" s="572"/>
      <c r="P21" s="569">
        <v>79815</v>
      </c>
      <c r="Q21" s="573"/>
    </row>
    <row r="22" spans="1:17" ht="20.100000000000001" customHeight="1">
      <c r="A22" s="118" t="s">
        <v>85</v>
      </c>
      <c r="B22" s="569">
        <v>164832</v>
      </c>
      <c r="C22" s="127"/>
      <c r="D22" s="569">
        <v>162261</v>
      </c>
      <c r="E22" s="127"/>
      <c r="F22" s="569">
        <v>161826</v>
      </c>
      <c r="G22" s="468"/>
      <c r="H22" s="569">
        <v>161427</v>
      </c>
      <c r="I22" s="468"/>
      <c r="J22" s="570">
        <v>72955</v>
      </c>
      <c r="K22" s="571"/>
      <c r="L22" s="569">
        <f t="shared" ref="L22:L32" si="0">SUM(N22:P22)</f>
        <v>161059</v>
      </c>
      <c r="M22" s="571"/>
      <c r="N22" s="569">
        <v>81319</v>
      </c>
      <c r="O22" s="571"/>
      <c r="P22" s="569">
        <v>79740</v>
      </c>
      <c r="Q22" s="573"/>
    </row>
    <row r="23" spans="1:17" ht="20.100000000000001" customHeight="1">
      <c r="A23" s="118" t="s">
        <v>86</v>
      </c>
      <c r="B23" s="569">
        <v>164662</v>
      </c>
      <c r="C23" s="127"/>
      <c r="D23" s="569">
        <v>162156</v>
      </c>
      <c r="E23" s="127"/>
      <c r="F23" s="569">
        <v>161661</v>
      </c>
      <c r="G23" s="468"/>
      <c r="H23" s="569">
        <v>161309</v>
      </c>
      <c r="I23" s="468"/>
      <c r="J23" s="570">
        <v>72825</v>
      </c>
      <c r="K23" s="571"/>
      <c r="L23" s="569">
        <f t="shared" si="0"/>
        <v>160819</v>
      </c>
      <c r="M23" s="571"/>
      <c r="N23" s="569">
        <v>81188</v>
      </c>
      <c r="O23" s="571"/>
      <c r="P23" s="569">
        <v>79631</v>
      </c>
      <c r="Q23" s="573"/>
    </row>
    <row r="24" spans="1:17" ht="20.100000000000001" customHeight="1">
      <c r="A24" s="118" t="s">
        <v>87</v>
      </c>
      <c r="B24" s="569">
        <v>164498</v>
      </c>
      <c r="C24" s="127"/>
      <c r="D24" s="569">
        <v>161932</v>
      </c>
      <c r="E24" s="127"/>
      <c r="F24" s="569">
        <v>161639</v>
      </c>
      <c r="G24" s="468"/>
      <c r="H24" s="569">
        <v>161279</v>
      </c>
      <c r="I24" s="468"/>
      <c r="J24" s="570">
        <v>72991</v>
      </c>
      <c r="K24" s="571"/>
      <c r="L24" s="569">
        <f t="shared" si="0"/>
        <v>160674</v>
      </c>
      <c r="M24" s="571"/>
      <c r="N24" s="569">
        <v>81115</v>
      </c>
      <c r="O24" s="571"/>
      <c r="P24" s="569">
        <v>79559</v>
      </c>
      <c r="Q24" s="573"/>
    </row>
    <row r="25" spans="1:17" ht="20.100000000000001" customHeight="1">
      <c r="A25" s="118" t="s">
        <v>88</v>
      </c>
      <c r="B25" s="569">
        <v>164620</v>
      </c>
      <c r="C25" s="127"/>
      <c r="D25" s="569">
        <v>161951</v>
      </c>
      <c r="E25" s="127"/>
      <c r="F25" s="569">
        <v>161756</v>
      </c>
      <c r="G25" s="468"/>
      <c r="H25" s="569">
        <v>161458</v>
      </c>
      <c r="I25" s="468"/>
      <c r="J25" s="570">
        <v>73305</v>
      </c>
      <c r="K25" s="571"/>
      <c r="L25" s="569">
        <f t="shared" si="0"/>
        <v>160903</v>
      </c>
      <c r="M25" s="571"/>
      <c r="N25" s="569">
        <v>81284</v>
      </c>
      <c r="O25" s="571"/>
      <c r="P25" s="569">
        <v>79619</v>
      </c>
      <c r="Q25" s="573"/>
    </row>
    <row r="26" spans="1:17" ht="20.100000000000001" customHeight="1">
      <c r="A26" s="118" t="s">
        <v>89</v>
      </c>
      <c r="B26" s="569">
        <v>164570</v>
      </c>
      <c r="C26" s="127"/>
      <c r="D26" s="569">
        <v>161983</v>
      </c>
      <c r="E26" s="127"/>
      <c r="F26" s="569">
        <v>161745</v>
      </c>
      <c r="G26" s="468"/>
      <c r="H26" s="569">
        <v>161430</v>
      </c>
      <c r="I26" s="468"/>
      <c r="J26" s="570">
        <v>73362</v>
      </c>
      <c r="K26" s="571"/>
      <c r="L26" s="569">
        <f t="shared" si="0"/>
        <v>160849</v>
      </c>
      <c r="M26" s="571"/>
      <c r="N26" s="569">
        <v>81261</v>
      </c>
      <c r="O26" s="571"/>
      <c r="P26" s="569">
        <v>79588</v>
      </c>
      <c r="Q26" s="573"/>
    </row>
    <row r="27" spans="1:17" ht="20.100000000000001" customHeight="1">
      <c r="A27" s="118" t="s">
        <v>90</v>
      </c>
      <c r="B27" s="569">
        <v>164425</v>
      </c>
      <c r="C27" s="127"/>
      <c r="D27" s="569">
        <v>161938</v>
      </c>
      <c r="E27" s="127"/>
      <c r="F27" s="569">
        <v>161805</v>
      </c>
      <c r="G27" s="468"/>
      <c r="H27" s="569">
        <v>161447</v>
      </c>
      <c r="I27" s="468"/>
      <c r="J27" s="574">
        <v>73401</v>
      </c>
      <c r="K27" s="571"/>
      <c r="L27" s="569">
        <f t="shared" si="0"/>
        <v>160796</v>
      </c>
      <c r="M27" s="571"/>
      <c r="N27" s="569">
        <v>81205</v>
      </c>
      <c r="O27" s="571"/>
      <c r="P27" s="569">
        <v>79591</v>
      </c>
      <c r="Q27" s="573"/>
    </row>
    <row r="28" spans="1:17" ht="20.100000000000001" customHeight="1">
      <c r="A28" s="118" t="s">
        <v>91</v>
      </c>
      <c r="B28" s="569">
        <v>164323</v>
      </c>
      <c r="C28" s="127"/>
      <c r="D28" s="569">
        <v>161974</v>
      </c>
      <c r="E28" s="127"/>
      <c r="F28" s="569">
        <v>161762</v>
      </c>
      <c r="G28" s="468"/>
      <c r="H28" s="569">
        <v>161424</v>
      </c>
      <c r="I28" s="468"/>
      <c r="J28" s="570">
        <v>73398</v>
      </c>
      <c r="K28" s="571"/>
      <c r="L28" s="569">
        <f t="shared" si="0"/>
        <v>160692</v>
      </c>
      <c r="M28" s="571"/>
      <c r="N28" s="569">
        <v>81133</v>
      </c>
      <c r="O28" s="571"/>
      <c r="P28" s="569">
        <v>79559</v>
      </c>
      <c r="Q28" s="573"/>
    </row>
    <row r="29" spans="1:17" ht="20.100000000000001" customHeight="1">
      <c r="A29" s="118" t="s">
        <v>92</v>
      </c>
      <c r="B29" s="569">
        <v>164292</v>
      </c>
      <c r="C29" s="127"/>
      <c r="D29" s="569">
        <v>161994</v>
      </c>
      <c r="E29" s="127"/>
      <c r="F29" s="569">
        <v>161705</v>
      </c>
      <c r="G29" s="468"/>
      <c r="H29" s="569">
        <v>161408</v>
      </c>
      <c r="I29" s="468"/>
      <c r="J29" s="570">
        <v>73466</v>
      </c>
      <c r="K29" s="571"/>
      <c r="L29" s="569">
        <f t="shared" si="0"/>
        <v>160670</v>
      </c>
      <c r="M29" s="571"/>
      <c r="N29" s="569">
        <v>81124</v>
      </c>
      <c r="O29" s="571"/>
      <c r="P29" s="569">
        <v>79546</v>
      </c>
      <c r="Q29" s="573"/>
    </row>
    <row r="30" spans="1:17" ht="20.100000000000001" customHeight="1">
      <c r="A30" s="118" t="s">
        <v>93</v>
      </c>
      <c r="B30" s="569">
        <v>162439</v>
      </c>
      <c r="C30" s="127"/>
      <c r="D30" s="569">
        <v>161976</v>
      </c>
      <c r="E30" s="127"/>
      <c r="F30" s="569">
        <v>161652</v>
      </c>
      <c r="G30" s="468"/>
      <c r="H30" s="569">
        <v>161278</v>
      </c>
      <c r="I30" s="468"/>
      <c r="J30" s="570">
        <v>73527</v>
      </c>
      <c r="K30" s="571"/>
      <c r="L30" s="569">
        <f t="shared" si="0"/>
        <v>160656</v>
      </c>
      <c r="M30" s="571"/>
      <c r="N30" s="569">
        <v>81109</v>
      </c>
      <c r="O30" s="571"/>
      <c r="P30" s="569">
        <v>79547</v>
      </c>
      <c r="Q30" s="573"/>
    </row>
    <row r="31" spans="1:17" ht="20.100000000000001" customHeight="1">
      <c r="A31" s="118" t="s">
        <v>94</v>
      </c>
      <c r="B31" s="569">
        <v>162472</v>
      </c>
      <c r="C31" s="127"/>
      <c r="D31" s="569">
        <v>161975</v>
      </c>
      <c r="E31" s="127"/>
      <c r="F31" s="569">
        <v>161667</v>
      </c>
      <c r="G31" s="468"/>
      <c r="H31" s="569">
        <v>161258</v>
      </c>
      <c r="I31" s="468"/>
      <c r="J31" s="570">
        <v>73608</v>
      </c>
      <c r="K31" s="571"/>
      <c r="L31" s="569">
        <f t="shared" si="0"/>
        <v>160695</v>
      </c>
      <c r="M31" s="571"/>
      <c r="N31" s="569">
        <v>81148</v>
      </c>
      <c r="O31" s="571"/>
      <c r="P31" s="569">
        <v>79547</v>
      </c>
      <c r="Q31" s="573"/>
    </row>
    <row r="32" spans="1:17" ht="20.100000000000001" customHeight="1">
      <c r="A32" s="730" t="s">
        <v>95</v>
      </c>
      <c r="B32" s="578">
        <v>162442</v>
      </c>
      <c r="C32" s="250"/>
      <c r="D32" s="578">
        <v>161954</v>
      </c>
      <c r="E32" s="250"/>
      <c r="F32" s="578">
        <v>161630</v>
      </c>
      <c r="G32" s="575"/>
      <c r="H32" s="578">
        <v>161226</v>
      </c>
      <c r="I32" s="575"/>
      <c r="J32" s="576">
        <v>73665</v>
      </c>
      <c r="K32" s="577"/>
      <c r="L32" s="569">
        <f t="shared" si="0"/>
        <v>160657</v>
      </c>
      <c r="M32" s="577"/>
      <c r="N32" s="578">
        <v>81138</v>
      </c>
      <c r="O32" s="577"/>
      <c r="P32" s="578">
        <v>79519</v>
      </c>
      <c r="Q32" s="579"/>
    </row>
    <row r="33" spans="1:17" ht="13.5" customHeight="1">
      <c r="A33" s="853" t="s">
        <v>610</v>
      </c>
      <c r="B33" s="853"/>
      <c r="C33" s="853"/>
      <c r="D33" s="853"/>
      <c r="E33" s="853"/>
      <c r="F33" s="853"/>
      <c r="G33" s="853"/>
      <c r="H33" s="853"/>
      <c r="I33" s="853"/>
      <c r="J33" s="853"/>
      <c r="K33" s="853"/>
      <c r="L33" s="853"/>
      <c r="M33" s="853"/>
      <c r="N33" s="853"/>
      <c r="O33" s="853"/>
      <c r="P33" s="853"/>
      <c r="Q33" s="853"/>
    </row>
    <row r="35" spans="1:17">
      <c r="F35" s="66"/>
      <c r="G35" s="66"/>
      <c r="H35" s="127"/>
      <c r="I35" s="66"/>
      <c r="J35" s="127"/>
      <c r="K35" s="66"/>
    </row>
    <row r="36" spans="1:17">
      <c r="F36" s="66"/>
      <c r="G36" s="66"/>
      <c r="H36" s="127"/>
      <c r="I36" s="66"/>
      <c r="J36" s="127"/>
      <c r="K36" s="66"/>
    </row>
    <row r="37" spans="1:17">
      <c r="F37" s="66"/>
      <c r="G37" s="66"/>
      <c r="H37" s="127"/>
      <c r="I37" s="66"/>
      <c r="J37" s="127"/>
      <c r="K37" s="66"/>
    </row>
    <row r="38" spans="1:17">
      <c r="F38" s="66"/>
      <c r="G38" s="66"/>
      <c r="H38" s="127"/>
      <c r="I38" s="66"/>
      <c r="J38" s="127"/>
      <c r="K38" s="66"/>
    </row>
    <row r="39" spans="1:17">
      <c r="F39" s="66"/>
      <c r="G39" s="66"/>
      <c r="H39" s="127"/>
      <c r="I39" s="66"/>
      <c r="J39" s="127"/>
      <c r="K39" s="66"/>
    </row>
    <row r="40" spans="1:17">
      <c r="F40" s="66"/>
      <c r="G40" s="66"/>
      <c r="H40" s="127"/>
      <c r="I40" s="66"/>
      <c r="J40" s="127"/>
      <c r="K40" s="66"/>
    </row>
    <row r="41" spans="1:17">
      <c r="F41" s="66"/>
      <c r="G41" s="66"/>
      <c r="H41" s="127"/>
      <c r="I41" s="66"/>
      <c r="J41" s="127"/>
      <c r="K41" s="66"/>
    </row>
    <row r="42" spans="1:17">
      <c r="F42" s="66"/>
      <c r="G42" s="66"/>
      <c r="H42" s="127"/>
      <c r="I42" s="66"/>
      <c r="J42" s="127"/>
      <c r="K42" s="66"/>
    </row>
    <row r="43" spans="1:17">
      <c r="F43" s="66"/>
      <c r="G43" s="66"/>
      <c r="H43" s="127"/>
      <c r="I43" s="66"/>
      <c r="J43" s="127"/>
      <c r="K43" s="66"/>
    </row>
    <row r="44" spans="1:17">
      <c r="F44" s="66"/>
      <c r="G44" s="66"/>
      <c r="H44" s="127"/>
      <c r="I44" s="66"/>
      <c r="J44" s="127"/>
      <c r="K44" s="66"/>
    </row>
    <row r="45" spans="1:17">
      <c r="F45" s="66"/>
      <c r="G45" s="66"/>
      <c r="H45" s="127"/>
      <c r="I45" s="66"/>
      <c r="J45" s="127"/>
      <c r="K45" s="66"/>
    </row>
    <row r="46" spans="1:17">
      <c r="F46" s="66"/>
      <c r="G46" s="66"/>
      <c r="H46" s="127"/>
      <c r="I46" s="66"/>
      <c r="J46" s="127"/>
      <c r="K46" s="66"/>
    </row>
  </sheetData>
  <sheetProtection algorithmName="SHA-512" hashValue="qIyw6Fs4/7W0wJuLzhgN/+gfw2AcI5OReRh0gIVjyJSikzIFbuuKrx3lvl49AgVbPT85LL4XaQVPCqKnsf0IOQ==" saltValue="YKMPvc/ofRCKtlxH0P5d6w==" spinCount="100000" sheet="1" objects="1" scenarios="1"/>
  <dataConsolidate/>
  <mergeCells count="20">
    <mergeCell ref="D4:E4"/>
    <mergeCell ref="F4:G4"/>
    <mergeCell ref="H4:I4"/>
    <mergeCell ref="J4:K4"/>
    <mergeCell ref="A33:Q33"/>
    <mergeCell ref="A1:P1"/>
    <mergeCell ref="N4:O4"/>
    <mergeCell ref="P4:Q4"/>
    <mergeCell ref="A18:A19"/>
    <mergeCell ref="F18:G19"/>
    <mergeCell ref="H18:I19"/>
    <mergeCell ref="J18:Q18"/>
    <mergeCell ref="J19:K19"/>
    <mergeCell ref="L19:M19"/>
    <mergeCell ref="N19:O19"/>
    <mergeCell ref="P19:Q19"/>
    <mergeCell ref="B18:C19"/>
    <mergeCell ref="D18:E19"/>
    <mergeCell ref="L4:M4"/>
    <mergeCell ref="B4:C4"/>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8"/>
  <sheetViews>
    <sheetView showGridLines="0" zoomScale="107" zoomScaleNormal="107" workbookViewId="0">
      <selection activeCell="AW63" sqref="AW63"/>
    </sheetView>
  </sheetViews>
  <sheetFormatPr defaultColWidth="9" defaultRowHeight="9.6"/>
  <cols>
    <col min="1" max="1" width="8.33203125" style="33" customWidth="1"/>
    <col min="2" max="2" width="7.109375" style="33" customWidth="1"/>
    <col min="3" max="3" width="0.88671875" style="33" customWidth="1"/>
    <col min="4" max="4" width="7.109375" style="33" customWidth="1"/>
    <col min="5" max="5" width="0.88671875" style="33" customWidth="1"/>
    <col min="6" max="6" width="7.109375" style="33" customWidth="1"/>
    <col min="7" max="7" width="0.88671875" style="33" customWidth="1"/>
    <col min="8" max="12" width="1.109375" style="33" customWidth="1"/>
    <col min="13" max="13" width="0.88671875" style="33" customWidth="1"/>
    <col min="14" max="18" width="1.109375" style="33" customWidth="1"/>
    <col min="19" max="19" width="0.88671875" style="33" customWidth="1"/>
    <col min="20" max="24" width="1.109375" style="33" customWidth="1"/>
    <col min="25" max="25" width="0.88671875" style="33" customWidth="1"/>
    <col min="26" max="30" width="1.109375" style="33" customWidth="1"/>
    <col min="31" max="31" width="0.88671875" style="33" customWidth="1"/>
    <col min="32" max="36" width="1.109375" style="33" customWidth="1"/>
    <col min="37" max="37" width="0.88671875" style="33" customWidth="1"/>
    <col min="38" max="42" width="1.109375" style="33" customWidth="1"/>
    <col min="43" max="43" width="0.88671875" style="33" customWidth="1"/>
    <col min="44" max="44" width="5.6640625" style="33" customWidth="1"/>
    <col min="45" max="45" width="0.88671875" style="33" customWidth="1"/>
    <col min="46" max="46" width="5.6640625" style="33" customWidth="1"/>
    <col min="47" max="47" width="0.88671875" style="33" customWidth="1"/>
    <col min="48" max="16384" width="9" style="33"/>
  </cols>
  <sheetData>
    <row r="1" spans="1:47" s="8" customFormat="1" ht="23.1" customHeight="1">
      <c r="A1" s="829" t="s">
        <v>516</v>
      </c>
      <c r="B1" s="829"/>
      <c r="C1" s="829"/>
      <c r="D1" s="829"/>
      <c r="E1" s="829"/>
      <c r="F1" s="829"/>
      <c r="G1" s="829"/>
      <c r="H1" s="829"/>
      <c r="I1" s="829"/>
      <c r="J1" s="829"/>
      <c r="K1" s="829"/>
      <c r="L1" s="829"/>
      <c r="M1" s="829"/>
      <c r="N1" s="829"/>
      <c r="O1" s="829"/>
      <c r="P1" s="829"/>
      <c r="Q1" s="829"/>
      <c r="R1" s="829"/>
      <c r="S1" s="829"/>
      <c r="T1" s="829"/>
      <c r="U1" s="829"/>
      <c r="V1" s="829"/>
      <c r="W1" s="829"/>
      <c r="X1" s="829"/>
      <c r="Y1" s="829"/>
      <c r="Z1" s="829"/>
      <c r="AA1" s="829"/>
      <c r="AB1" s="829"/>
      <c r="AC1" s="829"/>
      <c r="AD1" s="829"/>
      <c r="AE1" s="829"/>
      <c r="AF1" s="829"/>
      <c r="AG1" s="829"/>
      <c r="AH1" s="829"/>
      <c r="AI1" s="829"/>
      <c r="AJ1" s="829"/>
      <c r="AK1" s="829"/>
      <c r="AL1" s="829"/>
      <c r="AM1" s="829"/>
      <c r="AN1" s="829"/>
      <c r="AO1" s="829"/>
      <c r="AP1" s="829"/>
      <c r="AQ1" s="829"/>
      <c r="AR1" s="829"/>
      <c r="AS1" s="829"/>
      <c r="AT1" s="829"/>
      <c r="AU1" s="829"/>
    </row>
    <row r="2" spans="1:47" s="8" customFormat="1" ht="23.1" customHeight="1"/>
    <row r="3" spans="1:47" s="8" customFormat="1" ht="23.1" customHeight="1">
      <c r="A3" s="254" t="s">
        <v>515</v>
      </c>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4"/>
      <c r="AM3" s="254"/>
      <c r="AN3" s="254"/>
      <c r="AO3" s="254"/>
      <c r="AP3" s="254"/>
      <c r="AQ3" s="254"/>
      <c r="AR3" s="254"/>
      <c r="AS3" s="254"/>
      <c r="AT3" s="666" t="s">
        <v>722</v>
      </c>
      <c r="AU3" s="254"/>
    </row>
    <row r="4" spans="1:47" ht="20.100000000000001" customHeight="1">
      <c r="A4" s="919" t="s">
        <v>0</v>
      </c>
      <c r="B4" s="874" t="s">
        <v>107</v>
      </c>
      <c r="C4" s="875"/>
      <c r="D4" s="875"/>
      <c r="E4" s="876"/>
      <c r="F4" s="874" t="s">
        <v>113</v>
      </c>
      <c r="G4" s="875"/>
      <c r="H4" s="875"/>
      <c r="I4" s="875"/>
      <c r="J4" s="875"/>
      <c r="K4" s="875"/>
      <c r="L4" s="875"/>
      <c r="M4" s="875"/>
      <c r="N4" s="875"/>
      <c r="O4" s="875"/>
      <c r="P4" s="875"/>
      <c r="Q4" s="875"/>
      <c r="R4" s="875"/>
      <c r="S4" s="875"/>
      <c r="T4" s="875"/>
      <c r="U4" s="875"/>
      <c r="V4" s="875"/>
      <c r="W4" s="875"/>
      <c r="X4" s="875"/>
      <c r="Y4" s="875"/>
      <c r="Z4" s="875"/>
      <c r="AA4" s="875"/>
      <c r="AB4" s="875"/>
      <c r="AC4" s="875"/>
      <c r="AD4" s="875"/>
      <c r="AE4" s="875"/>
      <c r="AF4" s="875"/>
      <c r="AG4" s="875"/>
      <c r="AH4" s="875"/>
      <c r="AI4" s="875"/>
      <c r="AJ4" s="875"/>
      <c r="AK4" s="875"/>
      <c r="AL4" s="875"/>
      <c r="AM4" s="875"/>
      <c r="AN4" s="875"/>
      <c r="AO4" s="875"/>
      <c r="AP4" s="875"/>
      <c r="AQ4" s="875"/>
      <c r="AR4" s="875"/>
      <c r="AS4" s="875"/>
      <c r="AT4" s="875"/>
      <c r="AU4" s="876"/>
    </row>
    <row r="5" spans="1:47" ht="20.100000000000001" customHeight="1">
      <c r="A5" s="894"/>
      <c r="B5" s="877" t="s">
        <v>53</v>
      </c>
      <c r="C5" s="878"/>
      <c r="D5" s="877" t="s">
        <v>108</v>
      </c>
      <c r="E5" s="878"/>
      <c r="F5" s="877" t="s">
        <v>5</v>
      </c>
      <c r="G5" s="878"/>
      <c r="H5" s="874" t="s">
        <v>114</v>
      </c>
      <c r="I5" s="875"/>
      <c r="J5" s="875"/>
      <c r="K5" s="875"/>
      <c r="L5" s="875"/>
      <c r="M5" s="875"/>
      <c r="N5" s="875"/>
      <c r="O5" s="875"/>
      <c r="P5" s="875"/>
      <c r="Q5" s="875"/>
      <c r="R5" s="875"/>
      <c r="S5" s="875"/>
      <c r="T5" s="875"/>
      <c r="U5" s="875"/>
      <c r="V5" s="875"/>
      <c r="W5" s="875"/>
      <c r="X5" s="875"/>
      <c r="Y5" s="875"/>
      <c r="Z5" s="875"/>
      <c r="AA5" s="875"/>
      <c r="AB5" s="875"/>
      <c r="AC5" s="875"/>
      <c r="AD5" s="875"/>
      <c r="AE5" s="875"/>
      <c r="AF5" s="875"/>
      <c r="AG5" s="875"/>
      <c r="AH5" s="875"/>
      <c r="AI5" s="875"/>
      <c r="AJ5" s="875"/>
      <c r="AK5" s="875"/>
      <c r="AL5" s="875"/>
      <c r="AM5" s="875"/>
      <c r="AN5" s="875"/>
      <c r="AO5" s="875"/>
      <c r="AP5" s="875"/>
      <c r="AQ5" s="875"/>
      <c r="AR5" s="875"/>
      <c r="AS5" s="875"/>
      <c r="AT5" s="875"/>
      <c r="AU5" s="876"/>
    </row>
    <row r="6" spans="1:47" ht="20.100000000000001" customHeight="1">
      <c r="A6" s="895"/>
      <c r="B6" s="879"/>
      <c r="C6" s="880"/>
      <c r="D6" s="879"/>
      <c r="E6" s="880"/>
      <c r="F6" s="879"/>
      <c r="G6" s="880"/>
      <c r="H6" s="874" t="s">
        <v>115</v>
      </c>
      <c r="I6" s="875"/>
      <c r="J6" s="875"/>
      <c r="K6" s="875"/>
      <c r="L6" s="875"/>
      <c r="M6" s="876"/>
      <c r="N6" s="909" t="s">
        <v>116</v>
      </c>
      <c r="O6" s="910"/>
      <c r="P6" s="910"/>
      <c r="Q6" s="910"/>
      <c r="R6" s="910"/>
      <c r="S6" s="911"/>
      <c r="T6" s="909" t="s">
        <v>117</v>
      </c>
      <c r="U6" s="910"/>
      <c r="V6" s="910"/>
      <c r="W6" s="910"/>
      <c r="X6" s="910"/>
      <c r="Y6" s="911"/>
      <c r="Z6" s="909" t="s">
        <v>118</v>
      </c>
      <c r="AA6" s="910"/>
      <c r="AB6" s="910"/>
      <c r="AC6" s="910"/>
      <c r="AD6" s="910"/>
      <c r="AE6" s="911"/>
      <c r="AF6" s="909" t="s">
        <v>119</v>
      </c>
      <c r="AG6" s="910"/>
      <c r="AH6" s="910"/>
      <c r="AI6" s="910"/>
      <c r="AJ6" s="910"/>
      <c r="AK6" s="911"/>
      <c r="AL6" s="909" t="s">
        <v>120</v>
      </c>
      <c r="AM6" s="910"/>
      <c r="AN6" s="910"/>
      <c r="AO6" s="910"/>
      <c r="AP6" s="910"/>
      <c r="AQ6" s="911"/>
      <c r="AR6" s="909" t="s">
        <v>121</v>
      </c>
      <c r="AS6" s="911"/>
      <c r="AT6" s="920" t="s">
        <v>122</v>
      </c>
      <c r="AU6" s="921"/>
    </row>
    <row r="7" spans="1:47" s="40" customFormat="1" ht="17.100000000000001" customHeight="1">
      <c r="A7" s="667"/>
      <c r="B7" s="15" t="s">
        <v>410</v>
      </c>
      <c r="C7" s="16"/>
      <c r="D7" s="15" t="s">
        <v>50</v>
      </c>
      <c r="E7" s="16"/>
      <c r="F7" s="15" t="s">
        <v>591</v>
      </c>
      <c r="G7" s="16"/>
      <c r="H7" s="899" t="s">
        <v>410</v>
      </c>
      <c r="I7" s="900"/>
      <c r="J7" s="900"/>
      <c r="K7" s="900"/>
      <c r="L7" s="900"/>
      <c r="M7" s="13"/>
      <c r="N7" s="907" t="s">
        <v>410</v>
      </c>
      <c r="O7" s="908"/>
      <c r="P7" s="908"/>
      <c r="Q7" s="908"/>
      <c r="R7" s="908"/>
      <c r="S7" s="519"/>
      <c r="T7" s="907" t="s">
        <v>410</v>
      </c>
      <c r="U7" s="908"/>
      <c r="V7" s="908"/>
      <c r="W7" s="908"/>
      <c r="X7" s="908"/>
      <c r="Y7" s="519"/>
      <c r="Z7" s="907" t="s">
        <v>410</v>
      </c>
      <c r="AA7" s="908"/>
      <c r="AB7" s="908"/>
      <c r="AC7" s="908"/>
      <c r="AD7" s="908"/>
      <c r="AE7" s="519"/>
      <c r="AF7" s="907" t="s">
        <v>410</v>
      </c>
      <c r="AG7" s="908"/>
      <c r="AH7" s="908"/>
      <c r="AI7" s="908"/>
      <c r="AJ7" s="908"/>
      <c r="AK7" s="519"/>
      <c r="AL7" s="907" t="s">
        <v>410</v>
      </c>
      <c r="AM7" s="908"/>
      <c r="AN7" s="908"/>
      <c r="AO7" s="908"/>
      <c r="AP7" s="908"/>
      <c r="AQ7" s="519"/>
      <c r="AR7" s="669" t="s">
        <v>410</v>
      </c>
      <c r="AS7" s="36"/>
      <c r="AT7" s="669" t="s">
        <v>410</v>
      </c>
      <c r="AU7" s="350"/>
    </row>
    <row r="8" spans="1:47" ht="17.100000000000001" customHeight="1">
      <c r="A8" s="667" t="s">
        <v>96</v>
      </c>
      <c r="B8" s="670">
        <v>63437</v>
      </c>
      <c r="C8" s="671"/>
      <c r="D8" s="670">
        <v>168142</v>
      </c>
      <c r="E8" s="671"/>
      <c r="F8" s="670">
        <v>63335</v>
      </c>
      <c r="G8" s="671"/>
      <c r="H8" s="887">
        <v>20346</v>
      </c>
      <c r="I8" s="888"/>
      <c r="J8" s="888"/>
      <c r="K8" s="888"/>
      <c r="L8" s="888"/>
      <c r="M8" s="351"/>
      <c r="N8" s="889">
        <v>12545</v>
      </c>
      <c r="O8" s="890"/>
      <c r="P8" s="890"/>
      <c r="Q8" s="890"/>
      <c r="R8" s="890"/>
      <c r="S8" s="351"/>
      <c r="T8" s="889">
        <v>11833</v>
      </c>
      <c r="U8" s="890"/>
      <c r="V8" s="890"/>
      <c r="W8" s="890"/>
      <c r="X8" s="890"/>
      <c r="Y8" s="351"/>
      <c r="Z8" s="889">
        <v>11906</v>
      </c>
      <c r="AA8" s="890"/>
      <c r="AB8" s="890"/>
      <c r="AC8" s="890"/>
      <c r="AD8" s="890"/>
      <c r="AE8" s="351"/>
      <c r="AF8" s="889">
        <v>4258</v>
      </c>
      <c r="AG8" s="890"/>
      <c r="AH8" s="890"/>
      <c r="AI8" s="890"/>
      <c r="AJ8" s="890"/>
      <c r="AK8" s="351"/>
      <c r="AL8" s="889">
        <v>1674</v>
      </c>
      <c r="AM8" s="890"/>
      <c r="AN8" s="890"/>
      <c r="AO8" s="890"/>
      <c r="AP8" s="890"/>
      <c r="AQ8" s="351"/>
      <c r="AR8" s="352">
        <v>645</v>
      </c>
      <c r="AS8" s="674"/>
      <c r="AT8" s="352">
        <v>104</v>
      </c>
      <c r="AU8" s="350"/>
    </row>
    <row r="9" spans="1:47" ht="17.100000000000001" customHeight="1">
      <c r="A9" s="667" t="s">
        <v>592</v>
      </c>
      <c r="B9" s="670">
        <v>65607</v>
      </c>
      <c r="C9" s="671"/>
      <c r="D9" s="670">
        <v>168317</v>
      </c>
      <c r="E9" s="671"/>
      <c r="F9" s="670">
        <v>65387</v>
      </c>
      <c r="G9" s="671"/>
      <c r="H9" s="887">
        <v>20932</v>
      </c>
      <c r="I9" s="888"/>
      <c r="J9" s="888"/>
      <c r="K9" s="888"/>
      <c r="L9" s="888"/>
      <c r="M9" s="351"/>
      <c r="N9" s="889">
        <v>15110</v>
      </c>
      <c r="O9" s="890"/>
      <c r="P9" s="890"/>
      <c r="Q9" s="890"/>
      <c r="R9" s="890"/>
      <c r="S9" s="351"/>
      <c r="T9" s="889">
        <v>12370</v>
      </c>
      <c r="U9" s="890"/>
      <c r="V9" s="890"/>
      <c r="W9" s="890"/>
      <c r="X9" s="890"/>
      <c r="Y9" s="351"/>
      <c r="Z9" s="889">
        <v>11109</v>
      </c>
      <c r="AA9" s="890"/>
      <c r="AB9" s="890"/>
      <c r="AC9" s="890"/>
      <c r="AD9" s="890"/>
      <c r="AE9" s="351"/>
      <c r="AF9" s="889">
        <v>3845</v>
      </c>
      <c r="AG9" s="890"/>
      <c r="AH9" s="890"/>
      <c r="AI9" s="890"/>
      <c r="AJ9" s="890"/>
      <c r="AK9" s="351"/>
      <c r="AL9" s="889">
        <v>1454</v>
      </c>
      <c r="AM9" s="890"/>
      <c r="AN9" s="890"/>
      <c r="AO9" s="890"/>
      <c r="AP9" s="890"/>
      <c r="AQ9" s="351"/>
      <c r="AR9" s="352">
        <v>452</v>
      </c>
      <c r="AS9" s="674"/>
      <c r="AT9" s="352">
        <v>96</v>
      </c>
      <c r="AU9" s="350"/>
    </row>
    <row r="10" spans="1:47" ht="17.100000000000001" customHeight="1">
      <c r="A10" s="667" t="s">
        <v>593</v>
      </c>
      <c r="B10" s="670">
        <v>69373</v>
      </c>
      <c r="C10" s="671"/>
      <c r="D10" s="670">
        <v>170145</v>
      </c>
      <c r="E10" s="671"/>
      <c r="F10" s="670">
        <v>69247</v>
      </c>
      <c r="G10" s="671"/>
      <c r="H10" s="887">
        <v>23175</v>
      </c>
      <c r="I10" s="888"/>
      <c r="J10" s="888"/>
      <c r="K10" s="888"/>
      <c r="L10" s="888"/>
      <c r="M10" s="351"/>
      <c r="N10" s="889">
        <v>17613</v>
      </c>
      <c r="O10" s="890"/>
      <c r="P10" s="890"/>
      <c r="Q10" s="890"/>
      <c r="R10" s="890"/>
      <c r="S10" s="351"/>
      <c r="T10" s="889">
        <v>12933</v>
      </c>
      <c r="U10" s="890"/>
      <c r="V10" s="890"/>
      <c r="W10" s="890"/>
      <c r="X10" s="890"/>
      <c r="Y10" s="351"/>
      <c r="Z10" s="889">
        <v>10499</v>
      </c>
      <c r="AA10" s="890"/>
      <c r="AB10" s="890"/>
      <c r="AC10" s="890"/>
      <c r="AD10" s="890"/>
      <c r="AE10" s="351"/>
      <c r="AF10" s="889">
        <v>3435</v>
      </c>
      <c r="AG10" s="890"/>
      <c r="AH10" s="890"/>
      <c r="AI10" s="890"/>
      <c r="AJ10" s="890"/>
      <c r="AK10" s="351"/>
      <c r="AL10" s="889">
        <v>1166</v>
      </c>
      <c r="AM10" s="890"/>
      <c r="AN10" s="890"/>
      <c r="AO10" s="890"/>
      <c r="AP10" s="890"/>
      <c r="AQ10" s="351"/>
      <c r="AR10" s="352">
        <v>319</v>
      </c>
      <c r="AS10" s="674"/>
      <c r="AT10" s="352">
        <v>77</v>
      </c>
      <c r="AU10" s="350"/>
    </row>
    <row r="11" spans="1:47" ht="17.100000000000001" customHeight="1">
      <c r="A11" s="667" t="s">
        <v>471</v>
      </c>
      <c r="B11" s="670">
        <v>69778</v>
      </c>
      <c r="C11" s="671"/>
      <c r="D11" s="670">
        <v>167378</v>
      </c>
      <c r="E11" s="671"/>
      <c r="F11" s="670">
        <v>69615</v>
      </c>
      <c r="G11" s="671"/>
      <c r="H11" s="887">
        <v>23545</v>
      </c>
      <c r="I11" s="888"/>
      <c r="J11" s="888"/>
      <c r="K11" s="888"/>
      <c r="L11" s="888"/>
      <c r="M11" s="351"/>
      <c r="N11" s="889">
        <v>19135</v>
      </c>
      <c r="O11" s="890"/>
      <c r="P11" s="890"/>
      <c r="Q11" s="890"/>
      <c r="R11" s="890"/>
      <c r="S11" s="351"/>
      <c r="T11" s="889">
        <v>12605</v>
      </c>
      <c r="U11" s="890"/>
      <c r="V11" s="890"/>
      <c r="W11" s="890"/>
      <c r="X11" s="890"/>
      <c r="Y11" s="351"/>
      <c r="Z11" s="889">
        <v>9754</v>
      </c>
      <c r="AA11" s="890"/>
      <c r="AB11" s="890"/>
      <c r="AC11" s="890"/>
      <c r="AD11" s="890"/>
      <c r="AE11" s="351"/>
      <c r="AF11" s="889">
        <v>3279</v>
      </c>
      <c r="AG11" s="890"/>
      <c r="AH11" s="890"/>
      <c r="AI11" s="890"/>
      <c r="AJ11" s="890"/>
      <c r="AK11" s="351"/>
      <c r="AL11" s="889">
        <v>957</v>
      </c>
      <c r="AM11" s="890"/>
      <c r="AN11" s="890"/>
      <c r="AO11" s="890"/>
      <c r="AP11" s="890"/>
      <c r="AQ11" s="351"/>
      <c r="AR11" s="352">
        <v>253</v>
      </c>
      <c r="AS11" s="674"/>
      <c r="AT11" s="352">
        <v>67</v>
      </c>
      <c r="AU11" s="350"/>
    </row>
    <row r="12" spans="1:47" ht="17.100000000000001" customHeight="1" thickBot="1">
      <c r="A12" s="353" t="s">
        <v>620</v>
      </c>
      <c r="B12" s="677">
        <v>70478</v>
      </c>
      <c r="C12" s="678"/>
      <c r="D12" s="677">
        <v>162439</v>
      </c>
      <c r="E12" s="678"/>
      <c r="F12" s="677">
        <f>SUM(H12,N12,T12,Z12,AF12,AL12,AR12,AT12,B21,D21)</f>
        <v>70325</v>
      </c>
      <c r="G12" s="678"/>
      <c r="H12" s="901">
        <v>24662</v>
      </c>
      <c r="I12" s="902"/>
      <c r="J12" s="902"/>
      <c r="K12" s="902"/>
      <c r="L12" s="902"/>
      <c r="M12" s="354"/>
      <c r="N12" s="891">
        <v>20792</v>
      </c>
      <c r="O12" s="892"/>
      <c r="P12" s="892"/>
      <c r="Q12" s="892"/>
      <c r="R12" s="892"/>
      <c r="S12" s="354"/>
      <c r="T12" s="891">
        <v>12328</v>
      </c>
      <c r="U12" s="892"/>
      <c r="V12" s="892"/>
      <c r="W12" s="892"/>
      <c r="X12" s="892"/>
      <c r="Y12" s="354"/>
      <c r="Z12" s="891">
        <v>8783</v>
      </c>
      <c r="AA12" s="892"/>
      <c r="AB12" s="892"/>
      <c r="AC12" s="892"/>
      <c r="AD12" s="892"/>
      <c r="AE12" s="354"/>
      <c r="AF12" s="891">
        <v>2828</v>
      </c>
      <c r="AG12" s="892"/>
      <c r="AH12" s="892"/>
      <c r="AI12" s="892"/>
      <c r="AJ12" s="892"/>
      <c r="AK12" s="354"/>
      <c r="AL12" s="891">
        <v>699</v>
      </c>
      <c r="AM12" s="892"/>
      <c r="AN12" s="892"/>
      <c r="AO12" s="892"/>
      <c r="AP12" s="892"/>
      <c r="AQ12" s="354"/>
      <c r="AR12" s="355">
        <v>172</v>
      </c>
      <c r="AS12" s="676"/>
      <c r="AT12" s="675">
        <v>41</v>
      </c>
      <c r="AU12" s="356"/>
    </row>
    <row r="13" spans="1:47" ht="20.100000000000001" customHeight="1" thickTop="1">
      <c r="A13" s="893" t="s">
        <v>0</v>
      </c>
      <c r="B13" s="896" t="s">
        <v>109</v>
      </c>
      <c r="C13" s="897"/>
      <c r="D13" s="897"/>
      <c r="E13" s="897"/>
      <c r="F13" s="897"/>
      <c r="G13" s="897"/>
      <c r="H13" s="897"/>
      <c r="I13" s="897"/>
      <c r="J13" s="897"/>
      <c r="K13" s="897"/>
      <c r="L13" s="897"/>
      <c r="M13" s="897"/>
      <c r="N13" s="897"/>
      <c r="O13" s="897"/>
      <c r="P13" s="897"/>
      <c r="Q13" s="897"/>
      <c r="R13" s="897"/>
      <c r="S13" s="897"/>
      <c r="T13" s="897"/>
      <c r="U13" s="897"/>
      <c r="V13" s="897"/>
      <c r="W13" s="897"/>
      <c r="X13" s="897"/>
      <c r="Y13" s="897"/>
      <c r="Z13" s="897"/>
      <c r="AA13" s="897"/>
      <c r="AB13" s="897"/>
      <c r="AC13" s="897"/>
      <c r="AD13" s="897"/>
      <c r="AE13" s="897"/>
      <c r="AF13" s="897"/>
      <c r="AG13" s="897"/>
      <c r="AH13" s="897"/>
      <c r="AI13" s="897"/>
      <c r="AJ13" s="897"/>
      <c r="AK13" s="897"/>
      <c r="AL13" s="897"/>
      <c r="AM13" s="897"/>
      <c r="AN13" s="897"/>
      <c r="AO13" s="897"/>
      <c r="AP13" s="897"/>
      <c r="AQ13" s="898"/>
      <c r="AR13" s="871" t="s">
        <v>123</v>
      </c>
      <c r="AS13" s="872"/>
      <c r="AT13" s="872"/>
      <c r="AU13" s="873"/>
    </row>
    <row r="14" spans="1:47" ht="20.100000000000001" customHeight="1">
      <c r="A14" s="894"/>
      <c r="B14" s="874" t="s">
        <v>110</v>
      </c>
      <c r="C14" s="875"/>
      <c r="D14" s="875"/>
      <c r="E14" s="876"/>
      <c r="F14" s="877" t="s">
        <v>108</v>
      </c>
      <c r="G14" s="878"/>
      <c r="H14" s="877" t="s">
        <v>124</v>
      </c>
      <c r="I14" s="881"/>
      <c r="J14" s="881"/>
      <c r="K14" s="881"/>
      <c r="L14" s="881"/>
      <c r="M14" s="881"/>
      <c r="N14" s="881"/>
      <c r="O14" s="881"/>
      <c r="P14" s="878"/>
      <c r="Q14" s="877" t="s">
        <v>125</v>
      </c>
      <c r="R14" s="881"/>
      <c r="S14" s="881"/>
      <c r="T14" s="881"/>
      <c r="U14" s="881"/>
      <c r="V14" s="881"/>
      <c r="W14" s="881"/>
      <c r="X14" s="881"/>
      <c r="Y14" s="878"/>
      <c r="Z14" s="877" t="s">
        <v>126</v>
      </c>
      <c r="AA14" s="881"/>
      <c r="AB14" s="881"/>
      <c r="AC14" s="881"/>
      <c r="AD14" s="881"/>
      <c r="AE14" s="881"/>
      <c r="AF14" s="881"/>
      <c r="AG14" s="881"/>
      <c r="AH14" s="878"/>
      <c r="AI14" s="877" t="s">
        <v>127</v>
      </c>
      <c r="AJ14" s="881"/>
      <c r="AK14" s="881"/>
      <c r="AL14" s="881"/>
      <c r="AM14" s="881"/>
      <c r="AN14" s="881"/>
      <c r="AO14" s="881"/>
      <c r="AP14" s="881"/>
      <c r="AQ14" s="878"/>
      <c r="AR14" s="883" t="s">
        <v>128</v>
      </c>
      <c r="AS14" s="884"/>
      <c r="AT14" s="883" t="s">
        <v>129</v>
      </c>
      <c r="AU14" s="884"/>
    </row>
    <row r="15" spans="1:47" ht="20.100000000000001" customHeight="1">
      <c r="A15" s="895"/>
      <c r="B15" s="874" t="s">
        <v>111</v>
      </c>
      <c r="C15" s="876"/>
      <c r="D15" s="874" t="s">
        <v>112</v>
      </c>
      <c r="E15" s="876"/>
      <c r="F15" s="879"/>
      <c r="G15" s="880"/>
      <c r="H15" s="879"/>
      <c r="I15" s="882"/>
      <c r="J15" s="882"/>
      <c r="K15" s="882"/>
      <c r="L15" s="882"/>
      <c r="M15" s="882"/>
      <c r="N15" s="882"/>
      <c r="O15" s="882"/>
      <c r="P15" s="880"/>
      <c r="Q15" s="879"/>
      <c r="R15" s="882"/>
      <c r="S15" s="882"/>
      <c r="T15" s="882"/>
      <c r="U15" s="882"/>
      <c r="V15" s="882"/>
      <c r="W15" s="882"/>
      <c r="X15" s="882"/>
      <c r="Y15" s="880"/>
      <c r="Z15" s="879"/>
      <c r="AA15" s="882"/>
      <c r="AB15" s="882"/>
      <c r="AC15" s="882"/>
      <c r="AD15" s="882"/>
      <c r="AE15" s="882"/>
      <c r="AF15" s="882"/>
      <c r="AG15" s="882"/>
      <c r="AH15" s="880"/>
      <c r="AI15" s="879"/>
      <c r="AJ15" s="882"/>
      <c r="AK15" s="882"/>
      <c r="AL15" s="882"/>
      <c r="AM15" s="882"/>
      <c r="AN15" s="882"/>
      <c r="AO15" s="882"/>
      <c r="AP15" s="882"/>
      <c r="AQ15" s="880"/>
      <c r="AR15" s="885"/>
      <c r="AS15" s="886"/>
      <c r="AT15" s="885"/>
      <c r="AU15" s="886"/>
    </row>
    <row r="16" spans="1:47" s="40" customFormat="1" ht="17.100000000000001" customHeight="1">
      <c r="A16" s="667"/>
      <c r="B16" s="15" t="s">
        <v>410</v>
      </c>
      <c r="C16" s="16"/>
      <c r="D16" s="15" t="s">
        <v>591</v>
      </c>
      <c r="E16" s="16"/>
      <c r="F16" s="15" t="s">
        <v>50</v>
      </c>
      <c r="G16" s="16"/>
      <c r="H16" s="899" t="s">
        <v>50</v>
      </c>
      <c r="I16" s="900"/>
      <c r="J16" s="900"/>
      <c r="K16" s="900"/>
      <c r="L16" s="900"/>
      <c r="M16" s="900"/>
      <c r="N16" s="900"/>
      <c r="O16" s="900"/>
      <c r="P16" s="16"/>
      <c r="Q16" s="899" t="s">
        <v>410</v>
      </c>
      <c r="R16" s="900"/>
      <c r="S16" s="900"/>
      <c r="T16" s="900"/>
      <c r="U16" s="900"/>
      <c r="V16" s="900"/>
      <c r="W16" s="900"/>
      <c r="X16" s="900"/>
      <c r="Y16" s="16"/>
      <c r="Z16" s="899" t="s">
        <v>410</v>
      </c>
      <c r="AA16" s="900"/>
      <c r="AB16" s="900"/>
      <c r="AC16" s="900"/>
      <c r="AD16" s="900"/>
      <c r="AE16" s="900"/>
      <c r="AF16" s="900"/>
      <c r="AG16" s="900"/>
      <c r="AH16" s="16"/>
      <c r="AI16" s="899" t="s">
        <v>410</v>
      </c>
      <c r="AJ16" s="900"/>
      <c r="AK16" s="900"/>
      <c r="AL16" s="900"/>
      <c r="AM16" s="900"/>
      <c r="AN16" s="900"/>
      <c r="AO16" s="900"/>
      <c r="AP16" s="900"/>
      <c r="AQ16" s="16"/>
      <c r="AR16" s="669" t="s">
        <v>410</v>
      </c>
      <c r="AS16" s="16"/>
      <c r="AT16" s="669" t="s">
        <v>50</v>
      </c>
      <c r="AU16" s="350"/>
    </row>
    <row r="17" spans="1:47" ht="17.100000000000001" customHeight="1">
      <c r="A17" s="667" t="s">
        <v>96</v>
      </c>
      <c r="B17" s="670">
        <v>16</v>
      </c>
      <c r="C17" s="671"/>
      <c r="D17" s="670">
        <v>8</v>
      </c>
      <c r="E17" s="671"/>
      <c r="F17" s="670">
        <v>165470</v>
      </c>
      <c r="G17" s="671"/>
      <c r="H17" s="905">
        <v>2.61</v>
      </c>
      <c r="I17" s="906"/>
      <c r="J17" s="906"/>
      <c r="K17" s="906"/>
      <c r="L17" s="906"/>
      <c r="M17" s="906"/>
      <c r="N17" s="906"/>
      <c r="O17" s="906"/>
      <c r="P17" s="358"/>
      <c r="Q17" s="887">
        <v>36165</v>
      </c>
      <c r="R17" s="888"/>
      <c r="S17" s="888"/>
      <c r="T17" s="888"/>
      <c r="U17" s="888"/>
      <c r="V17" s="888"/>
      <c r="W17" s="888"/>
      <c r="X17" s="888"/>
      <c r="Y17" s="358"/>
      <c r="Z17" s="887">
        <v>17271</v>
      </c>
      <c r="AA17" s="888"/>
      <c r="AB17" s="888"/>
      <c r="AC17" s="888"/>
      <c r="AD17" s="888"/>
      <c r="AE17" s="888"/>
      <c r="AF17" s="888"/>
      <c r="AG17" s="888"/>
      <c r="AH17" s="358"/>
      <c r="AI17" s="887">
        <v>14211</v>
      </c>
      <c r="AJ17" s="888"/>
      <c r="AK17" s="888"/>
      <c r="AL17" s="888"/>
      <c r="AM17" s="888"/>
      <c r="AN17" s="888"/>
      <c r="AO17" s="888"/>
      <c r="AP17" s="888"/>
      <c r="AQ17" s="357"/>
      <c r="AR17" s="352">
        <v>76</v>
      </c>
      <c r="AS17" s="357"/>
      <c r="AT17" s="352">
        <v>2633</v>
      </c>
      <c r="AU17" s="350"/>
    </row>
    <row r="18" spans="1:47" ht="17.100000000000001" customHeight="1">
      <c r="A18" s="667" t="s">
        <v>592</v>
      </c>
      <c r="B18" s="670">
        <v>15</v>
      </c>
      <c r="C18" s="671"/>
      <c r="D18" s="670">
        <v>4</v>
      </c>
      <c r="E18" s="671"/>
      <c r="F18" s="670">
        <v>164756</v>
      </c>
      <c r="G18" s="671"/>
      <c r="H18" s="905">
        <v>2.52</v>
      </c>
      <c r="I18" s="906"/>
      <c r="J18" s="906"/>
      <c r="K18" s="906"/>
      <c r="L18" s="906"/>
      <c r="M18" s="906"/>
      <c r="N18" s="906"/>
      <c r="O18" s="906"/>
      <c r="P18" s="358"/>
      <c r="Q18" s="887">
        <v>37661</v>
      </c>
      <c r="R18" s="888"/>
      <c r="S18" s="888"/>
      <c r="T18" s="888"/>
      <c r="U18" s="888"/>
      <c r="V18" s="888"/>
      <c r="W18" s="888"/>
      <c r="X18" s="888"/>
      <c r="Y18" s="358"/>
      <c r="Z18" s="887">
        <v>15833</v>
      </c>
      <c r="AA18" s="888"/>
      <c r="AB18" s="888"/>
      <c r="AC18" s="888"/>
      <c r="AD18" s="888"/>
      <c r="AE18" s="888"/>
      <c r="AF18" s="888"/>
      <c r="AG18" s="888"/>
      <c r="AH18" s="358"/>
      <c r="AI18" s="887">
        <v>17741</v>
      </c>
      <c r="AJ18" s="888"/>
      <c r="AK18" s="888"/>
      <c r="AL18" s="888"/>
      <c r="AM18" s="888"/>
      <c r="AN18" s="888"/>
      <c r="AO18" s="888"/>
      <c r="AP18" s="888"/>
      <c r="AQ18" s="357"/>
      <c r="AR18" s="352">
        <v>75</v>
      </c>
      <c r="AS18" s="357"/>
      <c r="AT18" s="352">
        <v>3397</v>
      </c>
      <c r="AU18" s="350"/>
    </row>
    <row r="19" spans="1:47" ht="17.100000000000001" customHeight="1">
      <c r="A19" s="667" t="s">
        <v>593</v>
      </c>
      <c r="B19" s="670">
        <v>22</v>
      </c>
      <c r="C19" s="671"/>
      <c r="D19" s="670">
        <v>8</v>
      </c>
      <c r="E19" s="671"/>
      <c r="F19" s="670">
        <v>166496</v>
      </c>
      <c r="G19" s="671"/>
      <c r="H19" s="905">
        <v>2.4</v>
      </c>
      <c r="I19" s="906"/>
      <c r="J19" s="906"/>
      <c r="K19" s="906"/>
      <c r="L19" s="906"/>
      <c r="M19" s="906"/>
      <c r="N19" s="906"/>
      <c r="O19" s="906"/>
      <c r="P19" s="358"/>
      <c r="Q19" s="887">
        <v>39910</v>
      </c>
      <c r="R19" s="888"/>
      <c r="S19" s="888"/>
      <c r="T19" s="888"/>
      <c r="U19" s="888"/>
      <c r="V19" s="888"/>
      <c r="W19" s="888"/>
      <c r="X19" s="888"/>
      <c r="Y19" s="358"/>
      <c r="Z19" s="887">
        <v>15395</v>
      </c>
      <c r="AA19" s="888"/>
      <c r="AB19" s="888"/>
      <c r="AC19" s="888"/>
      <c r="AD19" s="888"/>
      <c r="AE19" s="888"/>
      <c r="AF19" s="888"/>
      <c r="AG19" s="888"/>
      <c r="AH19" s="358"/>
      <c r="AI19" s="917">
        <v>22761</v>
      </c>
      <c r="AJ19" s="918"/>
      <c r="AK19" s="918"/>
      <c r="AL19" s="918"/>
      <c r="AM19" s="918"/>
      <c r="AN19" s="918"/>
      <c r="AO19" s="918"/>
      <c r="AP19" s="918"/>
      <c r="AQ19" s="357"/>
      <c r="AR19" s="352">
        <v>126</v>
      </c>
      <c r="AS19" s="357"/>
      <c r="AT19" s="352">
        <v>3649</v>
      </c>
      <c r="AU19" s="350"/>
    </row>
    <row r="20" spans="1:47" ht="17.100000000000001" customHeight="1">
      <c r="A20" s="667" t="s">
        <v>471</v>
      </c>
      <c r="B20" s="670">
        <v>15</v>
      </c>
      <c r="C20" s="671"/>
      <c r="D20" s="670">
        <v>5</v>
      </c>
      <c r="E20" s="671"/>
      <c r="F20" s="670">
        <v>163275</v>
      </c>
      <c r="G20" s="671"/>
      <c r="H20" s="905">
        <v>2.34</v>
      </c>
      <c r="I20" s="906"/>
      <c r="J20" s="906"/>
      <c r="K20" s="906"/>
      <c r="L20" s="906"/>
      <c r="M20" s="906"/>
      <c r="N20" s="906"/>
      <c r="O20" s="906"/>
      <c r="P20" s="358"/>
      <c r="Q20" s="887">
        <v>40522</v>
      </c>
      <c r="R20" s="888"/>
      <c r="S20" s="888"/>
      <c r="T20" s="888"/>
      <c r="U20" s="888"/>
      <c r="V20" s="888"/>
      <c r="W20" s="888"/>
      <c r="X20" s="888"/>
      <c r="Y20" s="358"/>
      <c r="Z20" s="887">
        <v>14423</v>
      </c>
      <c r="AA20" s="888"/>
      <c r="AB20" s="888"/>
      <c r="AC20" s="888"/>
      <c r="AD20" s="888"/>
      <c r="AE20" s="888"/>
      <c r="AF20" s="888"/>
      <c r="AG20" s="888"/>
      <c r="AH20" s="358"/>
      <c r="AI20" s="917">
        <v>27838</v>
      </c>
      <c r="AJ20" s="918"/>
      <c r="AK20" s="918"/>
      <c r="AL20" s="918"/>
      <c r="AM20" s="918"/>
      <c r="AN20" s="918"/>
      <c r="AO20" s="918"/>
      <c r="AP20" s="918"/>
      <c r="AQ20" s="357"/>
      <c r="AR20" s="352">
        <v>163</v>
      </c>
      <c r="AS20" s="357"/>
      <c r="AT20" s="352">
        <v>4103</v>
      </c>
      <c r="AU20" s="350"/>
    </row>
    <row r="21" spans="1:47" ht="17.100000000000001" customHeight="1">
      <c r="A21" s="668" t="s">
        <v>620</v>
      </c>
      <c r="B21" s="636">
        <v>13</v>
      </c>
      <c r="C21" s="673"/>
      <c r="D21" s="636">
        <v>7</v>
      </c>
      <c r="E21" s="673"/>
      <c r="F21" s="672">
        <v>158421</v>
      </c>
      <c r="G21" s="673"/>
      <c r="H21" s="915">
        <v>2.25</v>
      </c>
      <c r="I21" s="916"/>
      <c r="J21" s="916"/>
      <c r="K21" s="916"/>
      <c r="L21" s="916"/>
      <c r="M21" s="916"/>
      <c r="N21" s="916"/>
      <c r="O21" s="916"/>
      <c r="P21" s="359"/>
      <c r="Q21" s="913">
        <v>40911</v>
      </c>
      <c r="R21" s="914"/>
      <c r="S21" s="914"/>
      <c r="T21" s="914"/>
      <c r="U21" s="914"/>
      <c r="V21" s="914"/>
      <c r="W21" s="914"/>
      <c r="X21" s="914"/>
      <c r="Y21" s="359"/>
      <c r="Z21" s="913">
        <v>12781</v>
      </c>
      <c r="AA21" s="914"/>
      <c r="AB21" s="914"/>
      <c r="AC21" s="914"/>
      <c r="AD21" s="914"/>
      <c r="AE21" s="914"/>
      <c r="AF21" s="914"/>
      <c r="AG21" s="914"/>
      <c r="AH21" s="359"/>
      <c r="AI21" s="903">
        <v>30420</v>
      </c>
      <c r="AJ21" s="904"/>
      <c r="AK21" s="904"/>
      <c r="AL21" s="904"/>
      <c r="AM21" s="904"/>
      <c r="AN21" s="904"/>
      <c r="AO21" s="904"/>
      <c r="AP21" s="904"/>
      <c r="AQ21" s="360"/>
      <c r="AR21" s="361">
        <v>153</v>
      </c>
      <c r="AS21" s="360"/>
      <c r="AT21" s="361">
        <v>4018</v>
      </c>
      <c r="AU21" s="362"/>
    </row>
    <row r="22" spans="1:47" s="34" customFormat="1" ht="13.5" customHeight="1">
      <c r="A22" s="847" t="s">
        <v>682</v>
      </c>
      <c r="B22" s="847"/>
      <c r="C22" s="847"/>
      <c r="D22" s="847"/>
      <c r="E22" s="847"/>
      <c r="F22" s="847"/>
      <c r="G22" s="847"/>
      <c r="H22" s="847"/>
      <c r="I22" s="847"/>
      <c r="J22" s="847"/>
      <c r="K22" s="847"/>
      <c r="L22" s="847"/>
      <c r="M22" s="847"/>
      <c r="N22" s="847"/>
      <c r="O22" s="847"/>
      <c r="P22" s="847"/>
      <c r="Q22" s="847"/>
      <c r="R22" s="847"/>
      <c r="S22" s="847"/>
      <c r="T22" s="847"/>
      <c r="U22" s="847"/>
      <c r="V22" s="847"/>
      <c r="W22" s="847"/>
      <c r="X22" s="847"/>
      <c r="Y22" s="847"/>
      <c r="Z22" s="847"/>
      <c r="AA22" s="847"/>
      <c r="AB22" s="847"/>
      <c r="AC22" s="847"/>
      <c r="AD22" s="847"/>
      <c r="AE22" s="847"/>
      <c r="AF22" s="847"/>
      <c r="AG22" s="847"/>
      <c r="AH22" s="847"/>
      <c r="AI22" s="847"/>
      <c r="AJ22" s="847"/>
      <c r="AK22" s="847"/>
      <c r="AL22" s="847"/>
      <c r="AM22" s="847"/>
      <c r="AN22" s="847"/>
      <c r="AO22" s="847"/>
      <c r="AP22" s="847"/>
      <c r="AQ22" s="847"/>
      <c r="AR22" s="847"/>
      <c r="AS22" s="847"/>
      <c r="AT22" s="847"/>
      <c r="AU22" s="847"/>
    </row>
    <row r="23" spans="1:47" s="34" customFormat="1" ht="23.1" customHeight="1">
      <c r="A23" s="912"/>
      <c r="B23" s="912"/>
      <c r="C23" s="912"/>
      <c r="D23" s="912"/>
      <c r="E23" s="912"/>
      <c r="F23" s="912"/>
      <c r="G23" s="912"/>
      <c r="H23" s="912"/>
      <c r="I23" s="912"/>
      <c r="J23" s="912"/>
      <c r="K23" s="912"/>
      <c r="L23" s="912"/>
      <c r="M23" s="912"/>
      <c r="N23" s="912"/>
      <c r="O23" s="912"/>
      <c r="P23" s="912"/>
      <c r="Q23" s="912"/>
      <c r="R23" s="912"/>
      <c r="S23" s="912"/>
      <c r="T23" s="912"/>
      <c r="U23" s="912"/>
      <c r="V23" s="912"/>
      <c r="W23" s="912"/>
      <c r="X23" s="912"/>
      <c r="Y23" s="912"/>
      <c r="Z23" s="912"/>
      <c r="AA23" s="912"/>
      <c r="AB23" s="912"/>
      <c r="AC23" s="912"/>
      <c r="AD23" s="912"/>
      <c r="AE23" s="912"/>
      <c r="AF23" s="912"/>
      <c r="AG23" s="912"/>
      <c r="AH23" s="912"/>
      <c r="AI23" s="912"/>
      <c r="AJ23" s="912"/>
      <c r="AK23" s="912"/>
      <c r="AL23" s="912"/>
      <c r="AM23" s="912"/>
      <c r="AN23" s="912"/>
      <c r="AO23" s="912"/>
      <c r="AP23" s="912"/>
      <c r="AQ23" s="912"/>
      <c r="AR23" s="912"/>
      <c r="AS23" s="912"/>
      <c r="AT23" s="912"/>
      <c r="AU23" s="912"/>
    </row>
    <row r="24" spans="1:47" ht="23.1" customHeight="1">
      <c r="A24" s="35"/>
      <c r="B24" s="36"/>
      <c r="C24" s="36"/>
      <c r="D24" s="36"/>
      <c r="E24" s="36"/>
      <c r="F24" s="37"/>
      <c r="G24" s="37"/>
      <c r="H24" s="37"/>
      <c r="I24" s="37"/>
      <c r="J24" s="37"/>
      <c r="K24" s="37"/>
      <c r="L24" s="37"/>
      <c r="M24" s="38"/>
      <c r="N24" s="39"/>
      <c r="O24" s="39"/>
      <c r="P24" s="39"/>
      <c r="Q24" s="39"/>
      <c r="R24" s="39"/>
      <c r="S24" s="39"/>
      <c r="T24" s="39"/>
      <c r="U24" s="39"/>
      <c r="V24" s="39"/>
      <c r="W24" s="38"/>
      <c r="X24" s="38"/>
      <c r="Y24" s="36"/>
      <c r="Z24" s="36"/>
      <c r="AA24" s="39"/>
      <c r="AB24" s="39"/>
      <c r="AC24" s="39"/>
      <c r="AD24" s="40"/>
      <c r="AE24" s="40"/>
      <c r="AF24" s="40"/>
      <c r="AG24" s="40"/>
      <c r="AH24" s="40"/>
      <c r="AI24" s="40"/>
      <c r="AJ24" s="40"/>
      <c r="AK24" s="40"/>
      <c r="AL24" s="40"/>
      <c r="AM24" s="40"/>
      <c r="AN24" s="40"/>
      <c r="AO24" s="40"/>
    </row>
    <row r="25" spans="1:47">
      <c r="A25" s="41"/>
      <c r="B25" s="41"/>
      <c r="C25" s="41"/>
      <c r="D25" s="41"/>
      <c r="E25" s="41"/>
      <c r="F25" s="41"/>
      <c r="G25" s="41"/>
      <c r="H25" s="41"/>
      <c r="I25" s="41"/>
      <c r="J25" s="41"/>
      <c r="K25" s="41"/>
      <c r="L25" s="41"/>
      <c r="M25" s="41"/>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row>
    <row r="26" spans="1:47">
      <c r="A26" s="41"/>
      <c r="B26" s="41"/>
      <c r="C26" s="41"/>
      <c r="D26" s="41"/>
      <c r="E26" s="41"/>
      <c r="F26" s="41"/>
      <c r="G26" s="41"/>
      <c r="H26" s="41"/>
      <c r="I26" s="41"/>
      <c r="J26" s="41"/>
      <c r="K26" s="41"/>
      <c r="L26" s="41"/>
      <c r="M26" s="41"/>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row>
    <row r="27" spans="1:47" ht="12"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row>
    <row r="28" spans="1:47" ht="12"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row>
    <row r="29" spans="1:47" ht="12" customHeight="1"/>
    <row r="58" spans="16:16">
      <c r="P58" s="774"/>
    </row>
  </sheetData>
  <sheetProtection algorithmName="SHA-512" hashValue="YwI+XyjIIJSJxAwuZS2fIp9ZYOYTwOtPM2GQ4LSWUKtOC6xFpYqxS+VcRMIWZMM+vsMGpMrtOLcjaDU2Jg1Wsg==" saltValue="CW9+oKOPySRs8oySW9oEFg==" spinCount="100000" sheet="1" objects="1" scenarios="1"/>
  <mergeCells count="91">
    <mergeCell ref="A22:AU22"/>
    <mergeCell ref="A1:AU1"/>
    <mergeCell ref="B4:E4"/>
    <mergeCell ref="B5:C6"/>
    <mergeCell ref="D5:E6"/>
    <mergeCell ref="F5:G6"/>
    <mergeCell ref="A4:A6"/>
    <mergeCell ref="Z6:AE6"/>
    <mergeCell ref="H5:AU5"/>
    <mergeCell ref="F4:AU4"/>
    <mergeCell ref="AR6:AS6"/>
    <mergeCell ref="AT6:AU6"/>
    <mergeCell ref="H6:M6"/>
    <mergeCell ref="N6:S6"/>
    <mergeCell ref="AF6:AK6"/>
    <mergeCell ref="H7:L7"/>
    <mergeCell ref="N7:R7"/>
    <mergeCell ref="AF7:AJ7"/>
    <mergeCell ref="T6:Y6"/>
    <mergeCell ref="T7:X7"/>
    <mergeCell ref="Z7:AD7"/>
    <mergeCell ref="AL7:AP7"/>
    <mergeCell ref="AL6:AQ6"/>
    <mergeCell ref="A23:AU23"/>
    <mergeCell ref="Z19:AG19"/>
    <mergeCell ref="Z20:AG20"/>
    <mergeCell ref="Q21:X21"/>
    <mergeCell ref="H21:O21"/>
    <mergeCell ref="Z21:AG21"/>
    <mergeCell ref="Q19:X19"/>
    <mergeCell ref="AI20:AP20"/>
    <mergeCell ref="H19:O19"/>
    <mergeCell ref="Q20:X20"/>
    <mergeCell ref="AI19:AP19"/>
    <mergeCell ref="AI18:AP18"/>
    <mergeCell ref="Z17:AG17"/>
    <mergeCell ref="Z18:AG18"/>
    <mergeCell ref="AI21:AP21"/>
    <mergeCell ref="AL8:AP8"/>
    <mergeCell ref="AI17:AP17"/>
    <mergeCell ref="Q17:X17"/>
    <mergeCell ref="N10:R10"/>
    <mergeCell ref="Z10:AD10"/>
    <mergeCell ref="Z12:AD12"/>
    <mergeCell ref="T12:X12"/>
    <mergeCell ref="H20:O20"/>
    <mergeCell ref="H18:O18"/>
    <mergeCell ref="H17:O17"/>
    <mergeCell ref="Q18:X18"/>
    <mergeCell ref="H16:O16"/>
    <mergeCell ref="Q16:X16"/>
    <mergeCell ref="AL10:AP10"/>
    <mergeCell ref="AL9:AP9"/>
    <mergeCell ref="Z16:AG16"/>
    <mergeCell ref="AI16:AP16"/>
    <mergeCell ref="AF8:AJ8"/>
    <mergeCell ref="AF11:AJ11"/>
    <mergeCell ref="H8:L8"/>
    <mergeCell ref="H11:L11"/>
    <mergeCell ref="H9:L9"/>
    <mergeCell ref="T11:X11"/>
    <mergeCell ref="Z8:AD8"/>
    <mergeCell ref="Z9:AD9"/>
    <mergeCell ref="T8:X8"/>
    <mergeCell ref="AF9:AJ9"/>
    <mergeCell ref="Z11:AD11"/>
    <mergeCell ref="AF10:AJ10"/>
    <mergeCell ref="N8:R8"/>
    <mergeCell ref="H12:L12"/>
    <mergeCell ref="H10:L10"/>
    <mergeCell ref="N9:R9"/>
    <mergeCell ref="N12:R12"/>
    <mergeCell ref="N11:R11"/>
    <mergeCell ref="A13:A15"/>
    <mergeCell ref="B13:AQ13"/>
    <mergeCell ref="T9:X9"/>
    <mergeCell ref="T10:X10"/>
    <mergeCell ref="AF12:AJ12"/>
    <mergeCell ref="AL11:AP11"/>
    <mergeCell ref="AL12:AP12"/>
    <mergeCell ref="AR13:AU13"/>
    <mergeCell ref="B14:E14"/>
    <mergeCell ref="F14:G15"/>
    <mergeCell ref="H14:P15"/>
    <mergeCell ref="Q14:Y15"/>
    <mergeCell ref="Z14:AH15"/>
    <mergeCell ref="AI14:AQ15"/>
    <mergeCell ref="AR14:AS15"/>
    <mergeCell ref="AT14:AU15"/>
    <mergeCell ref="B15:C15"/>
    <mergeCell ref="D15:E15"/>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zoomScaleNormal="100" workbookViewId="0">
      <selection sqref="A1:M1"/>
    </sheetView>
  </sheetViews>
  <sheetFormatPr defaultRowHeight="13.2"/>
  <cols>
    <col min="1" max="1" width="12.33203125" customWidth="1"/>
    <col min="2" max="2" width="11" customWidth="1"/>
    <col min="3" max="3" width="0.88671875" style="6" customWidth="1"/>
    <col min="4" max="4" width="11" customWidth="1"/>
    <col min="5" max="5" width="0.88671875" style="6" customWidth="1"/>
    <col min="6" max="6" width="11" customWidth="1"/>
    <col min="7" max="7" width="0.88671875" style="6" customWidth="1"/>
    <col min="8" max="8" width="11" customWidth="1"/>
    <col min="9" max="9" width="0.88671875" style="6" customWidth="1"/>
    <col min="10" max="10" width="11" customWidth="1"/>
    <col min="11" max="11" width="0.88671875" style="6" customWidth="1"/>
    <col min="12" max="12" width="11" customWidth="1"/>
    <col min="13" max="13" width="0.88671875" style="6" customWidth="1"/>
  </cols>
  <sheetData>
    <row r="1" spans="1:14" ht="23.1" customHeight="1">
      <c r="A1" s="777" t="s">
        <v>98</v>
      </c>
      <c r="B1" s="777"/>
      <c r="C1" s="777"/>
      <c r="D1" s="777"/>
      <c r="E1" s="777"/>
      <c r="F1" s="777"/>
      <c r="G1" s="777"/>
      <c r="H1" s="777"/>
      <c r="I1" s="777"/>
      <c r="J1" s="777"/>
      <c r="K1" s="777"/>
      <c r="L1" s="777"/>
      <c r="M1" s="777"/>
      <c r="N1" s="770"/>
    </row>
    <row r="2" spans="1:14" ht="23.1" customHeight="1">
      <c r="A2" s="65"/>
      <c r="B2" s="66"/>
      <c r="C2" s="66"/>
      <c r="D2" s="66"/>
      <c r="E2" s="66"/>
      <c r="F2" s="66"/>
      <c r="G2" s="66"/>
      <c r="H2" s="66"/>
      <c r="I2" s="66"/>
      <c r="J2" s="66"/>
      <c r="K2" s="66"/>
      <c r="L2" s="66"/>
      <c r="M2" s="66"/>
      <c r="N2" s="9"/>
    </row>
    <row r="3" spans="1:14" ht="23.1" customHeight="1">
      <c r="A3" s="253" t="s">
        <v>665</v>
      </c>
      <c r="B3" s="253"/>
      <c r="C3" s="253"/>
      <c r="D3" s="253"/>
      <c r="E3" s="253"/>
      <c r="F3" s="253"/>
      <c r="G3" s="253"/>
      <c r="H3" s="253"/>
      <c r="I3" s="253"/>
      <c r="J3" s="253"/>
      <c r="K3" s="253"/>
      <c r="L3" s="769" t="s">
        <v>723</v>
      </c>
      <c r="M3" s="253"/>
      <c r="N3" s="26"/>
    </row>
    <row r="4" spans="1:14" ht="18" customHeight="1">
      <c r="A4" s="926" t="s">
        <v>0</v>
      </c>
      <c r="B4" s="929" t="s">
        <v>99</v>
      </c>
      <c r="C4" s="930"/>
      <c r="D4" s="930"/>
      <c r="E4" s="931"/>
      <c r="F4" s="929" t="s">
        <v>100</v>
      </c>
      <c r="G4" s="930"/>
      <c r="H4" s="930"/>
      <c r="I4" s="931"/>
      <c r="J4" s="929" t="s">
        <v>101</v>
      </c>
      <c r="K4" s="930"/>
      <c r="L4" s="930"/>
      <c r="M4" s="931"/>
      <c r="N4" s="1"/>
    </row>
    <row r="5" spans="1:14" ht="18" customHeight="1">
      <c r="A5" s="927"/>
      <c r="B5" s="932" t="s">
        <v>102</v>
      </c>
      <c r="C5" s="933"/>
      <c r="D5" s="922" t="s">
        <v>103</v>
      </c>
      <c r="E5" s="923"/>
      <c r="F5" s="932" t="s">
        <v>102</v>
      </c>
      <c r="G5" s="933"/>
      <c r="H5" s="922" t="s">
        <v>103</v>
      </c>
      <c r="I5" s="923"/>
      <c r="J5" s="932" t="s">
        <v>102</v>
      </c>
      <c r="K5" s="933"/>
      <c r="L5" s="922" t="s">
        <v>103</v>
      </c>
      <c r="M5" s="923"/>
      <c r="N5" s="1"/>
    </row>
    <row r="6" spans="1:14" ht="18" customHeight="1">
      <c r="A6" s="928"/>
      <c r="B6" s="934"/>
      <c r="C6" s="935"/>
      <c r="D6" s="924" t="s">
        <v>104</v>
      </c>
      <c r="E6" s="925"/>
      <c r="F6" s="934"/>
      <c r="G6" s="935"/>
      <c r="H6" s="924" t="s">
        <v>105</v>
      </c>
      <c r="I6" s="925"/>
      <c r="J6" s="934"/>
      <c r="K6" s="935"/>
      <c r="L6" s="924" t="s">
        <v>105</v>
      </c>
      <c r="M6" s="925"/>
      <c r="N6" s="1"/>
    </row>
    <row r="7" spans="1:14" ht="18" customHeight="1">
      <c r="A7" s="771"/>
      <c r="B7" s="67" t="s">
        <v>106</v>
      </c>
      <c r="C7" s="68"/>
      <c r="D7" s="69" t="s">
        <v>47</v>
      </c>
      <c r="E7" s="70"/>
      <c r="F7" s="67" t="s">
        <v>106</v>
      </c>
      <c r="G7" s="68"/>
      <c r="H7" s="69" t="s">
        <v>47</v>
      </c>
      <c r="I7" s="70"/>
      <c r="J7" s="67" t="s">
        <v>106</v>
      </c>
      <c r="K7" s="68"/>
      <c r="L7" s="69" t="s">
        <v>47</v>
      </c>
      <c r="M7" s="71"/>
      <c r="N7" s="1"/>
    </row>
    <row r="8" spans="1:14" ht="18" customHeight="1">
      <c r="A8" s="772" t="s">
        <v>750</v>
      </c>
      <c r="B8" s="72">
        <v>25</v>
      </c>
      <c r="C8" s="73"/>
      <c r="D8" s="74">
        <v>21.3</v>
      </c>
      <c r="E8" s="75"/>
      <c r="F8" s="72">
        <v>700</v>
      </c>
      <c r="G8" s="73"/>
      <c r="H8" s="74">
        <v>4.2</v>
      </c>
      <c r="I8" s="75"/>
      <c r="J8" s="72">
        <v>284</v>
      </c>
      <c r="K8" s="73"/>
      <c r="L8" s="76">
        <v>1.7</v>
      </c>
      <c r="M8" s="77"/>
      <c r="N8" s="1"/>
    </row>
    <row r="9" spans="1:14" ht="18" customHeight="1">
      <c r="A9" s="772" t="s">
        <v>527</v>
      </c>
      <c r="B9" s="72">
        <v>29</v>
      </c>
      <c r="C9" s="73"/>
      <c r="D9" s="74">
        <v>28.2</v>
      </c>
      <c r="E9" s="75"/>
      <c r="F9" s="72">
        <v>580</v>
      </c>
      <c r="G9" s="73"/>
      <c r="H9" s="74">
        <v>3.5</v>
      </c>
      <c r="I9" s="75"/>
      <c r="J9" s="72">
        <v>263</v>
      </c>
      <c r="K9" s="73"/>
      <c r="L9" s="76">
        <v>1.58</v>
      </c>
      <c r="M9" s="77"/>
      <c r="N9" s="1"/>
    </row>
    <row r="10" spans="1:14" s="6" customFormat="1" ht="18" customHeight="1">
      <c r="A10" s="772" t="s">
        <v>528</v>
      </c>
      <c r="B10" s="72">
        <v>29</v>
      </c>
      <c r="C10" s="73"/>
      <c r="D10" s="74">
        <v>28.5</v>
      </c>
      <c r="E10" s="75"/>
      <c r="F10" s="72">
        <v>633</v>
      </c>
      <c r="G10" s="73"/>
      <c r="H10" s="74">
        <v>3.8</v>
      </c>
      <c r="I10" s="75"/>
      <c r="J10" s="72">
        <v>256</v>
      </c>
      <c r="K10" s="73"/>
      <c r="L10" s="76">
        <v>1.54</v>
      </c>
      <c r="M10" s="77"/>
      <c r="N10" s="9"/>
    </row>
    <row r="11" spans="1:14" s="6" customFormat="1" ht="18" customHeight="1">
      <c r="A11" s="772" t="s">
        <v>751</v>
      </c>
      <c r="B11" s="72">
        <v>23</v>
      </c>
      <c r="C11" s="73"/>
      <c r="D11" s="74">
        <v>25.8</v>
      </c>
      <c r="E11" s="75"/>
      <c r="F11" s="72">
        <v>593</v>
      </c>
      <c r="G11" s="73"/>
      <c r="H11" s="74">
        <v>3.6</v>
      </c>
      <c r="I11" s="75"/>
      <c r="J11" s="72">
        <v>236</v>
      </c>
      <c r="K11" s="73"/>
      <c r="L11" s="76">
        <v>1.43</v>
      </c>
      <c r="M11" s="77"/>
      <c r="N11" s="9"/>
    </row>
    <row r="12" spans="1:14" s="6" customFormat="1" ht="18" customHeight="1">
      <c r="A12" s="772" t="s">
        <v>625</v>
      </c>
      <c r="B12" s="72">
        <v>28</v>
      </c>
      <c r="C12" s="73"/>
      <c r="D12" s="74">
        <v>33.1</v>
      </c>
      <c r="E12" s="75"/>
      <c r="F12" s="72">
        <v>521</v>
      </c>
      <c r="G12" s="73"/>
      <c r="H12" s="74">
        <v>3.2</v>
      </c>
      <c r="I12" s="75"/>
      <c r="J12" s="72">
        <v>229</v>
      </c>
      <c r="K12" s="73"/>
      <c r="L12" s="76">
        <v>1.39</v>
      </c>
      <c r="M12" s="77"/>
      <c r="N12" s="9"/>
    </row>
    <row r="13" spans="1:14" s="6" customFormat="1" ht="18" customHeight="1">
      <c r="A13" s="772" t="s">
        <v>630</v>
      </c>
      <c r="B13" s="72">
        <v>15</v>
      </c>
      <c r="C13" s="73"/>
      <c r="D13" s="74">
        <v>17.899999999999999</v>
      </c>
      <c r="E13" s="75"/>
      <c r="F13" s="72">
        <v>520</v>
      </c>
      <c r="G13" s="73"/>
      <c r="H13" s="74">
        <v>3.2</v>
      </c>
      <c r="I13" s="75"/>
      <c r="J13" s="72">
        <v>240</v>
      </c>
      <c r="K13" s="73"/>
      <c r="L13" s="76">
        <v>1.48</v>
      </c>
      <c r="M13" s="77"/>
      <c r="N13" s="9"/>
    </row>
    <row r="14" spans="1:14" s="6" customFormat="1" ht="18" customHeight="1">
      <c r="A14" s="772" t="s">
        <v>671</v>
      </c>
      <c r="B14" s="72">
        <v>17</v>
      </c>
      <c r="C14" s="73"/>
      <c r="D14" s="74">
        <v>22</v>
      </c>
      <c r="E14" s="75"/>
      <c r="F14" s="72">
        <v>484</v>
      </c>
      <c r="G14" s="73"/>
      <c r="H14" s="74">
        <v>3</v>
      </c>
      <c r="I14" s="75"/>
      <c r="J14" s="72">
        <v>239</v>
      </c>
      <c r="K14" s="73"/>
      <c r="L14" s="76">
        <v>1.48</v>
      </c>
      <c r="M14" s="77"/>
      <c r="N14" s="9"/>
    </row>
    <row r="15" spans="1:14" s="6" customFormat="1" ht="18" customHeight="1">
      <c r="A15" s="773" t="s">
        <v>711</v>
      </c>
      <c r="B15" s="78">
        <v>11</v>
      </c>
      <c r="C15" s="79"/>
      <c r="D15" s="80">
        <v>14.9</v>
      </c>
      <c r="E15" s="413"/>
      <c r="F15" s="78">
        <v>486</v>
      </c>
      <c r="G15" s="79"/>
      <c r="H15" s="80">
        <v>3</v>
      </c>
      <c r="I15" s="413"/>
      <c r="J15" s="78">
        <v>231</v>
      </c>
      <c r="K15" s="79"/>
      <c r="L15" s="414">
        <v>1.43</v>
      </c>
      <c r="M15" s="81"/>
      <c r="N15" s="9"/>
    </row>
  </sheetData>
  <sheetProtection algorithmName="SHA-512" hashValue="55uOwvmJUnqipC8Qes0prdVrFy0lDwWyPNhxxJe4F8OwO56bC0JMJeeQ83MLIAb2Jywp2HIdkLZluNkV4v0e+w==" saltValue="1pTkpD9DBhxCka/3z7mLJw==" spinCount="100000" sheet="1" objects="1" scenarios="1"/>
  <mergeCells count="14">
    <mergeCell ref="L5:M5"/>
    <mergeCell ref="D6:E6"/>
    <mergeCell ref="H6:I6"/>
    <mergeCell ref="L6:M6"/>
    <mergeCell ref="A1:M1"/>
    <mergeCell ref="A4:A6"/>
    <mergeCell ref="B4:E4"/>
    <mergeCell ref="F4:I4"/>
    <mergeCell ref="J4:M4"/>
    <mergeCell ref="B5:C6"/>
    <mergeCell ref="D5:E5"/>
    <mergeCell ref="H5:I5"/>
    <mergeCell ref="J5:K6"/>
    <mergeCell ref="F5:G6"/>
  </mergeCells>
  <phoneticPr fontId="4"/>
  <pageMargins left="0.70866141732283472" right="0.70866141732283472"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58"/>
  <sheetViews>
    <sheetView showGridLines="0" zoomScale="112" zoomScaleNormal="112" zoomScaleSheetLayoutView="90" workbookViewId="0">
      <selection sqref="A1:AV1"/>
    </sheetView>
  </sheetViews>
  <sheetFormatPr defaultColWidth="9" defaultRowHeight="13.2"/>
  <cols>
    <col min="1" max="1" width="15.6640625" style="87" customWidth="1"/>
    <col min="2" max="2" width="5.88671875" style="128" customWidth="1"/>
    <col min="3" max="3" width="0.44140625" style="87" customWidth="1"/>
    <col min="4" max="4" width="5.88671875" style="128" customWidth="1"/>
    <col min="5" max="5" width="0.44140625" style="87" customWidth="1"/>
    <col min="6" max="6" width="5.88671875" style="128" customWidth="1"/>
    <col min="7" max="7" width="0.44140625" style="87" customWidth="1"/>
    <col min="8" max="8" width="5.88671875" style="128" customWidth="1"/>
    <col min="9" max="9" width="0.44140625" style="87" customWidth="1"/>
    <col min="10" max="10" width="5.88671875" style="128" customWidth="1"/>
    <col min="11" max="11" width="0.44140625" style="87" customWidth="1"/>
    <col min="12" max="12" width="5.88671875" style="128" customWidth="1"/>
    <col min="13" max="13" width="0.44140625" style="87" customWidth="1"/>
    <col min="14" max="14" width="5.88671875" style="128" customWidth="1"/>
    <col min="15" max="15" width="0.44140625" style="87" customWidth="1"/>
    <col min="16" max="16" width="5.88671875" style="128" customWidth="1"/>
    <col min="17" max="17" width="0.44140625" style="87" customWidth="1"/>
    <col min="18" max="18" width="5.88671875" style="128" customWidth="1"/>
    <col min="19" max="19" width="0.44140625" style="87" customWidth="1"/>
    <col min="20" max="20" width="5.88671875" style="129" customWidth="1"/>
    <col min="21" max="21" width="0.44140625" style="87" customWidth="1"/>
    <col min="22" max="22" width="5.88671875" style="128" customWidth="1"/>
    <col min="23" max="23" width="0.44140625" style="87" customWidth="1"/>
    <col min="24" max="24" width="5.88671875" style="128" customWidth="1"/>
    <col min="25" max="25" width="0.44140625" style="87" customWidth="1"/>
    <col min="26" max="26" width="5.88671875" style="128" customWidth="1"/>
    <col min="27" max="27" width="0.44140625" style="87" customWidth="1"/>
    <col min="28" max="28" width="5.88671875" style="128" customWidth="1"/>
    <col min="29" max="29" width="0.44140625" style="87" customWidth="1"/>
    <col min="30" max="30" width="5.88671875" style="128" customWidth="1"/>
    <col min="31" max="31" width="0.44140625" style="87" customWidth="1"/>
    <col min="32" max="32" width="5.88671875" style="128" customWidth="1"/>
    <col min="33" max="33" width="0.44140625" style="87" customWidth="1"/>
    <col min="34" max="34" width="5.88671875" style="128" customWidth="1"/>
    <col min="35" max="35" width="0.44140625" style="87" customWidth="1"/>
    <col min="36" max="36" width="5.88671875" style="128" customWidth="1"/>
    <col min="37" max="37" width="0.44140625" style="87" customWidth="1"/>
    <col min="38" max="38" width="5.88671875" style="128" customWidth="1"/>
    <col min="39" max="39" width="0.44140625" style="87" customWidth="1"/>
    <col min="40" max="40" width="5.88671875" style="128" customWidth="1"/>
    <col min="41" max="41" width="0.44140625" style="87" customWidth="1"/>
    <col min="42" max="42" width="5.88671875" style="128" customWidth="1"/>
    <col min="43" max="43" width="0.44140625" style="87" customWidth="1"/>
    <col min="44" max="44" width="5.88671875" style="128" customWidth="1"/>
    <col min="45" max="45" width="0.44140625" style="87" customWidth="1"/>
    <col min="46" max="46" width="5.88671875" style="128" customWidth="1"/>
    <col min="47" max="47" width="0.44140625" style="87" customWidth="1"/>
    <col min="48" max="48" width="5.88671875" style="128" customWidth="1"/>
    <col min="49" max="49" width="0.44140625" style="87" customWidth="1"/>
    <col min="50" max="16384" width="9" style="87"/>
  </cols>
  <sheetData>
    <row r="1" spans="1:50" ht="23.1" customHeight="1">
      <c r="A1" s="807" t="s">
        <v>757</v>
      </c>
      <c r="B1" s="807"/>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7"/>
      <c r="AE1" s="807"/>
      <c r="AF1" s="807"/>
      <c r="AG1" s="807"/>
      <c r="AH1" s="807"/>
      <c r="AI1" s="807"/>
      <c r="AJ1" s="807"/>
      <c r="AK1" s="807"/>
      <c r="AL1" s="807"/>
      <c r="AM1" s="807"/>
      <c r="AN1" s="807"/>
      <c r="AO1" s="807"/>
      <c r="AP1" s="807"/>
      <c r="AQ1" s="807"/>
      <c r="AR1" s="807"/>
      <c r="AS1" s="807"/>
      <c r="AT1" s="807"/>
      <c r="AU1" s="807"/>
      <c r="AV1" s="807"/>
    </row>
    <row r="2" spans="1:50" ht="23.1" customHeight="1">
      <c r="L2" s="129"/>
      <c r="T2" s="128"/>
      <c r="AH2" s="581"/>
      <c r="AI2" s="580"/>
      <c r="AJ2" s="581"/>
      <c r="AK2" s="580"/>
      <c r="AL2" s="581"/>
      <c r="AM2" s="580"/>
      <c r="AN2" s="581"/>
      <c r="AO2" s="580"/>
    </row>
    <row r="3" spans="1:50" ht="23.1" customHeight="1">
      <c r="B3" s="253"/>
      <c r="C3" s="253"/>
      <c r="D3" s="253"/>
      <c r="E3" s="253"/>
      <c r="F3" s="253"/>
      <c r="G3" s="253"/>
      <c r="H3" s="253"/>
      <c r="I3" s="253"/>
      <c r="J3" s="253"/>
      <c r="K3" s="253"/>
      <c r="L3" s="253"/>
      <c r="M3" s="253"/>
      <c r="N3" s="253"/>
      <c r="O3" s="253"/>
      <c r="P3" s="253"/>
      <c r="Q3" s="253"/>
      <c r="R3" s="253"/>
      <c r="S3" s="253"/>
      <c r="T3" s="253"/>
      <c r="U3" s="253"/>
      <c r="V3" s="253"/>
      <c r="W3" s="253"/>
      <c r="X3" s="790" t="s">
        <v>716</v>
      </c>
      <c r="Y3" s="790"/>
      <c r="Z3" s="790"/>
      <c r="AA3" s="790"/>
      <c r="AB3" s="790"/>
      <c r="AC3" s="790"/>
      <c r="AD3" s="790"/>
      <c r="AE3" s="790"/>
      <c r="AF3" s="790"/>
      <c r="AG3" s="790"/>
      <c r="AH3" s="790"/>
      <c r="AI3" s="790"/>
      <c r="AJ3" s="790"/>
      <c r="AK3" s="790"/>
      <c r="AL3" s="790"/>
      <c r="AM3" s="790"/>
      <c r="AN3" s="790"/>
      <c r="AO3" s="790"/>
      <c r="AP3" s="790"/>
      <c r="AQ3" s="790"/>
      <c r="AR3" s="790"/>
      <c r="AS3" s="790"/>
      <c r="AT3" s="790"/>
      <c r="AU3" s="790"/>
      <c r="AV3" s="790"/>
      <c r="AW3" s="253"/>
    </row>
    <row r="4" spans="1:50" ht="21.9" customHeight="1">
      <c r="A4" s="942" t="s">
        <v>130</v>
      </c>
      <c r="B4" s="854" t="s">
        <v>707</v>
      </c>
      <c r="C4" s="936"/>
      <c r="D4" s="936"/>
      <c r="E4" s="936"/>
      <c r="F4" s="936"/>
      <c r="G4" s="936"/>
      <c r="H4" s="936"/>
      <c r="I4" s="855"/>
      <c r="J4" s="854" t="s">
        <v>619</v>
      </c>
      <c r="K4" s="936"/>
      <c r="L4" s="936"/>
      <c r="M4" s="936"/>
      <c r="N4" s="936"/>
      <c r="O4" s="936"/>
      <c r="P4" s="936"/>
      <c r="Q4" s="855"/>
      <c r="R4" s="938" t="s">
        <v>626</v>
      </c>
      <c r="S4" s="938"/>
      <c r="T4" s="938"/>
      <c r="U4" s="938"/>
      <c r="V4" s="938"/>
      <c r="W4" s="938"/>
      <c r="X4" s="938"/>
      <c r="Y4" s="938"/>
      <c r="Z4" s="866" t="s">
        <v>676</v>
      </c>
      <c r="AA4" s="937"/>
      <c r="AB4" s="937"/>
      <c r="AC4" s="937"/>
      <c r="AD4" s="937"/>
      <c r="AE4" s="937"/>
      <c r="AF4" s="937"/>
      <c r="AG4" s="865"/>
      <c r="AH4" s="854" t="s">
        <v>708</v>
      </c>
      <c r="AI4" s="936"/>
      <c r="AJ4" s="936"/>
      <c r="AK4" s="936"/>
      <c r="AL4" s="936"/>
      <c r="AM4" s="936"/>
      <c r="AN4" s="936"/>
      <c r="AO4" s="855"/>
      <c r="AP4" s="854" t="s">
        <v>734</v>
      </c>
      <c r="AQ4" s="936"/>
      <c r="AR4" s="936"/>
      <c r="AS4" s="936"/>
      <c r="AT4" s="936"/>
      <c r="AU4" s="936"/>
      <c r="AV4" s="936"/>
      <c r="AW4" s="855"/>
    </row>
    <row r="5" spans="1:50" ht="21.9" customHeight="1">
      <c r="A5" s="943"/>
      <c r="B5" s="740" t="s">
        <v>53</v>
      </c>
      <c r="C5" s="741"/>
      <c r="D5" s="740" t="s">
        <v>60</v>
      </c>
      <c r="E5" s="741"/>
      <c r="F5" s="740" t="s">
        <v>6</v>
      </c>
      <c r="G5" s="741"/>
      <c r="H5" s="740" t="s">
        <v>7</v>
      </c>
      <c r="I5" s="741"/>
      <c r="J5" s="742" t="s">
        <v>53</v>
      </c>
      <c r="K5" s="743"/>
      <c r="L5" s="742" t="s">
        <v>60</v>
      </c>
      <c r="M5" s="743"/>
      <c r="N5" s="742" t="s">
        <v>6</v>
      </c>
      <c r="O5" s="743"/>
      <c r="P5" s="740" t="s">
        <v>7</v>
      </c>
      <c r="Q5" s="741"/>
      <c r="R5" s="742" t="s">
        <v>53</v>
      </c>
      <c r="S5" s="743"/>
      <c r="T5" s="742" t="s">
        <v>60</v>
      </c>
      <c r="U5" s="743"/>
      <c r="V5" s="742" t="s">
        <v>6</v>
      </c>
      <c r="W5" s="743"/>
      <c r="X5" s="740" t="s">
        <v>7</v>
      </c>
      <c r="Y5" s="741"/>
      <c r="Z5" s="744" t="s">
        <v>53</v>
      </c>
      <c r="AA5" s="745"/>
      <c r="AB5" s="744" t="s">
        <v>60</v>
      </c>
      <c r="AC5" s="745"/>
      <c r="AD5" s="744" t="s">
        <v>6</v>
      </c>
      <c r="AE5" s="745"/>
      <c r="AF5" s="744" t="s">
        <v>7</v>
      </c>
      <c r="AG5" s="745"/>
      <c r="AH5" s="939" t="s">
        <v>53</v>
      </c>
      <c r="AI5" s="940"/>
      <c r="AJ5" s="939" t="s">
        <v>60</v>
      </c>
      <c r="AK5" s="940"/>
      <c r="AL5" s="939" t="s">
        <v>6</v>
      </c>
      <c r="AM5" s="940"/>
      <c r="AN5" s="939" t="s">
        <v>7</v>
      </c>
      <c r="AO5" s="940"/>
      <c r="AP5" s="939" t="s">
        <v>53</v>
      </c>
      <c r="AQ5" s="940"/>
      <c r="AR5" s="939" t="s">
        <v>60</v>
      </c>
      <c r="AS5" s="940"/>
      <c r="AT5" s="939" t="s">
        <v>6</v>
      </c>
      <c r="AU5" s="940"/>
      <c r="AV5" s="939" t="s">
        <v>7</v>
      </c>
      <c r="AW5" s="940"/>
    </row>
    <row r="6" spans="1:50" ht="12.9" customHeight="1">
      <c r="A6" s="130"/>
      <c r="B6" s="132" t="s">
        <v>8</v>
      </c>
      <c r="C6" s="116"/>
      <c r="D6" s="131" t="s">
        <v>9</v>
      </c>
      <c r="E6" s="116"/>
      <c r="F6" s="131" t="s">
        <v>9</v>
      </c>
      <c r="G6" s="116"/>
      <c r="H6" s="132" t="s">
        <v>9</v>
      </c>
      <c r="I6" s="133"/>
      <c r="J6" s="131" t="s">
        <v>8</v>
      </c>
      <c r="K6" s="116"/>
      <c r="L6" s="131" t="s">
        <v>9</v>
      </c>
      <c r="M6" s="116"/>
      <c r="N6" s="115" t="s">
        <v>9</v>
      </c>
      <c r="O6" s="117"/>
      <c r="P6" s="115" t="s">
        <v>9</v>
      </c>
      <c r="Q6" s="514"/>
      <c r="R6" s="132" t="s">
        <v>8</v>
      </c>
      <c r="S6" s="116"/>
      <c r="T6" s="131" t="s">
        <v>9</v>
      </c>
      <c r="U6" s="116"/>
      <c r="V6" s="131" t="s">
        <v>9</v>
      </c>
      <c r="W6" s="116"/>
      <c r="X6" s="115" t="s">
        <v>9</v>
      </c>
      <c r="Y6" s="133"/>
      <c r="Z6" s="582" t="s">
        <v>8</v>
      </c>
      <c r="AA6" s="583"/>
      <c r="AB6" s="564" t="s">
        <v>9</v>
      </c>
      <c r="AC6" s="583"/>
      <c r="AD6" s="564" t="s">
        <v>9</v>
      </c>
      <c r="AE6" s="583"/>
      <c r="AF6" s="563" t="s">
        <v>9</v>
      </c>
      <c r="AG6" s="584"/>
      <c r="AH6" s="132" t="s">
        <v>8</v>
      </c>
      <c r="AI6" s="116"/>
      <c r="AJ6" s="131" t="s">
        <v>9</v>
      </c>
      <c r="AK6" s="116"/>
      <c r="AL6" s="131" t="s">
        <v>9</v>
      </c>
      <c r="AM6" s="116"/>
      <c r="AN6" s="115" t="s">
        <v>9</v>
      </c>
      <c r="AO6" s="133"/>
      <c r="AP6" s="132" t="s">
        <v>8</v>
      </c>
      <c r="AQ6" s="116"/>
      <c r="AR6" s="131" t="s">
        <v>9</v>
      </c>
      <c r="AS6" s="116"/>
      <c r="AT6" s="131" t="s">
        <v>9</v>
      </c>
      <c r="AU6" s="116"/>
      <c r="AV6" s="115" t="s">
        <v>9</v>
      </c>
      <c r="AW6" s="133"/>
    </row>
    <row r="7" spans="1:50" ht="12.9" customHeight="1">
      <c r="A7" s="263" t="s">
        <v>131</v>
      </c>
      <c r="B7" s="264">
        <f>SUM(B9,B31,B61,B70,B77,B110,B139)</f>
        <v>72161</v>
      </c>
      <c r="C7" s="265"/>
      <c r="D7" s="264">
        <f>SUM(D9,D31,D61,D70,D77,D110,D139)</f>
        <v>165051</v>
      </c>
      <c r="E7" s="265"/>
      <c r="F7" s="266">
        <f>SUM(F9,F31,F61,F70,F77,F110,F139)</f>
        <v>84555</v>
      </c>
      <c r="G7" s="265"/>
      <c r="H7" s="266">
        <f>SUM(H9,H31,H61,H70,H77,H110,H139)</f>
        <v>80496</v>
      </c>
      <c r="I7" s="265"/>
      <c r="J7" s="585">
        <f>SUM(J9,J31,J61,J70,J77,J110,J139)</f>
        <v>70478</v>
      </c>
      <c r="K7" s="586"/>
      <c r="L7" s="585">
        <f>SUM(L9,L31,L61,L70,L77,L110,L139)</f>
        <v>162439</v>
      </c>
      <c r="M7" s="586"/>
      <c r="N7" s="587">
        <f>SUM(N9,N31,N61,N70,N77,N110,N139)</f>
        <v>82134</v>
      </c>
      <c r="O7" s="586"/>
      <c r="P7" s="587">
        <f>SUM(P9,P31,P61,P70,P77,P110,P139)</f>
        <v>80305</v>
      </c>
      <c r="Q7" s="586"/>
      <c r="R7" s="264">
        <f>SUM(R9,R31,R61,R70,R77,R110,R139)</f>
        <v>70996</v>
      </c>
      <c r="S7" s="265"/>
      <c r="T7" s="264">
        <f>SUM(T9,T31,T61,T70,T77,T110,T139)</f>
        <v>161976</v>
      </c>
      <c r="U7" s="265"/>
      <c r="V7" s="266">
        <f>SUM(V9,V31,V61,V70,V77,V110,V139)</f>
        <v>81867</v>
      </c>
      <c r="W7" s="265"/>
      <c r="X7" s="266">
        <f>SUM(X9,X31,X61,X70,X77,X110,X139)</f>
        <v>80109</v>
      </c>
      <c r="Y7" s="586"/>
      <c r="Z7" s="264">
        <f>SUM(Z9,Z31,Z61,Z70,Z77,Z110,Z139)</f>
        <v>72002</v>
      </c>
      <c r="AA7" s="265"/>
      <c r="AB7" s="264">
        <f>SUM(AB9,AB31,AB61,AB70,AB77,AB110,AB139)</f>
        <v>161652</v>
      </c>
      <c r="AC7" s="265"/>
      <c r="AD7" s="266">
        <f>SUM(AD9,AD31,AD61,AD70,AD77,AD110,AD139)</f>
        <v>81673</v>
      </c>
      <c r="AE7" s="265"/>
      <c r="AF7" s="266">
        <f>SUM(AF9,AF31,AF61,AF70,AF77,AF110,AF139)</f>
        <v>79979</v>
      </c>
      <c r="AG7" s="586"/>
      <c r="AH7" s="264">
        <f>SUM(AH9,AH31,AH61,AH70,AH77,AH110,AH139)</f>
        <v>72858</v>
      </c>
      <c r="AI7" s="265"/>
      <c r="AJ7" s="264">
        <f>SUM(AJ9,AJ31,AJ61,AJ70,AJ77,AJ110,AJ139)</f>
        <v>161278</v>
      </c>
      <c r="AK7" s="265"/>
      <c r="AL7" s="266">
        <f>SUM(AL9,AL31,AL61,AL70,AL77,AL110,AL139)</f>
        <v>81446</v>
      </c>
      <c r="AM7" s="265"/>
      <c r="AN7" s="266">
        <f>SUM(AN9,AN31,AN61,AN70,AN77,AN110,AN139)</f>
        <v>79832</v>
      </c>
      <c r="AO7" s="265"/>
      <c r="AP7" s="264">
        <f>SUM(AP9,AP31,AP61,AP70,AP77,AP110,AP139)</f>
        <v>73527</v>
      </c>
      <c r="AQ7" s="265"/>
      <c r="AR7" s="264">
        <f>SUM(AR9,AR31,AR61,AR70,AR77,AR110,AR139)</f>
        <v>160656</v>
      </c>
      <c r="AS7" s="265"/>
      <c r="AT7" s="266">
        <f>SUM(AT9,AT31,AT61,AT70,AT77,AT110,AT139)</f>
        <v>81109</v>
      </c>
      <c r="AU7" s="265"/>
      <c r="AV7" s="266">
        <f>SUM(AV9,AV31,AV61,AV70,AV77,AV110,AV139)</f>
        <v>79547</v>
      </c>
      <c r="AW7" s="265"/>
      <c r="AX7" s="135"/>
    </row>
    <row r="8" spans="1:50" ht="12.9" customHeight="1">
      <c r="A8" s="130"/>
      <c r="B8" s="136"/>
      <c r="C8" s="137"/>
      <c r="D8" s="138"/>
      <c r="E8" s="137"/>
      <c r="F8" s="136"/>
      <c r="G8" s="137"/>
      <c r="H8" s="136"/>
      <c r="I8" s="521"/>
      <c r="J8" s="588"/>
      <c r="K8" s="589"/>
      <c r="L8" s="590"/>
      <c r="M8" s="589"/>
      <c r="N8" s="588"/>
      <c r="O8" s="589"/>
      <c r="P8" s="588"/>
      <c r="Q8" s="591"/>
      <c r="R8" s="136"/>
      <c r="S8" s="137"/>
      <c r="T8" s="138"/>
      <c r="U8" s="137"/>
      <c r="V8" s="136"/>
      <c r="W8" s="137"/>
      <c r="X8" s="136"/>
      <c r="Y8" s="591"/>
      <c r="Z8" s="136"/>
      <c r="AA8" s="137"/>
      <c r="AB8" s="138"/>
      <c r="AC8" s="137"/>
      <c r="AD8" s="136"/>
      <c r="AE8" s="137"/>
      <c r="AF8" s="136"/>
      <c r="AG8" s="591"/>
      <c r="AH8" s="136"/>
      <c r="AI8" s="137"/>
      <c r="AJ8" s="138"/>
      <c r="AK8" s="137"/>
      <c r="AL8" s="136"/>
      <c r="AM8" s="137"/>
      <c r="AN8" s="136"/>
      <c r="AO8" s="521"/>
      <c r="AP8" s="136"/>
      <c r="AQ8" s="137"/>
      <c r="AR8" s="138"/>
      <c r="AS8" s="137"/>
      <c r="AT8" s="136"/>
      <c r="AU8" s="137"/>
      <c r="AV8" s="136"/>
      <c r="AW8" s="521"/>
      <c r="AX8" s="135"/>
    </row>
    <row r="9" spans="1:50" s="321" customFormat="1" ht="12.9" customHeight="1">
      <c r="A9" s="263" t="s">
        <v>132</v>
      </c>
      <c r="B9" s="264">
        <f>SUM(B10:B29)</f>
        <v>9175</v>
      </c>
      <c r="C9" s="265"/>
      <c r="D9" s="264">
        <f>SUM(D10:D29)</f>
        <v>21144</v>
      </c>
      <c r="E9" s="265"/>
      <c r="F9" s="266">
        <f>SUM(F10:F29)</f>
        <v>10659</v>
      </c>
      <c r="G9" s="265"/>
      <c r="H9" s="266">
        <f>SUM(H10:H29)</f>
        <v>10485</v>
      </c>
      <c r="I9" s="265"/>
      <c r="J9" s="585">
        <f>SUM(J10:J29)</f>
        <v>9030</v>
      </c>
      <c r="K9" s="586"/>
      <c r="L9" s="585">
        <f>SUM(L10:L29)</f>
        <v>20781</v>
      </c>
      <c r="M9" s="586"/>
      <c r="N9" s="587">
        <f>SUM(N10:N29)</f>
        <v>10444</v>
      </c>
      <c r="O9" s="586"/>
      <c r="P9" s="587">
        <f>SUM(P10:P29)</f>
        <v>10337</v>
      </c>
      <c r="Q9" s="586"/>
      <c r="R9" s="264">
        <f>SUM(R10:R29)</f>
        <v>9115</v>
      </c>
      <c r="S9" s="265"/>
      <c r="T9" s="264">
        <f>SUM(T10:T29)</f>
        <v>20758</v>
      </c>
      <c r="U9" s="265"/>
      <c r="V9" s="266">
        <f>SUM(V10:V29)</f>
        <v>10426</v>
      </c>
      <c r="W9" s="265"/>
      <c r="X9" s="266">
        <f>SUM(X10:X29)</f>
        <v>10332</v>
      </c>
      <c r="Y9" s="586"/>
      <c r="Z9" s="264">
        <f>SUM(Z10:Z29)</f>
        <v>9242</v>
      </c>
      <c r="AA9" s="265"/>
      <c r="AB9" s="264">
        <f>SUM(AB10:AB29)</f>
        <v>20750</v>
      </c>
      <c r="AC9" s="265"/>
      <c r="AD9" s="266">
        <f>SUM(AD10:AD29)</f>
        <v>10410</v>
      </c>
      <c r="AE9" s="265"/>
      <c r="AF9" s="266">
        <f>SUM(AF10:AF29)</f>
        <v>10340</v>
      </c>
      <c r="AG9" s="586"/>
      <c r="AH9" s="264">
        <f>SUM(AH10:AH29)</f>
        <v>9274</v>
      </c>
      <c r="AI9" s="265"/>
      <c r="AJ9" s="264">
        <f>SUM(AJ10:AJ29)</f>
        <v>20536</v>
      </c>
      <c r="AK9" s="265"/>
      <c r="AL9" s="266">
        <f>SUM(AL10:AL29)</f>
        <v>10288</v>
      </c>
      <c r="AM9" s="265"/>
      <c r="AN9" s="266">
        <f>SUM(AN10:AN29)</f>
        <v>10248</v>
      </c>
      <c r="AO9" s="265"/>
      <c r="AP9" s="264">
        <f>SUM(AP10:AP29)</f>
        <v>9250</v>
      </c>
      <c r="AQ9" s="265"/>
      <c r="AR9" s="264">
        <f>SUM(AR10:AR29)</f>
        <v>20285</v>
      </c>
      <c r="AS9" s="265"/>
      <c r="AT9" s="266">
        <f>SUM(AT10:AT29)</f>
        <v>10161</v>
      </c>
      <c r="AU9" s="265"/>
      <c r="AV9" s="266">
        <f>SUM(AV10:AV29)</f>
        <v>10124</v>
      </c>
      <c r="AW9" s="265"/>
      <c r="AX9" s="320"/>
    </row>
    <row r="10" spans="1:50" ht="12.9" customHeight="1">
      <c r="A10" s="134" t="s">
        <v>133</v>
      </c>
      <c r="B10" s="104">
        <v>293</v>
      </c>
      <c r="C10" s="137"/>
      <c r="D10" s="104">
        <v>495</v>
      </c>
      <c r="E10" s="137"/>
      <c r="F10" s="105">
        <v>266</v>
      </c>
      <c r="G10" s="137"/>
      <c r="H10" s="105">
        <v>229</v>
      </c>
      <c r="I10" s="521"/>
      <c r="J10" s="592">
        <v>257</v>
      </c>
      <c r="K10" s="589"/>
      <c r="L10" s="592">
        <v>432</v>
      </c>
      <c r="M10" s="589"/>
      <c r="N10" s="593">
        <v>225</v>
      </c>
      <c r="O10" s="589"/>
      <c r="P10" s="593">
        <v>207</v>
      </c>
      <c r="Q10" s="591"/>
      <c r="R10" s="104">
        <v>255</v>
      </c>
      <c r="S10" s="137"/>
      <c r="T10" s="104">
        <v>424</v>
      </c>
      <c r="U10" s="137"/>
      <c r="V10" s="105">
        <v>223</v>
      </c>
      <c r="W10" s="137"/>
      <c r="X10" s="105">
        <v>201</v>
      </c>
      <c r="Y10" s="591"/>
      <c r="Z10" s="104">
        <v>258</v>
      </c>
      <c r="AA10" s="137"/>
      <c r="AB10" s="104">
        <v>424</v>
      </c>
      <c r="AC10" s="137"/>
      <c r="AD10" s="105">
        <v>223</v>
      </c>
      <c r="AE10" s="137"/>
      <c r="AF10" s="105">
        <v>201</v>
      </c>
      <c r="AG10" s="591"/>
      <c r="AH10" s="104">
        <v>264</v>
      </c>
      <c r="AI10" s="137"/>
      <c r="AJ10" s="104">
        <v>429</v>
      </c>
      <c r="AK10" s="137"/>
      <c r="AL10" s="105">
        <v>225</v>
      </c>
      <c r="AM10" s="137"/>
      <c r="AN10" s="105">
        <v>204</v>
      </c>
      <c r="AO10" s="521"/>
      <c r="AP10" s="104">
        <v>257</v>
      </c>
      <c r="AQ10" s="137"/>
      <c r="AR10" s="104">
        <v>422</v>
      </c>
      <c r="AS10" s="137"/>
      <c r="AT10" s="105">
        <v>218</v>
      </c>
      <c r="AU10" s="137"/>
      <c r="AV10" s="105">
        <v>204</v>
      </c>
      <c r="AW10" s="521"/>
      <c r="AX10" s="135"/>
    </row>
    <row r="11" spans="1:50" ht="12.9" customHeight="1">
      <c r="A11" s="134" t="s">
        <v>134</v>
      </c>
      <c r="B11" s="105">
        <v>345</v>
      </c>
      <c r="C11" s="137"/>
      <c r="D11" s="104">
        <v>712</v>
      </c>
      <c r="E11" s="137"/>
      <c r="F11" s="105">
        <v>357</v>
      </c>
      <c r="G11" s="137"/>
      <c r="H11" s="105">
        <v>355</v>
      </c>
      <c r="I11" s="521"/>
      <c r="J11" s="593">
        <v>353</v>
      </c>
      <c r="K11" s="589"/>
      <c r="L11" s="592">
        <v>702</v>
      </c>
      <c r="M11" s="589"/>
      <c r="N11" s="593">
        <v>351</v>
      </c>
      <c r="O11" s="589"/>
      <c r="P11" s="593">
        <v>351</v>
      </c>
      <c r="Q11" s="591"/>
      <c r="R11" s="105">
        <v>362</v>
      </c>
      <c r="S11" s="137"/>
      <c r="T11" s="104">
        <v>709</v>
      </c>
      <c r="U11" s="137"/>
      <c r="V11" s="105">
        <v>356</v>
      </c>
      <c r="W11" s="137"/>
      <c r="X11" s="105">
        <v>353</v>
      </c>
      <c r="Y11" s="591"/>
      <c r="Z11" s="105">
        <v>374</v>
      </c>
      <c r="AA11" s="137"/>
      <c r="AB11" s="104">
        <v>709</v>
      </c>
      <c r="AC11" s="137"/>
      <c r="AD11" s="105">
        <v>351</v>
      </c>
      <c r="AE11" s="137"/>
      <c r="AF11" s="105">
        <v>358</v>
      </c>
      <c r="AG11" s="591"/>
      <c r="AH11" s="105">
        <v>374</v>
      </c>
      <c r="AI11" s="137"/>
      <c r="AJ11" s="104">
        <v>688</v>
      </c>
      <c r="AK11" s="137"/>
      <c r="AL11" s="105">
        <v>332</v>
      </c>
      <c r="AM11" s="137"/>
      <c r="AN11" s="105">
        <v>356</v>
      </c>
      <c r="AO11" s="521"/>
      <c r="AP11" s="105">
        <v>380</v>
      </c>
      <c r="AQ11" s="137"/>
      <c r="AR11" s="104">
        <v>703</v>
      </c>
      <c r="AS11" s="137"/>
      <c r="AT11" s="105">
        <v>344</v>
      </c>
      <c r="AU11" s="137"/>
      <c r="AV11" s="105">
        <v>359</v>
      </c>
      <c r="AW11" s="521"/>
      <c r="AX11" s="135"/>
    </row>
    <row r="12" spans="1:50" ht="12.9" customHeight="1">
      <c r="A12" s="134" t="s">
        <v>135</v>
      </c>
      <c r="B12" s="105">
        <v>689</v>
      </c>
      <c r="C12" s="137"/>
      <c r="D12" s="104">
        <v>1460</v>
      </c>
      <c r="E12" s="137"/>
      <c r="F12" s="105">
        <v>653</v>
      </c>
      <c r="G12" s="137"/>
      <c r="H12" s="105">
        <v>807</v>
      </c>
      <c r="I12" s="521"/>
      <c r="J12" s="593">
        <v>676</v>
      </c>
      <c r="K12" s="589"/>
      <c r="L12" s="592">
        <v>1401</v>
      </c>
      <c r="M12" s="589"/>
      <c r="N12" s="593">
        <v>636</v>
      </c>
      <c r="O12" s="589"/>
      <c r="P12" s="593">
        <v>765</v>
      </c>
      <c r="Q12" s="591"/>
      <c r="R12" s="105">
        <v>679</v>
      </c>
      <c r="S12" s="137"/>
      <c r="T12" s="104">
        <v>1378</v>
      </c>
      <c r="U12" s="137"/>
      <c r="V12" s="105">
        <v>636</v>
      </c>
      <c r="W12" s="137"/>
      <c r="X12" s="105">
        <v>742</v>
      </c>
      <c r="Y12" s="591"/>
      <c r="Z12" s="105">
        <v>697</v>
      </c>
      <c r="AA12" s="137"/>
      <c r="AB12" s="104">
        <v>1406</v>
      </c>
      <c r="AC12" s="137"/>
      <c r="AD12" s="105">
        <v>648</v>
      </c>
      <c r="AE12" s="137"/>
      <c r="AF12" s="105">
        <v>758</v>
      </c>
      <c r="AG12" s="591"/>
      <c r="AH12" s="105">
        <v>706</v>
      </c>
      <c r="AI12" s="137"/>
      <c r="AJ12" s="104">
        <v>1386</v>
      </c>
      <c r="AK12" s="137"/>
      <c r="AL12" s="105">
        <v>643</v>
      </c>
      <c r="AM12" s="137"/>
      <c r="AN12" s="105">
        <v>743</v>
      </c>
      <c r="AO12" s="521"/>
      <c r="AP12" s="105">
        <v>710</v>
      </c>
      <c r="AQ12" s="137"/>
      <c r="AR12" s="104">
        <v>1376</v>
      </c>
      <c r="AS12" s="137"/>
      <c r="AT12" s="105">
        <v>631</v>
      </c>
      <c r="AU12" s="137"/>
      <c r="AV12" s="105">
        <v>745</v>
      </c>
      <c r="AW12" s="521"/>
      <c r="AX12" s="135"/>
    </row>
    <row r="13" spans="1:50" ht="12.9" customHeight="1">
      <c r="A13" s="134" t="s">
        <v>136</v>
      </c>
      <c r="B13" s="105">
        <v>219</v>
      </c>
      <c r="C13" s="137"/>
      <c r="D13" s="104">
        <v>462</v>
      </c>
      <c r="E13" s="137"/>
      <c r="F13" s="105">
        <v>235</v>
      </c>
      <c r="G13" s="137"/>
      <c r="H13" s="105">
        <v>227</v>
      </c>
      <c r="I13" s="521"/>
      <c r="J13" s="593">
        <v>212</v>
      </c>
      <c r="K13" s="589"/>
      <c r="L13" s="592">
        <v>451</v>
      </c>
      <c r="M13" s="589"/>
      <c r="N13" s="593">
        <v>228</v>
      </c>
      <c r="O13" s="589"/>
      <c r="P13" s="593">
        <v>223</v>
      </c>
      <c r="Q13" s="591"/>
      <c r="R13" s="105">
        <v>228</v>
      </c>
      <c r="S13" s="137"/>
      <c r="T13" s="104">
        <v>484</v>
      </c>
      <c r="U13" s="137"/>
      <c r="V13" s="105">
        <v>245</v>
      </c>
      <c r="W13" s="137"/>
      <c r="X13" s="105">
        <v>239</v>
      </c>
      <c r="Y13" s="591"/>
      <c r="Z13" s="105">
        <v>235</v>
      </c>
      <c r="AA13" s="137"/>
      <c r="AB13" s="104">
        <v>484</v>
      </c>
      <c r="AC13" s="137"/>
      <c r="AD13" s="105">
        <v>238</v>
      </c>
      <c r="AE13" s="137"/>
      <c r="AF13" s="105">
        <v>246</v>
      </c>
      <c r="AG13" s="591"/>
      <c r="AH13" s="105">
        <v>234</v>
      </c>
      <c r="AI13" s="137"/>
      <c r="AJ13" s="104">
        <v>487</v>
      </c>
      <c r="AK13" s="137"/>
      <c r="AL13" s="105">
        <v>237</v>
      </c>
      <c r="AM13" s="137"/>
      <c r="AN13" s="105">
        <v>250</v>
      </c>
      <c r="AO13" s="521"/>
      <c r="AP13" s="105">
        <v>241</v>
      </c>
      <c r="AQ13" s="137"/>
      <c r="AR13" s="104">
        <v>490</v>
      </c>
      <c r="AS13" s="137"/>
      <c r="AT13" s="105">
        <v>238</v>
      </c>
      <c r="AU13" s="137"/>
      <c r="AV13" s="105">
        <v>252</v>
      </c>
      <c r="AW13" s="521"/>
      <c r="AX13" s="135"/>
    </row>
    <row r="14" spans="1:50" ht="12.9" customHeight="1">
      <c r="A14" s="134" t="s">
        <v>137</v>
      </c>
      <c r="B14" s="105">
        <v>269</v>
      </c>
      <c r="C14" s="137"/>
      <c r="D14" s="104">
        <v>646</v>
      </c>
      <c r="E14" s="137"/>
      <c r="F14" s="105">
        <v>311</v>
      </c>
      <c r="G14" s="137"/>
      <c r="H14" s="105">
        <v>335</v>
      </c>
      <c r="I14" s="521"/>
      <c r="J14" s="593">
        <v>274</v>
      </c>
      <c r="K14" s="589"/>
      <c r="L14" s="592">
        <v>655</v>
      </c>
      <c r="M14" s="589"/>
      <c r="N14" s="593">
        <v>315</v>
      </c>
      <c r="O14" s="589"/>
      <c r="P14" s="593">
        <v>340</v>
      </c>
      <c r="Q14" s="591"/>
      <c r="R14" s="105">
        <v>273</v>
      </c>
      <c r="S14" s="137"/>
      <c r="T14" s="104">
        <v>640</v>
      </c>
      <c r="U14" s="137"/>
      <c r="V14" s="105">
        <v>304</v>
      </c>
      <c r="W14" s="137"/>
      <c r="X14" s="105">
        <v>336</v>
      </c>
      <c r="Y14" s="591"/>
      <c r="Z14" s="105">
        <v>267</v>
      </c>
      <c r="AA14" s="137"/>
      <c r="AB14" s="104">
        <v>611</v>
      </c>
      <c r="AC14" s="137"/>
      <c r="AD14" s="105">
        <v>290</v>
      </c>
      <c r="AE14" s="137"/>
      <c r="AF14" s="105">
        <v>321</v>
      </c>
      <c r="AG14" s="591"/>
      <c r="AH14" s="105">
        <v>275</v>
      </c>
      <c r="AI14" s="137"/>
      <c r="AJ14" s="104">
        <v>613</v>
      </c>
      <c r="AK14" s="137"/>
      <c r="AL14" s="105">
        <v>291</v>
      </c>
      <c r="AM14" s="137"/>
      <c r="AN14" s="105">
        <v>322</v>
      </c>
      <c r="AO14" s="521"/>
      <c r="AP14" s="105">
        <v>268</v>
      </c>
      <c r="AQ14" s="137"/>
      <c r="AR14" s="104">
        <v>591</v>
      </c>
      <c r="AS14" s="137"/>
      <c r="AT14" s="105">
        <v>280</v>
      </c>
      <c r="AU14" s="137"/>
      <c r="AV14" s="105">
        <v>311</v>
      </c>
      <c r="AW14" s="521"/>
      <c r="AX14" s="135"/>
    </row>
    <row r="15" spans="1:50" ht="12.9" customHeight="1">
      <c r="A15" s="134" t="s">
        <v>138</v>
      </c>
      <c r="B15" s="105">
        <v>115</v>
      </c>
      <c r="C15" s="137"/>
      <c r="D15" s="104">
        <v>285</v>
      </c>
      <c r="E15" s="137"/>
      <c r="F15" s="105">
        <v>132</v>
      </c>
      <c r="G15" s="137"/>
      <c r="H15" s="105">
        <v>153</v>
      </c>
      <c r="I15" s="521"/>
      <c r="J15" s="593">
        <v>115</v>
      </c>
      <c r="K15" s="589"/>
      <c r="L15" s="592">
        <v>274</v>
      </c>
      <c r="M15" s="589"/>
      <c r="N15" s="593">
        <v>130</v>
      </c>
      <c r="O15" s="589"/>
      <c r="P15" s="593">
        <v>144</v>
      </c>
      <c r="Q15" s="591"/>
      <c r="R15" s="105">
        <v>123</v>
      </c>
      <c r="S15" s="137"/>
      <c r="T15" s="104">
        <v>277</v>
      </c>
      <c r="U15" s="137"/>
      <c r="V15" s="105">
        <v>132</v>
      </c>
      <c r="W15" s="137"/>
      <c r="X15" s="105">
        <v>145</v>
      </c>
      <c r="Y15" s="591"/>
      <c r="Z15" s="105">
        <v>121</v>
      </c>
      <c r="AA15" s="137"/>
      <c r="AB15" s="104">
        <v>270</v>
      </c>
      <c r="AC15" s="137"/>
      <c r="AD15" s="105">
        <v>129</v>
      </c>
      <c r="AE15" s="137"/>
      <c r="AF15" s="105">
        <v>141</v>
      </c>
      <c r="AG15" s="591"/>
      <c r="AH15" s="105">
        <v>122</v>
      </c>
      <c r="AI15" s="137"/>
      <c r="AJ15" s="104">
        <v>271</v>
      </c>
      <c r="AK15" s="137"/>
      <c r="AL15" s="105">
        <v>131</v>
      </c>
      <c r="AM15" s="137"/>
      <c r="AN15" s="105">
        <v>140</v>
      </c>
      <c r="AO15" s="521"/>
      <c r="AP15" s="105">
        <v>119</v>
      </c>
      <c r="AQ15" s="137"/>
      <c r="AR15" s="104">
        <v>264</v>
      </c>
      <c r="AS15" s="137"/>
      <c r="AT15" s="105">
        <v>128</v>
      </c>
      <c r="AU15" s="137"/>
      <c r="AV15" s="105">
        <v>136</v>
      </c>
      <c r="AW15" s="521"/>
      <c r="AX15" s="135"/>
    </row>
    <row r="16" spans="1:50" ht="12.9" customHeight="1">
      <c r="A16" s="134" t="s">
        <v>139</v>
      </c>
      <c r="B16" s="105">
        <v>218</v>
      </c>
      <c r="C16" s="137"/>
      <c r="D16" s="104">
        <v>539</v>
      </c>
      <c r="E16" s="137"/>
      <c r="F16" s="105">
        <v>261</v>
      </c>
      <c r="G16" s="137"/>
      <c r="H16" s="105">
        <v>278</v>
      </c>
      <c r="I16" s="521"/>
      <c r="J16" s="593">
        <v>233</v>
      </c>
      <c r="K16" s="589"/>
      <c r="L16" s="592">
        <v>542</v>
      </c>
      <c r="M16" s="589"/>
      <c r="N16" s="593">
        <v>268</v>
      </c>
      <c r="O16" s="589"/>
      <c r="P16" s="593">
        <v>274</v>
      </c>
      <c r="Q16" s="591"/>
      <c r="R16" s="105">
        <v>239</v>
      </c>
      <c r="S16" s="137"/>
      <c r="T16" s="104">
        <v>543</v>
      </c>
      <c r="U16" s="137"/>
      <c r="V16" s="105">
        <v>268</v>
      </c>
      <c r="W16" s="137"/>
      <c r="X16" s="105">
        <v>275</v>
      </c>
      <c r="Y16" s="591"/>
      <c r="Z16" s="105">
        <v>234</v>
      </c>
      <c r="AA16" s="137"/>
      <c r="AB16" s="104">
        <v>513</v>
      </c>
      <c r="AC16" s="137"/>
      <c r="AD16" s="105">
        <v>253</v>
      </c>
      <c r="AE16" s="137"/>
      <c r="AF16" s="105">
        <v>260</v>
      </c>
      <c r="AG16" s="591"/>
      <c r="AH16" s="105">
        <v>239</v>
      </c>
      <c r="AI16" s="137"/>
      <c r="AJ16" s="104">
        <v>520</v>
      </c>
      <c r="AK16" s="137"/>
      <c r="AL16" s="105">
        <v>251</v>
      </c>
      <c r="AM16" s="137"/>
      <c r="AN16" s="105">
        <v>269</v>
      </c>
      <c r="AO16" s="521"/>
      <c r="AP16" s="105">
        <v>237</v>
      </c>
      <c r="AQ16" s="137"/>
      <c r="AR16" s="104">
        <v>516</v>
      </c>
      <c r="AS16" s="137"/>
      <c r="AT16" s="105">
        <v>247</v>
      </c>
      <c r="AU16" s="137"/>
      <c r="AV16" s="105">
        <v>269</v>
      </c>
      <c r="AW16" s="521"/>
      <c r="AX16" s="135"/>
    </row>
    <row r="17" spans="1:50" ht="12.9" customHeight="1">
      <c r="A17" s="134" t="s">
        <v>140</v>
      </c>
      <c r="B17" s="105">
        <v>176</v>
      </c>
      <c r="C17" s="137"/>
      <c r="D17" s="104">
        <v>445</v>
      </c>
      <c r="E17" s="137"/>
      <c r="F17" s="105">
        <v>217</v>
      </c>
      <c r="G17" s="137"/>
      <c r="H17" s="105">
        <v>228</v>
      </c>
      <c r="I17" s="521"/>
      <c r="J17" s="593">
        <v>166</v>
      </c>
      <c r="K17" s="589"/>
      <c r="L17" s="592">
        <v>444</v>
      </c>
      <c r="M17" s="589"/>
      <c r="N17" s="593">
        <v>213</v>
      </c>
      <c r="O17" s="589"/>
      <c r="P17" s="593">
        <v>231</v>
      </c>
      <c r="Q17" s="591"/>
      <c r="R17" s="105">
        <v>164</v>
      </c>
      <c r="S17" s="137"/>
      <c r="T17" s="104">
        <v>437</v>
      </c>
      <c r="U17" s="137"/>
      <c r="V17" s="105">
        <v>208</v>
      </c>
      <c r="W17" s="137"/>
      <c r="X17" s="105">
        <v>229</v>
      </c>
      <c r="Y17" s="591"/>
      <c r="Z17" s="105">
        <v>175</v>
      </c>
      <c r="AA17" s="137"/>
      <c r="AB17" s="104">
        <v>446</v>
      </c>
      <c r="AC17" s="137"/>
      <c r="AD17" s="105">
        <v>218</v>
      </c>
      <c r="AE17" s="137"/>
      <c r="AF17" s="105">
        <v>228</v>
      </c>
      <c r="AG17" s="591"/>
      <c r="AH17" s="105">
        <v>176</v>
      </c>
      <c r="AI17" s="137"/>
      <c r="AJ17" s="104">
        <v>433</v>
      </c>
      <c r="AK17" s="137"/>
      <c r="AL17" s="105">
        <v>214</v>
      </c>
      <c r="AM17" s="137"/>
      <c r="AN17" s="105">
        <v>219</v>
      </c>
      <c r="AO17" s="521"/>
      <c r="AP17" s="105">
        <v>194</v>
      </c>
      <c r="AQ17" s="137"/>
      <c r="AR17" s="104">
        <v>451</v>
      </c>
      <c r="AS17" s="137"/>
      <c r="AT17" s="105">
        <v>224</v>
      </c>
      <c r="AU17" s="137"/>
      <c r="AV17" s="105">
        <v>227</v>
      </c>
      <c r="AW17" s="521"/>
      <c r="AX17" s="135"/>
    </row>
    <row r="18" spans="1:50" ht="12.9" customHeight="1">
      <c r="A18" s="134" t="s">
        <v>141</v>
      </c>
      <c r="B18" s="105">
        <v>321</v>
      </c>
      <c r="C18" s="137"/>
      <c r="D18" s="104">
        <v>734</v>
      </c>
      <c r="E18" s="137"/>
      <c r="F18" s="105">
        <v>378</v>
      </c>
      <c r="G18" s="137"/>
      <c r="H18" s="105">
        <v>356</v>
      </c>
      <c r="I18" s="521"/>
      <c r="J18" s="593">
        <v>304</v>
      </c>
      <c r="K18" s="589"/>
      <c r="L18" s="592">
        <v>719</v>
      </c>
      <c r="M18" s="589"/>
      <c r="N18" s="593">
        <v>364</v>
      </c>
      <c r="O18" s="589"/>
      <c r="P18" s="593">
        <v>355</v>
      </c>
      <c r="Q18" s="591"/>
      <c r="R18" s="105">
        <v>305</v>
      </c>
      <c r="S18" s="137"/>
      <c r="T18" s="104">
        <v>711</v>
      </c>
      <c r="U18" s="137"/>
      <c r="V18" s="105">
        <v>360</v>
      </c>
      <c r="W18" s="137"/>
      <c r="X18" s="105">
        <v>351</v>
      </c>
      <c r="Y18" s="591"/>
      <c r="Z18" s="105">
        <v>301</v>
      </c>
      <c r="AA18" s="137"/>
      <c r="AB18" s="104">
        <v>708</v>
      </c>
      <c r="AC18" s="137"/>
      <c r="AD18" s="105">
        <v>357</v>
      </c>
      <c r="AE18" s="137"/>
      <c r="AF18" s="105">
        <v>351</v>
      </c>
      <c r="AG18" s="591"/>
      <c r="AH18" s="105">
        <v>291</v>
      </c>
      <c r="AI18" s="137"/>
      <c r="AJ18" s="104">
        <v>675</v>
      </c>
      <c r="AK18" s="137"/>
      <c r="AL18" s="105">
        <v>340</v>
      </c>
      <c r="AM18" s="137"/>
      <c r="AN18" s="105">
        <v>335</v>
      </c>
      <c r="AO18" s="521"/>
      <c r="AP18" s="105">
        <v>290</v>
      </c>
      <c r="AQ18" s="137"/>
      <c r="AR18" s="104">
        <v>677</v>
      </c>
      <c r="AS18" s="137"/>
      <c r="AT18" s="105">
        <v>337</v>
      </c>
      <c r="AU18" s="137"/>
      <c r="AV18" s="105">
        <v>340</v>
      </c>
      <c r="AW18" s="521"/>
      <c r="AX18" s="135"/>
    </row>
    <row r="19" spans="1:50" ht="12.9" customHeight="1">
      <c r="A19" s="134" t="s">
        <v>142</v>
      </c>
      <c r="B19" s="105">
        <v>324</v>
      </c>
      <c r="C19" s="137"/>
      <c r="D19" s="104">
        <v>741</v>
      </c>
      <c r="E19" s="137"/>
      <c r="F19" s="105">
        <v>373</v>
      </c>
      <c r="G19" s="137"/>
      <c r="H19" s="105">
        <v>368</v>
      </c>
      <c r="I19" s="521"/>
      <c r="J19" s="593">
        <v>314</v>
      </c>
      <c r="K19" s="589"/>
      <c r="L19" s="592">
        <v>701</v>
      </c>
      <c r="M19" s="589"/>
      <c r="N19" s="593">
        <v>351</v>
      </c>
      <c r="O19" s="589"/>
      <c r="P19" s="593">
        <v>350</v>
      </c>
      <c r="Q19" s="591"/>
      <c r="R19" s="105">
        <v>314</v>
      </c>
      <c r="S19" s="137"/>
      <c r="T19" s="104">
        <v>696</v>
      </c>
      <c r="U19" s="137"/>
      <c r="V19" s="105">
        <v>352</v>
      </c>
      <c r="W19" s="137"/>
      <c r="X19" s="105">
        <v>344</v>
      </c>
      <c r="Y19" s="591"/>
      <c r="Z19" s="105">
        <v>320</v>
      </c>
      <c r="AA19" s="137"/>
      <c r="AB19" s="104">
        <v>694</v>
      </c>
      <c r="AC19" s="137"/>
      <c r="AD19" s="105">
        <v>345</v>
      </c>
      <c r="AE19" s="137"/>
      <c r="AF19" s="105">
        <v>349</v>
      </c>
      <c r="AG19" s="591"/>
      <c r="AH19" s="105">
        <v>328</v>
      </c>
      <c r="AI19" s="137"/>
      <c r="AJ19" s="104">
        <v>698</v>
      </c>
      <c r="AK19" s="137"/>
      <c r="AL19" s="105">
        <v>347</v>
      </c>
      <c r="AM19" s="137"/>
      <c r="AN19" s="105">
        <v>351</v>
      </c>
      <c r="AO19" s="521"/>
      <c r="AP19" s="105">
        <v>330</v>
      </c>
      <c r="AQ19" s="137"/>
      <c r="AR19" s="104">
        <v>686</v>
      </c>
      <c r="AS19" s="137"/>
      <c r="AT19" s="105">
        <v>343</v>
      </c>
      <c r="AU19" s="137"/>
      <c r="AV19" s="105">
        <v>343</v>
      </c>
      <c r="AW19" s="521"/>
      <c r="AX19" s="135"/>
    </row>
    <row r="20" spans="1:50" ht="12.9" customHeight="1">
      <c r="A20" s="134" t="s">
        <v>143</v>
      </c>
      <c r="B20" s="105">
        <v>168</v>
      </c>
      <c r="C20" s="137"/>
      <c r="D20" s="104">
        <v>389</v>
      </c>
      <c r="E20" s="137"/>
      <c r="F20" s="105">
        <v>181</v>
      </c>
      <c r="G20" s="137"/>
      <c r="H20" s="105">
        <v>208</v>
      </c>
      <c r="I20" s="521"/>
      <c r="J20" s="593">
        <v>177</v>
      </c>
      <c r="K20" s="589"/>
      <c r="L20" s="592">
        <v>389</v>
      </c>
      <c r="M20" s="589"/>
      <c r="N20" s="593">
        <v>182</v>
      </c>
      <c r="O20" s="589"/>
      <c r="P20" s="593">
        <v>207</v>
      </c>
      <c r="Q20" s="591"/>
      <c r="R20" s="105">
        <v>183</v>
      </c>
      <c r="S20" s="137"/>
      <c r="T20" s="104">
        <v>392</v>
      </c>
      <c r="U20" s="137"/>
      <c r="V20" s="105">
        <v>189</v>
      </c>
      <c r="W20" s="137"/>
      <c r="X20" s="105">
        <v>203</v>
      </c>
      <c r="Y20" s="591"/>
      <c r="Z20" s="105">
        <v>186</v>
      </c>
      <c r="AA20" s="137"/>
      <c r="AB20" s="104">
        <v>385</v>
      </c>
      <c r="AC20" s="137"/>
      <c r="AD20" s="105">
        <v>191</v>
      </c>
      <c r="AE20" s="137"/>
      <c r="AF20" s="105">
        <v>194</v>
      </c>
      <c r="AG20" s="591"/>
      <c r="AH20" s="105">
        <v>190</v>
      </c>
      <c r="AI20" s="137"/>
      <c r="AJ20" s="104">
        <v>385</v>
      </c>
      <c r="AK20" s="137"/>
      <c r="AL20" s="105">
        <v>191</v>
      </c>
      <c r="AM20" s="137"/>
      <c r="AN20" s="105">
        <v>194</v>
      </c>
      <c r="AO20" s="521"/>
      <c r="AP20" s="105">
        <v>180</v>
      </c>
      <c r="AQ20" s="137"/>
      <c r="AR20" s="104">
        <v>374</v>
      </c>
      <c r="AS20" s="137"/>
      <c r="AT20" s="105">
        <v>185</v>
      </c>
      <c r="AU20" s="137"/>
      <c r="AV20" s="105">
        <v>189</v>
      </c>
      <c r="AW20" s="521"/>
      <c r="AX20" s="135"/>
    </row>
    <row r="21" spans="1:50" ht="12.9" customHeight="1">
      <c r="A21" s="134" t="s">
        <v>144</v>
      </c>
      <c r="B21" s="105">
        <v>144</v>
      </c>
      <c r="C21" s="137"/>
      <c r="D21" s="104">
        <v>332</v>
      </c>
      <c r="E21" s="137"/>
      <c r="F21" s="105">
        <v>157</v>
      </c>
      <c r="G21" s="137"/>
      <c r="H21" s="105">
        <v>175</v>
      </c>
      <c r="I21" s="521"/>
      <c r="J21" s="593">
        <v>148</v>
      </c>
      <c r="K21" s="589"/>
      <c r="L21" s="592">
        <v>326</v>
      </c>
      <c r="M21" s="589"/>
      <c r="N21" s="593">
        <v>157</v>
      </c>
      <c r="O21" s="589"/>
      <c r="P21" s="593">
        <v>169</v>
      </c>
      <c r="Q21" s="591"/>
      <c r="R21" s="105">
        <v>151</v>
      </c>
      <c r="S21" s="137"/>
      <c r="T21" s="104">
        <v>333</v>
      </c>
      <c r="U21" s="137"/>
      <c r="V21" s="105">
        <v>161</v>
      </c>
      <c r="W21" s="137"/>
      <c r="X21" s="105">
        <v>172</v>
      </c>
      <c r="Y21" s="591"/>
      <c r="Z21" s="105">
        <v>151</v>
      </c>
      <c r="AA21" s="137"/>
      <c r="AB21" s="104">
        <v>333</v>
      </c>
      <c r="AC21" s="137"/>
      <c r="AD21" s="105">
        <v>159</v>
      </c>
      <c r="AE21" s="137"/>
      <c r="AF21" s="105">
        <v>174</v>
      </c>
      <c r="AG21" s="591"/>
      <c r="AH21" s="105">
        <v>146</v>
      </c>
      <c r="AI21" s="137"/>
      <c r="AJ21" s="104">
        <v>314</v>
      </c>
      <c r="AK21" s="137"/>
      <c r="AL21" s="105">
        <v>144</v>
      </c>
      <c r="AM21" s="137"/>
      <c r="AN21" s="105">
        <v>170</v>
      </c>
      <c r="AO21" s="521"/>
      <c r="AP21" s="105">
        <v>147</v>
      </c>
      <c r="AQ21" s="137"/>
      <c r="AR21" s="104">
        <v>306</v>
      </c>
      <c r="AS21" s="137"/>
      <c r="AT21" s="105">
        <v>142</v>
      </c>
      <c r="AU21" s="137"/>
      <c r="AV21" s="105">
        <v>164</v>
      </c>
      <c r="AW21" s="521"/>
      <c r="AX21" s="135"/>
    </row>
    <row r="22" spans="1:50" ht="12.9" customHeight="1">
      <c r="A22" s="134" t="s">
        <v>145</v>
      </c>
      <c r="B22" s="105">
        <v>205</v>
      </c>
      <c r="C22" s="137"/>
      <c r="D22" s="104">
        <v>482</v>
      </c>
      <c r="E22" s="137"/>
      <c r="F22" s="105">
        <v>250</v>
      </c>
      <c r="G22" s="137"/>
      <c r="H22" s="105">
        <v>232</v>
      </c>
      <c r="I22" s="521"/>
      <c r="J22" s="593">
        <v>216</v>
      </c>
      <c r="K22" s="589"/>
      <c r="L22" s="592">
        <v>491</v>
      </c>
      <c r="M22" s="589"/>
      <c r="N22" s="593">
        <v>252</v>
      </c>
      <c r="O22" s="589"/>
      <c r="P22" s="593">
        <v>239</v>
      </c>
      <c r="Q22" s="591"/>
      <c r="R22" s="105">
        <v>213</v>
      </c>
      <c r="S22" s="137"/>
      <c r="T22" s="104">
        <v>493</v>
      </c>
      <c r="U22" s="137"/>
      <c r="V22" s="105">
        <v>251</v>
      </c>
      <c r="W22" s="137"/>
      <c r="X22" s="105">
        <v>242</v>
      </c>
      <c r="Y22" s="591"/>
      <c r="Z22" s="105">
        <v>217</v>
      </c>
      <c r="AA22" s="137"/>
      <c r="AB22" s="104">
        <v>497</v>
      </c>
      <c r="AC22" s="137"/>
      <c r="AD22" s="105">
        <v>261</v>
      </c>
      <c r="AE22" s="137"/>
      <c r="AF22" s="105">
        <v>236</v>
      </c>
      <c r="AG22" s="591"/>
      <c r="AH22" s="105">
        <v>212</v>
      </c>
      <c r="AI22" s="137"/>
      <c r="AJ22" s="104">
        <v>497</v>
      </c>
      <c r="AK22" s="137"/>
      <c r="AL22" s="105">
        <v>259</v>
      </c>
      <c r="AM22" s="137"/>
      <c r="AN22" s="105">
        <v>238</v>
      </c>
      <c r="AO22" s="521"/>
      <c r="AP22" s="105">
        <v>205</v>
      </c>
      <c r="AQ22" s="137"/>
      <c r="AR22" s="104">
        <v>476</v>
      </c>
      <c r="AS22" s="137"/>
      <c r="AT22" s="105">
        <v>248</v>
      </c>
      <c r="AU22" s="137"/>
      <c r="AV22" s="105">
        <v>228</v>
      </c>
      <c r="AW22" s="521"/>
      <c r="AX22" s="135"/>
    </row>
    <row r="23" spans="1:50" ht="12.9" customHeight="1">
      <c r="A23" s="134" t="s">
        <v>146</v>
      </c>
      <c r="B23" s="105">
        <v>162</v>
      </c>
      <c r="C23" s="137"/>
      <c r="D23" s="104">
        <v>396</v>
      </c>
      <c r="E23" s="137"/>
      <c r="F23" s="105">
        <v>190</v>
      </c>
      <c r="G23" s="137"/>
      <c r="H23" s="105">
        <v>206</v>
      </c>
      <c r="I23" s="521"/>
      <c r="J23" s="593">
        <v>169</v>
      </c>
      <c r="K23" s="589"/>
      <c r="L23" s="592">
        <v>411</v>
      </c>
      <c r="M23" s="589"/>
      <c r="N23" s="593">
        <v>201</v>
      </c>
      <c r="O23" s="589"/>
      <c r="P23" s="593">
        <v>210</v>
      </c>
      <c r="Q23" s="591"/>
      <c r="R23" s="105">
        <v>177</v>
      </c>
      <c r="S23" s="137"/>
      <c r="T23" s="104">
        <v>425</v>
      </c>
      <c r="U23" s="137"/>
      <c r="V23" s="105">
        <v>201</v>
      </c>
      <c r="W23" s="137"/>
      <c r="X23" s="105">
        <v>224</v>
      </c>
      <c r="Y23" s="591"/>
      <c r="Z23" s="105">
        <v>177</v>
      </c>
      <c r="AA23" s="137"/>
      <c r="AB23" s="104">
        <v>422</v>
      </c>
      <c r="AC23" s="137"/>
      <c r="AD23" s="105">
        <v>207</v>
      </c>
      <c r="AE23" s="137"/>
      <c r="AF23" s="105">
        <v>215</v>
      </c>
      <c r="AG23" s="591"/>
      <c r="AH23" s="105">
        <v>172</v>
      </c>
      <c r="AI23" s="137"/>
      <c r="AJ23" s="104">
        <v>416</v>
      </c>
      <c r="AK23" s="137"/>
      <c r="AL23" s="105">
        <v>203</v>
      </c>
      <c r="AM23" s="137"/>
      <c r="AN23" s="105">
        <v>213</v>
      </c>
      <c r="AO23" s="521"/>
      <c r="AP23" s="105">
        <v>172</v>
      </c>
      <c r="AQ23" s="137"/>
      <c r="AR23" s="104">
        <v>410</v>
      </c>
      <c r="AS23" s="137"/>
      <c r="AT23" s="105">
        <v>199</v>
      </c>
      <c r="AU23" s="137"/>
      <c r="AV23" s="105">
        <v>211</v>
      </c>
      <c r="AW23" s="521"/>
      <c r="AX23" s="135"/>
    </row>
    <row r="24" spans="1:50" ht="12.9" customHeight="1">
      <c r="A24" s="134" t="s">
        <v>400</v>
      </c>
      <c r="B24" s="105">
        <v>224</v>
      </c>
      <c r="C24" s="137"/>
      <c r="D24" s="104">
        <v>559</v>
      </c>
      <c r="E24" s="137"/>
      <c r="F24" s="105">
        <v>269</v>
      </c>
      <c r="G24" s="137"/>
      <c r="H24" s="105">
        <v>290</v>
      </c>
      <c r="I24" s="521"/>
      <c r="J24" s="593">
        <v>242</v>
      </c>
      <c r="K24" s="589"/>
      <c r="L24" s="592">
        <v>568</v>
      </c>
      <c r="M24" s="589"/>
      <c r="N24" s="593">
        <v>272</v>
      </c>
      <c r="O24" s="589"/>
      <c r="P24" s="593">
        <v>296</v>
      </c>
      <c r="Q24" s="591"/>
      <c r="R24" s="105">
        <v>240</v>
      </c>
      <c r="S24" s="137"/>
      <c r="T24" s="104">
        <v>567</v>
      </c>
      <c r="U24" s="137"/>
      <c r="V24" s="105">
        <v>272</v>
      </c>
      <c r="W24" s="137"/>
      <c r="X24" s="105">
        <v>295</v>
      </c>
      <c r="Y24" s="591"/>
      <c r="Z24" s="105">
        <v>256</v>
      </c>
      <c r="AA24" s="137"/>
      <c r="AB24" s="104">
        <v>584</v>
      </c>
      <c r="AC24" s="137"/>
      <c r="AD24" s="105">
        <v>277</v>
      </c>
      <c r="AE24" s="137"/>
      <c r="AF24" s="105">
        <v>307</v>
      </c>
      <c r="AG24" s="591"/>
      <c r="AH24" s="105">
        <v>258</v>
      </c>
      <c r="AI24" s="137"/>
      <c r="AJ24" s="104">
        <v>571</v>
      </c>
      <c r="AK24" s="137"/>
      <c r="AL24" s="105">
        <v>276</v>
      </c>
      <c r="AM24" s="137"/>
      <c r="AN24" s="105">
        <v>295</v>
      </c>
      <c r="AO24" s="521"/>
      <c r="AP24" s="105">
        <v>252</v>
      </c>
      <c r="AQ24" s="137"/>
      <c r="AR24" s="104">
        <v>552</v>
      </c>
      <c r="AS24" s="137"/>
      <c r="AT24" s="105">
        <v>261</v>
      </c>
      <c r="AU24" s="137"/>
      <c r="AV24" s="105">
        <v>291</v>
      </c>
      <c r="AW24" s="521"/>
      <c r="AX24" s="135"/>
    </row>
    <row r="25" spans="1:50" ht="12.9" customHeight="1">
      <c r="A25" s="134" t="s">
        <v>147</v>
      </c>
      <c r="B25" s="105">
        <v>301</v>
      </c>
      <c r="C25" s="137"/>
      <c r="D25" s="104">
        <v>703</v>
      </c>
      <c r="E25" s="137"/>
      <c r="F25" s="105">
        <v>329</v>
      </c>
      <c r="G25" s="137"/>
      <c r="H25" s="105">
        <v>374</v>
      </c>
      <c r="I25" s="521"/>
      <c r="J25" s="593">
        <v>295</v>
      </c>
      <c r="K25" s="589"/>
      <c r="L25" s="592">
        <v>717</v>
      </c>
      <c r="M25" s="589"/>
      <c r="N25" s="593">
        <v>337</v>
      </c>
      <c r="O25" s="589"/>
      <c r="P25" s="593">
        <v>380</v>
      </c>
      <c r="Q25" s="591"/>
      <c r="R25" s="105">
        <v>285</v>
      </c>
      <c r="S25" s="137"/>
      <c r="T25" s="104">
        <v>680</v>
      </c>
      <c r="U25" s="137"/>
      <c r="V25" s="105">
        <v>323</v>
      </c>
      <c r="W25" s="137"/>
      <c r="X25" s="105">
        <v>357</v>
      </c>
      <c r="Y25" s="591"/>
      <c r="Z25" s="105">
        <v>286</v>
      </c>
      <c r="AA25" s="137"/>
      <c r="AB25" s="104">
        <v>684</v>
      </c>
      <c r="AC25" s="137"/>
      <c r="AD25" s="105">
        <v>328</v>
      </c>
      <c r="AE25" s="137"/>
      <c r="AF25" s="105">
        <v>356</v>
      </c>
      <c r="AG25" s="591"/>
      <c r="AH25" s="105">
        <v>277</v>
      </c>
      <c r="AI25" s="137"/>
      <c r="AJ25" s="104">
        <v>669</v>
      </c>
      <c r="AK25" s="137"/>
      <c r="AL25" s="105">
        <v>316</v>
      </c>
      <c r="AM25" s="137"/>
      <c r="AN25" s="105">
        <v>353</v>
      </c>
      <c r="AO25" s="521"/>
      <c r="AP25" s="105">
        <v>278</v>
      </c>
      <c r="AQ25" s="137"/>
      <c r="AR25" s="104">
        <v>654</v>
      </c>
      <c r="AS25" s="137"/>
      <c r="AT25" s="105">
        <v>313</v>
      </c>
      <c r="AU25" s="137"/>
      <c r="AV25" s="105">
        <v>341</v>
      </c>
      <c r="AW25" s="521"/>
      <c r="AX25" s="135"/>
    </row>
    <row r="26" spans="1:50" ht="12.9" customHeight="1">
      <c r="A26" s="134" t="s">
        <v>148</v>
      </c>
      <c r="B26" s="105">
        <v>345</v>
      </c>
      <c r="C26" s="137"/>
      <c r="D26" s="104">
        <v>863</v>
      </c>
      <c r="E26" s="137"/>
      <c r="F26" s="105">
        <v>448</v>
      </c>
      <c r="G26" s="137"/>
      <c r="H26" s="105">
        <v>415</v>
      </c>
      <c r="I26" s="521"/>
      <c r="J26" s="593">
        <v>349</v>
      </c>
      <c r="K26" s="589"/>
      <c r="L26" s="592">
        <v>854</v>
      </c>
      <c r="M26" s="589"/>
      <c r="N26" s="593">
        <v>437</v>
      </c>
      <c r="O26" s="589"/>
      <c r="P26" s="593">
        <v>417</v>
      </c>
      <c r="Q26" s="591"/>
      <c r="R26" s="105">
        <v>348</v>
      </c>
      <c r="S26" s="137"/>
      <c r="T26" s="104">
        <v>868</v>
      </c>
      <c r="U26" s="137"/>
      <c r="V26" s="105">
        <v>434</v>
      </c>
      <c r="W26" s="137"/>
      <c r="X26" s="105">
        <v>434</v>
      </c>
      <c r="Y26" s="591"/>
      <c r="Z26" s="105">
        <v>363</v>
      </c>
      <c r="AA26" s="137"/>
      <c r="AB26" s="104">
        <v>883</v>
      </c>
      <c r="AC26" s="137"/>
      <c r="AD26" s="105">
        <v>443</v>
      </c>
      <c r="AE26" s="137"/>
      <c r="AF26" s="105">
        <v>440</v>
      </c>
      <c r="AG26" s="591"/>
      <c r="AH26" s="105">
        <v>367</v>
      </c>
      <c r="AI26" s="137"/>
      <c r="AJ26" s="104">
        <v>894</v>
      </c>
      <c r="AK26" s="137"/>
      <c r="AL26" s="105">
        <v>447</v>
      </c>
      <c r="AM26" s="137"/>
      <c r="AN26" s="105">
        <v>447</v>
      </c>
      <c r="AO26" s="521"/>
      <c r="AP26" s="105">
        <v>368</v>
      </c>
      <c r="AQ26" s="137"/>
      <c r="AR26" s="104">
        <v>905</v>
      </c>
      <c r="AS26" s="137"/>
      <c r="AT26" s="105">
        <v>458</v>
      </c>
      <c r="AU26" s="137"/>
      <c r="AV26" s="105">
        <v>447</v>
      </c>
      <c r="AW26" s="521"/>
      <c r="AX26" s="135"/>
    </row>
    <row r="27" spans="1:50" ht="12.9" customHeight="1">
      <c r="A27" s="134" t="s">
        <v>149</v>
      </c>
      <c r="B27" s="105">
        <v>118</v>
      </c>
      <c r="C27" s="137"/>
      <c r="D27" s="104">
        <v>261</v>
      </c>
      <c r="E27" s="137"/>
      <c r="F27" s="105">
        <v>125</v>
      </c>
      <c r="G27" s="137"/>
      <c r="H27" s="105">
        <v>136</v>
      </c>
      <c r="I27" s="521"/>
      <c r="J27" s="593">
        <v>106</v>
      </c>
      <c r="K27" s="589"/>
      <c r="L27" s="592">
        <v>273</v>
      </c>
      <c r="M27" s="589"/>
      <c r="N27" s="593">
        <v>130</v>
      </c>
      <c r="O27" s="589"/>
      <c r="P27" s="593">
        <v>143</v>
      </c>
      <c r="Q27" s="591"/>
      <c r="R27" s="105">
        <v>112</v>
      </c>
      <c r="S27" s="137"/>
      <c r="T27" s="104">
        <v>281</v>
      </c>
      <c r="U27" s="137"/>
      <c r="V27" s="105">
        <v>133</v>
      </c>
      <c r="W27" s="137"/>
      <c r="X27" s="105">
        <v>148</v>
      </c>
      <c r="Y27" s="591"/>
      <c r="Z27" s="105">
        <v>113</v>
      </c>
      <c r="AA27" s="137"/>
      <c r="AB27" s="104">
        <v>286</v>
      </c>
      <c r="AC27" s="137"/>
      <c r="AD27" s="105">
        <v>136</v>
      </c>
      <c r="AE27" s="137"/>
      <c r="AF27" s="105">
        <v>150</v>
      </c>
      <c r="AG27" s="591"/>
      <c r="AH27" s="105">
        <v>113</v>
      </c>
      <c r="AI27" s="137"/>
      <c r="AJ27" s="104">
        <v>281</v>
      </c>
      <c r="AK27" s="137"/>
      <c r="AL27" s="105">
        <v>133</v>
      </c>
      <c r="AM27" s="137"/>
      <c r="AN27" s="105">
        <v>148</v>
      </c>
      <c r="AO27" s="521"/>
      <c r="AP27" s="105">
        <v>116</v>
      </c>
      <c r="AQ27" s="137"/>
      <c r="AR27" s="104">
        <v>289</v>
      </c>
      <c r="AS27" s="137"/>
      <c r="AT27" s="105">
        <v>137</v>
      </c>
      <c r="AU27" s="137"/>
      <c r="AV27" s="105">
        <v>152</v>
      </c>
      <c r="AW27" s="521"/>
      <c r="AX27" s="135"/>
    </row>
    <row r="28" spans="1:50" ht="12.9" customHeight="1">
      <c r="A28" s="134" t="s">
        <v>150</v>
      </c>
      <c r="B28" s="105">
        <v>3891</v>
      </c>
      <c r="C28" s="137"/>
      <c r="D28" s="104">
        <v>9266</v>
      </c>
      <c r="E28" s="137"/>
      <c r="F28" s="105">
        <v>4821</v>
      </c>
      <c r="G28" s="137"/>
      <c r="H28" s="105">
        <v>4445</v>
      </c>
      <c r="I28" s="521"/>
      <c r="J28" s="593">
        <v>3846</v>
      </c>
      <c r="K28" s="589"/>
      <c r="L28" s="592">
        <v>9217</v>
      </c>
      <c r="M28" s="589"/>
      <c r="N28" s="593">
        <v>4736</v>
      </c>
      <c r="O28" s="589"/>
      <c r="P28" s="593">
        <v>4481</v>
      </c>
      <c r="Q28" s="591"/>
      <c r="R28" s="105">
        <v>3894</v>
      </c>
      <c r="S28" s="137"/>
      <c r="T28" s="104">
        <v>9210</v>
      </c>
      <c r="U28" s="137"/>
      <c r="V28" s="105">
        <v>4731</v>
      </c>
      <c r="W28" s="137"/>
      <c r="X28" s="105">
        <v>4479</v>
      </c>
      <c r="Y28" s="591"/>
      <c r="Z28" s="105">
        <v>3931</v>
      </c>
      <c r="AA28" s="137"/>
      <c r="AB28" s="104">
        <v>9194</v>
      </c>
      <c r="AC28" s="137"/>
      <c r="AD28" s="105">
        <v>4707</v>
      </c>
      <c r="AE28" s="137"/>
      <c r="AF28" s="105">
        <v>4487</v>
      </c>
      <c r="AG28" s="591"/>
      <c r="AH28" s="105">
        <v>3946</v>
      </c>
      <c r="AI28" s="137"/>
      <c r="AJ28" s="104">
        <v>9102</v>
      </c>
      <c r="AK28" s="137"/>
      <c r="AL28" s="105">
        <v>4663</v>
      </c>
      <c r="AM28" s="137"/>
      <c r="AN28" s="105">
        <v>4439</v>
      </c>
      <c r="AO28" s="521"/>
      <c r="AP28" s="105">
        <v>3935</v>
      </c>
      <c r="AQ28" s="137"/>
      <c r="AR28" s="104">
        <v>8952</v>
      </c>
      <c r="AS28" s="137"/>
      <c r="AT28" s="105">
        <v>4595</v>
      </c>
      <c r="AU28" s="137"/>
      <c r="AV28" s="105">
        <v>4357</v>
      </c>
      <c r="AW28" s="521"/>
      <c r="AX28" s="135"/>
    </row>
    <row r="29" spans="1:50" ht="12.9" customHeight="1">
      <c r="A29" s="134" t="s">
        <v>151</v>
      </c>
      <c r="B29" s="105">
        <v>648</v>
      </c>
      <c r="C29" s="137"/>
      <c r="D29" s="104">
        <v>1374</v>
      </c>
      <c r="E29" s="137"/>
      <c r="F29" s="105">
        <v>706</v>
      </c>
      <c r="G29" s="137"/>
      <c r="H29" s="105">
        <v>668</v>
      </c>
      <c r="I29" s="521"/>
      <c r="J29" s="593">
        <v>578</v>
      </c>
      <c r="K29" s="589"/>
      <c r="L29" s="592">
        <v>1214</v>
      </c>
      <c r="M29" s="589"/>
      <c r="N29" s="593">
        <v>659</v>
      </c>
      <c r="O29" s="589"/>
      <c r="P29" s="593">
        <v>555</v>
      </c>
      <c r="Q29" s="591"/>
      <c r="R29" s="105">
        <v>570</v>
      </c>
      <c r="S29" s="137"/>
      <c r="T29" s="104">
        <v>1210</v>
      </c>
      <c r="U29" s="137"/>
      <c r="V29" s="105">
        <v>647</v>
      </c>
      <c r="W29" s="137"/>
      <c r="X29" s="105">
        <v>563</v>
      </c>
      <c r="Y29" s="591"/>
      <c r="Z29" s="105">
        <v>580</v>
      </c>
      <c r="AA29" s="137"/>
      <c r="AB29" s="104">
        <v>1217</v>
      </c>
      <c r="AC29" s="137"/>
      <c r="AD29" s="105">
        <v>649</v>
      </c>
      <c r="AE29" s="137"/>
      <c r="AF29" s="105">
        <v>568</v>
      </c>
      <c r="AG29" s="591"/>
      <c r="AH29" s="105">
        <v>584</v>
      </c>
      <c r="AI29" s="137"/>
      <c r="AJ29" s="104">
        <v>1207</v>
      </c>
      <c r="AK29" s="137"/>
      <c r="AL29" s="105">
        <v>645</v>
      </c>
      <c r="AM29" s="137"/>
      <c r="AN29" s="105">
        <v>562</v>
      </c>
      <c r="AO29" s="521"/>
      <c r="AP29" s="105">
        <v>571</v>
      </c>
      <c r="AQ29" s="137"/>
      <c r="AR29" s="104">
        <v>1191</v>
      </c>
      <c r="AS29" s="137"/>
      <c r="AT29" s="105">
        <v>633</v>
      </c>
      <c r="AU29" s="137"/>
      <c r="AV29" s="105">
        <v>558</v>
      </c>
      <c r="AW29" s="521"/>
      <c r="AX29" s="135"/>
    </row>
    <row r="30" spans="1:50" ht="12.9" customHeight="1">
      <c r="A30" s="130"/>
      <c r="B30" s="105"/>
      <c r="C30" s="137"/>
      <c r="D30" s="104"/>
      <c r="E30" s="137"/>
      <c r="F30" s="105"/>
      <c r="G30" s="137"/>
      <c r="H30" s="105"/>
      <c r="I30" s="521"/>
      <c r="J30" s="593"/>
      <c r="K30" s="589"/>
      <c r="L30" s="592"/>
      <c r="M30" s="589"/>
      <c r="N30" s="593"/>
      <c r="O30" s="589"/>
      <c r="P30" s="593"/>
      <c r="Q30" s="591"/>
      <c r="R30" s="105"/>
      <c r="S30" s="137"/>
      <c r="T30" s="104"/>
      <c r="U30" s="137"/>
      <c r="V30" s="105"/>
      <c r="W30" s="137"/>
      <c r="X30" s="105"/>
      <c r="Y30" s="591"/>
      <c r="Z30" s="105"/>
      <c r="AA30" s="137"/>
      <c r="AB30" s="104"/>
      <c r="AC30" s="137"/>
      <c r="AD30" s="105"/>
      <c r="AE30" s="137"/>
      <c r="AF30" s="105"/>
      <c r="AG30" s="591"/>
      <c r="AH30" s="105"/>
      <c r="AI30" s="137"/>
      <c r="AJ30" s="104"/>
      <c r="AK30" s="137"/>
      <c r="AL30" s="105"/>
      <c r="AM30" s="137"/>
      <c r="AN30" s="105"/>
      <c r="AO30" s="521"/>
      <c r="AP30" s="105"/>
      <c r="AQ30" s="137"/>
      <c r="AR30" s="104"/>
      <c r="AS30" s="137"/>
      <c r="AT30" s="105"/>
      <c r="AU30" s="137"/>
      <c r="AV30" s="105"/>
      <c r="AW30" s="521"/>
      <c r="AX30" s="135"/>
    </row>
    <row r="31" spans="1:50" s="321" customFormat="1" ht="12.9" customHeight="1">
      <c r="A31" s="263" t="s">
        <v>152</v>
      </c>
      <c r="B31" s="264">
        <f>SUM(B32:B54)</f>
        <v>13298</v>
      </c>
      <c r="C31" s="265"/>
      <c r="D31" s="264">
        <f>SUM(D32:D54)</f>
        <v>32764</v>
      </c>
      <c r="E31" s="265"/>
      <c r="F31" s="266">
        <f>SUM(F32:F54)</f>
        <v>16285</v>
      </c>
      <c r="G31" s="265"/>
      <c r="H31" s="266">
        <f>SUM(H32:H54)</f>
        <v>16479</v>
      </c>
      <c r="I31" s="265"/>
      <c r="J31" s="585">
        <f>SUM(J32:J54)</f>
        <v>13190</v>
      </c>
      <c r="K31" s="586"/>
      <c r="L31" s="585">
        <f>SUM(L32:L54)</f>
        <v>32569</v>
      </c>
      <c r="M31" s="586"/>
      <c r="N31" s="587">
        <f>SUM(N32:N54)</f>
        <v>16101</v>
      </c>
      <c r="O31" s="586"/>
      <c r="P31" s="587">
        <f>SUM(P32:P54)</f>
        <v>16468</v>
      </c>
      <c r="Q31" s="586"/>
      <c r="R31" s="264">
        <f>SUM(R32:R54)</f>
        <v>13300</v>
      </c>
      <c r="S31" s="265"/>
      <c r="T31" s="264">
        <f>SUM(T32:T54)</f>
        <v>32496</v>
      </c>
      <c r="U31" s="265"/>
      <c r="V31" s="266">
        <f>SUM(V32:V54)</f>
        <v>16060</v>
      </c>
      <c r="W31" s="265"/>
      <c r="X31" s="266">
        <f>SUM(X32:X54)</f>
        <v>16436</v>
      </c>
      <c r="Y31" s="586"/>
      <c r="Z31" s="264">
        <f>SUM(Z32:Z54)</f>
        <v>13471</v>
      </c>
      <c r="AA31" s="265"/>
      <c r="AB31" s="264">
        <f>SUM(AB32:AB54)</f>
        <v>32414</v>
      </c>
      <c r="AC31" s="265"/>
      <c r="AD31" s="266">
        <f>SUM(AD32:AD54)</f>
        <v>15994</v>
      </c>
      <c r="AE31" s="265"/>
      <c r="AF31" s="266">
        <f>SUM(AF32:AF54)</f>
        <v>16420</v>
      </c>
      <c r="AG31" s="586"/>
      <c r="AH31" s="264">
        <f>SUM(AH32:AH54)</f>
        <v>13715</v>
      </c>
      <c r="AI31" s="265"/>
      <c r="AJ31" s="264">
        <f>SUM(AJ32:AJ54)</f>
        <v>32558</v>
      </c>
      <c r="AK31" s="265"/>
      <c r="AL31" s="266">
        <f>SUM(AL32:AL54)</f>
        <v>16030</v>
      </c>
      <c r="AM31" s="265"/>
      <c r="AN31" s="266">
        <f>SUM(AN32:AN54)</f>
        <v>16528</v>
      </c>
      <c r="AO31" s="265"/>
      <c r="AP31" s="264">
        <f>SUM(AP32:AP54)</f>
        <v>13851</v>
      </c>
      <c r="AQ31" s="265"/>
      <c r="AR31" s="264">
        <f>SUM(AR32:AR54)</f>
        <v>32472</v>
      </c>
      <c r="AS31" s="265"/>
      <c r="AT31" s="266">
        <f>SUM(AT32:AT54)</f>
        <v>16018</v>
      </c>
      <c r="AU31" s="265"/>
      <c r="AV31" s="266">
        <f>SUM(AV32:AV54)</f>
        <v>16454</v>
      </c>
      <c r="AW31" s="265"/>
      <c r="AX31" s="320"/>
    </row>
    <row r="32" spans="1:50" ht="12.9" customHeight="1">
      <c r="A32" s="134" t="s">
        <v>153</v>
      </c>
      <c r="B32" s="104">
        <v>433</v>
      </c>
      <c r="C32" s="137"/>
      <c r="D32" s="104">
        <v>974</v>
      </c>
      <c r="E32" s="137"/>
      <c r="F32" s="105">
        <v>519</v>
      </c>
      <c r="G32" s="137"/>
      <c r="H32" s="105">
        <v>455</v>
      </c>
      <c r="I32" s="521"/>
      <c r="J32" s="592">
        <v>434</v>
      </c>
      <c r="K32" s="589"/>
      <c r="L32" s="592">
        <v>966</v>
      </c>
      <c r="M32" s="589"/>
      <c r="N32" s="593">
        <v>513</v>
      </c>
      <c r="O32" s="589"/>
      <c r="P32" s="593">
        <v>453</v>
      </c>
      <c r="Q32" s="591"/>
      <c r="R32" s="104">
        <v>439</v>
      </c>
      <c r="S32" s="137"/>
      <c r="T32" s="104">
        <v>958</v>
      </c>
      <c r="U32" s="137"/>
      <c r="V32" s="105">
        <v>510</v>
      </c>
      <c r="W32" s="137"/>
      <c r="X32" s="105">
        <v>448</v>
      </c>
      <c r="Y32" s="591"/>
      <c r="Z32" s="104">
        <v>439</v>
      </c>
      <c r="AA32" s="137"/>
      <c r="AB32" s="104">
        <v>958</v>
      </c>
      <c r="AC32" s="137"/>
      <c r="AD32" s="105">
        <v>507</v>
      </c>
      <c r="AE32" s="137"/>
      <c r="AF32" s="105">
        <v>451</v>
      </c>
      <c r="AG32" s="591"/>
      <c r="AH32" s="104">
        <v>437</v>
      </c>
      <c r="AI32" s="137"/>
      <c r="AJ32" s="104">
        <v>933</v>
      </c>
      <c r="AK32" s="137"/>
      <c r="AL32" s="105">
        <v>492</v>
      </c>
      <c r="AM32" s="137"/>
      <c r="AN32" s="105">
        <v>441</v>
      </c>
      <c r="AO32" s="521"/>
      <c r="AP32" s="104">
        <v>431</v>
      </c>
      <c r="AQ32" s="137"/>
      <c r="AR32" s="104">
        <v>917</v>
      </c>
      <c r="AS32" s="137"/>
      <c r="AT32" s="105">
        <v>479</v>
      </c>
      <c r="AU32" s="137"/>
      <c r="AV32" s="105">
        <v>438</v>
      </c>
      <c r="AW32" s="521"/>
      <c r="AX32" s="135"/>
    </row>
    <row r="33" spans="1:50" ht="12.9" customHeight="1">
      <c r="A33" s="134" t="s">
        <v>154</v>
      </c>
      <c r="B33" s="104">
        <v>226</v>
      </c>
      <c r="C33" s="137"/>
      <c r="D33" s="104">
        <v>512</v>
      </c>
      <c r="E33" s="137"/>
      <c r="F33" s="105">
        <v>263</v>
      </c>
      <c r="G33" s="137"/>
      <c r="H33" s="105">
        <v>249</v>
      </c>
      <c r="I33" s="521"/>
      <c r="J33" s="592">
        <v>212</v>
      </c>
      <c r="K33" s="589"/>
      <c r="L33" s="592">
        <v>478</v>
      </c>
      <c r="M33" s="589"/>
      <c r="N33" s="593">
        <v>245</v>
      </c>
      <c r="O33" s="589"/>
      <c r="P33" s="593">
        <v>233</v>
      </c>
      <c r="Q33" s="591"/>
      <c r="R33" s="104">
        <v>218</v>
      </c>
      <c r="S33" s="137"/>
      <c r="T33" s="104">
        <v>477</v>
      </c>
      <c r="U33" s="137"/>
      <c r="V33" s="105">
        <v>245</v>
      </c>
      <c r="W33" s="137"/>
      <c r="X33" s="105">
        <v>232</v>
      </c>
      <c r="Y33" s="591"/>
      <c r="Z33" s="104">
        <v>218</v>
      </c>
      <c r="AA33" s="137"/>
      <c r="AB33" s="104">
        <v>471</v>
      </c>
      <c r="AC33" s="137"/>
      <c r="AD33" s="105">
        <v>240</v>
      </c>
      <c r="AE33" s="137"/>
      <c r="AF33" s="105">
        <v>231</v>
      </c>
      <c r="AG33" s="591"/>
      <c r="AH33" s="104">
        <v>211</v>
      </c>
      <c r="AI33" s="137"/>
      <c r="AJ33" s="104">
        <v>461</v>
      </c>
      <c r="AK33" s="137"/>
      <c r="AL33" s="105">
        <v>233</v>
      </c>
      <c r="AM33" s="137"/>
      <c r="AN33" s="105">
        <v>228</v>
      </c>
      <c r="AO33" s="521"/>
      <c r="AP33" s="104">
        <v>212</v>
      </c>
      <c r="AQ33" s="137"/>
      <c r="AR33" s="104">
        <v>451</v>
      </c>
      <c r="AS33" s="137"/>
      <c r="AT33" s="105">
        <v>234</v>
      </c>
      <c r="AU33" s="137"/>
      <c r="AV33" s="105">
        <v>217</v>
      </c>
      <c r="AW33" s="521"/>
      <c r="AX33" s="135"/>
    </row>
    <row r="34" spans="1:50" ht="12.9" customHeight="1">
      <c r="A34" s="134" t="s">
        <v>155</v>
      </c>
      <c r="B34" s="104">
        <v>497</v>
      </c>
      <c r="C34" s="137"/>
      <c r="D34" s="104">
        <v>1239</v>
      </c>
      <c r="E34" s="137"/>
      <c r="F34" s="105">
        <v>602</v>
      </c>
      <c r="G34" s="137"/>
      <c r="H34" s="105">
        <v>637</v>
      </c>
      <c r="I34" s="521"/>
      <c r="J34" s="592">
        <v>518</v>
      </c>
      <c r="K34" s="589"/>
      <c r="L34" s="592">
        <v>1256</v>
      </c>
      <c r="M34" s="589"/>
      <c r="N34" s="593">
        <v>615</v>
      </c>
      <c r="O34" s="589"/>
      <c r="P34" s="593">
        <v>641</v>
      </c>
      <c r="Q34" s="591"/>
      <c r="R34" s="104">
        <v>540</v>
      </c>
      <c r="S34" s="137"/>
      <c r="T34" s="104">
        <v>1293</v>
      </c>
      <c r="U34" s="137"/>
      <c r="V34" s="105">
        <v>622</v>
      </c>
      <c r="W34" s="137"/>
      <c r="X34" s="105">
        <v>671</v>
      </c>
      <c r="Y34" s="591"/>
      <c r="Z34" s="104">
        <v>545</v>
      </c>
      <c r="AA34" s="137"/>
      <c r="AB34" s="104">
        <v>1272</v>
      </c>
      <c r="AC34" s="137"/>
      <c r="AD34" s="105">
        <v>616</v>
      </c>
      <c r="AE34" s="137"/>
      <c r="AF34" s="105">
        <v>656</v>
      </c>
      <c r="AG34" s="591"/>
      <c r="AH34" s="104">
        <v>547</v>
      </c>
      <c r="AI34" s="137"/>
      <c r="AJ34" s="104">
        <v>1269</v>
      </c>
      <c r="AK34" s="137"/>
      <c r="AL34" s="105">
        <v>610</v>
      </c>
      <c r="AM34" s="137"/>
      <c r="AN34" s="105">
        <v>659</v>
      </c>
      <c r="AO34" s="521"/>
      <c r="AP34" s="104">
        <v>560</v>
      </c>
      <c r="AQ34" s="137"/>
      <c r="AR34" s="104">
        <v>1289</v>
      </c>
      <c r="AS34" s="137"/>
      <c r="AT34" s="105">
        <v>619</v>
      </c>
      <c r="AU34" s="137"/>
      <c r="AV34" s="105">
        <v>670</v>
      </c>
      <c r="AW34" s="521"/>
      <c r="AX34" s="135"/>
    </row>
    <row r="35" spans="1:50" ht="12.9" customHeight="1">
      <c r="A35" s="134" t="s">
        <v>156</v>
      </c>
      <c r="B35" s="104">
        <v>379</v>
      </c>
      <c r="C35" s="137"/>
      <c r="D35" s="104">
        <v>994</v>
      </c>
      <c r="E35" s="137"/>
      <c r="F35" s="105">
        <v>481</v>
      </c>
      <c r="G35" s="137"/>
      <c r="H35" s="105">
        <v>513</v>
      </c>
      <c r="I35" s="521"/>
      <c r="J35" s="592">
        <v>379</v>
      </c>
      <c r="K35" s="589"/>
      <c r="L35" s="592">
        <v>990</v>
      </c>
      <c r="M35" s="589"/>
      <c r="N35" s="593">
        <v>482</v>
      </c>
      <c r="O35" s="589"/>
      <c r="P35" s="593">
        <v>508</v>
      </c>
      <c r="Q35" s="591"/>
      <c r="R35" s="104">
        <v>385</v>
      </c>
      <c r="S35" s="137"/>
      <c r="T35" s="104">
        <v>993</v>
      </c>
      <c r="U35" s="137"/>
      <c r="V35" s="105">
        <v>481</v>
      </c>
      <c r="W35" s="137"/>
      <c r="X35" s="105">
        <v>512</v>
      </c>
      <c r="Y35" s="591"/>
      <c r="Z35" s="104">
        <v>386</v>
      </c>
      <c r="AA35" s="137"/>
      <c r="AB35" s="104">
        <v>988</v>
      </c>
      <c r="AC35" s="137"/>
      <c r="AD35" s="105">
        <v>475</v>
      </c>
      <c r="AE35" s="137"/>
      <c r="AF35" s="105">
        <v>513</v>
      </c>
      <c r="AG35" s="591"/>
      <c r="AH35" s="104">
        <v>373</v>
      </c>
      <c r="AI35" s="137"/>
      <c r="AJ35" s="104">
        <v>952</v>
      </c>
      <c r="AK35" s="137"/>
      <c r="AL35" s="105">
        <v>465</v>
      </c>
      <c r="AM35" s="137"/>
      <c r="AN35" s="105">
        <v>487</v>
      </c>
      <c r="AO35" s="521"/>
      <c r="AP35" s="104">
        <v>381</v>
      </c>
      <c r="AQ35" s="137"/>
      <c r="AR35" s="104">
        <v>960</v>
      </c>
      <c r="AS35" s="137"/>
      <c r="AT35" s="105">
        <v>476</v>
      </c>
      <c r="AU35" s="137"/>
      <c r="AV35" s="105">
        <v>484</v>
      </c>
      <c r="AW35" s="521"/>
      <c r="AX35" s="135"/>
    </row>
    <row r="36" spans="1:50" ht="12.9" customHeight="1">
      <c r="A36" s="134" t="s">
        <v>157</v>
      </c>
      <c r="B36" s="104">
        <v>3130</v>
      </c>
      <c r="C36" s="137"/>
      <c r="D36" s="104">
        <v>7930</v>
      </c>
      <c r="E36" s="137"/>
      <c r="F36" s="105">
        <v>3995</v>
      </c>
      <c r="G36" s="137"/>
      <c r="H36" s="105">
        <v>3935</v>
      </c>
      <c r="I36" s="521"/>
      <c r="J36" s="592">
        <v>3134</v>
      </c>
      <c r="K36" s="589"/>
      <c r="L36" s="592">
        <v>7995</v>
      </c>
      <c r="M36" s="589"/>
      <c r="N36" s="593">
        <v>3974</v>
      </c>
      <c r="O36" s="589"/>
      <c r="P36" s="593">
        <v>4021</v>
      </c>
      <c r="Q36" s="591"/>
      <c r="R36" s="104">
        <v>3156</v>
      </c>
      <c r="S36" s="137"/>
      <c r="T36" s="104">
        <v>7950</v>
      </c>
      <c r="U36" s="137"/>
      <c r="V36" s="105">
        <v>3936</v>
      </c>
      <c r="W36" s="137"/>
      <c r="X36" s="105">
        <v>4014</v>
      </c>
      <c r="Y36" s="591"/>
      <c r="Z36" s="104">
        <v>3267</v>
      </c>
      <c r="AA36" s="137"/>
      <c r="AB36" s="104">
        <v>8027</v>
      </c>
      <c r="AC36" s="137"/>
      <c r="AD36" s="105">
        <v>3982</v>
      </c>
      <c r="AE36" s="137"/>
      <c r="AF36" s="105">
        <v>4045</v>
      </c>
      <c r="AG36" s="591"/>
      <c r="AH36" s="104">
        <v>3311</v>
      </c>
      <c r="AI36" s="137"/>
      <c r="AJ36" s="104">
        <v>8031</v>
      </c>
      <c r="AK36" s="137"/>
      <c r="AL36" s="105">
        <v>3992</v>
      </c>
      <c r="AM36" s="137"/>
      <c r="AN36" s="105">
        <v>4039</v>
      </c>
      <c r="AO36" s="521"/>
      <c r="AP36" s="104">
        <v>3370</v>
      </c>
      <c r="AQ36" s="137"/>
      <c r="AR36" s="104">
        <v>8035</v>
      </c>
      <c r="AS36" s="137"/>
      <c r="AT36" s="105">
        <v>4003</v>
      </c>
      <c r="AU36" s="137"/>
      <c r="AV36" s="105">
        <v>4032</v>
      </c>
      <c r="AW36" s="521"/>
      <c r="AX36" s="135"/>
    </row>
    <row r="37" spans="1:50" ht="12.9" customHeight="1">
      <c r="A37" s="134" t="s">
        <v>158</v>
      </c>
      <c r="B37" s="104">
        <v>284</v>
      </c>
      <c r="C37" s="137"/>
      <c r="D37" s="104">
        <v>728</v>
      </c>
      <c r="E37" s="137"/>
      <c r="F37" s="105">
        <v>365</v>
      </c>
      <c r="G37" s="137"/>
      <c r="H37" s="105">
        <v>363</v>
      </c>
      <c r="I37" s="521"/>
      <c r="J37" s="592">
        <v>291</v>
      </c>
      <c r="K37" s="589"/>
      <c r="L37" s="592">
        <v>732</v>
      </c>
      <c r="M37" s="589"/>
      <c r="N37" s="593">
        <v>354</v>
      </c>
      <c r="O37" s="589"/>
      <c r="P37" s="593">
        <v>378</v>
      </c>
      <c r="Q37" s="591"/>
      <c r="R37" s="104">
        <v>287</v>
      </c>
      <c r="S37" s="137"/>
      <c r="T37" s="104">
        <v>728</v>
      </c>
      <c r="U37" s="137"/>
      <c r="V37" s="105">
        <v>356</v>
      </c>
      <c r="W37" s="137"/>
      <c r="X37" s="105">
        <v>372</v>
      </c>
      <c r="Y37" s="591"/>
      <c r="Z37" s="104">
        <v>291</v>
      </c>
      <c r="AA37" s="137"/>
      <c r="AB37" s="104">
        <v>727</v>
      </c>
      <c r="AC37" s="137"/>
      <c r="AD37" s="105">
        <v>349</v>
      </c>
      <c r="AE37" s="137"/>
      <c r="AF37" s="105">
        <v>378</v>
      </c>
      <c r="AG37" s="591"/>
      <c r="AH37" s="104">
        <v>293</v>
      </c>
      <c r="AI37" s="137"/>
      <c r="AJ37" s="104">
        <v>721</v>
      </c>
      <c r="AK37" s="137"/>
      <c r="AL37" s="105">
        <v>347</v>
      </c>
      <c r="AM37" s="137"/>
      <c r="AN37" s="105">
        <v>374</v>
      </c>
      <c r="AO37" s="521"/>
      <c r="AP37" s="104">
        <v>289</v>
      </c>
      <c r="AQ37" s="137"/>
      <c r="AR37" s="104">
        <v>703</v>
      </c>
      <c r="AS37" s="137"/>
      <c r="AT37" s="105">
        <v>346</v>
      </c>
      <c r="AU37" s="137"/>
      <c r="AV37" s="105">
        <v>357</v>
      </c>
      <c r="AW37" s="521"/>
      <c r="AX37" s="135"/>
    </row>
    <row r="38" spans="1:50" ht="12.9" customHeight="1">
      <c r="A38" s="134" t="s">
        <v>159</v>
      </c>
      <c r="B38" s="104">
        <v>379</v>
      </c>
      <c r="C38" s="137"/>
      <c r="D38" s="104">
        <v>782</v>
      </c>
      <c r="E38" s="137"/>
      <c r="F38" s="105">
        <v>356</v>
      </c>
      <c r="G38" s="137"/>
      <c r="H38" s="105">
        <v>426</v>
      </c>
      <c r="I38" s="521"/>
      <c r="J38" s="592">
        <v>385</v>
      </c>
      <c r="K38" s="589"/>
      <c r="L38" s="592">
        <v>776</v>
      </c>
      <c r="M38" s="589"/>
      <c r="N38" s="593">
        <v>363</v>
      </c>
      <c r="O38" s="589"/>
      <c r="P38" s="593">
        <v>413</v>
      </c>
      <c r="Q38" s="591"/>
      <c r="R38" s="104">
        <v>382</v>
      </c>
      <c r="S38" s="137"/>
      <c r="T38" s="104">
        <v>767</v>
      </c>
      <c r="U38" s="137"/>
      <c r="V38" s="105">
        <v>356</v>
      </c>
      <c r="W38" s="137"/>
      <c r="X38" s="105">
        <v>411</v>
      </c>
      <c r="Y38" s="591"/>
      <c r="Z38" s="104">
        <v>391</v>
      </c>
      <c r="AA38" s="137"/>
      <c r="AB38" s="104">
        <v>764</v>
      </c>
      <c r="AC38" s="137"/>
      <c r="AD38" s="105">
        <v>355</v>
      </c>
      <c r="AE38" s="137"/>
      <c r="AF38" s="105">
        <v>409</v>
      </c>
      <c r="AG38" s="591"/>
      <c r="AH38" s="104">
        <v>447</v>
      </c>
      <c r="AI38" s="137"/>
      <c r="AJ38" s="104">
        <v>867</v>
      </c>
      <c r="AK38" s="137"/>
      <c r="AL38" s="105">
        <v>397</v>
      </c>
      <c r="AM38" s="137"/>
      <c r="AN38" s="105">
        <v>470</v>
      </c>
      <c r="AO38" s="521"/>
      <c r="AP38" s="104">
        <v>470</v>
      </c>
      <c r="AQ38" s="137"/>
      <c r="AR38" s="104">
        <v>907</v>
      </c>
      <c r="AS38" s="137"/>
      <c r="AT38" s="105">
        <v>417</v>
      </c>
      <c r="AU38" s="137"/>
      <c r="AV38" s="105">
        <v>490</v>
      </c>
      <c r="AW38" s="521"/>
      <c r="AX38" s="135"/>
    </row>
    <row r="39" spans="1:50" ht="12.9" customHeight="1">
      <c r="A39" s="134" t="s">
        <v>160</v>
      </c>
      <c r="B39" s="104">
        <v>2598</v>
      </c>
      <c r="C39" s="137"/>
      <c r="D39" s="104">
        <v>6386</v>
      </c>
      <c r="E39" s="137"/>
      <c r="F39" s="105">
        <v>3214</v>
      </c>
      <c r="G39" s="137"/>
      <c r="H39" s="105">
        <v>3172</v>
      </c>
      <c r="I39" s="521"/>
      <c r="J39" s="592">
        <v>2543</v>
      </c>
      <c r="K39" s="589"/>
      <c r="L39" s="592">
        <v>6339</v>
      </c>
      <c r="M39" s="589"/>
      <c r="N39" s="593">
        <v>3164</v>
      </c>
      <c r="O39" s="589"/>
      <c r="P39" s="593">
        <v>3175</v>
      </c>
      <c r="Q39" s="591"/>
      <c r="R39" s="104">
        <v>2559</v>
      </c>
      <c r="S39" s="137"/>
      <c r="T39" s="104">
        <v>6353</v>
      </c>
      <c r="U39" s="137"/>
      <c r="V39" s="105">
        <v>3179</v>
      </c>
      <c r="W39" s="137"/>
      <c r="X39" s="105">
        <v>3174</v>
      </c>
      <c r="Y39" s="591"/>
      <c r="Z39" s="104">
        <v>2583</v>
      </c>
      <c r="AA39" s="137"/>
      <c r="AB39" s="104">
        <v>6371</v>
      </c>
      <c r="AC39" s="137"/>
      <c r="AD39" s="105">
        <v>3167</v>
      </c>
      <c r="AE39" s="137"/>
      <c r="AF39" s="105">
        <v>3204</v>
      </c>
      <c r="AG39" s="591"/>
      <c r="AH39" s="104">
        <v>2674</v>
      </c>
      <c r="AI39" s="137"/>
      <c r="AJ39" s="104">
        <v>6478</v>
      </c>
      <c r="AK39" s="137"/>
      <c r="AL39" s="105">
        <v>3202</v>
      </c>
      <c r="AM39" s="137"/>
      <c r="AN39" s="105">
        <v>3276</v>
      </c>
      <c r="AO39" s="521"/>
      <c r="AP39" s="104">
        <v>2722</v>
      </c>
      <c r="AQ39" s="137"/>
      <c r="AR39" s="104">
        <v>6518</v>
      </c>
      <c r="AS39" s="137"/>
      <c r="AT39" s="105">
        <v>3202</v>
      </c>
      <c r="AU39" s="137"/>
      <c r="AV39" s="105">
        <v>3316</v>
      </c>
      <c r="AW39" s="521"/>
      <c r="AX39" s="135"/>
    </row>
    <row r="40" spans="1:50" ht="12.9" customHeight="1">
      <c r="A40" s="134" t="s">
        <v>161</v>
      </c>
      <c r="B40" s="104">
        <v>173</v>
      </c>
      <c r="C40" s="137"/>
      <c r="D40" s="104">
        <v>344</v>
      </c>
      <c r="E40" s="137"/>
      <c r="F40" s="105">
        <v>179</v>
      </c>
      <c r="G40" s="137"/>
      <c r="H40" s="105">
        <v>165</v>
      </c>
      <c r="I40" s="521"/>
      <c r="J40" s="592">
        <v>176</v>
      </c>
      <c r="K40" s="589"/>
      <c r="L40" s="592">
        <v>342</v>
      </c>
      <c r="M40" s="589"/>
      <c r="N40" s="593">
        <v>177</v>
      </c>
      <c r="O40" s="589"/>
      <c r="P40" s="593">
        <v>165</v>
      </c>
      <c r="Q40" s="591"/>
      <c r="R40" s="104">
        <v>175</v>
      </c>
      <c r="S40" s="137"/>
      <c r="T40" s="104">
        <v>341</v>
      </c>
      <c r="U40" s="137"/>
      <c r="V40" s="105">
        <v>179</v>
      </c>
      <c r="W40" s="137"/>
      <c r="X40" s="105">
        <v>162</v>
      </c>
      <c r="Y40" s="591"/>
      <c r="Z40" s="104">
        <v>170</v>
      </c>
      <c r="AA40" s="137"/>
      <c r="AB40" s="104">
        <v>333</v>
      </c>
      <c r="AC40" s="137"/>
      <c r="AD40" s="105">
        <v>173</v>
      </c>
      <c r="AE40" s="137"/>
      <c r="AF40" s="105">
        <v>160</v>
      </c>
      <c r="AG40" s="591"/>
      <c r="AH40" s="104">
        <v>184</v>
      </c>
      <c r="AI40" s="137"/>
      <c r="AJ40" s="104">
        <v>345</v>
      </c>
      <c r="AK40" s="137"/>
      <c r="AL40" s="105">
        <v>177</v>
      </c>
      <c r="AM40" s="137"/>
      <c r="AN40" s="105">
        <v>168</v>
      </c>
      <c r="AO40" s="521"/>
      <c r="AP40" s="104">
        <v>189</v>
      </c>
      <c r="AQ40" s="137"/>
      <c r="AR40" s="104">
        <v>354</v>
      </c>
      <c r="AS40" s="137"/>
      <c r="AT40" s="105">
        <v>182</v>
      </c>
      <c r="AU40" s="137"/>
      <c r="AV40" s="105">
        <v>172</v>
      </c>
      <c r="AW40" s="521"/>
      <c r="AX40" s="135"/>
    </row>
    <row r="41" spans="1:50" ht="12.9" customHeight="1">
      <c r="A41" s="134" t="s">
        <v>162</v>
      </c>
      <c r="B41" s="104">
        <v>343</v>
      </c>
      <c r="C41" s="137"/>
      <c r="D41" s="104">
        <v>763</v>
      </c>
      <c r="E41" s="137"/>
      <c r="F41" s="105">
        <v>379</v>
      </c>
      <c r="G41" s="137"/>
      <c r="H41" s="105">
        <v>384</v>
      </c>
      <c r="I41" s="521"/>
      <c r="J41" s="592">
        <v>334</v>
      </c>
      <c r="K41" s="589"/>
      <c r="L41" s="592">
        <v>727</v>
      </c>
      <c r="M41" s="589"/>
      <c r="N41" s="593">
        <v>352</v>
      </c>
      <c r="O41" s="589"/>
      <c r="P41" s="593">
        <v>375</v>
      </c>
      <c r="Q41" s="591"/>
      <c r="R41" s="104">
        <v>332</v>
      </c>
      <c r="S41" s="137"/>
      <c r="T41" s="104">
        <v>712</v>
      </c>
      <c r="U41" s="137"/>
      <c r="V41" s="105">
        <v>342</v>
      </c>
      <c r="W41" s="137"/>
      <c r="X41" s="105">
        <v>370</v>
      </c>
      <c r="Y41" s="591"/>
      <c r="Z41" s="104">
        <v>341</v>
      </c>
      <c r="AA41" s="137"/>
      <c r="AB41" s="104">
        <v>714</v>
      </c>
      <c r="AC41" s="137"/>
      <c r="AD41" s="105">
        <v>346</v>
      </c>
      <c r="AE41" s="137"/>
      <c r="AF41" s="105">
        <v>368</v>
      </c>
      <c r="AG41" s="591"/>
      <c r="AH41" s="104">
        <v>344</v>
      </c>
      <c r="AI41" s="137"/>
      <c r="AJ41" s="104">
        <v>703</v>
      </c>
      <c r="AK41" s="137"/>
      <c r="AL41" s="105">
        <v>343</v>
      </c>
      <c r="AM41" s="137"/>
      <c r="AN41" s="105">
        <v>360</v>
      </c>
      <c r="AO41" s="521"/>
      <c r="AP41" s="104">
        <v>340</v>
      </c>
      <c r="AQ41" s="137"/>
      <c r="AR41" s="104">
        <v>701</v>
      </c>
      <c r="AS41" s="137"/>
      <c r="AT41" s="105">
        <v>345</v>
      </c>
      <c r="AU41" s="137"/>
      <c r="AV41" s="105">
        <v>356</v>
      </c>
      <c r="AW41" s="521"/>
      <c r="AX41" s="135"/>
    </row>
    <row r="42" spans="1:50" ht="12.9" customHeight="1">
      <c r="A42" s="134" t="s">
        <v>163</v>
      </c>
      <c r="B42" s="104">
        <v>1525</v>
      </c>
      <c r="C42" s="137"/>
      <c r="D42" s="104">
        <v>3312</v>
      </c>
      <c r="E42" s="137"/>
      <c r="F42" s="105">
        <v>1631</v>
      </c>
      <c r="G42" s="137"/>
      <c r="H42" s="105">
        <v>1681</v>
      </c>
      <c r="I42" s="521"/>
      <c r="J42" s="592">
        <v>1504</v>
      </c>
      <c r="K42" s="589"/>
      <c r="L42" s="592">
        <v>3262</v>
      </c>
      <c r="M42" s="589"/>
      <c r="N42" s="593">
        <v>1603</v>
      </c>
      <c r="O42" s="589"/>
      <c r="P42" s="593">
        <v>1659</v>
      </c>
      <c r="Q42" s="591"/>
      <c r="R42" s="104">
        <v>1534</v>
      </c>
      <c r="S42" s="137"/>
      <c r="T42" s="104">
        <v>3280</v>
      </c>
      <c r="U42" s="137"/>
      <c r="V42" s="105">
        <v>1643</v>
      </c>
      <c r="W42" s="137"/>
      <c r="X42" s="105">
        <v>1637</v>
      </c>
      <c r="Y42" s="591"/>
      <c r="Z42" s="104">
        <v>1530</v>
      </c>
      <c r="AA42" s="137"/>
      <c r="AB42" s="104">
        <v>3242</v>
      </c>
      <c r="AC42" s="137"/>
      <c r="AD42" s="105">
        <v>1623</v>
      </c>
      <c r="AE42" s="137"/>
      <c r="AF42" s="105">
        <v>1619</v>
      </c>
      <c r="AG42" s="591"/>
      <c r="AH42" s="104">
        <v>1573</v>
      </c>
      <c r="AI42" s="137"/>
      <c r="AJ42" s="104">
        <v>3317</v>
      </c>
      <c r="AK42" s="137"/>
      <c r="AL42" s="105">
        <v>1646</v>
      </c>
      <c r="AM42" s="137"/>
      <c r="AN42" s="105">
        <v>1671</v>
      </c>
      <c r="AO42" s="521"/>
      <c r="AP42" s="104">
        <v>1584</v>
      </c>
      <c r="AQ42" s="137"/>
      <c r="AR42" s="104">
        <v>3270</v>
      </c>
      <c r="AS42" s="137"/>
      <c r="AT42" s="105">
        <v>1625</v>
      </c>
      <c r="AU42" s="137"/>
      <c r="AV42" s="105">
        <v>1645</v>
      </c>
      <c r="AW42" s="521"/>
      <c r="AX42" s="135"/>
    </row>
    <row r="43" spans="1:50" ht="12.9" customHeight="1">
      <c r="A43" s="134" t="s">
        <v>164</v>
      </c>
      <c r="B43" s="104">
        <v>542</v>
      </c>
      <c r="C43" s="137"/>
      <c r="D43" s="104">
        <v>1237</v>
      </c>
      <c r="E43" s="137"/>
      <c r="F43" s="105">
        <v>660</v>
      </c>
      <c r="G43" s="137"/>
      <c r="H43" s="105">
        <v>577</v>
      </c>
      <c r="I43" s="521"/>
      <c r="J43" s="592">
        <v>503</v>
      </c>
      <c r="K43" s="589"/>
      <c r="L43" s="592">
        <v>1195</v>
      </c>
      <c r="M43" s="589"/>
      <c r="N43" s="593">
        <v>615</v>
      </c>
      <c r="O43" s="589"/>
      <c r="P43" s="593">
        <v>580</v>
      </c>
      <c r="Q43" s="591"/>
      <c r="R43" s="104">
        <v>497</v>
      </c>
      <c r="S43" s="137"/>
      <c r="T43" s="104">
        <v>1183</v>
      </c>
      <c r="U43" s="137"/>
      <c r="V43" s="105">
        <v>608</v>
      </c>
      <c r="W43" s="137"/>
      <c r="X43" s="105">
        <v>575</v>
      </c>
      <c r="Y43" s="591"/>
      <c r="Z43" s="104">
        <v>507</v>
      </c>
      <c r="AA43" s="137"/>
      <c r="AB43" s="104">
        <v>1194</v>
      </c>
      <c r="AC43" s="137"/>
      <c r="AD43" s="105">
        <v>614</v>
      </c>
      <c r="AE43" s="137"/>
      <c r="AF43" s="105">
        <v>580</v>
      </c>
      <c r="AG43" s="591"/>
      <c r="AH43" s="104">
        <v>512</v>
      </c>
      <c r="AI43" s="137"/>
      <c r="AJ43" s="104">
        <v>1197</v>
      </c>
      <c r="AK43" s="137"/>
      <c r="AL43" s="105">
        <v>618</v>
      </c>
      <c r="AM43" s="137"/>
      <c r="AN43" s="105">
        <v>579</v>
      </c>
      <c r="AO43" s="521"/>
      <c r="AP43" s="104">
        <v>510</v>
      </c>
      <c r="AQ43" s="137"/>
      <c r="AR43" s="104">
        <v>1173</v>
      </c>
      <c r="AS43" s="137"/>
      <c r="AT43" s="105">
        <v>610</v>
      </c>
      <c r="AU43" s="137"/>
      <c r="AV43" s="105">
        <v>563</v>
      </c>
      <c r="AW43" s="521"/>
      <c r="AX43" s="135"/>
    </row>
    <row r="44" spans="1:50" ht="12.9" customHeight="1">
      <c r="A44" s="134" t="s">
        <v>165</v>
      </c>
      <c r="B44" s="104">
        <v>212</v>
      </c>
      <c r="C44" s="137"/>
      <c r="D44" s="104">
        <v>742</v>
      </c>
      <c r="E44" s="137"/>
      <c r="F44" s="105">
        <v>370</v>
      </c>
      <c r="G44" s="137"/>
      <c r="H44" s="105">
        <v>372</v>
      </c>
      <c r="I44" s="521"/>
      <c r="J44" s="592">
        <v>212</v>
      </c>
      <c r="K44" s="589"/>
      <c r="L44" s="592">
        <v>728</v>
      </c>
      <c r="M44" s="589"/>
      <c r="N44" s="593">
        <v>362</v>
      </c>
      <c r="O44" s="589"/>
      <c r="P44" s="593">
        <v>366</v>
      </c>
      <c r="Q44" s="591"/>
      <c r="R44" s="104">
        <v>214</v>
      </c>
      <c r="S44" s="137"/>
      <c r="T44" s="104">
        <v>714</v>
      </c>
      <c r="U44" s="137"/>
      <c r="V44" s="105">
        <v>355</v>
      </c>
      <c r="W44" s="137"/>
      <c r="X44" s="105">
        <v>359</v>
      </c>
      <c r="Y44" s="591"/>
      <c r="Z44" s="104">
        <v>214</v>
      </c>
      <c r="AA44" s="137"/>
      <c r="AB44" s="104">
        <v>704</v>
      </c>
      <c r="AC44" s="137"/>
      <c r="AD44" s="105">
        <v>352</v>
      </c>
      <c r="AE44" s="137"/>
      <c r="AF44" s="105">
        <v>352</v>
      </c>
      <c r="AG44" s="591"/>
      <c r="AH44" s="104">
        <v>213</v>
      </c>
      <c r="AI44" s="137"/>
      <c r="AJ44" s="104">
        <v>692</v>
      </c>
      <c r="AK44" s="137"/>
      <c r="AL44" s="105">
        <v>344</v>
      </c>
      <c r="AM44" s="137"/>
      <c r="AN44" s="105">
        <v>348</v>
      </c>
      <c r="AO44" s="521"/>
      <c r="AP44" s="104">
        <v>210</v>
      </c>
      <c r="AQ44" s="137"/>
      <c r="AR44" s="104">
        <v>685</v>
      </c>
      <c r="AS44" s="137"/>
      <c r="AT44" s="105">
        <v>343</v>
      </c>
      <c r="AU44" s="137"/>
      <c r="AV44" s="105">
        <v>342</v>
      </c>
      <c r="AW44" s="521"/>
      <c r="AX44" s="135"/>
    </row>
    <row r="45" spans="1:50" ht="12.9" customHeight="1">
      <c r="A45" s="134" t="s">
        <v>166</v>
      </c>
      <c r="B45" s="104">
        <v>622</v>
      </c>
      <c r="C45" s="137"/>
      <c r="D45" s="104">
        <v>1405</v>
      </c>
      <c r="E45" s="137"/>
      <c r="F45" s="105">
        <v>682</v>
      </c>
      <c r="G45" s="137"/>
      <c r="H45" s="105">
        <v>723</v>
      </c>
      <c r="I45" s="521"/>
      <c r="J45" s="592">
        <v>603</v>
      </c>
      <c r="K45" s="589"/>
      <c r="L45" s="592">
        <v>1369</v>
      </c>
      <c r="M45" s="589"/>
      <c r="N45" s="593">
        <v>669</v>
      </c>
      <c r="O45" s="589"/>
      <c r="P45" s="593">
        <v>700</v>
      </c>
      <c r="Q45" s="591"/>
      <c r="R45" s="104">
        <v>608</v>
      </c>
      <c r="S45" s="137"/>
      <c r="T45" s="104">
        <v>1360</v>
      </c>
      <c r="U45" s="137"/>
      <c r="V45" s="105">
        <v>666</v>
      </c>
      <c r="W45" s="137"/>
      <c r="X45" s="105">
        <v>694</v>
      </c>
      <c r="Y45" s="591"/>
      <c r="Z45" s="104">
        <v>613</v>
      </c>
      <c r="AA45" s="137"/>
      <c r="AB45" s="104">
        <v>1346</v>
      </c>
      <c r="AC45" s="137"/>
      <c r="AD45" s="105">
        <v>656</v>
      </c>
      <c r="AE45" s="137"/>
      <c r="AF45" s="105">
        <v>690</v>
      </c>
      <c r="AG45" s="591"/>
      <c r="AH45" s="104">
        <v>613</v>
      </c>
      <c r="AI45" s="137"/>
      <c r="AJ45" s="104">
        <v>1327</v>
      </c>
      <c r="AK45" s="137"/>
      <c r="AL45" s="105">
        <v>646</v>
      </c>
      <c r="AM45" s="137"/>
      <c r="AN45" s="105">
        <v>681</v>
      </c>
      <c r="AO45" s="521"/>
      <c r="AP45" s="104">
        <v>604</v>
      </c>
      <c r="AQ45" s="137"/>
      <c r="AR45" s="104">
        <v>1288</v>
      </c>
      <c r="AS45" s="137"/>
      <c r="AT45" s="105">
        <v>627</v>
      </c>
      <c r="AU45" s="137"/>
      <c r="AV45" s="105">
        <v>661</v>
      </c>
      <c r="AW45" s="521"/>
      <c r="AX45" s="135"/>
    </row>
    <row r="46" spans="1:50" ht="12.9" customHeight="1">
      <c r="A46" s="134" t="s">
        <v>167</v>
      </c>
      <c r="B46" s="104">
        <v>658</v>
      </c>
      <c r="C46" s="137"/>
      <c r="D46" s="104">
        <v>1469</v>
      </c>
      <c r="E46" s="137"/>
      <c r="F46" s="105">
        <v>700</v>
      </c>
      <c r="G46" s="137"/>
      <c r="H46" s="105">
        <v>769</v>
      </c>
      <c r="I46" s="521"/>
      <c r="J46" s="592">
        <v>658</v>
      </c>
      <c r="K46" s="589"/>
      <c r="L46" s="592">
        <v>1475</v>
      </c>
      <c r="M46" s="589"/>
      <c r="N46" s="593">
        <v>724</v>
      </c>
      <c r="O46" s="589"/>
      <c r="P46" s="593">
        <v>751</v>
      </c>
      <c r="Q46" s="591"/>
      <c r="R46" s="104">
        <v>658</v>
      </c>
      <c r="S46" s="137"/>
      <c r="T46" s="104">
        <v>1440</v>
      </c>
      <c r="U46" s="137"/>
      <c r="V46" s="105">
        <v>697</v>
      </c>
      <c r="W46" s="137"/>
      <c r="X46" s="105">
        <v>743</v>
      </c>
      <c r="Y46" s="591"/>
      <c r="Z46" s="104">
        <v>666</v>
      </c>
      <c r="AA46" s="137"/>
      <c r="AB46" s="104">
        <v>1427</v>
      </c>
      <c r="AC46" s="137"/>
      <c r="AD46" s="105">
        <v>689</v>
      </c>
      <c r="AE46" s="137"/>
      <c r="AF46" s="105">
        <v>738</v>
      </c>
      <c r="AG46" s="591"/>
      <c r="AH46" s="104">
        <v>670</v>
      </c>
      <c r="AI46" s="137"/>
      <c r="AJ46" s="104">
        <v>1412</v>
      </c>
      <c r="AK46" s="137"/>
      <c r="AL46" s="105">
        <v>676</v>
      </c>
      <c r="AM46" s="137"/>
      <c r="AN46" s="105">
        <v>736</v>
      </c>
      <c r="AO46" s="521"/>
      <c r="AP46" s="104">
        <v>666</v>
      </c>
      <c r="AQ46" s="137"/>
      <c r="AR46" s="104">
        <v>1387</v>
      </c>
      <c r="AS46" s="137"/>
      <c r="AT46" s="105">
        <v>669</v>
      </c>
      <c r="AU46" s="137"/>
      <c r="AV46" s="105">
        <v>718</v>
      </c>
      <c r="AW46" s="521"/>
      <c r="AX46" s="135"/>
    </row>
    <row r="47" spans="1:50" ht="12.9" customHeight="1">
      <c r="A47" s="134" t="s">
        <v>168</v>
      </c>
      <c r="B47" s="104">
        <v>215</v>
      </c>
      <c r="C47" s="137"/>
      <c r="D47" s="104">
        <v>914</v>
      </c>
      <c r="E47" s="137"/>
      <c r="F47" s="105">
        <v>396</v>
      </c>
      <c r="G47" s="137"/>
      <c r="H47" s="105">
        <v>518</v>
      </c>
      <c r="I47" s="521"/>
      <c r="J47" s="592">
        <v>230</v>
      </c>
      <c r="K47" s="589"/>
      <c r="L47" s="592">
        <v>914</v>
      </c>
      <c r="M47" s="589"/>
      <c r="N47" s="593">
        <v>390</v>
      </c>
      <c r="O47" s="589"/>
      <c r="P47" s="593">
        <v>524</v>
      </c>
      <c r="Q47" s="591"/>
      <c r="R47" s="104">
        <v>225</v>
      </c>
      <c r="S47" s="137"/>
      <c r="T47" s="104">
        <v>904</v>
      </c>
      <c r="U47" s="137"/>
      <c r="V47" s="105">
        <v>391</v>
      </c>
      <c r="W47" s="137"/>
      <c r="X47" s="105">
        <v>513</v>
      </c>
      <c r="Y47" s="591"/>
      <c r="Z47" s="104">
        <v>216</v>
      </c>
      <c r="AA47" s="137"/>
      <c r="AB47" s="104">
        <v>891</v>
      </c>
      <c r="AC47" s="137"/>
      <c r="AD47" s="105">
        <v>386</v>
      </c>
      <c r="AE47" s="137"/>
      <c r="AF47" s="105">
        <v>505</v>
      </c>
      <c r="AG47" s="591"/>
      <c r="AH47" s="104">
        <v>210</v>
      </c>
      <c r="AI47" s="137"/>
      <c r="AJ47" s="104">
        <v>874</v>
      </c>
      <c r="AK47" s="137"/>
      <c r="AL47" s="105">
        <v>385</v>
      </c>
      <c r="AM47" s="137"/>
      <c r="AN47" s="105">
        <v>489</v>
      </c>
      <c r="AO47" s="521"/>
      <c r="AP47" s="104">
        <v>198</v>
      </c>
      <c r="AQ47" s="137"/>
      <c r="AR47" s="104">
        <v>854</v>
      </c>
      <c r="AS47" s="137"/>
      <c r="AT47" s="105">
        <v>376</v>
      </c>
      <c r="AU47" s="137"/>
      <c r="AV47" s="105">
        <v>478</v>
      </c>
      <c r="AW47" s="521"/>
      <c r="AX47" s="135"/>
    </row>
    <row r="48" spans="1:50" ht="12.9" customHeight="1">
      <c r="A48" s="134" t="s">
        <v>169</v>
      </c>
      <c r="B48" s="104">
        <v>150</v>
      </c>
      <c r="C48" s="137"/>
      <c r="D48" s="104">
        <v>412</v>
      </c>
      <c r="E48" s="137"/>
      <c r="F48" s="105">
        <v>196</v>
      </c>
      <c r="G48" s="137"/>
      <c r="H48" s="105">
        <v>216</v>
      </c>
      <c r="I48" s="521"/>
      <c r="J48" s="592">
        <v>152</v>
      </c>
      <c r="K48" s="589"/>
      <c r="L48" s="592">
        <v>409</v>
      </c>
      <c r="M48" s="589"/>
      <c r="N48" s="593">
        <v>197</v>
      </c>
      <c r="O48" s="589"/>
      <c r="P48" s="593">
        <v>212</v>
      </c>
      <c r="Q48" s="591"/>
      <c r="R48" s="104">
        <v>155</v>
      </c>
      <c r="S48" s="137"/>
      <c r="T48" s="104">
        <v>415</v>
      </c>
      <c r="U48" s="137"/>
      <c r="V48" s="105">
        <v>199</v>
      </c>
      <c r="W48" s="137"/>
      <c r="X48" s="105">
        <v>216</v>
      </c>
      <c r="Y48" s="591"/>
      <c r="Z48" s="104">
        <v>153</v>
      </c>
      <c r="AA48" s="137"/>
      <c r="AB48" s="104">
        <v>398</v>
      </c>
      <c r="AC48" s="137"/>
      <c r="AD48" s="105">
        <v>196</v>
      </c>
      <c r="AE48" s="137"/>
      <c r="AF48" s="105">
        <v>202</v>
      </c>
      <c r="AG48" s="591"/>
      <c r="AH48" s="104">
        <v>153</v>
      </c>
      <c r="AI48" s="137"/>
      <c r="AJ48" s="104">
        <v>394</v>
      </c>
      <c r="AK48" s="137"/>
      <c r="AL48" s="105">
        <v>191</v>
      </c>
      <c r="AM48" s="137"/>
      <c r="AN48" s="105">
        <v>203</v>
      </c>
      <c r="AO48" s="521"/>
      <c r="AP48" s="104">
        <v>157</v>
      </c>
      <c r="AQ48" s="137"/>
      <c r="AR48" s="104">
        <v>400</v>
      </c>
      <c r="AS48" s="137"/>
      <c r="AT48" s="105">
        <v>196</v>
      </c>
      <c r="AU48" s="137"/>
      <c r="AV48" s="105">
        <v>204</v>
      </c>
      <c r="AW48" s="521"/>
      <c r="AX48" s="135"/>
    </row>
    <row r="49" spans="1:50" s="144" customFormat="1" ht="14.25" customHeight="1">
      <c r="A49" s="139" t="s">
        <v>417</v>
      </c>
      <c r="B49" s="140">
        <v>111</v>
      </c>
      <c r="C49" s="142"/>
      <c r="D49" s="104">
        <v>267</v>
      </c>
      <c r="E49" s="141"/>
      <c r="F49" s="140">
        <v>138</v>
      </c>
      <c r="G49" s="106"/>
      <c r="H49" s="140">
        <v>129</v>
      </c>
      <c r="I49" s="142"/>
      <c r="J49" s="594">
        <v>115</v>
      </c>
      <c r="K49" s="595"/>
      <c r="L49" s="592">
        <v>281</v>
      </c>
      <c r="M49" s="596"/>
      <c r="N49" s="594">
        <v>148</v>
      </c>
      <c r="O49" s="597"/>
      <c r="P49" s="594">
        <v>133</v>
      </c>
      <c r="Q49" s="595"/>
      <c r="R49" s="140">
        <v>115</v>
      </c>
      <c r="S49" s="142"/>
      <c r="T49" s="104">
        <v>284</v>
      </c>
      <c r="U49" s="141"/>
      <c r="V49" s="140">
        <v>143</v>
      </c>
      <c r="W49" s="106"/>
      <c r="X49" s="140">
        <v>141</v>
      </c>
      <c r="Y49" s="595"/>
      <c r="Z49" s="140">
        <v>115</v>
      </c>
      <c r="AA49" s="142"/>
      <c r="AB49" s="104">
        <v>280</v>
      </c>
      <c r="AC49" s="141"/>
      <c r="AD49" s="140">
        <v>141</v>
      </c>
      <c r="AE49" s="106"/>
      <c r="AF49" s="140">
        <v>139</v>
      </c>
      <c r="AG49" s="595"/>
      <c r="AH49" s="140">
        <v>120</v>
      </c>
      <c r="AI49" s="142"/>
      <c r="AJ49" s="104">
        <v>284</v>
      </c>
      <c r="AK49" s="141"/>
      <c r="AL49" s="140">
        <v>143</v>
      </c>
      <c r="AM49" s="106"/>
      <c r="AN49" s="140">
        <v>141</v>
      </c>
      <c r="AO49" s="142"/>
      <c r="AP49" s="140">
        <v>119</v>
      </c>
      <c r="AQ49" s="142"/>
      <c r="AR49" s="104">
        <v>277</v>
      </c>
      <c r="AS49" s="141"/>
      <c r="AT49" s="140">
        <v>140</v>
      </c>
      <c r="AU49" s="106"/>
      <c r="AV49" s="140">
        <v>137</v>
      </c>
      <c r="AW49" s="142"/>
      <c r="AX49" s="141"/>
    </row>
    <row r="50" spans="1:50" s="144" customFormat="1" ht="14.25" customHeight="1">
      <c r="A50" s="139" t="s">
        <v>421</v>
      </c>
      <c r="B50" s="140">
        <v>10</v>
      </c>
      <c r="C50" s="142"/>
      <c r="D50" s="104">
        <v>35</v>
      </c>
      <c r="E50" s="141"/>
      <c r="F50" s="140">
        <v>18</v>
      </c>
      <c r="G50" s="106"/>
      <c r="H50" s="140">
        <v>17</v>
      </c>
      <c r="I50" s="142"/>
      <c r="J50" s="594">
        <v>11</v>
      </c>
      <c r="K50" s="595"/>
      <c r="L50" s="592">
        <v>40</v>
      </c>
      <c r="M50" s="596"/>
      <c r="N50" s="594">
        <v>21</v>
      </c>
      <c r="O50" s="597"/>
      <c r="P50" s="594">
        <v>19</v>
      </c>
      <c r="Q50" s="595"/>
      <c r="R50" s="140">
        <v>11</v>
      </c>
      <c r="S50" s="142"/>
      <c r="T50" s="104">
        <v>39</v>
      </c>
      <c r="U50" s="141"/>
      <c r="V50" s="140">
        <v>20</v>
      </c>
      <c r="W50" s="106"/>
      <c r="X50" s="140">
        <v>19</v>
      </c>
      <c r="Y50" s="595"/>
      <c r="Z50" s="140">
        <v>11</v>
      </c>
      <c r="AA50" s="142"/>
      <c r="AB50" s="104">
        <v>38</v>
      </c>
      <c r="AC50" s="141"/>
      <c r="AD50" s="140">
        <v>20</v>
      </c>
      <c r="AE50" s="106"/>
      <c r="AF50" s="140">
        <v>18</v>
      </c>
      <c r="AG50" s="595"/>
      <c r="AH50" s="140">
        <v>11</v>
      </c>
      <c r="AI50" s="142"/>
      <c r="AJ50" s="104">
        <v>37</v>
      </c>
      <c r="AK50" s="141"/>
      <c r="AL50" s="140">
        <v>19</v>
      </c>
      <c r="AM50" s="106"/>
      <c r="AN50" s="140">
        <v>18</v>
      </c>
      <c r="AO50" s="142"/>
      <c r="AP50" s="140">
        <v>11</v>
      </c>
      <c r="AQ50" s="142"/>
      <c r="AR50" s="104">
        <v>36</v>
      </c>
      <c r="AS50" s="141"/>
      <c r="AT50" s="140">
        <v>18</v>
      </c>
      <c r="AU50" s="106"/>
      <c r="AV50" s="140">
        <v>18</v>
      </c>
      <c r="AW50" s="142"/>
      <c r="AX50" s="141"/>
    </row>
    <row r="51" spans="1:50" s="144" customFormat="1" ht="14.25" customHeight="1">
      <c r="A51" s="139" t="s">
        <v>422</v>
      </c>
      <c r="B51" s="140">
        <v>280</v>
      </c>
      <c r="C51" s="142"/>
      <c r="D51" s="104">
        <v>768</v>
      </c>
      <c r="E51" s="141"/>
      <c r="F51" s="140">
        <v>373</v>
      </c>
      <c r="G51" s="106"/>
      <c r="H51" s="140">
        <v>395</v>
      </c>
      <c r="I51" s="142"/>
      <c r="J51" s="594">
        <v>276</v>
      </c>
      <c r="K51" s="595"/>
      <c r="L51" s="592">
        <v>761</v>
      </c>
      <c r="M51" s="596"/>
      <c r="N51" s="594">
        <v>376</v>
      </c>
      <c r="O51" s="597"/>
      <c r="P51" s="594">
        <v>385</v>
      </c>
      <c r="Q51" s="595"/>
      <c r="R51" s="140">
        <v>279</v>
      </c>
      <c r="S51" s="142"/>
      <c r="T51" s="104">
        <v>762</v>
      </c>
      <c r="U51" s="141"/>
      <c r="V51" s="140">
        <v>371</v>
      </c>
      <c r="W51" s="106"/>
      <c r="X51" s="140">
        <v>391</v>
      </c>
      <c r="Y51" s="595"/>
      <c r="Z51" s="140">
        <v>286</v>
      </c>
      <c r="AA51" s="142"/>
      <c r="AB51" s="104">
        <v>749</v>
      </c>
      <c r="AC51" s="141"/>
      <c r="AD51" s="140">
        <v>366</v>
      </c>
      <c r="AE51" s="106"/>
      <c r="AF51" s="140">
        <v>383</v>
      </c>
      <c r="AG51" s="595"/>
      <c r="AH51" s="140">
        <v>280</v>
      </c>
      <c r="AI51" s="142"/>
      <c r="AJ51" s="104">
        <v>729</v>
      </c>
      <c r="AK51" s="141"/>
      <c r="AL51" s="140">
        <v>356</v>
      </c>
      <c r="AM51" s="106"/>
      <c r="AN51" s="140">
        <v>373</v>
      </c>
      <c r="AO51" s="142"/>
      <c r="AP51" s="140">
        <v>289</v>
      </c>
      <c r="AQ51" s="142"/>
      <c r="AR51" s="104">
        <v>740</v>
      </c>
      <c r="AS51" s="141"/>
      <c r="AT51" s="140">
        <v>364</v>
      </c>
      <c r="AU51" s="106"/>
      <c r="AV51" s="140">
        <v>376</v>
      </c>
      <c r="AW51" s="142"/>
      <c r="AX51" s="141"/>
    </row>
    <row r="52" spans="1:50" s="144" customFormat="1" ht="14.25" customHeight="1">
      <c r="A52" s="139" t="s">
        <v>418</v>
      </c>
      <c r="B52" s="140">
        <v>129</v>
      </c>
      <c r="C52" s="142"/>
      <c r="D52" s="104">
        <v>363</v>
      </c>
      <c r="E52" s="141"/>
      <c r="F52" s="140">
        <v>183</v>
      </c>
      <c r="G52" s="106"/>
      <c r="H52" s="140">
        <v>180</v>
      </c>
      <c r="I52" s="142"/>
      <c r="J52" s="594">
        <v>124</v>
      </c>
      <c r="K52" s="595"/>
      <c r="L52" s="592">
        <v>362</v>
      </c>
      <c r="M52" s="596"/>
      <c r="N52" s="594">
        <v>179</v>
      </c>
      <c r="O52" s="597"/>
      <c r="P52" s="594">
        <v>183</v>
      </c>
      <c r="Q52" s="595"/>
      <c r="R52" s="140">
        <v>127</v>
      </c>
      <c r="S52" s="142"/>
      <c r="T52" s="104">
        <v>371</v>
      </c>
      <c r="U52" s="141"/>
      <c r="V52" s="140">
        <v>184</v>
      </c>
      <c r="W52" s="106"/>
      <c r="X52" s="140">
        <v>187</v>
      </c>
      <c r="Y52" s="595"/>
      <c r="Z52" s="140">
        <v>128</v>
      </c>
      <c r="AA52" s="142"/>
      <c r="AB52" s="104">
        <v>371</v>
      </c>
      <c r="AC52" s="141"/>
      <c r="AD52" s="140">
        <v>184</v>
      </c>
      <c r="AE52" s="106"/>
      <c r="AF52" s="140">
        <v>187</v>
      </c>
      <c r="AG52" s="595"/>
      <c r="AH52" s="140">
        <v>128</v>
      </c>
      <c r="AI52" s="142"/>
      <c r="AJ52" s="104">
        <v>370</v>
      </c>
      <c r="AK52" s="141"/>
      <c r="AL52" s="140">
        <v>183</v>
      </c>
      <c r="AM52" s="106"/>
      <c r="AN52" s="140">
        <v>187</v>
      </c>
      <c r="AO52" s="142"/>
      <c r="AP52" s="140">
        <v>126</v>
      </c>
      <c r="AQ52" s="142"/>
      <c r="AR52" s="104">
        <v>368</v>
      </c>
      <c r="AS52" s="141"/>
      <c r="AT52" s="140">
        <v>183</v>
      </c>
      <c r="AU52" s="106"/>
      <c r="AV52" s="140">
        <v>185</v>
      </c>
      <c r="AW52" s="142"/>
      <c r="AX52" s="141"/>
    </row>
    <row r="53" spans="1:50" s="144" customFormat="1" ht="14.25" customHeight="1">
      <c r="A53" s="139" t="s">
        <v>419</v>
      </c>
      <c r="B53" s="140">
        <v>118</v>
      </c>
      <c r="C53" s="142"/>
      <c r="D53" s="104">
        <v>372</v>
      </c>
      <c r="E53" s="141"/>
      <c r="F53" s="140">
        <v>176</v>
      </c>
      <c r="G53" s="106"/>
      <c r="H53" s="140">
        <v>196</v>
      </c>
      <c r="I53" s="142"/>
      <c r="J53" s="594">
        <v>123</v>
      </c>
      <c r="K53" s="595"/>
      <c r="L53" s="592">
        <v>378</v>
      </c>
      <c r="M53" s="596"/>
      <c r="N53" s="594">
        <v>179</v>
      </c>
      <c r="O53" s="597"/>
      <c r="P53" s="594">
        <v>199</v>
      </c>
      <c r="Q53" s="595"/>
      <c r="R53" s="140">
        <v>125</v>
      </c>
      <c r="S53" s="142"/>
      <c r="T53" s="104">
        <v>381</v>
      </c>
      <c r="U53" s="141"/>
      <c r="V53" s="140">
        <v>180</v>
      </c>
      <c r="W53" s="106"/>
      <c r="X53" s="140">
        <v>201</v>
      </c>
      <c r="Y53" s="595"/>
      <c r="Z53" s="140">
        <v>126</v>
      </c>
      <c r="AA53" s="142"/>
      <c r="AB53" s="104">
        <v>376</v>
      </c>
      <c r="AC53" s="141"/>
      <c r="AD53" s="140">
        <v>174</v>
      </c>
      <c r="AE53" s="106"/>
      <c r="AF53" s="140">
        <v>202</v>
      </c>
      <c r="AG53" s="595"/>
      <c r="AH53" s="140">
        <v>129</v>
      </c>
      <c r="AI53" s="142"/>
      <c r="AJ53" s="104">
        <v>381</v>
      </c>
      <c r="AK53" s="141"/>
      <c r="AL53" s="140">
        <v>176</v>
      </c>
      <c r="AM53" s="106"/>
      <c r="AN53" s="140">
        <v>205</v>
      </c>
      <c r="AO53" s="142"/>
      <c r="AP53" s="140">
        <v>129</v>
      </c>
      <c r="AQ53" s="142"/>
      <c r="AR53" s="104">
        <v>384</v>
      </c>
      <c r="AS53" s="141"/>
      <c r="AT53" s="140">
        <v>179</v>
      </c>
      <c r="AU53" s="106"/>
      <c r="AV53" s="140">
        <v>205</v>
      </c>
      <c r="AW53" s="142"/>
      <c r="AX53" s="141"/>
    </row>
    <row r="54" spans="1:50" s="144" customFormat="1" ht="14.25" customHeight="1">
      <c r="A54" s="145" t="s">
        <v>420</v>
      </c>
      <c r="B54" s="146">
        <v>284</v>
      </c>
      <c r="C54" s="148"/>
      <c r="D54" s="108">
        <v>816</v>
      </c>
      <c r="E54" s="147"/>
      <c r="F54" s="146">
        <v>409</v>
      </c>
      <c r="G54" s="109"/>
      <c r="H54" s="146">
        <v>407</v>
      </c>
      <c r="I54" s="148"/>
      <c r="J54" s="598">
        <v>273</v>
      </c>
      <c r="K54" s="599"/>
      <c r="L54" s="600">
        <v>794</v>
      </c>
      <c r="M54" s="601"/>
      <c r="N54" s="598">
        <v>399</v>
      </c>
      <c r="O54" s="602"/>
      <c r="P54" s="598">
        <v>395</v>
      </c>
      <c r="Q54" s="599"/>
      <c r="R54" s="146">
        <v>279</v>
      </c>
      <c r="S54" s="148"/>
      <c r="T54" s="108">
        <v>791</v>
      </c>
      <c r="U54" s="147"/>
      <c r="V54" s="146">
        <v>397</v>
      </c>
      <c r="W54" s="109"/>
      <c r="X54" s="146">
        <v>394</v>
      </c>
      <c r="Y54" s="599"/>
      <c r="Z54" s="146">
        <v>275</v>
      </c>
      <c r="AA54" s="148"/>
      <c r="AB54" s="108">
        <v>773</v>
      </c>
      <c r="AC54" s="147"/>
      <c r="AD54" s="146">
        <v>383</v>
      </c>
      <c r="AE54" s="109"/>
      <c r="AF54" s="146">
        <v>390</v>
      </c>
      <c r="AG54" s="599"/>
      <c r="AH54" s="146">
        <v>282</v>
      </c>
      <c r="AI54" s="148"/>
      <c r="AJ54" s="108">
        <v>784</v>
      </c>
      <c r="AK54" s="147"/>
      <c r="AL54" s="146">
        <v>389</v>
      </c>
      <c r="AM54" s="109"/>
      <c r="AN54" s="146">
        <v>395</v>
      </c>
      <c r="AO54" s="148"/>
      <c r="AP54" s="146">
        <v>284</v>
      </c>
      <c r="AQ54" s="148"/>
      <c r="AR54" s="108">
        <v>775</v>
      </c>
      <c r="AS54" s="147"/>
      <c r="AT54" s="146">
        <v>385</v>
      </c>
      <c r="AU54" s="109"/>
      <c r="AV54" s="146">
        <v>390</v>
      </c>
      <c r="AW54" s="148"/>
      <c r="AX54" s="141"/>
    </row>
    <row r="55" spans="1:50" ht="23.1" customHeight="1">
      <c r="A55" s="941" t="s">
        <v>759</v>
      </c>
      <c r="B55" s="941"/>
      <c r="C55" s="941"/>
      <c r="D55" s="941"/>
      <c r="E55" s="941"/>
      <c r="F55" s="941"/>
      <c r="G55" s="941"/>
      <c r="H55" s="941"/>
      <c r="I55" s="941"/>
      <c r="J55" s="941"/>
      <c r="K55" s="941"/>
      <c r="L55" s="941"/>
      <c r="M55" s="941"/>
      <c r="N55" s="941"/>
      <c r="O55" s="941"/>
      <c r="P55" s="941"/>
      <c r="Q55" s="941"/>
      <c r="R55" s="941"/>
      <c r="S55" s="941"/>
      <c r="T55" s="941"/>
      <c r="U55" s="941"/>
      <c r="V55" s="941"/>
      <c r="W55" s="941"/>
      <c r="X55" s="941"/>
      <c r="Y55" s="941"/>
      <c r="Z55" s="941"/>
      <c r="AA55" s="941"/>
      <c r="AB55" s="941"/>
      <c r="AC55" s="941"/>
      <c r="AD55" s="941"/>
      <c r="AE55" s="941"/>
      <c r="AF55" s="941"/>
      <c r="AG55" s="941"/>
      <c r="AH55" s="941"/>
      <c r="AI55" s="941"/>
      <c r="AJ55" s="941"/>
      <c r="AK55" s="941"/>
      <c r="AL55" s="941"/>
      <c r="AM55" s="941"/>
      <c r="AN55" s="941"/>
      <c r="AO55" s="941"/>
      <c r="AP55" s="941"/>
      <c r="AQ55" s="941"/>
      <c r="AR55" s="941"/>
      <c r="AS55" s="941"/>
      <c r="AT55" s="941"/>
      <c r="AU55" s="941"/>
      <c r="AV55" s="941"/>
      <c r="AW55" s="113"/>
    </row>
    <row r="56" spans="1:50" ht="23.1" customHeight="1">
      <c r="L56" s="129"/>
      <c r="T56" s="128"/>
      <c r="AH56" s="581"/>
      <c r="AI56" s="580"/>
      <c r="AJ56" s="581"/>
      <c r="AK56" s="580"/>
      <c r="AL56" s="581"/>
      <c r="AM56" s="580"/>
      <c r="AN56" s="581"/>
      <c r="AO56" s="580"/>
    </row>
    <row r="57" spans="1:50" ht="23.1" customHeight="1">
      <c r="B57" s="253"/>
      <c r="C57" s="253"/>
      <c r="D57" s="253"/>
      <c r="E57" s="253"/>
      <c r="F57" s="253"/>
      <c r="G57" s="253"/>
      <c r="H57" s="253"/>
      <c r="I57" s="253"/>
      <c r="J57" s="253"/>
      <c r="K57" s="253"/>
      <c r="L57" s="253"/>
      <c r="M57" s="253"/>
      <c r="N57" s="253"/>
      <c r="O57" s="253"/>
      <c r="P57" s="253"/>
      <c r="Q57" s="253"/>
      <c r="R57" s="253"/>
      <c r="S57" s="253"/>
      <c r="T57" s="253"/>
      <c r="U57" s="253"/>
      <c r="V57" s="253"/>
      <c r="W57" s="253"/>
      <c r="X57" s="790" t="s">
        <v>716</v>
      </c>
      <c r="Y57" s="790"/>
      <c r="Z57" s="790"/>
      <c r="AA57" s="790"/>
      <c r="AB57" s="790"/>
      <c r="AC57" s="790"/>
      <c r="AD57" s="790"/>
      <c r="AE57" s="790"/>
      <c r="AF57" s="790"/>
      <c r="AG57" s="790"/>
      <c r="AH57" s="790"/>
      <c r="AI57" s="790"/>
      <c r="AJ57" s="790"/>
      <c r="AK57" s="790"/>
      <c r="AL57" s="790"/>
      <c r="AM57" s="790"/>
      <c r="AN57" s="790"/>
      <c r="AO57" s="790"/>
      <c r="AP57" s="790"/>
      <c r="AQ57" s="790"/>
      <c r="AR57" s="790"/>
      <c r="AS57" s="790"/>
      <c r="AT57" s="790"/>
      <c r="AU57" s="790"/>
      <c r="AV57" s="790"/>
      <c r="AW57" s="253"/>
    </row>
    <row r="58" spans="1:50" ht="21.9" customHeight="1">
      <c r="A58" s="942" t="s">
        <v>130</v>
      </c>
      <c r="B58" s="854" t="s">
        <v>707</v>
      </c>
      <c r="C58" s="936"/>
      <c r="D58" s="936"/>
      <c r="E58" s="936"/>
      <c r="F58" s="936"/>
      <c r="G58" s="936"/>
      <c r="H58" s="936"/>
      <c r="I58" s="855"/>
      <c r="J58" s="854" t="s">
        <v>619</v>
      </c>
      <c r="K58" s="936"/>
      <c r="L58" s="936"/>
      <c r="M58" s="936"/>
      <c r="N58" s="936"/>
      <c r="O58" s="936"/>
      <c r="P58" s="936"/>
      <c r="Q58" s="855"/>
      <c r="R58" s="938" t="s">
        <v>626</v>
      </c>
      <c r="S58" s="938"/>
      <c r="T58" s="938"/>
      <c r="U58" s="938"/>
      <c r="V58" s="938"/>
      <c r="W58" s="938"/>
      <c r="X58" s="938"/>
      <c r="Y58" s="938"/>
      <c r="Z58" s="866" t="s">
        <v>676</v>
      </c>
      <c r="AA58" s="937"/>
      <c r="AB58" s="937"/>
      <c r="AC58" s="937"/>
      <c r="AD58" s="937"/>
      <c r="AE58" s="937"/>
      <c r="AF58" s="937"/>
      <c r="AG58" s="865"/>
      <c r="AH58" s="854" t="s">
        <v>708</v>
      </c>
      <c r="AI58" s="936"/>
      <c r="AJ58" s="936"/>
      <c r="AK58" s="936"/>
      <c r="AL58" s="936"/>
      <c r="AM58" s="936"/>
      <c r="AN58" s="936"/>
      <c r="AO58" s="855"/>
      <c r="AP58" s="854" t="s">
        <v>734</v>
      </c>
      <c r="AQ58" s="936"/>
      <c r="AR58" s="936"/>
      <c r="AS58" s="936"/>
      <c r="AT58" s="936"/>
      <c r="AU58" s="936"/>
      <c r="AV58" s="936"/>
      <c r="AW58" s="855"/>
    </row>
    <row r="59" spans="1:50" ht="21.9" customHeight="1">
      <c r="A59" s="943"/>
      <c r="B59" s="740" t="s">
        <v>53</v>
      </c>
      <c r="C59" s="741"/>
      <c r="D59" s="740" t="s">
        <v>60</v>
      </c>
      <c r="E59" s="741"/>
      <c r="F59" s="740" t="s">
        <v>6</v>
      </c>
      <c r="G59" s="741"/>
      <c r="H59" s="740" t="s">
        <v>7</v>
      </c>
      <c r="I59" s="741"/>
      <c r="J59" s="740" t="s">
        <v>53</v>
      </c>
      <c r="K59" s="741"/>
      <c r="L59" s="740" t="s">
        <v>60</v>
      </c>
      <c r="M59" s="741"/>
      <c r="N59" s="740" t="s">
        <v>6</v>
      </c>
      <c r="O59" s="741"/>
      <c r="P59" s="740" t="s">
        <v>7</v>
      </c>
      <c r="Q59" s="741"/>
      <c r="R59" s="740" t="s">
        <v>53</v>
      </c>
      <c r="S59" s="741"/>
      <c r="T59" s="740" t="s">
        <v>60</v>
      </c>
      <c r="U59" s="741"/>
      <c r="V59" s="740" t="s">
        <v>6</v>
      </c>
      <c r="W59" s="741"/>
      <c r="X59" s="740" t="s">
        <v>7</v>
      </c>
      <c r="Y59" s="741"/>
      <c r="Z59" s="744" t="s">
        <v>53</v>
      </c>
      <c r="AA59" s="745"/>
      <c r="AB59" s="744" t="s">
        <v>60</v>
      </c>
      <c r="AC59" s="745"/>
      <c r="AD59" s="744" t="s">
        <v>6</v>
      </c>
      <c r="AE59" s="745"/>
      <c r="AF59" s="744" t="s">
        <v>7</v>
      </c>
      <c r="AG59" s="745"/>
      <c r="AH59" s="939" t="s">
        <v>53</v>
      </c>
      <c r="AI59" s="940"/>
      <c r="AJ59" s="939" t="s">
        <v>60</v>
      </c>
      <c r="AK59" s="940"/>
      <c r="AL59" s="939" t="s">
        <v>6</v>
      </c>
      <c r="AM59" s="940"/>
      <c r="AN59" s="939" t="s">
        <v>7</v>
      </c>
      <c r="AO59" s="940"/>
      <c r="AP59" s="939" t="s">
        <v>53</v>
      </c>
      <c r="AQ59" s="940"/>
      <c r="AR59" s="939" t="s">
        <v>60</v>
      </c>
      <c r="AS59" s="940"/>
      <c r="AT59" s="939" t="s">
        <v>6</v>
      </c>
      <c r="AU59" s="940"/>
      <c r="AV59" s="939" t="s">
        <v>7</v>
      </c>
      <c r="AW59" s="940"/>
      <c r="AX59" s="128"/>
    </row>
    <row r="60" spans="1:50" ht="14.25" customHeight="1">
      <c r="A60" s="150"/>
      <c r="B60" s="91" t="s">
        <v>8</v>
      </c>
      <c r="C60" s="128"/>
      <c r="D60" s="91" t="s">
        <v>9</v>
      </c>
      <c r="E60" s="128"/>
      <c r="F60" s="91" t="s">
        <v>9</v>
      </c>
      <c r="G60" s="92"/>
      <c r="H60" s="91" t="s">
        <v>9</v>
      </c>
      <c r="I60" s="152"/>
      <c r="J60" s="91" t="s">
        <v>8</v>
      </c>
      <c r="K60" s="128"/>
      <c r="L60" s="91" t="s">
        <v>9</v>
      </c>
      <c r="M60" s="128"/>
      <c r="N60" s="91" t="s">
        <v>9</v>
      </c>
      <c r="O60" s="92"/>
      <c r="P60" s="91" t="s">
        <v>9</v>
      </c>
      <c r="Q60" s="152"/>
      <c r="R60" s="91" t="s">
        <v>8</v>
      </c>
      <c r="S60" s="128"/>
      <c r="T60" s="91" t="s">
        <v>9</v>
      </c>
      <c r="U60" s="128"/>
      <c r="V60" s="91" t="s">
        <v>9</v>
      </c>
      <c r="W60" s="92"/>
      <c r="X60" s="91" t="s">
        <v>9</v>
      </c>
      <c r="Y60" s="152"/>
      <c r="Z60" s="603" t="s">
        <v>8</v>
      </c>
      <c r="AA60" s="581"/>
      <c r="AB60" s="603" t="s">
        <v>9</v>
      </c>
      <c r="AC60" s="581"/>
      <c r="AD60" s="603" t="s">
        <v>9</v>
      </c>
      <c r="AE60" s="604"/>
      <c r="AF60" s="603" t="s">
        <v>9</v>
      </c>
      <c r="AG60" s="605"/>
      <c r="AH60" s="91" t="s">
        <v>8</v>
      </c>
      <c r="AI60" s="128"/>
      <c r="AJ60" s="91" t="s">
        <v>9</v>
      </c>
      <c r="AK60" s="128"/>
      <c r="AL60" s="91" t="s">
        <v>9</v>
      </c>
      <c r="AM60" s="92"/>
      <c r="AN60" s="91" t="s">
        <v>9</v>
      </c>
      <c r="AO60" s="152"/>
      <c r="AP60" s="91" t="s">
        <v>8</v>
      </c>
      <c r="AQ60" s="128"/>
      <c r="AR60" s="91" t="s">
        <v>9</v>
      </c>
      <c r="AS60" s="128"/>
      <c r="AT60" s="91" t="s">
        <v>9</v>
      </c>
      <c r="AU60" s="92"/>
      <c r="AV60" s="91" t="s">
        <v>9</v>
      </c>
      <c r="AW60" s="152"/>
      <c r="AX60" s="128"/>
    </row>
    <row r="61" spans="1:50" s="321" customFormat="1" ht="14.25" customHeight="1">
      <c r="A61" s="322" t="s">
        <v>170</v>
      </c>
      <c r="B61" s="266">
        <f>SUM(B62:B69)</f>
        <v>6388</v>
      </c>
      <c r="C61" s="323"/>
      <c r="D61" s="266">
        <f>SUM(D62:D69)</f>
        <v>15802</v>
      </c>
      <c r="E61" s="323"/>
      <c r="F61" s="266">
        <f>SUM(F62:F69)</f>
        <v>7880</v>
      </c>
      <c r="G61" s="324"/>
      <c r="H61" s="266">
        <f>SUM(H62:H69)</f>
        <v>7922</v>
      </c>
      <c r="I61" s="324"/>
      <c r="J61" s="587">
        <f>SUM(J62:J69)</f>
        <v>6314</v>
      </c>
      <c r="K61" s="606"/>
      <c r="L61" s="587">
        <f>SUM(L62:L69)</f>
        <v>15630</v>
      </c>
      <c r="M61" s="606"/>
      <c r="N61" s="587">
        <f>SUM(N62:N69)</f>
        <v>7786</v>
      </c>
      <c r="O61" s="607"/>
      <c r="P61" s="587">
        <f>SUM(P62:P69)</f>
        <v>7844</v>
      </c>
      <c r="Q61" s="607"/>
      <c r="R61" s="266">
        <f>SUM(R62:R69)</f>
        <v>6382</v>
      </c>
      <c r="S61" s="323"/>
      <c r="T61" s="266">
        <f>SUM(T62:T69)</f>
        <v>15627</v>
      </c>
      <c r="U61" s="323"/>
      <c r="V61" s="266">
        <f>SUM(V62:V69)</f>
        <v>7788</v>
      </c>
      <c r="W61" s="324"/>
      <c r="X61" s="266">
        <f>SUM(X62:X69)</f>
        <v>7839</v>
      </c>
      <c r="Y61" s="607"/>
      <c r="Z61" s="266">
        <f>SUM(Z62:Z69)</f>
        <v>6432</v>
      </c>
      <c r="AA61" s="323"/>
      <c r="AB61" s="266">
        <f>SUM(AB62:AB69)</f>
        <v>15530</v>
      </c>
      <c r="AC61" s="323"/>
      <c r="AD61" s="266">
        <f>SUM(AD62:AD69)</f>
        <v>7736</v>
      </c>
      <c r="AE61" s="324"/>
      <c r="AF61" s="266">
        <f>SUM(AF62:AF69)</f>
        <v>7794</v>
      </c>
      <c r="AG61" s="607"/>
      <c r="AH61" s="266">
        <f>SUM(AH62:AH69)</f>
        <v>6482</v>
      </c>
      <c r="AI61" s="323"/>
      <c r="AJ61" s="266">
        <f>SUM(AJ62:AJ69)</f>
        <v>15410</v>
      </c>
      <c r="AK61" s="323"/>
      <c r="AL61" s="266">
        <f>SUM(AL62:AL69)</f>
        <v>7668</v>
      </c>
      <c r="AM61" s="324"/>
      <c r="AN61" s="266">
        <f>SUM(AN62:AN69)</f>
        <v>7742</v>
      </c>
      <c r="AO61" s="324"/>
      <c r="AP61" s="266">
        <f>SUM(AP62:AP69)</f>
        <v>6540</v>
      </c>
      <c r="AQ61" s="323"/>
      <c r="AR61" s="266">
        <f>SUM(AR62:AR69)</f>
        <v>15333</v>
      </c>
      <c r="AS61" s="323"/>
      <c r="AT61" s="266">
        <f>SUM(AT62:AT69)</f>
        <v>7618</v>
      </c>
      <c r="AU61" s="324"/>
      <c r="AV61" s="266">
        <f>SUM(AV62:AV69)</f>
        <v>7715</v>
      </c>
      <c r="AW61" s="324"/>
      <c r="AX61" s="325"/>
    </row>
    <row r="62" spans="1:50" ht="14.25" customHeight="1">
      <c r="A62" s="139" t="s">
        <v>171</v>
      </c>
      <c r="B62" s="155">
        <v>799</v>
      </c>
      <c r="C62" s="153"/>
      <c r="D62" s="105">
        <v>2055</v>
      </c>
      <c r="E62" s="153"/>
      <c r="F62" s="155">
        <v>1029</v>
      </c>
      <c r="G62" s="154"/>
      <c r="H62" s="155">
        <v>1026</v>
      </c>
      <c r="I62" s="151"/>
      <c r="J62" s="608">
        <v>759</v>
      </c>
      <c r="K62" s="609"/>
      <c r="L62" s="593">
        <v>2003</v>
      </c>
      <c r="M62" s="609"/>
      <c r="N62" s="608">
        <v>1007</v>
      </c>
      <c r="O62" s="610"/>
      <c r="P62" s="608">
        <v>996</v>
      </c>
      <c r="Q62" s="611"/>
      <c r="R62" s="155">
        <v>751</v>
      </c>
      <c r="S62" s="153"/>
      <c r="T62" s="105">
        <v>1986</v>
      </c>
      <c r="U62" s="153"/>
      <c r="V62" s="155">
        <v>996</v>
      </c>
      <c r="W62" s="154"/>
      <c r="X62" s="155">
        <v>990</v>
      </c>
      <c r="Y62" s="611"/>
      <c r="Z62" s="155">
        <v>766</v>
      </c>
      <c r="AA62" s="153"/>
      <c r="AB62" s="105">
        <v>1985</v>
      </c>
      <c r="AC62" s="153"/>
      <c r="AD62" s="155">
        <v>992</v>
      </c>
      <c r="AE62" s="154"/>
      <c r="AF62" s="155">
        <v>993</v>
      </c>
      <c r="AG62" s="611"/>
      <c r="AH62" s="155">
        <v>761</v>
      </c>
      <c r="AI62" s="153"/>
      <c r="AJ62" s="105">
        <v>1950</v>
      </c>
      <c r="AK62" s="153"/>
      <c r="AL62" s="155">
        <v>969</v>
      </c>
      <c r="AM62" s="154"/>
      <c r="AN62" s="155">
        <v>981</v>
      </c>
      <c r="AO62" s="151"/>
      <c r="AP62" s="155">
        <v>763</v>
      </c>
      <c r="AQ62" s="153"/>
      <c r="AR62" s="105">
        <v>1906</v>
      </c>
      <c r="AS62" s="153"/>
      <c r="AT62" s="155">
        <v>948</v>
      </c>
      <c r="AU62" s="154"/>
      <c r="AV62" s="155">
        <v>958</v>
      </c>
      <c r="AW62" s="151"/>
      <c r="AX62" s="128"/>
    </row>
    <row r="63" spans="1:50" ht="14.25" customHeight="1">
      <c r="A63" s="139" t="s">
        <v>172</v>
      </c>
      <c r="B63" s="155">
        <v>871</v>
      </c>
      <c r="C63" s="153"/>
      <c r="D63" s="105">
        <v>2275</v>
      </c>
      <c r="E63" s="153"/>
      <c r="F63" s="155">
        <v>1128</v>
      </c>
      <c r="G63" s="154"/>
      <c r="H63" s="155">
        <v>1147</v>
      </c>
      <c r="I63" s="151"/>
      <c r="J63" s="608">
        <v>836</v>
      </c>
      <c r="K63" s="609"/>
      <c r="L63" s="593">
        <v>2215</v>
      </c>
      <c r="M63" s="609"/>
      <c r="N63" s="608">
        <v>1079</v>
      </c>
      <c r="O63" s="610"/>
      <c r="P63" s="608">
        <v>1136</v>
      </c>
      <c r="Q63" s="611"/>
      <c r="R63" s="155">
        <v>842</v>
      </c>
      <c r="S63" s="153"/>
      <c r="T63" s="105">
        <v>2207</v>
      </c>
      <c r="U63" s="153"/>
      <c r="V63" s="155">
        <v>1071</v>
      </c>
      <c r="W63" s="154"/>
      <c r="X63" s="155">
        <v>1136</v>
      </c>
      <c r="Y63" s="611"/>
      <c r="Z63" s="155">
        <v>870</v>
      </c>
      <c r="AA63" s="153"/>
      <c r="AB63" s="105">
        <v>2215</v>
      </c>
      <c r="AC63" s="153"/>
      <c r="AD63" s="155">
        <v>1072</v>
      </c>
      <c r="AE63" s="154"/>
      <c r="AF63" s="155">
        <v>1143</v>
      </c>
      <c r="AG63" s="611"/>
      <c r="AH63" s="155">
        <v>888</v>
      </c>
      <c r="AI63" s="153"/>
      <c r="AJ63" s="105">
        <v>2209</v>
      </c>
      <c r="AK63" s="153"/>
      <c r="AL63" s="155">
        <v>1062</v>
      </c>
      <c r="AM63" s="154"/>
      <c r="AN63" s="155">
        <v>1147</v>
      </c>
      <c r="AO63" s="151"/>
      <c r="AP63" s="155">
        <v>890</v>
      </c>
      <c r="AQ63" s="153"/>
      <c r="AR63" s="105">
        <v>2200</v>
      </c>
      <c r="AS63" s="153"/>
      <c r="AT63" s="155">
        <v>1058</v>
      </c>
      <c r="AU63" s="154"/>
      <c r="AV63" s="155">
        <v>1142</v>
      </c>
      <c r="AW63" s="151"/>
      <c r="AX63" s="128"/>
    </row>
    <row r="64" spans="1:50" ht="14.25" customHeight="1">
      <c r="A64" s="139" t="s">
        <v>173</v>
      </c>
      <c r="B64" s="155">
        <v>486</v>
      </c>
      <c r="C64" s="153"/>
      <c r="D64" s="105">
        <v>1369</v>
      </c>
      <c r="E64" s="153"/>
      <c r="F64" s="155">
        <v>684</v>
      </c>
      <c r="G64" s="154"/>
      <c r="H64" s="155">
        <v>685</v>
      </c>
      <c r="I64" s="151"/>
      <c r="J64" s="608">
        <v>487</v>
      </c>
      <c r="K64" s="609"/>
      <c r="L64" s="593">
        <v>1321</v>
      </c>
      <c r="M64" s="609"/>
      <c r="N64" s="608">
        <v>654</v>
      </c>
      <c r="O64" s="610"/>
      <c r="P64" s="608">
        <v>667</v>
      </c>
      <c r="Q64" s="611"/>
      <c r="R64" s="155">
        <v>479</v>
      </c>
      <c r="S64" s="153"/>
      <c r="T64" s="105">
        <v>1312</v>
      </c>
      <c r="U64" s="153"/>
      <c r="V64" s="155">
        <v>650</v>
      </c>
      <c r="W64" s="154"/>
      <c r="X64" s="155">
        <v>662</v>
      </c>
      <c r="Y64" s="611"/>
      <c r="Z64" s="155">
        <v>477</v>
      </c>
      <c r="AA64" s="153"/>
      <c r="AB64" s="105">
        <v>1292</v>
      </c>
      <c r="AC64" s="153"/>
      <c r="AD64" s="155">
        <v>638</v>
      </c>
      <c r="AE64" s="154"/>
      <c r="AF64" s="155">
        <v>654</v>
      </c>
      <c r="AG64" s="611"/>
      <c r="AH64" s="155">
        <v>480</v>
      </c>
      <c r="AI64" s="153"/>
      <c r="AJ64" s="105">
        <v>1273</v>
      </c>
      <c r="AK64" s="153"/>
      <c r="AL64" s="155">
        <v>624</v>
      </c>
      <c r="AM64" s="154"/>
      <c r="AN64" s="155">
        <v>649</v>
      </c>
      <c r="AO64" s="151"/>
      <c r="AP64" s="155">
        <v>478</v>
      </c>
      <c r="AQ64" s="153"/>
      <c r="AR64" s="105">
        <v>1256</v>
      </c>
      <c r="AS64" s="153"/>
      <c r="AT64" s="155">
        <v>617</v>
      </c>
      <c r="AU64" s="154"/>
      <c r="AV64" s="155">
        <v>639</v>
      </c>
      <c r="AW64" s="151"/>
      <c r="AX64" s="128"/>
    </row>
    <row r="65" spans="1:50" ht="14.25" customHeight="1">
      <c r="A65" s="139" t="s">
        <v>174</v>
      </c>
      <c r="B65" s="155">
        <v>50</v>
      </c>
      <c r="C65" s="153"/>
      <c r="D65" s="105">
        <v>163</v>
      </c>
      <c r="E65" s="153"/>
      <c r="F65" s="155">
        <v>82</v>
      </c>
      <c r="G65" s="154"/>
      <c r="H65" s="155">
        <v>81</v>
      </c>
      <c r="I65" s="151"/>
      <c r="J65" s="608">
        <v>50</v>
      </c>
      <c r="K65" s="609"/>
      <c r="L65" s="593">
        <v>139</v>
      </c>
      <c r="M65" s="609"/>
      <c r="N65" s="608">
        <v>71</v>
      </c>
      <c r="O65" s="610"/>
      <c r="P65" s="608">
        <v>68</v>
      </c>
      <c r="Q65" s="611"/>
      <c r="R65" s="155">
        <v>51</v>
      </c>
      <c r="S65" s="153"/>
      <c r="T65" s="105">
        <v>143</v>
      </c>
      <c r="U65" s="153"/>
      <c r="V65" s="155">
        <v>75</v>
      </c>
      <c r="W65" s="154"/>
      <c r="X65" s="155">
        <v>68</v>
      </c>
      <c r="Y65" s="611"/>
      <c r="Z65" s="155">
        <v>52</v>
      </c>
      <c r="AA65" s="153"/>
      <c r="AB65" s="105">
        <v>140</v>
      </c>
      <c r="AC65" s="153"/>
      <c r="AD65" s="155">
        <v>73</v>
      </c>
      <c r="AE65" s="154"/>
      <c r="AF65" s="155">
        <v>67</v>
      </c>
      <c r="AG65" s="611"/>
      <c r="AH65" s="155">
        <v>53</v>
      </c>
      <c r="AI65" s="153"/>
      <c r="AJ65" s="105">
        <v>137</v>
      </c>
      <c r="AK65" s="153"/>
      <c r="AL65" s="155">
        <v>72</v>
      </c>
      <c r="AM65" s="154"/>
      <c r="AN65" s="155">
        <v>65</v>
      </c>
      <c r="AO65" s="151"/>
      <c r="AP65" s="155">
        <v>49</v>
      </c>
      <c r="AQ65" s="153"/>
      <c r="AR65" s="105">
        <v>130</v>
      </c>
      <c r="AS65" s="153"/>
      <c r="AT65" s="155">
        <v>68</v>
      </c>
      <c r="AU65" s="154"/>
      <c r="AV65" s="155">
        <v>62</v>
      </c>
      <c r="AW65" s="151"/>
      <c r="AX65" s="128"/>
    </row>
    <row r="66" spans="1:50" ht="14.25" customHeight="1">
      <c r="A66" s="139" t="s">
        <v>683</v>
      </c>
      <c r="B66" s="155">
        <v>177</v>
      </c>
      <c r="C66" s="153"/>
      <c r="D66" s="105">
        <v>435</v>
      </c>
      <c r="E66" s="153"/>
      <c r="F66" s="155">
        <v>216</v>
      </c>
      <c r="G66" s="154"/>
      <c r="H66" s="155">
        <v>219</v>
      </c>
      <c r="I66" s="151"/>
      <c r="J66" s="608">
        <v>174</v>
      </c>
      <c r="K66" s="609"/>
      <c r="L66" s="593">
        <v>441</v>
      </c>
      <c r="M66" s="609"/>
      <c r="N66" s="608">
        <v>221</v>
      </c>
      <c r="O66" s="610"/>
      <c r="P66" s="608">
        <v>220</v>
      </c>
      <c r="Q66" s="611"/>
      <c r="R66" s="155">
        <v>182</v>
      </c>
      <c r="S66" s="153"/>
      <c r="T66" s="105">
        <v>444</v>
      </c>
      <c r="U66" s="153"/>
      <c r="V66" s="155">
        <v>221</v>
      </c>
      <c r="W66" s="154"/>
      <c r="X66" s="155">
        <v>223</v>
      </c>
      <c r="Y66" s="611"/>
      <c r="Z66" s="155">
        <v>183</v>
      </c>
      <c r="AA66" s="153"/>
      <c r="AB66" s="105">
        <v>438</v>
      </c>
      <c r="AC66" s="153"/>
      <c r="AD66" s="155">
        <v>221</v>
      </c>
      <c r="AE66" s="154"/>
      <c r="AF66" s="155">
        <v>217</v>
      </c>
      <c r="AG66" s="611"/>
      <c r="AH66" s="155">
        <v>182</v>
      </c>
      <c r="AI66" s="153"/>
      <c r="AJ66" s="105">
        <v>429</v>
      </c>
      <c r="AK66" s="153"/>
      <c r="AL66" s="155">
        <v>217</v>
      </c>
      <c r="AM66" s="154"/>
      <c r="AN66" s="155">
        <v>212</v>
      </c>
      <c r="AO66" s="151"/>
      <c r="AP66" s="155">
        <v>174</v>
      </c>
      <c r="AQ66" s="153"/>
      <c r="AR66" s="105">
        <v>414</v>
      </c>
      <c r="AS66" s="153"/>
      <c r="AT66" s="155">
        <v>206</v>
      </c>
      <c r="AU66" s="154"/>
      <c r="AV66" s="155">
        <v>208</v>
      </c>
      <c r="AW66" s="151"/>
      <c r="AX66" s="128"/>
    </row>
    <row r="67" spans="1:50" ht="14.25" customHeight="1">
      <c r="A67" s="139" t="s">
        <v>175</v>
      </c>
      <c r="B67" s="155">
        <v>2381</v>
      </c>
      <c r="C67" s="153"/>
      <c r="D67" s="105">
        <v>5695</v>
      </c>
      <c r="E67" s="153"/>
      <c r="F67" s="155">
        <v>2816</v>
      </c>
      <c r="G67" s="154"/>
      <c r="H67" s="155">
        <v>2879</v>
      </c>
      <c r="I67" s="151"/>
      <c r="J67" s="608">
        <v>2418</v>
      </c>
      <c r="K67" s="609"/>
      <c r="L67" s="593">
        <v>5775</v>
      </c>
      <c r="M67" s="609"/>
      <c r="N67" s="608">
        <v>2867</v>
      </c>
      <c r="O67" s="610"/>
      <c r="P67" s="608">
        <v>2908</v>
      </c>
      <c r="Q67" s="611"/>
      <c r="R67" s="155">
        <v>2443</v>
      </c>
      <c r="S67" s="153"/>
      <c r="T67" s="105">
        <v>5784</v>
      </c>
      <c r="U67" s="153"/>
      <c r="V67" s="155">
        <v>2882</v>
      </c>
      <c r="W67" s="154"/>
      <c r="X67" s="155">
        <v>2902</v>
      </c>
      <c r="Y67" s="611"/>
      <c r="Z67" s="155">
        <v>2466</v>
      </c>
      <c r="AA67" s="153"/>
      <c r="AB67" s="105">
        <v>5744</v>
      </c>
      <c r="AC67" s="153"/>
      <c r="AD67" s="155">
        <v>2869</v>
      </c>
      <c r="AE67" s="154"/>
      <c r="AF67" s="155">
        <v>2875</v>
      </c>
      <c r="AG67" s="611"/>
      <c r="AH67" s="155">
        <v>2483</v>
      </c>
      <c r="AI67" s="153"/>
      <c r="AJ67" s="105">
        <v>5701</v>
      </c>
      <c r="AK67" s="153"/>
      <c r="AL67" s="155">
        <v>2849</v>
      </c>
      <c r="AM67" s="154"/>
      <c r="AN67" s="155">
        <v>2852</v>
      </c>
      <c r="AO67" s="151"/>
      <c r="AP67" s="155">
        <v>2522</v>
      </c>
      <c r="AQ67" s="153"/>
      <c r="AR67" s="105">
        <v>5707</v>
      </c>
      <c r="AS67" s="153"/>
      <c r="AT67" s="155">
        <v>2851</v>
      </c>
      <c r="AU67" s="154"/>
      <c r="AV67" s="155">
        <v>2856</v>
      </c>
      <c r="AW67" s="151"/>
      <c r="AX67" s="128"/>
    </row>
    <row r="68" spans="1:50" ht="14.25" customHeight="1">
      <c r="A68" s="139" t="s">
        <v>176</v>
      </c>
      <c r="B68" s="155">
        <v>1378</v>
      </c>
      <c r="C68" s="153"/>
      <c r="D68" s="105">
        <v>3275</v>
      </c>
      <c r="E68" s="153"/>
      <c r="F68" s="155">
        <v>1658</v>
      </c>
      <c r="G68" s="154"/>
      <c r="H68" s="155">
        <v>1617</v>
      </c>
      <c r="I68" s="151"/>
      <c r="J68" s="608">
        <v>1345</v>
      </c>
      <c r="K68" s="609"/>
      <c r="L68" s="593">
        <v>3206</v>
      </c>
      <c r="M68" s="609"/>
      <c r="N68" s="608">
        <v>1623</v>
      </c>
      <c r="O68" s="610"/>
      <c r="P68" s="608">
        <v>1583</v>
      </c>
      <c r="Q68" s="611"/>
      <c r="R68" s="155">
        <v>1379</v>
      </c>
      <c r="S68" s="153"/>
      <c r="T68" s="105">
        <v>3213</v>
      </c>
      <c r="U68" s="153"/>
      <c r="V68" s="155">
        <v>1623</v>
      </c>
      <c r="W68" s="154"/>
      <c r="X68" s="155">
        <v>1590</v>
      </c>
      <c r="Y68" s="611"/>
      <c r="Z68" s="155">
        <v>1368</v>
      </c>
      <c r="AA68" s="153"/>
      <c r="AB68" s="105">
        <v>3165</v>
      </c>
      <c r="AC68" s="153"/>
      <c r="AD68" s="155">
        <v>1598</v>
      </c>
      <c r="AE68" s="154"/>
      <c r="AF68" s="155">
        <v>1567</v>
      </c>
      <c r="AG68" s="611"/>
      <c r="AH68" s="155">
        <v>1380</v>
      </c>
      <c r="AI68" s="153"/>
      <c r="AJ68" s="105">
        <v>3161</v>
      </c>
      <c r="AK68" s="153"/>
      <c r="AL68" s="155">
        <v>1591</v>
      </c>
      <c r="AM68" s="154"/>
      <c r="AN68" s="155">
        <v>1570</v>
      </c>
      <c r="AO68" s="151"/>
      <c r="AP68" s="155">
        <v>1405</v>
      </c>
      <c r="AQ68" s="153"/>
      <c r="AR68" s="105">
        <v>3168</v>
      </c>
      <c r="AS68" s="153"/>
      <c r="AT68" s="155">
        <v>1585</v>
      </c>
      <c r="AU68" s="154"/>
      <c r="AV68" s="155">
        <v>1583</v>
      </c>
      <c r="AW68" s="151"/>
      <c r="AX68" s="128"/>
    </row>
    <row r="69" spans="1:50" ht="14.25" customHeight="1">
      <c r="A69" s="139" t="s">
        <v>177</v>
      </c>
      <c r="B69" s="155">
        <v>246</v>
      </c>
      <c r="C69" s="153"/>
      <c r="D69" s="105">
        <v>535</v>
      </c>
      <c r="E69" s="153"/>
      <c r="F69" s="155">
        <v>267</v>
      </c>
      <c r="G69" s="154"/>
      <c r="H69" s="155">
        <v>268</v>
      </c>
      <c r="I69" s="151"/>
      <c r="J69" s="608">
        <v>245</v>
      </c>
      <c r="K69" s="609"/>
      <c r="L69" s="593">
        <v>530</v>
      </c>
      <c r="M69" s="609"/>
      <c r="N69" s="608">
        <v>264</v>
      </c>
      <c r="O69" s="610"/>
      <c r="P69" s="608">
        <v>266</v>
      </c>
      <c r="Q69" s="611"/>
      <c r="R69" s="155">
        <v>255</v>
      </c>
      <c r="S69" s="153"/>
      <c r="T69" s="105">
        <v>538</v>
      </c>
      <c r="U69" s="153"/>
      <c r="V69" s="155">
        <v>270</v>
      </c>
      <c r="W69" s="154"/>
      <c r="X69" s="155">
        <v>268</v>
      </c>
      <c r="Y69" s="611"/>
      <c r="Z69" s="155">
        <v>250</v>
      </c>
      <c r="AA69" s="153"/>
      <c r="AB69" s="105">
        <v>551</v>
      </c>
      <c r="AC69" s="153"/>
      <c r="AD69" s="155">
        <v>273</v>
      </c>
      <c r="AE69" s="154">
        <v>278</v>
      </c>
      <c r="AF69" s="155">
        <v>278</v>
      </c>
      <c r="AG69" s="611"/>
      <c r="AH69" s="155">
        <v>255</v>
      </c>
      <c r="AI69" s="153"/>
      <c r="AJ69" s="105">
        <v>550</v>
      </c>
      <c r="AK69" s="153"/>
      <c r="AL69" s="155">
        <v>284</v>
      </c>
      <c r="AM69" s="154"/>
      <c r="AN69" s="155">
        <v>266</v>
      </c>
      <c r="AO69" s="151"/>
      <c r="AP69" s="155">
        <v>259</v>
      </c>
      <c r="AQ69" s="153"/>
      <c r="AR69" s="105">
        <v>552</v>
      </c>
      <c r="AS69" s="153"/>
      <c r="AT69" s="155">
        <v>285</v>
      </c>
      <c r="AU69" s="154"/>
      <c r="AV69" s="155">
        <v>267</v>
      </c>
      <c r="AW69" s="151"/>
      <c r="AX69" s="128"/>
    </row>
    <row r="70" spans="1:50" ht="14.25" customHeight="1">
      <c r="A70" s="322" t="s">
        <v>178</v>
      </c>
      <c r="B70" s="266">
        <f>SUM(B71:B75)</f>
        <v>4993</v>
      </c>
      <c r="C70" s="323"/>
      <c r="D70" s="266">
        <f>SUM(D71:D75)</f>
        <v>13367</v>
      </c>
      <c r="E70" s="323"/>
      <c r="F70" s="266">
        <f>SUM(F71:F75)</f>
        <v>6784</v>
      </c>
      <c r="G70" s="324"/>
      <c r="H70" s="266">
        <f>SUM(H71:H75)</f>
        <v>6583</v>
      </c>
      <c r="I70" s="324"/>
      <c r="J70" s="587">
        <f>SUM(J71:J75)</f>
        <v>5014</v>
      </c>
      <c r="K70" s="606"/>
      <c r="L70" s="587">
        <f>SUM(L71:L75)</f>
        <v>13275</v>
      </c>
      <c r="M70" s="606"/>
      <c r="N70" s="587">
        <f>SUM(N71:N75)</f>
        <v>6765</v>
      </c>
      <c r="O70" s="607"/>
      <c r="P70" s="587">
        <f>SUM(P71:P75)</f>
        <v>6510</v>
      </c>
      <c r="Q70" s="607"/>
      <c r="R70" s="266">
        <f>SUM(R71:R75)</f>
        <v>5015</v>
      </c>
      <c r="S70" s="323"/>
      <c r="T70" s="266">
        <f>SUM(T71:T75)</f>
        <v>13147</v>
      </c>
      <c r="U70" s="323"/>
      <c r="V70" s="266">
        <f>SUM(V71:V75)</f>
        <v>6691</v>
      </c>
      <c r="W70" s="324"/>
      <c r="X70" s="266">
        <f>SUM(X71:X75)</f>
        <v>6456</v>
      </c>
      <c r="Y70" s="607"/>
      <c r="Z70" s="266">
        <f>SUM(Z71:Z75)</f>
        <v>5095</v>
      </c>
      <c r="AA70" s="323"/>
      <c r="AB70" s="266">
        <f>SUM(AB71:AB75)</f>
        <v>13046</v>
      </c>
      <c r="AC70" s="323"/>
      <c r="AD70" s="266">
        <f>SUM(AD71:AD75)</f>
        <v>6642</v>
      </c>
      <c r="AE70" s="324"/>
      <c r="AF70" s="266">
        <f>SUM(AF71:AF75)</f>
        <v>6404</v>
      </c>
      <c r="AG70" s="607"/>
      <c r="AH70" s="266">
        <f>SUM(AH71:AH75)</f>
        <v>5275</v>
      </c>
      <c r="AI70" s="323"/>
      <c r="AJ70" s="266">
        <f>SUM(AJ71:AJ75)</f>
        <v>13172</v>
      </c>
      <c r="AK70" s="323"/>
      <c r="AL70" s="266">
        <f>SUM(AL71:AL75)</f>
        <v>6715</v>
      </c>
      <c r="AM70" s="324"/>
      <c r="AN70" s="266">
        <f>SUM(AN71:AN75)</f>
        <v>6457</v>
      </c>
      <c r="AO70" s="324"/>
      <c r="AP70" s="266">
        <f>SUM(AP71:AP75)</f>
        <v>5403</v>
      </c>
      <c r="AQ70" s="323"/>
      <c r="AR70" s="266">
        <f>SUM(AR71:AR75)</f>
        <v>13193</v>
      </c>
      <c r="AS70" s="323"/>
      <c r="AT70" s="266">
        <f>SUM(AT71:AT75)</f>
        <v>6719</v>
      </c>
      <c r="AU70" s="324"/>
      <c r="AV70" s="266">
        <f>SUM(AV71:AV75)</f>
        <v>6474</v>
      </c>
      <c r="AW70" s="324"/>
      <c r="AX70" s="128"/>
    </row>
    <row r="71" spans="1:50" s="321" customFormat="1" ht="14.25" customHeight="1">
      <c r="A71" s="139" t="s">
        <v>179</v>
      </c>
      <c r="B71" s="155">
        <v>774</v>
      </c>
      <c r="C71" s="153"/>
      <c r="D71" s="105">
        <v>1918</v>
      </c>
      <c r="E71" s="153"/>
      <c r="F71" s="155">
        <v>968</v>
      </c>
      <c r="G71" s="154"/>
      <c r="H71" s="155">
        <v>950</v>
      </c>
      <c r="I71" s="151"/>
      <c r="J71" s="608">
        <v>778</v>
      </c>
      <c r="K71" s="609"/>
      <c r="L71" s="593">
        <v>1914</v>
      </c>
      <c r="M71" s="609"/>
      <c r="N71" s="608">
        <v>974</v>
      </c>
      <c r="O71" s="610"/>
      <c r="P71" s="608">
        <v>940</v>
      </c>
      <c r="Q71" s="611"/>
      <c r="R71" s="155">
        <v>775</v>
      </c>
      <c r="S71" s="153"/>
      <c r="T71" s="105">
        <v>1867</v>
      </c>
      <c r="U71" s="153"/>
      <c r="V71" s="155">
        <v>950</v>
      </c>
      <c r="W71" s="154"/>
      <c r="X71" s="155">
        <v>917</v>
      </c>
      <c r="Y71" s="611"/>
      <c r="Z71" s="155">
        <v>795</v>
      </c>
      <c r="AA71" s="153"/>
      <c r="AB71" s="105">
        <v>1858</v>
      </c>
      <c r="AC71" s="153"/>
      <c r="AD71" s="155">
        <v>945</v>
      </c>
      <c r="AE71" s="154"/>
      <c r="AF71" s="155">
        <v>913</v>
      </c>
      <c r="AG71" s="611"/>
      <c r="AH71" s="155">
        <v>842</v>
      </c>
      <c r="AI71" s="153"/>
      <c r="AJ71" s="105">
        <v>1914</v>
      </c>
      <c r="AK71" s="153"/>
      <c r="AL71" s="155">
        <v>981</v>
      </c>
      <c r="AM71" s="154"/>
      <c r="AN71" s="155">
        <v>933</v>
      </c>
      <c r="AO71" s="151"/>
      <c r="AP71" s="155">
        <v>863</v>
      </c>
      <c r="AQ71" s="153"/>
      <c r="AR71" s="105">
        <v>1931</v>
      </c>
      <c r="AS71" s="153"/>
      <c r="AT71" s="155">
        <v>1000</v>
      </c>
      <c r="AU71" s="154"/>
      <c r="AV71" s="155">
        <v>931</v>
      </c>
      <c r="AW71" s="151"/>
      <c r="AX71" s="325"/>
    </row>
    <row r="72" spans="1:50" ht="14.25" customHeight="1">
      <c r="A72" s="139" t="s">
        <v>180</v>
      </c>
      <c r="B72" s="155">
        <v>867</v>
      </c>
      <c r="C72" s="153"/>
      <c r="D72" s="105">
        <v>2388</v>
      </c>
      <c r="E72" s="153"/>
      <c r="F72" s="155">
        <v>1252</v>
      </c>
      <c r="G72" s="154"/>
      <c r="H72" s="155">
        <v>1136</v>
      </c>
      <c r="I72" s="151"/>
      <c r="J72" s="608">
        <v>832</v>
      </c>
      <c r="K72" s="609"/>
      <c r="L72" s="593">
        <v>2317</v>
      </c>
      <c r="M72" s="609"/>
      <c r="N72" s="608">
        <v>1219</v>
      </c>
      <c r="O72" s="610"/>
      <c r="P72" s="608">
        <v>1098</v>
      </c>
      <c r="Q72" s="611"/>
      <c r="R72" s="155">
        <v>833</v>
      </c>
      <c r="S72" s="153"/>
      <c r="T72" s="105">
        <v>2332</v>
      </c>
      <c r="U72" s="153"/>
      <c r="V72" s="155">
        <v>1219</v>
      </c>
      <c r="W72" s="154"/>
      <c r="X72" s="155">
        <v>1113</v>
      </c>
      <c r="Y72" s="611"/>
      <c r="Z72" s="155">
        <v>830</v>
      </c>
      <c r="AA72" s="153"/>
      <c r="AB72" s="105">
        <v>2281</v>
      </c>
      <c r="AC72" s="153"/>
      <c r="AD72" s="155">
        <v>1191</v>
      </c>
      <c r="AE72" s="154"/>
      <c r="AF72" s="155">
        <v>1090</v>
      </c>
      <c r="AG72" s="611"/>
      <c r="AH72" s="155">
        <v>865</v>
      </c>
      <c r="AI72" s="153"/>
      <c r="AJ72" s="105">
        <v>2327</v>
      </c>
      <c r="AK72" s="153"/>
      <c r="AL72" s="155">
        <v>1210</v>
      </c>
      <c r="AM72" s="154"/>
      <c r="AN72" s="155">
        <v>1117</v>
      </c>
      <c r="AO72" s="151"/>
      <c r="AP72" s="155">
        <v>898</v>
      </c>
      <c r="AQ72" s="153"/>
      <c r="AR72" s="105">
        <v>2345</v>
      </c>
      <c r="AS72" s="153"/>
      <c r="AT72" s="155">
        <v>1210</v>
      </c>
      <c r="AU72" s="154"/>
      <c r="AV72" s="155">
        <v>1135</v>
      </c>
      <c r="AW72" s="151"/>
      <c r="AX72" s="128"/>
    </row>
    <row r="73" spans="1:50" ht="14.25" customHeight="1">
      <c r="A73" s="139" t="s">
        <v>181</v>
      </c>
      <c r="B73" s="155">
        <v>205</v>
      </c>
      <c r="C73" s="153"/>
      <c r="D73" s="105">
        <v>559</v>
      </c>
      <c r="E73" s="153"/>
      <c r="F73" s="155">
        <v>277</v>
      </c>
      <c r="G73" s="154"/>
      <c r="H73" s="155">
        <v>282</v>
      </c>
      <c r="I73" s="151"/>
      <c r="J73" s="608">
        <v>222</v>
      </c>
      <c r="K73" s="609"/>
      <c r="L73" s="593">
        <v>595</v>
      </c>
      <c r="M73" s="609"/>
      <c r="N73" s="608">
        <v>296</v>
      </c>
      <c r="O73" s="610"/>
      <c r="P73" s="608">
        <v>299</v>
      </c>
      <c r="Q73" s="611"/>
      <c r="R73" s="155">
        <v>221</v>
      </c>
      <c r="S73" s="153"/>
      <c r="T73" s="105">
        <v>580</v>
      </c>
      <c r="U73" s="153"/>
      <c r="V73" s="155">
        <v>289</v>
      </c>
      <c r="W73" s="154"/>
      <c r="X73" s="155">
        <v>291</v>
      </c>
      <c r="Y73" s="611"/>
      <c r="Z73" s="155">
        <v>233</v>
      </c>
      <c r="AA73" s="153"/>
      <c r="AB73" s="105">
        <v>592</v>
      </c>
      <c r="AC73" s="153"/>
      <c r="AD73" s="155">
        <v>294</v>
      </c>
      <c r="AE73" s="154"/>
      <c r="AF73" s="155">
        <v>298</v>
      </c>
      <c r="AG73" s="611"/>
      <c r="AH73" s="155">
        <v>232</v>
      </c>
      <c r="AI73" s="153"/>
      <c r="AJ73" s="105">
        <v>574</v>
      </c>
      <c r="AK73" s="153"/>
      <c r="AL73" s="155">
        <v>289</v>
      </c>
      <c r="AM73" s="154"/>
      <c r="AN73" s="155">
        <v>285</v>
      </c>
      <c r="AO73" s="151"/>
      <c r="AP73" s="155">
        <v>233</v>
      </c>
      <c r="AQ73" s="153"/>
      <c r="AR73" s="105">
        <v>570</v>
      </c>
      <c r="AS73" s="153"/>
      <c r="AT73" s="155">
        <v>284</v>
      </c>
      <c r="AU73" s="154"/>
      <c r="AV73" s="155">
        <v>286</v>
      </c>
      <c r="AW73" s="151"/>
      <c r="AX73" s="128"/>
    </row>
    <row r="74" spans="1:50" ht="14.25" customHeight="1">
      <c r="A74" s="139" t="s">
        <v>182</v>
      </c>
      <c r="B74" s="155">
        <v>2688</v>
      </c>
      <c r="C74" s="153"/>
      <c r="D74" s="105">
        <v>7222</v>
      </c>
      <c r="E74" s="153"/>
      <c r="F74" s="155">
        <v>3633</v>
      </c>
      <c r="G74" s="154"/>
      <c r="H74" s="155">
        <v>3589</v>
      </c>
      <c r="I74" s="151"/>
      <c r="J74" s="608">
        <v>2732</v>
      </c>
      <c r="K74" s="609"/>
      <c r="L74" s="593">
        <v>7225</v>
      </c>
      <c r="M74" s="609"/>
      <c r="N74" s="608">
        <v>3658</v>
      </c>
      <c r="O74" s="610"/>
      <c r="P74" s="608">
        <v>3567</v>
      </c>
      <c r="Q74" s="611"/>
      <c r="R74" s="155">
        <v>2722</v>
      </c>
      <c r="S74" s="153"/>
      <c r="T74" s="105">
        <v>7130</v>
      </c>
      <c r="U74" s="153"/>
      <c r="V74" s="155">
        <v>3606</v>
      </c>
      <c r="W74" s="154"/>
      <c r="X74" s="155">
        <v>3524</v>
      </c>
      <c r="Y74" s="611"/>
      <c r="Z74" s="155">
        <v>2764</v>
      </c>
      <c r="AA74" s="153"/>
      <c r="AB74" s="105">
        <v>7077</v>
      </c>
      <c r="AC74" s="153"/>
      <c r="AD74" s="155">
        <v>3590</v>
      </c>
      <c r="AE74" s="154"/>
      <c r="AF74" s="155">
        <v>3487</v>
      </c>
      <c r="AG74" s="611"/>
      <c r="AH74" s="155">
        <v>2859</v>
      </c>
      <c r="AI74" s="153"/>
      <c r="AJ74" s="105">
        <v>7144</v>
      </c>
      <c r="AK74" s="153"/>
      <c r="AL74" s="155">
        <v>3625</v>
      </c>
      <c r="AM74" s="154"/>
      <c r="AN74" s="155">
        <v>3519</v>
      </c>
      <c r="AO74" s="151"/>
      <c r="AP74" s="155">
        <v>2922</v>
      </c>
      <c r="AQ74" s="153"/>
      <c r="AR74" s="105">
        <v>7128</v>
      </c>
      <c r="AS74" s="153"/>
      <c r="AT74" s="155">
        <v>3611</v>
      </c>
      <c r="AU74" s="154"/>
      <c r="AV74" s="155">
        <v>3517</v>
      </c>
      <c r="AW74" s="151"/>
      <c r="AX74" s="128"/>
    </row>
    <row r="75" spans="1:50" ht="14.25" customHeight="1">
      <c r="A75" s="139" t="s">
        <v>183</v>
      </c>
      <c r="B75" s="155">
        <v>459</v>
      </c>
      <c r="C75" s="153"/>
      <c r="D75" s="105">
        <v>1280</v>
      </c>
      <c r="E75" s="153"/>
      <c r="F75" s="155">
        <v>654</v>
      </c>
      <c r="G75" s="154"/>
      <c r="H75" s="155">
        <v>626</v>
      </c>
      <c r="I75" s="151"/>
      <c r="J75" s="608">
        <v>450</v>
      </c>
      <c r="K75" s="609"/>
      <c r="L75" s="593">
        <v>1224</v>
      </c>
      <c r="M75" s="609"/>
      <c r="N75" s="608">
        <v>618</v>
      </c>
      <c r="O75" s="610"/>
      <c r="P75" s="608">
        <v>606</v>
      </c>
      <c r="Q75" s="611"/>
      <c r="R75" s="155">
        <v>464</v>
      </c>
      <c r="S75" s="153"/>
      <c r="T75" s="105">
        <v>1238</v>
      </c>
      <c r="U75" s="153"/>
      <c r="V75" s="155">
        <v>627</v>
      </c>
      <c r="W75" s="154"/>
      <c r="X75" s="155">
        <v>611</v>
      </c>
      <c r="Y75" s="611"/>
      <c r="Z75" s="155">
        <v>473</v>
      </c>
      <c r="AA75" s="153"/>
      <c r="AB75" s="105">
        <v>1238</v>
      </c>
      <c r="AC75" s="153"/>
      <c r="AD75" s="155">
        <v>622</v>
      </c>
      <c r="AE75" s="154"/>
      <c r="AF75" s="155">
        <v>616</v>
      </c>
      <c r="AG75" s="611"/>
      <c r="AH75" s="155">
        <v>477</v>
      </c>
      <c r="AI75" s="153"/>
      <c r="AJ75" s="105">
        <v>1213</v>
      </c>
      <c r="AK75" s="153"/>
      <c r="AL75" s="155">
        <v>610</v>
      </c>
      <c r="AM75" s="154"/>
      <c r="AN75" s="155">
        <v>603</v>
      </c>
      <c r="AO75" s="151"/>
      <c r="AP75" s="155">
        <v>487</v>
      </c>
      <c r="AQ75" s="153"/>
      <c r="AR75" s="105">
        <v>1219</v>
      </c>
      <c r="AS75" s="153"/>
      <c r="AT75" s="155">
        <v>614</v>
      </c>
      <c r="AU75" s="154"/>
      <c r="AV75" s="155">
        <v>605</v>
      </c>
      <c r="AW75" s="151"/>
      <c r="AX75" s="128"/>
    </row>
    <row r="76" spans="1:50" ht="14.25" customHeight="1">
      <c r="A76" s="150"/>
      <c r="B76" s="155"/>
      <c r="C76" s="153"/>
      <c r="D76" s="105"/>
      <c r="E76" s="153"/>
      <c r="F76" s="155"/>
      <c r="G76" s="154"/>
      <c r="H76" s="155"/>
      <c r="I76" s="151"/>
      <c r="J76" s="608"/>
      <c r="K76" s="609"/>
      <c r="L76" s="593"/>
      <c r="M76" s="609"/>
      <c r="N76" s="608"/>
      <c r="O76" s="610"/>
      <c r="P76" s="608"/>
      <c r="Q76" s="611"/>
      <c r="R76" s="155"/>
      <c r="S76" s="153"/>
      <c r="T76" s="105"/>
      <c r="U76" s="153"/>
      <c r="V76" s="155"/>
      <c r="W76" s="154"/>
      <c r="X76" s="155"/>
      <c r="Y76" s="611"/>
      <c r="Z76" s="155"/>
      <c r="AA76" s="153"/>
      <c r="AB76" s="105"/>
      <c r="AC76" s="153"/>
      <c r="AD76" s="155"/>
      <c r="AE76" s="154"/>
      <c r="AF76" s="155"/>
      <c r="AG76" s="611"/>
      <c r="AH76" s="155"/>
      <c r="AI76" s="153"/>
      <c r="AJ76" s="105"/>
      <c r="AK76" s="153"/>
      <c r="AL76" s="155"/>
      <c r="AM76" s="154"/>
      <c r="AN76" s="155"/>
      <c r="AO76" s="151"/>
      <c r="AP76" s="155"/>
      <c r="AQ76" s="153"/>
      <c r="AR76" s="105"/>
      <c r="AS76" s="153"/>
      <c r="AT76" s="155"/>
      <c r="AU76" s="154"/>
      <c r="AV76" s="155"/>
      <c r="AW76" s="151"/>
      <c r="AX76" s="128"/>
    </row>
    <row r="77" spans="1:50" ht="14.25" customHeight="1">
      <c r="A77" s="322" t="s">
        <v>429</v>
      </c>
      <c r="B77" s="266">
        <f>SUM(B78:B94)</f>
        <v>21877</v>
      </c>
      <c r="C77" s="323"/>
      <c r="D77" s="266">
        <f>SUM(D78:D94)</f>
        <v>41687</v>
      </c>
      <c r="E77" s="323"/>
      <c r="F77" s="266">
        <f>SUM(F78:F94)</f>
        <v>22755</v>
      </c>
      <c r="G77" s="324"/>
      <c r="H77" s="266">
        <f>SUM(H78:H94)</f>
        <v>18932</v>
      </c>
      <c r="I77" s="324"/>
      <c r="J77" s="587">
        <f>SUM(J78:J94)</f>
        <v>20376</v>
      </c>
      <c r="K77" s="606"/>
      <c r="L77" s="587">
        <f>SUM(L78:L94)</f>
        <v>39875</v>
      </c>
      <c r="M77" s="606"/>
      <c r="N77" s="587">
        <f>SUM(N78:N94)</f>
        <v>20771</v>
      </c>
      <c r="O77" s="607"/>
      <c r="P77" s="587">
        <f>SUM(P78:P94)</f>
        <v>19104</v>
      </c>
      <c r="Q77" s="607"/>
      <c r="R77" s="266">
        <f>SUM(R78:R94)</f>
        <v>20506</v>
      </c>
      <c r="S77" s="323"/>
      <c r="T77" s="266">
        <f>SUM(T78:T94)</f>
        <v>39757</v>
      </c>
      <c r="U77" s="323"/>
      <c r="V77" s="266">
        <f>SUM(V78:V94)</f>
        <v>20699</v>
      </c>
      <c r="W77" s="324"/>
      <c r="X77" s="266">
        <f>SUM(X78:X94)</f>
        <v>19058</v>
      </c>
      <c r="Y77" s="607"/>
      <c r="Z77" s="266">
        <f>SUM(Z78:Z94)</f>
        <v>20850</v>
      </c>
      <c r="AA77" s="323"/>
      <c r="AB77" s="266">
        <f>SUM(AB78:AB94)</f>
        <v>39696</v>
      </c>
      <c r="AC77" s="323"/>
      <c r="AD77" s="266">
        <f>SUM(AD78:AD94)</f>
        <v>20688</v>
      </c>
      <c r="AE77" s="324"/>
      <c r="AF77" s="266">
        <f>SUM(AF78:AF94)</f>
        <v>19008</v>
      </c>
      <c r="AG77" s="607"/>
      <c r="AH77" s="266">
        <f>SUM(AH78:AH94)</f>
        <v>21055</v>
      </c>
      <c r="AI77" s="323"/>
      <c r="AJ77" s="266">
        <f>SUM(AJ78:AJ94)</f>
        <v>39521</v>
      </c>
      <c r="AK77" s="323"/>
      <c r="AL77" s="266">
        <f>SUM(AL78:AL94)</f>
        <v>20631</v>
      </c>
      <c r="AM77" s="324"/>
      <c r="AN77" s="266">
        <f>SUM(AN78:AN94)</f>
        <v>18890</v>
      </c>
      <c r="AO77" s="324"/>
      <c r="AP77" s="266">
        <f>SUM(AP78:AP94)</f>
        <v>21257</v>
      </c>
      <c r="AQ77" s="323"/>
      <c r="AR77" s="266">
        <f>SUM(AR78:AR94)</f>
        <v>39422</v>
      </c>
      <c r="AS77" s="323"/>
      <c r="AT77" s="266">
        <f>SUM(AT78:AT94)</f>
        <v>20622</v>
      </c>
      <c r="AU77" s="324"/>
      <c r="AV77" s="266">
        <f>SUM(AV78:AV94)</f>
        <v>18800</v>
      </c>
      <c r="AW77" s="324"/>
      <c r="AX77" s="128"/>
    </row>
    <row r="78" spans="1:50" s="321" customFormat="1" ht="14.25" customHeight="1">
      <c r="A78" s="139" t="s">
        <v>184</v>
      </c>
      <c r="B78" s="155">
        <v>1193</v>
      </c>
      <c r="C78" s="153"/>
      <c r="D78" s="105">
        <v>2696</v>
      </c>
      <c r="E78" s="153"/>
      <c r="F78" s="155">
        <v>1361</v>
      </c>
      <c r="G78" s="154"/>
      <c r="H78" s="155">
        <v>1335</v>
      </c>
      <c r="I78" s="151"/>
      <c r="J78" s="608">
        <v>1157</v>
      </c>
      <c r="K78" s="609"/>
      <c r="L78" s="593">
        <v>2647</v>
      </c>
      <c r="M78" s="609"/>
      <c r="N78" s="608">
        <v>1317</v>
      </c>
      <c r="O78" s="610"/>
      <c r="P78" s="608">
        <v>1330</v>
      </c>
      <c r="Q78" s="611"/>
      <c r="R78" s="155">
        <v>1170</v>
      </c>
      <c r="S78" s="153"/>
      <c r="T78" s="105">
        <v>2661</v>
      </c>
      <c r="U78" s="153"/>
      <c r="V78" s="155">
        <v>1332</v>
      </c>
      <c r="W78" s="154"/>
      <c r="X78" s="155">
        <v>1329</v>
      </c>
      <c r="Y78" s="611"/>
      <c r="Z78" s="155">
        <v>1183</v>
      </c>
      <c r="AA78" s="153"/>
      <c r="AB78" s="105">
        <v>2649</v>
      </c>
      <c r="AC78" s="153"/>
      <c r="AD78" s="155">
        <v>1316</v>
      </c>
      <c r="AE78" s="154"/>
      <c r="AF78" s="155">
        <v>1333</v>
      </c>
      <c r="AG78" s="611"/>
      <c r="AH78" s="155">
        <v>1175</v>
      </c>
      <c r="AI78" s="153"/>
      <c r="AJ78" s="105">
        <v>2590</v>
      </c>
      <c r="AK78" s="153"/>
      <c r="AL78" s="155">
        <v>1297</v>
      </c>
      <c r="AM78" s="154"/>
      <c r="AN78" s="155">
        <v>1293</v>
      </c>
      <c r="AO78" s="151"/>
      <c r="AP78" s="155">
        <v>1196</v>
      </c>
      <c r="AQ78" s="153"/>
      <c r="AR78" s="105">
        <v>2594</v>
      </c>
      <c r="AS78" s="153"/>
      <c r="AT78" s="155">
        <v>1301</v>
      </c>
      <c r="AU78" s="154"/>
      <c r="AV78" s="155">
        <v>1293</v>
      </c>
      <c r="AW78" s="151"/>
      <c r="AX78" s="325"/>
    </row>
    <row r="79" spans="1:50" ht="14.25" customHeight="1">
      <c r="A79" s="139" t="s">
        <v>185</v>
      </c>
      <c r="B79" s="155">
        <v>3195</v>
      </c>
      <c r="C79" s="153"/>
      <c r="D79" s="105">
        <v>6419</v>
      </c>
      <c r="E79" s="153"/>
      <c r="F79" s="155">
        <v>3606</v>
      </c>
      <c r="G79" s="154"/>
      <c r="H79" s="155">
        <v>2813</v>
      </c>
      <c r="I79" s="151"/>
      <c r="J79" s="608">
        <v>2951</v>
      </c>
      <c r="K79" s="609"/>
      <c r="L79" s="593">
        <v>6179</v>
      </c>
      <c r="M79" s="609"/>
      <c r="N79" s="608">
        <v>3301</v>
      </c>
      <c r="O79" s="610"/>
      <c r="P79" s="608">
        <v>2878</v>
      </c>
      <c r="Q79" s="611"/>
      <c r="R79" s="155">
        <v>3005</v>
      </c>
      <c r="S79" s="153"/>
      <c r="T79" s="105">
        <v>6212</v>
      </c>
      <c r="U79" s="153"/>
      <c r="V79" s="155">
        <v>3306</v>
      </c>
      <c r="W79" s="154"/>
      <c r="X79" s="155">
        <v>2906</v>
      </c>
      <c r="Y79" s="611"/>
      <c r="Z79" s="155">
        <v>3037</v>
      </c>
      <c r="AA79" s="153"/>
      <c r="AB79" s="105">
        <v>6187</v>
      </c>
      <c r="AC79" s="153"/>
      <c r="AD79" s="155">
        <v>3283</v>
      </c>
      <c r="AE79" s="154"/>
      <c r="AF79" s="155">
        <v>2904</v>
      </c>
      <c r="AG79" s="611"/>
      <c r="AH79" s="155">
        <v>3053</v>
      </c>
      <c r="AI79" s="153"/>
      <c r="AJ79" s="105">
        <v>6183</v>
      </c>
      <c r="AK79" s="153"/>
      <c r="AL79" s="155">
        <v>3299</v>
      </c>
      <c r="AM79" s="154"/>
      <c r="AN79" s="155">
        <v>2884</v>
      </c>
      <c r="AO79" s="151"/>
      <c r="AP79" s="155">
        <v>3144</v>
      </c>
      <c r="AQ79" s="153"/>
      <c r="AR79" s="105">
        <v>6233</v>
      </c>
      <c r="AS79" s="153"/>
      <c r="AT79" s="155">
        <v>3325</v>
      </c>
      <c r="AU79" s="154"/>
      <c r="AV79" s="155">
        <v>2908</v>
      </c>
      <c r="AW79" s="151"/>
      <c r="AX79" s="128"/>
    </row>
    <row r="80" spans="1:50" ht="14.25" customHeight="1">
      <c r="A80" s="139" t="s">
        <v>186</v>
      </c>
      <c r="B80" s="155">
        <v>5431</v>
      </c>
      <c r="C80" s="153"/>
      <c r="D80" s="105">
        <v>10433</v>
      </c>
      <c r="E80" s="153"/>
      <c r="F80" s="155">
        <v>5936</v>
      </c>
      <c r="G80" s="154"/>
      <c r="H80" s="155">
        <v>4497</v>
      </c>
      <c r="I80" s="151"/>
      <c r="J80" s="608">
        <v>5157</v>
      </c>
      <c r="K80" s="609"/>
      <c r="L80" s="593">
        <v>10075</v>
      </c>
      <c r="M80" s="609"/>
      <c r="N80" s="608">
        <v>5474</v>
      </c>
      <c r="O80" s="610"/>
      <c r="P80" s="608">
        <v>4601</v>
      </c>
      <c r="Q80" s="611"/>
      <c r="R80" s="155">
        <v>5195</v>
      </c>
      <c r="S80" s="153"/>
      <c r="T80" s="105">
        <v>10057</v>
      </c>
      <c r="U80" s="153"/>
      <c r="V80" s="155">
        <v>5487</v>
      </c>
      <c r="W80" s="154"/>
      <c r="X80" s="155">
        <v>4570</v>
      </c>
      <c r="Y80" s="611"/>
      <c r="Z80" s="155">
        <v>5283</v>
      </c>
      <c r="AA80" s="153"/>
      <c r="AB80" s="105">
        <v>10018</v>
      </c>
      <c r="AC80" s="153"/>
      <c r="AD80" s="155">
        <v>5468</v>
      </c>
      <c r="AE80" s="154"/>
      <c r="AF80" s="155">
        <v>4550</v>
      </c>
      <c r="AG80" s="611"/>
      <c r="AH80" s="155">
        <v>5370</v>
      </c>
      <c r="AI80" s="153"/>
      <c r="AJ80" s="105">
        <v>9963</v>
      </c>
      <c r="AK80" s="153"/>
      <c r="AL80" s="155">
        <v>5455</v>
      </c>
      <c r="AM80" s="154"/>
      <c r="AN80" s="155">
        <v>4508</v>
      </c>
      <c r="AO80" s="151"/>
      <c r="AP80" s="155">
        <v>5413</v>
      </c>
      <c r="AQ80" s="153"/>
      <c r="AR80" s="105">
        <v>9932</v>
      </c>
      <c r="AS80" s="153"/>
      <c r="AT80" s="155">
        <v>5450</v>
      </c>
      <c r="AU80" s="154"/>
      <c r="AV80" s="155">
        <v>4482</v>
      </c>
      <c r="AW80" s="151"/>
      <c r="AX80" s="128"/>
    </row>
    <row r="81" spans="1:50" ht="14.25" customHeight="1">
      <c r="A81" s="139" t="s">
        <v>187</v>
      </c>
      <c r="B81" s="155">
        <v>2489</v>
      </c>
      <c r="C81" s="153"/>
      <c r="D81" s="105">
        <v>4695</v>
      </c>
      <c r="E81" s="153"/>
      <c r="F81" s="155">
        <v>2488</v>
      </c>
      <c r="G81" s="154"/>
      <c r="H81" s="155">
        <v>2207</v>
      </c>
      <c r="I81" s="151"/>
      <c r="J81" s="608">
        <v>2283</v>
      </c>
      <c r="K81" s="609"/>
      <c r="L81" s="593">
        <v>4436</v>
      </c>
      <c r="M81" s="609"/>
      <c r="N81" s="608">
        <v>2277</v>
      </c>
      <c r="O81" s="610"/>
      <c r="P81" s="608">
        <v>2159</v>
      </c>
      <c r="Q81" s="611"/>
      <c r="R81" s="155">
        <v>2272</v>
      </c>
      <c r="S81" s="153"/>
      <c r="T81" s="105">
        <v>4370</v>
      </c>
      <c r="U81" s="153"/>
      <c r="V81" s="155">
        <v>2233</v>
      </c>
      <c r="W81" s="154"/>
      <c r="X81" s="155">
        <v>2137</v>
      </c>
      <c r="Y81" s="611"/>
      <c r="Z81" s="155">
        <v>2310</v>
      </c>
      <c r="AA81" s="153"/>
      <c r="AB81" s="105">
        <v>4354</v>
      </c>
      <c r="AC81" s="153"/>
      <c r="AD81" s="155">
        <v>2230</v>
      </c>
      <c r="AE81" s="154"/>
      <c r="AF81" s="155">
        <v>2124</v>
      </c>
      <c r="AG81" s="611"/>
      <c r="AH81" s="155">
        <v>2317</v>
      </c>
      <c r="AI81" s="153"/>
      <c r="AJ81" s="105">
        <v>4296</v>
      </c>
      <c r="AK81" s="153"/>
      <c r="AL81" s="155">
        <v>2210</v>
      </c>
      <c r="AM81" s="154"/>
      <c r="AN81" s="155">
        <v>2086</v>
      </c>
      <c r="AO81" s="151"/>
      <c r="AP81" s="155">
        <v>2330</v>
      </c>
      <c r="AQ81" s="153"/>
      <c r="AR81" s="105">
        <v>4277</v>
      </c>
      <c r="AS81" s="153"/>
      <c r="AT81" s="155">
        <v>2208</v>
      </c>
      <c r="AU81" s="154"/>
      <c r="AV81" s="155">
        <v>2069</v>
      </c>
      <c r="AW81" s="151"/>
      <c r="AX81" s="128"/>
    </row>
    <row r="82" spans="1:50" ht="14.25" customHeight="1">
      <c r="A82" s="139" t="s">
        <v>188</v>
      </c>
      <c r="B82" s="155">
        <v>654</v>
      </c>
      <c r="C82" s="153"/>
      <c r="D82" s="105">
        <v>1481</v>
      </c>
      <c r="E82" s="153"/>
      <c r="F82" s="155">
        <v>729</v>
      </c>
      <c r="G82" s="154"/>
      <c r="H82" s="155">
        <v>752</v>
      </c>
      <c r="I82" s="151"/>
      <c r="J82" s="608">
        <v>601</v>
      </c>
      <c r="K82" s="609"/>
      <c r="L82" s="593">
        <v>1312</v>
      </c>
      <c r="M82" s="609"/>
      <c r="N82" s="608">
        <v>637</v>
      </c>
      <c r="O82" s="610"/>
      <c r="P82" s="608">
        <v>675</v>
      </c>
      <c r="Q82" s="611"/>
      <c r="R82" s="155">
        <v>593</v>
      </c>
      <c r="S82" s="153"/>
      <c r="T82" s="105">
        <v>1302</v>
      </c>
      <c r="U82" s="153"/>
      <c r="V82" s="155">
        <v>629</v>
      </c>
      <c r="W82" s="154"/>
      <c r="X82" s="155">
        <v>673</v>
      </c>
      <c r="Y82" s="611"/>
      <c r="Z82" s="155">
        <v>593</v>
      </c>
      <c r="AA82" s="153"/>
      <c r="AB82" s="105">
        <v>1273</v>
      </c>
      <c r="AC82" s="153"/>
      <c r="AD82" s="155">
        <v>622</v>
      </c>
      <c r="AE82" s="154"/>
      <c r="AF82" s="155">
        <v>651</v>
      </c>
      <c r="AG82" s="611"/>
      <c r="AH82" s="155">
        <v>605</v>
      </c>
      <c r="AI82" s="153"/>
      <c r="AJ82" s="105">
        <v>1271</v>
      </c>
      <c r="AK82" s="153"/>
      <c r="AL82" s="155">
        <v>622</v>
      </c>
      <c r="AM82" s="154"/>
      <c r="AN82" s="155">
        <v>649</v>
      </c>
      <c r="AO82" s="151"/>
      <c r="AP82" s="155">
        <v>610</v>
      </c>
      <c r="AQ82" s="153"/>
      <c r="AR82" s="105">
        <v>1256</v>
      </c>
      <c r="AS82" s="153"/>
      <c r="AT82" s="155">
        <v>618</v>
      </c>
      <c r="AU82" s="154"/>
      <c r="AV82" s="155">
        <v>638</v>
      </c>
      <c r="AW82" s="151"/>
      <c r="AX82" s="128"/>
    </row>
    <row r="83" spans="1:50" ht="14.25" customHeight="1">
      <c r="A83" s="139" t="s">
        <v>401</v>
      </c>
      <c r="B83" s="155">
        <v>866</v>
      </c>
      <c r="C83" s="153"/>
      <c r="D83" s="105">
        <v>1591</v>
      </c>
      <c r="E83" s="153"/>
      <c r="F83" s="155">
        <v>763</v>
      </c>
      <c r="G83" s="154"/>
      <c r="H83" s="155">
        <v>828</v>
      </c>
      <c r="I83" s="151"/>
      <c r="J83" s="608">
        <v>846</v>
      </c>
      <c r="K83" s="609"/>
      <c r="L83" s="593">
        <v>1576</v>
      </c>
      <c r="M83" s="609"/>
      <c r="N83" s="608">
        <v>735</v>
      </c>
      <c r="O83" s="610"/>
      <c r="P83" s="608">
        <v>841</v>
      </c>
      <c r="Q83" s="611"/>
      <c r="R83" s="155">
        <v>857</v>
      </c>
      <c r="S83" s="153"/>
      <c r="T83" s="105">
        <v>1576</v>
      </c>
      <c r="U83" s="153"/>
      <c r="V83" s="155">
        <v>713</v>
      </c>
      <c r="W83" s="154"/>
      <c r="X83" s="155">
        <v>863</v>
      </c>
      <c r="Y83" s="611"/>
      <c r="Z83" s="155">
        <v>870</v>
      </c>
      <c r="AA83" s="153"/>
      <c r="AB83" s="105">
        <v>1576</v>
      </c>
      <c r="AC83" s="153"/>
      <c r="AD83" s="155">
        <v>716</v>
      </c>
      <c r="AE83" s="154"/>
      <c r="AF83" s="155">
        <v>860</v>
      </c>
      <c r="AG83" s="611"/>
      <c r="AH83" s="155">
        <v>903</v>
      </c>
      <c r="AI83" s="153"/>
      <c r="AJ83" s="105">
        <v>1619</v>
      </c>
      <c r="AK83" s="153"/>
      <c r="AL83" s="155">
        <v>738</v>
      </c>
      <c r="AM83" s="154"/>
      <c r="AN83" s="155">
        <v>881</v>
      </c>
      <c r="AO83" s="151"/>
      <c r="AP83" s="155">
        <v>924</v>
      </c>
      <c r="AQ83" s="153"/>
      <c r="AR83" s="105">
        <v>1635</v>
      </c>
      <c r="AS83" s="153"/>
      <c r="AT83" s="155">
        <v>748</v>
      </c>
      <c r="AU83" s="154"/>
      <c r="AV83" s="155">
        <v>887</v>
      </c>
      <c r="AW83" s="151"/>
      <c r="AX83" s="128"/>
    </row>
    <row r="84" spans="1:50" ht="14.25" customHeight="1">
      <c r="A84" s="139" t="s">
        <v>189</v>
      </c>
      <c r="B84" s="155">
        <v>534</v>
      </c>
      <c r="C84" s="153"/>
      <c r="D84" s="105">
        <v>1097</v>
      </c>
      <c r="E84" s="153"/>
      <c r="F84" s="155">
        <v>560</v>
      </c>
      <c r="G84" s="154"/>
      <c r="H84" s="155">
        <v>537</v>
      </c>
      <c r="I84" s="151"/>
      <c r="J84" s="608">
        <v>510</v>
      </c>
      <c r="K84" s="609"/>
      <c r="L84" s="593">
        <v>1137</v>
      </c>
      <c r="M84" s="609"/>
      <c r="N84" s="608">
        <v>560</v>
      </c>
      <c r="O84" s="610"/>
      <c r="P84" s="608">
        <v>577</v>
      </c>
      <c r="Q84" s="611"/>
      <c r="R84" s="155">
        <v>495</v>
      </c>
      <c r="S84" s="153"/>
      <c r="T84" s="105">
        <v>1113</v>
      </c>
      <c r="U84" s="153"/>
      <c r="V84" s="155">
        <v>549</v>
      </c>
      <c r="W84" s="154"/>
      <c r="X84" s="155">
        <v>564</v>
      </c>
      <c r="Y84" s="611"/>
      <c r="Z84" s="155">
        <v>515</v>
      </c>
      <c r="AA84" s="153"/>
      <c r="AB84" s="105">
        <v>1122</v>
      </c>
      <c r="AC84" s="153"/>
      <c r="AD84" s="155">
        <v>546</v>
      </c>
      <c r="AE84" s="154"/>
      <c r="AF84" s="155">
        <v>576</v>
      </c>
      <c r="AG84" s="611"/>
      <c r="AH84" s="155">
        <v>533</v>
      </c>
      <c r="AI84" s="153"/>
      <c r="AJ84" s="105">
        <v>1152</v>
      </c>
      <c r="AK84" s="153"/>
      <c r="AL84" s="155">
        <v>559</v>
      </c>
      <c r="AM84" s="154"/>
      <c r="AN84" s="155">
        <v>593</v>
      </c>
      <c r="AO84" s="151"/>
      <c r="AP84" s="155">
        <v>526</v>
      </c>
      <c r="AQ84" s="153"/>
      <c r="AR84" s="105">
        <v>1148</v>
      </c>
      <c r="AS84" s="153"/>
      <c r="AT84" s="155">
        <v>548</v>
      </c>
      <c r="AU84" s="154"/>
      <c r="AV84" s="155">
        <v>600</v>
      </c>
      <c r="AW84" s="151"/>
      <c r="AX84" s="128"/>
    </row>
    <row r="85" spans="1:50" ht="14.25" customHeight="1">
      <c r="A85" s="139" t="s">
        <v>190</v>
      </c>
      <c r="B85" s="155">
        <v>952</v>
      </c>
      <c r="C85" s="153"/>
      <c r="D85" s="105">
        <v>1565</v>
      </c>
      <c r="E85" s="153"/>
      <c r="F85" s="155">
        <v>910</v>
      </c>
      <c r="G85" s="154"/>
      <c r="H85" s="155">
        <v>655</v>
      </c>
      <c r="I85" s="151"/>
      <c r="J85" s="608">
        <v>915</v>
      </c>
      <c r="K85" s="609"/>
      <c r="L85" s="593">
        <v>1521</v>
      </c>
      <c r="M85" s="609"/>
      <c r="N85" s="608">
        <v>835</v>
      </c>
      <c r="O85" s="610"/>
      <c r="P85" s="608">
        <v>686</v>
      </c>
      <c r="Q85" s="611"/>
      <c r="R85" s="155">
        <v>915</v>
      </c>
      <c r="S85" s="153"/>
      <c r="T85" s="105">
        <v>1491</v>
      </c>
      <c r="U85" s="153"/>
      <c r="V85" s="155">
        <v>808</v>
      </c>
      <c r="W85" s="154"/>
      <c r="X85" s="155">
        <v>683</v>
      </c>
      <c r="Y85" s="611"/>
      <c r="Z85" s="155">
        <v>956</v>
      </c>
      <c r="AA85" s="153"/>
      <c r="AB85" s="105">
        <v>1511</v>
      </c>
      <c r="AC85" s="153"/>
      <c r="AD85" s="155">
        <v>832</v>
      </c>
      <c r="AE85" s="154"/>
      <c r="AF85" s="155">
        <v>679</v>
      </c>
      <c r="AG85" s="611"/>
      <c r="AH85" s="155">
        <v>982</v>
      </c>
      <c r="AI85" s="153"/>
      <c r="AJ85" s="105">
        <v>1546</v>
      </c>
      <c r="AK85" s="153"/>
      <c r="AL85" s="155">
        <v>847</v>
      </c>
      <c r="AM85" s="154"/>
      <c r="AN85" s="155">
        <v>699</v>
      </c>
      <c r="AO85" s="151"/>
      <c r="AP85" s="155">
        <v>1003</v>
      </c>
      <c r="AQ85" s="153"/>
      <c r="AR85" s="105">
        <v>1566</v>
      </c>
      <c r="AS85" s="153"/>
      <c r="AT85" s="155">
        <v>862</v>
      </c>
      <c r="AU85" s="154"/>
      <c r="AV85" s="155">
        <v>704</v>
      </c>
      <c r="AW85" s="151"/>
      <c r="AX85" s="128"/>
    </row>
    <row r="86" spans="1:50" ht="14.25" customHeight="1">
      <c r="A86" s="139" t="s">
        <v>402</v>
      </c>
      <c r="B86" s="155">
        <v>1198</v>
      </c>
      <c r="C86" s="153"/>
      <c r="D86" s="105">
        <v>2306</v>
      </c>
      <c r="E86" s="153"/>
      <c r="F86" s="155">
        <v>1160</v>
      </c>
      <c r="G86" s="154"/>
      <c r="H86" s="155">
        <v>1146</v>
      </c>
      <c r="I86" s="151"/>
      <c r="J86" s="608">
        <v>1115</v>
      </c>
      <c r="K86" s="609"/>
      <c r="L86" s="593">
        <v>2163</v>
      </c>
      <c r="M86" s="609"/>
      <c r="N86" s="608">
        <v>1037</v>
      </c>
      <c r="O86" s="610"/>
      <c r="P86" s="608">
        <v>1126</v>
      </c>
      <c r="Q86" s="611"/>
      <c r="R86" s="155">
        <v>1105</v>
      </c>
      <c r="S86" s="153"/>
      <c r="T86" s="105">
        <v>2123</v>
      </c>
      <c r="U86" s="153"/>
      <c r="V86" s="155">
        <v>1026</v>
      </c>
      <c r="W86" s="154"/>
      <c r="X86" s="155">
        <v>1097</v>
      </c>
      <c r="Y86" s="611"/>
      <c r="Z86" s="155">
        <v>1116</v>
      </c>
      <c r="AA86" s="153"/>
      <c r="AB86" s="105">
        <v>2115</v>
      </c>
      <c r="AC86" s="153"/>
      <c r="AD86" s="155">
        <v>1024</v>
      </c>
      <c r="AE86" s="154"/>
      <c r="AF86" s="155">
        <v>1091</v>
      </c>
      <c r="AG86" s="611"/>
      <c r="AH86" s="155">
        <v>1110</v>
      </c>
      <c r="AI86" s="153"/>
      <c r="AJ86" s="105">
        <v>2061</v>
      </c>
      <c r="AK86" s="153"/>
      <c r="AL86" s="155">
        <v>1004</v>
      </c>
      <c r="AM86" s="154"/>
      <c r="AN86" s="155">
        <v>1057</v>
      </c>
      <c r="AO86" s="151"/>
      <c r="AP86" s="155">
        <v>1072</v>
      </c>
      <c r="AQ86" s="153"/>
      <c r="AR86" s="105">
        <v>1978</v>
      </c>
      <c r="AS86" s="153"/>
      <c r="AT86" s="155">
        <v>972</v>
      </c>
      <c r="AU86" s="154"/>
      <c r="AV86" s="155">
        <v>1006</v>
      </c>
      <c r="AW86" s="151"/>
      <c r="AX86" s="128"/>
    </row>
    <row r="87" spans="1:50" ht="14.25" customHeight="1">
      <c r="A87" s="139" t="s">
        <v>191</v>
      </c>
      <c r="B87" s="155">
        <v>463</v>
      </c>
      <c r="C87" s="153"/>
      <c r="D87" s="105">
        <v>996</v>
      </c>
      <c r="E87" s="153"/>
      <c r="F87" s="155">
        <v>541</v>
      </c>
      <c r="G87" s="154"/>
      <c r="H87" s="155">
        <v>455</v>
      </c>
      <c r="I87" s="151"/>
      <c r="J87" s="608">
        <v>426</v>
      </c>
      <c r="K87" s="609"/>
      <c r="L87" s="593">
        <v>968</v>
      </c>
      <c r="M87" s="609"/>
      <c r="N87" s="608">
        <v>512</v>
      </c>
      <c r="O87" s="610"/>
      <c r="P87" s="608">
        <v>456</v>
      </c>
      <c r="Q87" s="611"/>
      <c r="R87" s="155">
        <v>414</v>
      </c>
      <c r="S87" s="153"/>
      <c r="T87" s="105">
        <v>959</v>
      </c>
      <c r="U87" s="153"/>
      <c r="V87" s="155">
        <v>504</v>
      </c>
      <c r="W87" s="154"/>
      <c r="X87" s="155">
        <v>455</v>
      </c>
      <c r="Y87" s="611"/>
      <c r="Z87" s="155">
        <v>428</v>
      </c>
      <c r="AA87" s="153"/>
      <c r="AB87" s="105">
        <v>985</v>
      </c>
      <c r="AC87" s="153"/>
      <c r="AD87" s="155">
        <v>522</v>
      </c>
      <c r="AE87" s="154"/>
      <c r="AF87" s="155">
        <v>463</v>
      </c>
      <c r="AG87" s="611"/>
      <c r="AH87" s="155">
        <v>433</v>
      </c>
      <c r="AI87" s="153"/>
      <c r="AJ87" s="105">
        <v>983</v>
      </c>
      <c r="AK87" s="153"/>
      <c r="AL87" s="155">
        <v>525</v>
      </c>
      <c r="AM87" s="154"/>
      <c r="AN87" s="155">
        <v>458</v>
      </c>
      <c r="AO87" s="151"/>
      <c r="AP87" s="155">
        <v>441</v>
      </c>
      <c r="AQ87" s="153"/>
      <c r="AR87" s="105">
        <v>980</v>
      </c>
      <c r="AS87" s="153"/>
      <c r="AT87" s="155">
        <v>521</v>
      </c>
      <c r="AU87" s="154"/>
      <c r="AV87" s="155">
        <v>459</v>
      </c>
      <c r="AW87" s="151"/>
      <c r="AX87" s="128"/>
    </row>
    <row r="88" spans="1:50" ht="14.25" customHeight="1">
      <c r="A88" s="139" t="s">
        <v>192</v>
      </c>
      <c r="B88" s="155">
        <v>1147</v>
      </c>
      <c r="C88" s="153"/>
      <c r="D88" s="105">
        <v>2218</v>
      </c>
      <c r="E88" s="153"/>
      <c r="F88" s="155">
        <v>1141</v>
      </c>
      <c r="G88" s="154"/>
      <c r="H88" s="155">
        <v>1077</v>
      </c>
      <c r="I88" s="151"/>
      <c r="J88" s="608">
        <v>1092</v>
      </c>
      <c r="K88" s="609"/>
      <c r="L88" s="593">
        <v>2140</v>
      </c>
      <c r="M88" s="609"/>
      <c r="N88" s="608">
        <v>1035</v>
      </c>
      <c r="O88" s="610"/>
      <c r="P88" s="608">
        <v>1105</v>
      </c>
      <c r="Q88" s="611"/>
      <c r="R88" s="155">
        <v>1083</v>
      </c>
      <c r="S88" s="153"/>
      <c r="T88" s="105">
        <v>2098</v>
      </c>
      <c r="U88" s="153"/>
      <c r="V88" s="155">
        <v>1009</v>
      </c>
      <c r="W88" s="154"/>
      <c r="X88" s="155">
        <v>1089</v>
      </c>
      <c r="Y88" s="611"/>
      <c r="Z88" s="155">
        <v>1108</v>
      </c>
      <c r="AA88" s="153"/>
      <c r="AB88" s="105">
        <v>2118</v>
      </c>
      <c r="AC88" s="153"/>
      <c r="AD88" s="155">
        <v>1020</v>
      </c>
      <c r="AE88" s="154"/>
      <c r="AF88" s="155">
        <v>1098</v>
      </c>
      <c r="AG88" s="611"/>
      <c r="AH88" s="155">
        <v>1133</v>
      </c>
      <c r="AI88" s="153"/>
      <c r="AJ88" s="105">
        <v>2118</v>
      </c>
      <c r="AK88" s="153"/>
      <c r="AL88" s="155">
        <v>999</v>
      </c>
      <c r="AM88" s="154"/>
      <c r="AN88" s="155">
        <v>1119</v>
      </c>
      <c r="AO88" s="151"/>
      <c r="AP88" s="155">
        <v>1143</v>
      </c>
      <c r="AQ88" s="153"/>
      <c r="AR88" s="105">
        <v>2109</v>
      </c>
      <c r="AS88" s="153"/>
      <c r="AT88" s="155">
        <v>994</v>
      </c>
      <c r="AU88" s="154"/>
      <c r="AV88" s="155">
        <v>1115</v>
      </c>
      <c r="AW88" s="151"/>
      <c r="AX88" s="128"/>
    </row>
    <row r="89" spans="1:50" ht="14.25" customHeight="1">
      <c r="A89" s="139" t="s">
        <v>193</v>
      </c>
      <c r="B89" s="155">
        <v>652</v>
      </c>
      <c r="C89" s="153"/>
      <c r="D89" s="105">
        <v>1317</v>
      </c>
      <c r="E89" s="153"/>
      <c r="F89" s="155">
        <v>673</v>
      </c>
      <c r="G89" s="154"/>
      <c r="H89" s="155">
        <v>644</v>
      </c>
      <c r="I89" s="151"/>
      <c r="J89" s="608">
        <v>621</v>
      </c>
      <c r="K89" s="609"/>
      <c r="L89" s="593">
        <v>1292</v>
      </c>
      <c r="M89" s="609"/>
      <c r="N89" s="608">
        <v>631</v>
      </c>
      <c r="O89" s="610"/>
      <c r="P89" s="608">
        <v>661</v>
      </c>
      <c r="Q89" s="611"/>
      <c r="R89" s="155">
        <v>655</v>
      </c>
      <c r="S89" s="153"/>
      <c r="T89" s="105">
        <v>1335</v>
      </c>
      <c r="U89" s="153"/>
      <c r="V89" s="155">
        <v>655</v>
      </c>
      <c r="W89" s="154"/>
      <c r="X89" s="155">
        <v>680</v>
      </c>
      <c r="Y89" s="611"/>
      <c r="Z89" s="155">
        <v>652</v>
      </c>
      <c r="AA89" s="153"/>
      <c r="AB89" s="105">
        <v>1318</v>
      </c>
      <c r="AC89" s="153"/>
      <c r="AD89" s="155">
        <v>640</v>
      </c>
      <c r="AE89" s="154"/>
      <c r="AF89" s="155">
        <v>678</v>
      </c>
      <c r="AG89" s="611"/>
      <c r="AH89" s="155">
        <v>658</v>
      </c>
      <c r="AI89" s="153"/>
      <c r="AJ89" s="105">
        <v>1303</v>
      </c>
      <c r="AK89" s="153"/>
      <c r="AL89" s="155">
        <v>633</v>
      </c>
      <c r="AM89" s="154"/>
      <c r="AN89" s="155">
        <v>670</v>
      </c>
      <c r="AO89" s="151"/>
      <c r="AP89" s="155">
        <v>652</v>
      </c>
      <c r="AQ89" s="153"/>
      <c r="AR89" s="105">
        <v>1291</v>
      </c>
      <c r="AS89" s="153"/>
      <c r="AT89" s="155">
        <v>626</v>
      </c>
      <c r="AU89" s="154"/>
      <c r="AV89" s="155">
        <v>665</v>
      </c>
      <c r="AW89" s="151"/>
      <c r="AX89" s="128"/>
    </row>
    <row r="90" spans="1:50" ht="14.25" customHeight="1">
      <c r="A90" s="139" t="s">
        <v>194</v>
      </c>
      <c r="B90" s="155">
        <v>554</v>
      </c>
      <c r="C90" s="153"/>
      <c r="D90" s="105">
        <v>725</v>
      </c>
      <c r="E90" s="153"/>
      <c r="F90" s="155">
        <v>410</v>
      </c>
      <c r="G90" s="154"/>
      <c r="H90" s="155">
        <v>315</v>
      </c>
      <c r="I90" s="151"/>
      <c r="J90" s="608">
        <v>573</v>
      </c>
      <c r="K90" s="609"/>
      <c r="L90" s="593">
        <v>687</v>
      </c>
      <c r="M90" s="609"/>
      <c r="N90" s="608">
        <v>368</v>
      </c>
      <c r="O90" s="610"/>
      <c r="P90" s="608">
        <v>319</v>
      </c>
      <c r="Q90" s="611"/>
      <c r="R90" s="155">
        <v>582</v>
      </c>
      <c r="S90" s="153"/>
      <c r="T90" s="105">
        <v>702</v>
      </c>
      <c r="U90" s="153"/>
      <c r="V90" s="155">
        <v>383</v>
      </c>
      <c r="W90" s="154"/>
      <c r="X90" s="155">
        <v>319</v>
      </c>
      <c r="Y90" s="611"/>
      <c r="Z90" s="155">
        <v>574</v>
      </c>
      <c r="AA90" s="153"/>
      <c r="AB90" s="105">
        <v>695</v>
      </c>
      <c r="AC90" s="153"/>
      <c r="AD90" s="155">
        <v>382</v>
      </c>
      <c r="AE90" s="154"/>
      <c r="AF90" s="155">
        <v>313</v>
      </c>
      <c r="AG90" s="611"/>
      <c r="AH90" s="155">
        <v>577</v>
      </c>
      <c r="AI90" s="153"/>
      <c r="AJ90" s="105">
        <v>696</v>
      </c>
      <c r="AK90" s="153"/>
      <c r="AL90" s="155">
        <v>385</v>
      </c>
      <c r="AM90" s="154"/>
      <c r="AN90" s="155">
        <v>311</v>
      </c>
      <c r="AO90" s="151"/>
      <c r="AP90" s="155">
        <v>592</v>
      </c>
      <c r="AQ90" s="153"/>
      <c r="AR90" s="105">
        <v>716</v>
      </c>
      <c r="AS90" s="153"/>
      <c r="AT90" s="155">
        <v>395</v>
      </c>
      <c r="AU90" s="154"/>
      <c r="AV90" s="155">
        <v>321</v>
      </c>
      <c r="AW90" s="151"/>
      <c r="AX90" s="128"/>
    </row>
    <row r="91" spans="1:50" ht="14.25" customHeight="1">
      <c r="A91" s="139" t="s">
        <v>403</v>
      </c>
      <c r="B91" s="155">
        <v>936</v>
      </c>
      <c r="C91" s="153"/>
      <c r="D91" s="105">
        <v>1288</v>
      </c>
      <c r="E91" s="153"/>
      <c r="F91" s="155">
        <v>838</v>
      </c>
      <c r="G91" s="154"/>
      <c r="H91" s="155">
        <v>450</v>
      </c>
      <c r="I91" s="151"/>
      <c r="J91" s="608">
        <v>702</v>
      </c>
      <c r="K91" s="609"/>
      <c r="L91" s="593">
        <v>1038</v>
      </c>
      <c r="M91" s="609"/>
      <c r="N91" s="608">
        <v>575</v>
      </c>
      <c r="O91" s="610"/>
      <c r="P91" s="608">
        <v>463</v>
      </c>
      <c r="Q91" s="611"/>
      <c r="R91" s="155">
        <v>712</v>
      </c>
      <c r="S91" s="153"/>
      <c r="T91" s="105">
        <v>1047</v>
      </c>
      <c r="U91" s="153"/>
      <c r="V91" s="155">
        <v>581</v>
      </c>
      <c r="W91" s="154"/>
      <c r="X91" s="155">
        <v>466</v>
      </c>
      <c r="Y91" s="611"/>
      <c r="Z91" s="155">
        <v>741</v>
      </c>
      <c r="AA91" s="153"/>
      <c r="AB91" s="105">
        <v>1075</v>
      </c>
      <c r="AC91" s="153"/>
      <c r="AD91" s="155">
        <v>597</v>
      </c>
      <c r="AE91" s="154"/>
      <c r="AF91" s="155">
        <v>478</v>
      </c>
      <c r="AG91" s="611"/>
      <c r="AH91" s="155">
        <v>730</v>
      </c>
      <c r="AI91" s="153"/>
      <c r="AJ91" s="105">
        <v>1066</v>
      </c>
      <c r="AK91" s="153"/>
      <c r="AL91" s="155">
        <v>592</v>
      </c>
      <c r="AM91" s="154"/>
      <c r="AN91" s="155">
        <v>474</v>
      </c>
      <c r="AO91" s="151"/>
      <c r="AP91" s="155">
        <v>730</v>
      </c>
      <c r="AQ91" s="153"/>
      <c r="AR91" s="105">
        <v>1056</v>
      </c>
      <c r="AS91" s="153"/>
      <c r="AT91" s="155">
        <v>598</v>
      </c>
      <c r="AU91" s="154"/>
      <c r="AV91" s="155">
        <v>458</v>
      </c>
      <c r="AW91" s="151"/>
      <c r="AX91" s="128"/>
    </row>
    <row r="92" spans="1:50" ht="14.25" customHeight="1">
      <c r="A92" s="139" t="s">
        <v>195</v>
      </c>
      <c r="B92" s="155">
        <v>501</v>
      </c>
      <c r="C92" s="153"/>
      <c r="D92" s="105">
        <v>845</v>
      </c>
      <c r="E92" s="153"/>
      <c r="F92" s="155">
        <v>518</v>
      </c>
      <c r="G92" s="154"/>
      <c r="H92" s="155">
        <v>327</v>
      </c>
      <c r="I92" s="151"/>
      <c r="J92" s="608">
        <v>440</v>
      </c>
      <c r="K92" s="609"/>
      <c r="L92" s="593">
        <v>766</v>
      </c>
      <c r="M92" s="609"/>
      <c r="N92" s="608">
        <v>454</v>
      </c>
      <c r="O92" s="610"/>
      <c r="P92" s="608">
        <v>312</v>
      </c>
      <c r="Q92" s="611"/>
      <c r="R92" s="155">
        <v>442</v>
      </c>
      <c r="S92" s="153"/>
      <c r="T92" s="105">
        <v>758</v>
      </c>
      <c r="U92" s="153"/>
      <c r="V92" s="155">
        <v>447</v>
      </c>
      <c r="W92" s="154"/>
      <c r="X92" s="155">
        <v>311</v>
      </c>
      <c r="Y92" s="611"/>
      <c r="Z92" s="155">
        <v>454</v>
      </c>
      <c r="AA92" s="153"/>
      <c r="AB92" s="105">
        <v>755</v>
      </c>
      <c r="AC92" s="153"/>
      <c r="AD92" s="155">
        <v>459</v>
      </c>
      <c r="AE92" s="154"/>
      <c r="AF92" s="155">
        <v>296</v>
      </c>
      <c r="AG92" s="611"/>
      <c r="AH92" s="155">
        <v>446</v>
      </c>
      <c r="AI92" s="153"/>
      <c r="AJ92" s="105">
        <v>755</v>
      </c>
      <c r="AK92" s="153"/>
      <c r="AL92" s="155">
        <v>461</v>
      </c>
      <c r="AM92" s="154"/>
      <c r="AN92" s="155">
        <v>294</v>
      </c>
      <c r="AO92" s="151"/>
      <c r="AP92" s="155">
        <v>449</v>
      </c>
      <c r="AQ92" s="153"/>
      <c r="AR92" s="105">
        <v>752</v>
      </c>
      <c r="AS92" s="153"/>
      <c r="AT92" s="155">
        <v>456</v>
      </c>
      <c r="AU92" s="154"/>
      <c r="AV92" s="155">
        <v>296</v>
      </c>
      <c r="AW92" s="151"/>
      <c r="AX92" s="128"/>
    </row>
    <row r="93" spans="1:50" ht="14.25" customHeight="1">
      <c r="A93" s="139" t="s">
        <v>196</v>
      </c>
      <c r="B93" s="155">
        <v>623</v>
      </c>
      <c r="C93" s="153"/>
      <c r="D93" s="105">
        <v>1121</v>
      </c>
      <c r="E93" s="153"/>
      <c r="F93" s="155">
        <v>628</v>
      </c>
      <c r="G93" s="154"/>
      <c r="H93" s="155">
        <v>493</v>
      </c>
      <c r="I93" s="151"/>
      <c r="J93" s="608">
        <v>511</v>
      </c>
      <c r="K93" s="609"/>
      <c r="L93" s="593">
        <v>1050</v>
      </c>
      <c r="M93" s="609"/>
      <c r="N93" s="608">
        <v>542</v>
      </c>
      <c r="O93" s="610"/>
      <c r="P93" s="608">
        <v>508</v>
      </c>
      <c r="Q93" s="611"/>
      <c r="R93" s="155">
        <v>541</v>
      </c>
      <c r="S93" s="153"/>
      <c r="T93" s="105">
        <v>1070</v>
      </c>
      <c r="U93" s="153"/>
      <c r="V93" s="155">
        <v>561</v>
      </c>
      <c r="W93" s="154"/>
      <c r="X93" s="155">
        <v>509</v>
      </c>
      <c r="Y93" s="611"/>
      <c r="Z93" s="155">
        <v>555</v>
      </c>
      <c r="AA93" s="153"/>
      <c r="AB93" s="105">
        <v>1071</v>
      </c>
      <c r="AC93" s="153"/>
      <c r="AD93" s="155">
        <v>569</v>
      </c>
      <c r="AE93" s="154"/>
      <c r="AF93" s="155">
        <v>502</v>
      </c>
      <c r="AG93" s="611"/>
      <c r="AH93" s="155">
        <v>558</v>
      </c>
      <c r="AI93" s="153"/>
      <c r="AJ93" s="105">
        <v>1050</v>
      </c>
      <c r="AK93" s="153"/>
      <c r="AL93" s="155">
        <v>553</v>
      </c>
      <c r="AM93" s="154"/>
      <c r="AN93" s="155">
        <v>497</v>
      </c>
      <c r="AO93" s="151"/>
      <c r="AP93" s="155">
        <v>565</v>
      </c>
      <c r="AQ93" s="153"/>
      <c r="AR93" s="105">
        <v>1053</v>
      </c>
      <c r="AS93" s="153"/>
      <c r="AT93" s="155">
        <v>555</v>
      </c>
      <c r="AU93" s="154"/>
      <c r="AV93" s="155">
        <v>498</v>
      </c>
      <c r="AW93" s="151"/>
      <c r="AX93" s="128"/>
    </row>
    <row r="94" spans="1:50" ht="14.25" customHeight="1">
      <c r="A94" s="145" t="s">
        <v>197</v>
      </c>
      <c r="B94" s="158">
        <v>489</v>
      </c>
      <c r="C94" s="156"/>
      <c r="D94" s="108">
        <v>894</v>
      </c>
      <c r="E94" s="156"/>
      <c r="F94" s="158">
        <v>493</v>
      </c>
      <c r="G94" s="157"/>
      <c r="H94" s="158">
        <v>401</v>
      </c>
      <c r="I94" s="159"/>
      <c r="J94" s="612">
        <v>476</v>
      </c>
      <c r="K94" s="613"/>
      <c r="L94" s="600">
        <v>888</v>
      </c>
      <c r="M94" s="613"/>
      <c r="N94" s="612">
        <v>481</v>
      </c>
      <c r="O94" s="614"/>
      <c r="P94" s="612">
        <v>407</v>
      </c>
      <c r="Q94" s="615"/>
      <c r="R94" s="158">
        <v>470</v>
      </c>
      <c r="S94" s="156"/>
      <c r="T94" s="108">
        <v>883</v>
      </c>
      <c r="U94" s="156"/>
      <c r="V94" s="158">
        <v>476</v>
      </c>
      <c r="W94" s="157"/>
      <c r="X94" s="158">
        <v>407</v>
      </c>
      <c r="Y94" s="615"/>
      <c r="Z94" s="158">
        <v>475</v>
      </c>
      <c r="AA94" s="156"/>
      <c r="AB94" s="108">
        <v>874</v>
      </c>
      <c r="AC94" s="156"/>
      <c r="AD94" s="158">
        <v>462</v>
      </c>
      <c r="AE94" s="157"/>
      <c r="AF94" s="158">
        <v>412</v>
      </c>
      <c r="AG94" s="615"/>
      <c r="AH94" s="158">
        <v>472</v>
      </c>
      <c r="AI94" s="156"/>
      <c r="AJ94" s="108">
        <v>869</v>
      </c>
      <c r="AK94" s="156"/>
      <c r="AL94" s="158">
        <v>452</v>
      </c>
      <c r="AM94" s="157"/>
      <c r="AN94" s="158">
        <v>417</v>
      </c>
      <c r="AO94" s="159"/>
      <c r="AP94" s="158">
        <v>467</v>
      </c>
      <c r="AQ94" s="156"/>
      <c r="AR94" s="108">
        <v>846</v>
      </c>
      <c r="AS94" s="156"/>
      <c r="AT94" s="158">
        <v>445</v>
      </c>
      <c r="AU94" s="157"/>
      <c r="AV94" s="158">
        <v>401</v>
      </c>
      <c r="AW94" s="159"/>
      <c r="AX94" s="128"/>
    </row>
    <row r="95" spans="1:50" ht="13.5" customHeight="1">
      <c r="A95" s="623" t="s">
        <v>752</v>
      </c>
      <c r="C95" s="128"/>
      <c r="E95" s="128"/>
      <c r="G95" s="128"/>
      <c r="I95" s="128"/>
      <c r="K95" s="128"/>
      <c r="L95" s="129"/>
      <c r="M95" s="128"/>
      <c r="O95" s="128"/>
      <c r="Q95" s="128"/>
      <c r="S95" s="128"/>
      <c r="T95" s="128"/>
      <c r="U95" s="128"/>
      <c r="W95" s="128"/>
      <c r="Y95" s="128"/>
      <c r="AA95" s="128"/>
      <c r="AC95" s="128"/>
      <c r="AE95" s="128"/>
      <c r="AG95" s="128"/>
      <c r="AH95" s="581"/>
      <c r="AI95" s="581"/>
      <c r="AJ95" s="581"/>
      <c r="AK95" s="580"/>
      <c r="AL95" s="581"/>
      <c r="AM95" s="580"/>
      <c r="AN95" s="581"/>
      <c r="AO95" s="580"/>
      <c r="AP95" s="160"/>
      <c r="AQ95" s="128"/>
      <c r="AR95" s="160"/>
      <c r="AS95" s="128"/>
      <c r="AT95" s="160"/>
      <c r="AU95" s="128"/>
      <c r="AV95" s="160"/>
      <c r="AW95" s="128"/>
      <c r="AX95" s="128"/>
    </row>
    <row r="96" spans="1:50" ht="14.1" customHeight="1">
      <c r="A96" s="727"/>
      <c r="C96" s="128"/>
      <c r="E96" s="128"/>
      <c r="G96" s="128"/>
      <c r="I96" s="128"/>
      <c r="K96" s="128"/>
      <c r="L96" s="129"/>
      <c r="M96" s="128"/>
      <c r="O96" s="128"/>
      <c r="Q96" s="128"/>
      <c r="S96" s="128"/>
      <c r="T96" s="128"/>
      <c r="U96" s="128"/>
      <c r="W96" s="128"/>
      <c r="Y96" s="128"/>
      <c r="AA96" s="128"/>
      <c r="AC96" s="128"/>
      <c r="AE96" s="128"/>
      <c r="AG96" s="128"/>
      <c r="AH96" s="581"/>
      <c r="AI96" s="581"/>
      <c r="AJ96" s="581"/>
      <c r="AK96" s="580"/>
      <c r="AL96" s="581"/>
      <c r="AM96" s="580"/>
      <c r="AN96" s="581"/>
      <c r="AO96" s="580"/>
      <c r="AP96" s="160"/>
      <c r="AQ96" s="128"/>
      <c r="AR96" s="160"/>
      <c r="AS96" s="128"/>
      <c r="AT96" s="160"/>
      <c r="AU96" s="128"/>
      <c r="AV96" s="160"/>
      <c r="AW96" s="128"/>
    </row>
    <row r="97" spans="1:49" ht="14.1" customHeight="1">
      <c r="A97" s="727"/>
      <c r="C97" s="128"/>
      <c r="E97" s="128"/>
      <c r="G97" s="128"/>
      <c r="I97" s="128"/>
      <c r="K97" s="128"/>
      <c r="L97" s="129"/>
      <c r="M97" s="128"/>
      <c r="O97" s="128"/>
      <c r="Q97" s="128"/>
      <c r="S97" s="128"/>
      <c r="T97" s="128"/>
      <c r="U97" s="128"/>
      <c r="W97" s="128"/>
      <c r="Y97" s="128"/>
      <c r="AA97" s="128"/>
      <c r="AC97" s="128"/>
      <c r="AE97" s="128"/>
      <c r="AG97" s="128"/>
      <c r="AH97" s="581"/>
      <c r="AI97" s="581"/>
      <c r="AJ97" s="581"/>
      <c r="AK97" s="580"/>
      <c r="AL97" s="581"/>
      <c r="AM97" s="580"/>
      <c r="AN97" s="581"/>
      <c r="AO97" s="580"/>
      <c r="AP97" s="160"/>
      <c r="AQ97" s="128"/>
      <c r="AR97" s="160"/>
      <c r="AS97" s="128"/>
      <c r="AT97" s="160"/>
      <c r="AU97" s="128"/>
      <c r="AV97" s="160"/>
      <c r="AW97" s="128"/>
    </row>
    <row r="98" spans="1:49" ht="14.1" customHeight="1">
      <c r="A98" s="727"/>
      <c r="C98" s="128"/>
      <c r="E98" s="128"/>
      <c r="G98" s="128"/>
      <c r="I98" s="128"/>
      <c r="K98" s="128"/>
      <c r="L98" s="129"/>
      <c r="M98" s="128"/>
      <c r="O98" s="128"/>
      <c r="Q98" s="128"/>
      <c r="S98" s="128"/>
      <c r="T98" s="128"/>
      <c r="U98" s="128"/>
      <c r="W98" s="128"/>
      <c r="Y98" s="128"/>
      <c r="AA98" s="128"/>
      <c r="AC98" s="128"/>
      <c r="AE98" s="128"/>
      <c r="AG98" s="128"/>
      <c r="AH98" s="581"/>
      <c r="AI98" s="581"/>
      <c r="AJ98" s="581"/>
      <c r="AK98" s="580"/>
      <c r="AL98" s="581"/>
      <c r="AM98" s="580"/>
      <c r="AN98" s="581"/>
      <c r="AO98" s="580"/>
      <c r="AP98" s="160"/>
      <c r="AQ98" s="128"/>
      <c r="AR98" s="160"/>
      <c r="AS98" s="128"/>
      <c r="AT98" s="160"/>
      <c r="AU98" s="128"/>
      <c r="AV98" s="160"/>
      <c r="AW98" s="128"/>
    </row>
    <row r="99" spans="1:49" ht="14.1" customHeight="1">
      <c r="A99" s="727"/>
      <c r="C99" s="128"/>
      <c r="E99" s="128"/>
      <c r="G99" s="128"/>
      <c r="I99" s="128"/>
      <c r="K99" s="128"/>
      <c r="L99" s="129"/>
      <c r="M99" s="128"/>
      <c r="O99" s="128"/>
      <c r="Q99" s="128"/>
      <c r="S99" s="128"/>
      <c r="T99" s="128"/>
      <c r="U99" s="128"/>
      <c r="W99" s="128"/>
      <c r="Y99" s="128"/>
      <c r="AA99" s="128"/>
      <c r="AC99" s="128"/>
      <c r="AE99" s="128"/>
      <c r="AG99" s="128"/>
      <c r="AH99" s="581"/>
      <c r="AI99" s="581"/>
      <c r="AJ99" s="581"/>
      <c r="AK99" s="580"/>
      <c r="AL99" s="581"/>
      <c r="AM99" s="580"/>
      <c r="AN99" s="581"/>
      <c r="AO99" s="580"/>
      <c r="AP99" s="160"/>
      <c r="AQ99" s="128"/>
      <c r="AR99" s="160"/>
      <c r="AS99" s="128"/>
      <c r="AT99" s="160"/>
      <c r="AU99" s="128"/>
      <c r="AV99" s="160"/>
      <c r="AW99" s="128"/>
    </row>
    <row r="100" spans="1:49" ht="14.1" customHeight="1">
      <c r="A100" s="727"/>
      <c r="C100" s="128"/>
      <c r="E100" s="128"/>
      <c r="G100" s="128"/>
      <c r="I100" s="128"/>
      <c r="K100" s="128"/>
      <c r="L100" s="129"/>
      <c r="M100" s="128"/>
      <c r="O100" s="128"/>
      <c r="Q100" s="128"/>
      <c r="S100" s="128"/>
      <c r="T100" s="128"/>
      <c r="U100" s="128"/>
      <c r="W100" s="128"/>
      <c r="Y100" s="128"/>
      <c r="AA100" s="128"/>
      <c r="AC100" s="128"/>
      <c r="AE100" s="128"/>
      <c r="AG100" s="128"/>
      <c r="AH100" s="581"/>
      <c r="AI100" s="581"/>
      <c r="AJ100" s="581"/>
      <c r="AK100" s="580"/>
      <c r="AL100" s="581"/>
      <c r="AM100" s="580"/>
      <c r="AN100" s="581"/>
      <c r="AO100" s="580"/>
      <c r="AP100" s="160"/>
      <c r="AQ100" s="128"/>
      <c r="AR100" s="160"/>
      <c r="AS100" s="128"/>
      <c r="AT100" s="160"/>
      <c r="AU100" s="128"/>
      <c r="AV100" s="160"/>
      <c r="AW100" s="128"/>
    </row>
    <row r="101" spans="1:49" ht="14.1" customHeight="1">
      <c r="A101" s="727"/>
      <c r="C101" s="128"/>
      <c r="E101" s="128"/>
      <c r="G101" s="128"/>
      <c r="I101" s="128"/>
      <c r="K101" s="128"/>
      <c r="L101" s="129"/>
      <c r="M101" s="128"/>
      <c r="O101" s="128"/>
      <c r="Q101" s="128"/>
      <c r="S101" s="128"/>
      <c r="T101" s="128"/>
      <c r="U101" s="128"/>
      <c r="W101" s="128"/>
      <c r="Y101" s="128"/>
      <c r="AA101" s="128"/>
      <c r="AC101" s="128"/>
      <c r="AE101" s="128"/>
      <c r="AG101" s="128"/>
      <c r="AH101" s="581"/>
      <c r="AI101" s="581"/>
      <c r="AJ101" s="581"/>
      <c r="AK101" s="580"/>
      <c r="AL101" s="581"/>
      <c r="AM101" s="580"/>
      <c r="AN101" s="581"/>
      <c r="AO101" s="580"/>
      <c r="AP101" s="160"/>
      <c r="AQ101" s="128"/>
      <c r="AR101" s="160"/>
      <c r="AS101" s="128"/>
      <c r="AT101" s="160"/>
      <c r="AU101" s="128"/>
      <c r="AV101" s="160"/>
      <c r="AW101" s="128"/>
    </row>
    <row r="102" spans="1:49" ht="14.1" customHeight="1">
      <c r="A102" s="727"/>
      <c r="C102" s="128"/>
      <c r="E102" s="128"/>
      <c r="G102" s="128"/>
      <c r="I102" s="128"/>
      <c r="K102" s="128"/>
      <c r="L102" s="129"/>
      <c r="M102" s="128"/>
      <c r="O102" s="128"/>
      <c r="Q102" s="128"/>
      <c r="S102" s="128"/>
      <c r="T102" s="128"/>
      <c r="U102" s="128"/>
      <c r="W102" s="128"/>
      <c r="Y102" s="128"/>
      <c r="AA102" s="128"/>
      <c r="AC102" s="128"/>
      <c r="AE102" s="128"/>
      <c r="AG102" s="128"/>
      <c r="AH102" s="581"/>
      <c r="AI102" s="581"/>
      <c r="AJ102" s="581"/>
      <c r="AK102" s="580"/>
      <c r="AL102" s="581"/>
      <c r="AM102" s="580"/>
      <c r="AN102" s="581"/>
      <c r="AO102" s="580"/>
      <c r="AP102" s="160"/>
      <c r="AQ102" s="128"/>
      <c r="AR102" s="160"/>
      <c r="AS102" s="128"/>
      <c r="AT102" s="160"/>
      <c r="AU102" s="128"/>
      <c r="AV102" s="160"/>
      <c r="AW102" s="128"/>
    </row>
    <row r="103" spans="1:49" ht="14.1" customHeight="1">
      <c r="A103" s="727"/>
      <c r="C103" s="128"/>
      <c r="E103" s="128"/>
      <c r="G103" s="128"/>
      <c r="I103" s="128"/>
      <c r="K103" s="128"/>
      <c r="L103" s="129"/>
      <c r="M103" s="128"/>
      <c r="O103" s="128"/>
      <c r="Q103" s="128"/>
      <c r="S103" s="128"/>
      <c r="T103" s="128"/>
      <c r="U103" s="128"/>
      <c r="W103" s="128"/>
      <c r="Y103" s="128"/>
      <c r="AA103" s="128"/>
      <c r="AC103" s="128"/>
      <c r="AE103" s="128"/>
      <c r="AG103" s="128"/>
      <c r="AH103" s="581"/>
      <c r="AI103" s="581"/>
      <c r="AJ103" s="581"/>
      <c r="AK103" s="580"/>
      <c r="AL103" s="581"/>
      <c r="AM103" s="580"/>
      <c r="AN103" s="581"/>
      <c r="AO103" s="580"/>
      <c r="AP103" s="160"/>
      <c r="AQ103" s="128"/>
      <c r="AR103" s="160"/>
      <c r="AS103" s="128"/>
      <c r="AT103" s="160"/>
      <c r="AU103" s="128"/>
      <c r="AV103" s="160"/>
      <c r="AW103" s="128"/>
    </row>
    <row r="104" spans="1:49" ht="22.95" customHeight="1">
      <c r="A104" s="807" t="s">
        <v>758</v>
      </c>
      <c r="B104" s="807"/>
      <c r="C104" s="807"/>
      <c r="D104" s="807"/>
      <c r="E104" s="807"/>
      <c r="F104" s="807"/>
      <c r="G104" s="807"/>
      <c r="H104" s="807"/>
      <c r="I104" s="807"/>
      <c r="J104" s="807"/>
      <c r="K104" s="807"/>
      <c r="L104" s="807"/>
      <c r="M104" s="807"/>
      <c r="N104" s="807"/>
      <c r="O104" s="807"/>
      <c r="P104" s="807"/>
      <c r="Q104" s="807"/>
      <c r="R104" s="807"/>
      <c r="S104" s="807"/>
      <c r="T104" s="807"/>
      <c r="U104" s="807"/>
      <c r="V104" s="807"/>
      <c r="W104" s="807"/>
      <c r="X104" s="807"/>
      <c r="Y104" s="807"/>
      <c r="Z104" s="807"/>
      <c r="AA104" s="807"/>
      <c r="AB104" s="807"/>
      <c r="AC104" s="807"/>
      <c r="AD104" s="807"/>
      <c r="AE104" s="807"/>
      <c r="AF104" s="807"/>
      <c r="AG104" s="807"/>
      <c r="AH104" s="807"/>
      <c r="AI104" s="807"/>
      <c r="AJ104" s="807"/>
      <c r="AK104" s="807"/>
      <c r="AL104" s="807"/>
      <c r="AM104" s="807"/>
      <c r="AN104" s="807"/>
      <c r="AO104" s="807"/>
      <c r="AP104" s="807"/>
      <c r="AQ104" s="807"/>
      <c r="AR104" s="807"/>
      <c r="AS104" s="807"/>
      <c r="AT104" s="807"/>
      <c r="AU104" s="807"/>
      <c r="AV104" s="807"/>
      <c r="AW104" s="113"/>
    </row>
    <row r="105" spans="1:49" ht="22.95" customHeight="1">
      <c r="L105" s="129"/>
      <c r="T105" s="128"/>
      <c r="AH105" s="581"/>
      <c r="AI105" s="580"/>
      <c r="AJ105" s="581"/>
      <c r="AK105" s="580"/>
      <c r="AL105" s="581"/>
      <c r="AM105" s="580"/>
      <c r="AN105" s="581"/>
      <c r="AO105" s="580"/>
    </row>
    <row r="106" spans="1:49" ht="23.1" customHeight="1">
      <c r="B106" s="253"/>
      <c r="C106" s="253"/>
      <c r="D106" s="253"/>
      <c r="E106" s="253"/>
      <c r="F106" s="253"/>
      <c r="G106" s="253"/>
      <c r="H106" s="253"/>
      <c r="I106" s="253"/>
      <c r="J106" s="253"/>
      <c r="K106" s="253"/>
      <c r="L106" s="253"/>
      <c r="M106" s="253"/>
      <c r="N106" s="253"/>
      <c r="O106" s="253"/>
      <c r="P106" s="253"/>
      <c r="Q106" s="253"/>
      <c r="R106" s="253"/>
      <c r="S106" s="253"/>
      <c r="T106" s="253"/>
      <c r="U106" s="253"/>
      <c r="V106" s="253"/>
      <c r="W106" s="253"/>
      <c r="X106" s="790" t="s">
        <v>716</v>
      </c>
      <c r="Y106" s="790"/>
      <c r="Z106" s="790"/>
      <c r="AA106" s="790"/>
      <c r="AB106" s="790"/>
      <c r="AC106" s="790"/>
      <c r="AD106" s="790"/>
      <c r="AE106" s="790"/>
      <c r="AF106" s="790"/>
      <c r="AG106" s="790"/>
      <c r="AH106" s="790"/>
      <c r="AI106" s="790"/>
      <c r="AJ106" s="790"/>
      <c r="AK106" s="790"/>
      <c r="AL106" s="790"/>
      <c r="AM106" s="790"/>
      <c r="AN106" s="790"/>
      <c r="AO106" s="790"/>
      <c r="AP106" s="790"/>
      <c r="AQ106" s="790"/>
      <c r="AR106" s="790"/>
      <c r="AS106" s="790"/>
      <c r="AT106" s="790"/>
      <c r="AU106" s="790"/>
      <c r="AV106" s="790"/>
      <c r="AW106" s="253"/>
    </row>
    <row r="107" spans="1:49" ht="23.1" customHeight="1">
      <c r="A107" s="942" t="s">
        <v>130</v>
      </c>
      <c r="B107" s="854" t="s">
        <v>707</v>
      </c>
      <c r="C107" s="936"/>
      <c r="D107" s="936"/>
      <c r="E107" s="936"/>
      <c r="F107" s="936"/>
      <c r="G107" s="936"/>
      <c r="H107" s="936"/>
      <c r="I107" s="855"/>
      <c r="J107" s="854" t="s">
        <v>619</v>
      </c>
      <c r="K107" s="936"/>
      <c r="L107" s="936"/>
      <c r="M107" s="936"/>
      <c r="N107" s="936"/>
      <c r="O107" s="936"/>
      <c r="P107" s="936"/>
      <c r="Q107" s="855"/>
      <c r="R107" s="938" t="s">
        <v>626</v>
      </c>
      <c r="S107" s="938"/>
      <c r="T107" s="938"/>
      <c r="U107" s="938"/>
      <c r="V107" s="938"/>
      <c r="W107" s="938"/>
      <c r="X107" s="938"/>
      <c r="Y107" s="938"/>
      <c r="Z107" s="866" t="s">
        <v>676</v>
      </c>
      <c r="AA107" s="937"/>
      <c r="AB107" s="937"/>
      <c r="AC107" s="937"/>
      <c r="AD107" s="937"/>
      <c r="AE107" s="937"/>
      <c r="AF107" s="937"/>
      <c r="AG107" s="865"/>
      <c r="AH107" s="854" t="s">
        <v>708</v>
      </c>
      <c r="AI107" s="936"/>
      <c r="AJ107" s="936"/>
      <c r="AK107" s="936"/>
      <c r="AL107" s="936"/>
      <c r="AM107" s="936"/>
      <c r="AN107" s="936"/>
      <c r="AO107" s="855"/>
      <c r="AP107" s="854" t="s">
        <v>734</v>
      </c>
      <c r="AQ107" s="936"/>
      <c r="AR107" s="936"/>
      <c r="AS107" s="936"/>
      <c r="AT107" s="936"/>
      <c r="AU107" s="936"/>
      <c r="AV107" s="936"/>
      <c r="AW107" s="855"/>
    </row>
    <row r="108" spans="1:49" ht="21.9" customHeight="1">
      <c r="A108" s="943"/>
      <c r="B108" s="740" t="s">
        <v>53</v>
      </c>
      <c r="C108" s="741"/>
      <c r="D108" s="740" t="s">
        <v>60</v>
      </c>
      <c r="E108" s="741"/>
      <c r="F108" s="740" t="s">
        <v>6</v>
      </c>
      <c r="G108" s="741"/>
      <c r="H108" s="740" t="s">
        <v>7</v>
      </c>
      <c r="I108" s="741"/>
      <c r="J108" s="740" t="s">
        <v>53</v>
      </c>
      <c r="K108" s="741"/>
      <c r="L108" s="740" t="s">
        <v>60</v>
      </c>
      <c r="M108" s="741"/>
      <c r="N108" s="740" t="s">
        <v>6</v>
      </c>
      <c r="O108" s="741"/>
      <c r="P108" s="740" t="s">
        <v>7</v>
      </c>
      <c r="Q108" s="741"/>
      <c r="R108" s="740" t="s">
        <v>53</v>
      </c>
      <c r="S108" s="741"/>
      <c r="T108" s="740" t="s">
        <v>60</v>
      </c>
      <c r="U108" s="741"/>
      <c r="V108" s="740" t="s">
        <v>6</v>
      </c>
      <c r="W108" s="741"/>
      <c r="X108" s="740" t="s">
        <v>7</v>
      </c>
      <c r="Y108" s="741"/>
      <c r="Z108" s="744" t="s">
        <v>53</v>
      </c>
      <c r="AA108" s="745"/>
      <c r="AB108" s="744" t="s">
        <v>60</v>
      </c>
      <c r="AC108" s="745"/>
      <c r="AD108" s="744" t="s">
        <v>6</v>
      </c>
      <c r="AE108" s="745"/>
      <c r="AF108" s="744" t="s">
        <v>7</v>
      </c>
      <c r="AG108" s="745"/>
      <c r="AH108" s="939" t="s">
        <v>53</v>
      </c>
      <c r="AI108" s="940"/>
      <c r="AJ108" s="939" t="s">
        <v>60</v>
      </c>
      <c r="AK108" s="940"/>
      <c r="AL108" s="939" t="s">
        <v>6</v>
      </c>
      <c r="AM108" s="940"/>
      <c r="AN108" s="939" t="s">
        <v>7</v>
      </c>
      <c r="AO108" s="940"/>
      <c r="AP108" s="939" t="s">
        <v>53</v>
      </c>
      <c r="AQ108" s="940"/>
      <c r="AR108" s="939" t="s">
        <v>60</v>
      </c>
      <c r="AS108" s="940"/>
      <c r="AT108" s="939" t="s">
        <v>6</v>
      </c>
      <c r="AU108" s="940"/>
      <c r="AV108" s="939" t="s">
        <v>7</v>
      </c>
      <c r="AW108" s="940"/>
    </row>
    <row r="109" spans="1:49" ht="21.9" customHeight="1">
      <c r="A109" s="130"/>
      <c r="B109" s="91" t="s">
        <v>8</v>
      </c>
      <c r="C109" s="128"/>
      <c r="D109" s="91" t="s">
        <v>9</v>
      </c>
      <c r="E109" s="128"/>
      <c r="F109" s="91" t="s">
        <v>9</v>
      </c>
      <c r="G109" s="92"/>
      <c r="H109" s="91" t="s">
        <v>9</v>
      </c>
      <c r="I109" s="152"/>
      <c r="J109" s="91" t="s">
        <v>8</v>
      </c>
      <c r="K109" s="128"/>
      <c r="L109" s="91" t="s">
        <v>9</v>
      </c>
      <c r="M109" s="128"/>
      <c r="N109" s="91" t="s">
        <v>9</v>
      </c>
      <c r="O109" s="92"/>
      <c r="P109" s="91" t="s">
        <v>9</v>
      </c>
      <c r="Q109" s="152"/>
      <c r="R109" s="91" t="s">
        <v>8</v>
      </c>
      <c r="S109" s="128"/>
      <c r="T109" s="91" t="s">
        <v>9</v>
      </c>
      <c r="U109" s="128"/>
      <c r="V109" s="91" t="s">
        <v>9</v>
      </c>
      <c r="W109" s="92"/>
      <c r="X109" s="91" t="s">
        <v>9</v>
      </c>
      <c r="Y109" s="152"/>
      <c r="Z109" s="603" t="s">
        <v>8</v>
      </c>
      <c r="AA109" s="581"/>
      <c r="AB109" s="603" t="s">
        <v>9</v>
      </c>
      <c r="AC109" s="581"/>
      <c r="AD109" s="603" t="s">
        <v>9</v>
      </c>
      <c r="AE109" s="604"/>
      <c r="AF109" s="603" t="s">
        <v>9</v>
      </c>
      <c r="AG109" s="605"/>
      <c r="AH109" s="91" t="s">
        <v>8</v>
      </c>
      <c r="AI109" s="128"/>
      <c r="AJ109" s="91" t="s">
        <v>9</v>
      </c>
      <c r="AK109" s="128"/>
      <c r="AL109" s="91" t="s">
        <v>9</v>
      </c>
      <c r="AM109" s="92"/>
      <c r="AN109" s="91" t="s">
        <v>9</v>
      </c>
      <c r="AO109" s="152"/>
      <c r="AP109" s="91" t="s">
        <v>8</v>
      </c>
      <c r="AQ109" s="128"/>
      <c r="AR109" s="91" t="s">
        <v>9</v>
      </c>
      <c r="AS109" s="128"/>
      <c r="AT109" s="91" t="s">
        <v>9</v>
      </c>
      <c r="AU109" s="92"/>
      <c r="AV109" s="91" t="s">
        <v>9</v>
      </c>
      <c r="AW109" s="152"/>
    </row>
    <row r="110" spans="1:49" ht="14.25" customHeight="1">
      <c r="A110" s="263" t="s">
        <v>198</v>
      </c>
      <c r="B110" s="326">
        <f>SUM(B111:B137)</f>
        <v>15669</v>
      </c>
      <c r="C110" s="324"/>
      <c r="D110" s="326">
        <f>SUM(D111:D137)</f>
        <v>38104</v>
      </c>
      <c r="E110" s="324"/>
      <c r="F110" s="326">
        <f>SUM(F111:F137)</f>
        <v>19084</v>
      </c>
      <c r="G110" s="324"/>
      <c r="H110" s="326">
        <f>SUM(H111:H137)</f>
        <v>19020</v>
      </c>
      <c r="I110" s="324"/>
      <c r="J110" s="616">
        <f>SUM(J111:J137)</f>
        <v>15787</v>
      </c>
      <c r="K110" s="607"/>
      <c r="L110" s="616">
        <f>SUM(L111:L137)</f>
        <v>38187</v>
      </c>
      <c r="M110" s="607"/>
      <c r="N110" s="616">
        <f>SUM(N111:N137)</f>
        <v>19161</v>
      </c>
      <c r="O110" s="607"/>
      <c r="P110" s="616">
        <f>SUM(P111:P137)</f>
        <v>19026</v>
      </c>
      <c r="Q110" s="607"/>
      <c r="R110" s="326">
        <f>SUM(R111:R137)</f>
        <v>15893</v>
      </c>
      <c r="S110" s="324"/>
      <c r="T110" s="326">
        <f>SUM(T111:T137)</f>
        <v>38080</v>
      </c>
      <c r="U110" s="324"/>
      <c r="V110" s="326">
        <f>SUM(V111:V137)</f>
        <v>19099</v>
      </c>
      <c r="W110" s="324"/>
      <c r="X110" s="326">
        <f>SUM(X111:X137)</f>
        <v>18981</v>
      </c>
      <c r="Y110" s="607"/>
      <c r="Z110" s="326">
        <f>SUM(Z111:Z137)</f>
        <v>16151</v>
      </c>
      <c r="AA110" s="324"/>
      <c r="AB110" s="326">
        <f>SUM(AB111:AB137)</f>
        <v>38155</v>
      </c>
      <c r="AC110" s="324"/>
      <c r="AD110" s="326">
        <f>SUM(AD111:AD137)</f>
        <v>19131</v>
      </c>
      <c r="AE110" s="324"/>
      <c r="AF110" s="326">
        <f>SUM(AF111:AF137)</f>
        <v>19024</v>
      </c>
      <c r="AG110" s="607"/>
      <c r="AH110" s="326">
        <f>SUM(AH111:AH137)</f>
        <v>16300</v>
      </c>
      <c r="AI110" s="324"/>
      <c r="AJ110" s="326">
        <f>SUM(AJ111:AJ137)</f>
        <v>38058</v>
      </c>
      <c r="AK110" s="324"/>
      <c r="AL110" s="326">
        <f>SUM(AL111:AL137)</f>
        <v>19059</v>
      </c>
      <c r="AM110" s="324"/>
      <c r="AN110" s="326">
        <f>SUM(AN111:AN137)</f>
        <v>18999</v>
      </c>
      <c r="AO110" s="324"/>
      <c r="AP110" s="326">
        <f>SUM(AP111:AP137)</f>
        <v>16480</v>
      </c>
      <c r="AQ110" s="324"/>
      <c r="AR110" s="326">
        <f>SUM(AR111:AR137)</f>
        <v>37958</v>
      </c>
      <c r="AS110" s="324"/>
      <c r="AT110" s="326">
        <f>SUM(AT111:AT137)</f>
        <v>18934</v>
      </c>
      <c r="AU110" s="324"/>
      <c r="AV110" s="326">
        <f>SUM(AV111:AV137)</f>
        <v>19024</v>
      </c>
      <c r="AW110" s="324"/>
    </row>
    <row r="111" spans="1:49" s="321" customFormat="1" ht="14.25" customHeight="1">
      <c r="A111" s="134" t="s">
        <v>199</v>
      </c>
      <c r="B111" s="155">
        <v>589</v>
      </c>
      <c r="C111" s="153"/>
      <c r="D111" s="105">
        <v>1469</v>
      </c>
      <c r="E111" s="153"/>
      <c r="F111" s="155">
        <v>725</v>
      </c>
      <c r="G111" s="154"/>
      <c r="H111" s="155">
        <v>744</v>
      </c>
      <c r="I111" s="151"/>
      <c r="J111" s="608">
        <v>572</v>
      </c>
      <c r="K111" s="609"/>
      <c r="L111" s="593">
        <v>1421</v>
      </c>
      <c r="M111" s="609"/>
      <c r="N111" s="608">
        <v>695</v>
      </c>
      <c r="O111" s="610"/>
      <c r="P111" s="608">
        <v>726</v>
      </c>
      <c r="Q111" s="611"/>
      <c r="R111" s="155">
        <v>591</v>
      </c>
      <c r="S111" s="153"/>
      <c r="T111" s="105">
        <v>1442</v>
      </c>
      <c r="U111" s="153"/>
      <c r="V111" s="155">
        <v>700</v>
      </c>
      <c r="W111" s="154"/>
      <c r="X111" s="155">
        <v>742</v>
      </c>
      <c r="Y111" s="611"/>
      <c r="Z111" s="155">
        <v>583</v>
      </c>
      <c r="AA111" s="153"/>
      <c r="AB111" s="105">
        <v>1408</v>
      </c>
      <c r="AC111" s="153"/>
      <c r="AD111" s="155">
        <v>672</v>
      </c>
      <c r="AE111" s="154"/>
      <c r="AF111" s="155">
        <v>736</v>
      </c>
      <c r="AG111" s="611"/>
      <c r="AH111" s="155">
        <v>596</v>
      </c>
      <c r="AI111" s="153"/>
      <c r="AJ111" s="105">
        <v>1418</v>
      </c>
      <c r="AK111" s="153"/>
      <c r="AL111" s="155">
        <v>679</v>
      </c>
      <c r="AM111" s="154"/>
      <c r="AN111" s="155">
        <v>739</v>
      </c>
      <c r="AO111" s="151"/>
      <c r="AP111" s="155">
        <v>615</v>
      </c>
      <c r="AQ111" s="153"/>
      <c r="AR111" s="105">
        <v>1435</v>
      </c>
      <c r="AS111" s="153"/>
      <c r="AT111" s="155">
        <v>679</v>
      </c>
      <c r="AU111" s="154"/>
      <c r="AV111" s="155">
        <v>756</v>
      </c>
      <c r="AW111" s="151"/>
    </row>
    <row r="112" spans="1:49" ht="14.25" customHeight="1">
      <c r="A112" s="134" t="s">
        <v>200</v>
      </c>
      <c r="B112" s="155">
        <v>453</v>
      </c>
      <c r="C112" s="153"/>
      <c r="D112" s="105">
        <v>997</v>
      </c>
      <c r="E112" s="153"/>
      <c r="F112" s="155">
        <v>499</v>
      </c>
      <c r="G112" s="154"/>
      <c r="H112" s="155">
        <v>498</v>
      </c>
      <c r="I112" s="151"/>
      <c r="J112" s="608">
        <v>431</v>
      </c>
      <c r="K112" s="609"/>
      <c r="L112" s="593">
        <v>964</v>
      </c>
      <c r="M112" s="609"/>
      <c r="N112" s="608">
        <v>477</v>
      </c>
      <c r="O112" s="610"/>
      <c r="P112" s="608">
        <v>487</v>
      </c>
      <c r="Q112" s="611"/>
      <c r="R112" s="155">
        <v>441</v>
      </c>
      <c r="S112" s="153"/>
      <c r="T112" s="105">
        <v>965</v>
      </c>
      <c r="U112" s="153"/>
      <c r="V112" s="155">
        <v>476</v>
      </c>
      <c r="W112" s="154"/>
      <c r="X112" s="155">
        <v>489</v>
      </c>
      <c r="Y112" s="611"/>
      <c r="Z112" s="155">
        <v>458</v>
      </c>
      <c r="AA112" s="153"/>
      <c r="AB112" s="105">
        <v>1009</v>
      </c>
      <c r="AC112" s="153"/>
      <c r="AD112" s="155">
        <v>509</v>
      </c>
      <c r="AE112" s="154"/>
      <c r="AF112" s="155">
        <v>500</v>
      </c>
      <c r="AG112" s="611"/>
      <c r="AH112" s="155">
        <v>463</v>
      </c>
      <c r="AI112" s="153"/>
      <c r="AJ112" s="105">
        <v>1006</v>
      </c>
      <c r="AK112" s="153"/>
      <c r="AL112" s="155">
        <v>506</v>
      </c>
      <c r="AM112" s="154"/>
      <c r="AN112" s="155">
        <v>500</v>
      </c>
      <c r="AO112" s="151"/>
      <c r="AP112" s="155">
        <v>457</v>
      </c>
      <c r="AQ112" s="153"/>
      <c r="AR112" s="105">
        <v>989</v>
      </c>
      <c r="AS112" s="153"/>
      <c r="AT112" s="155">
        <v>506</v>
      </c>
      <c r="AU112" s="154"/>
      <c r="AV112" s="155">
        <v>483</v>
      </c>
      <c r="AW112" s="151"/>
    </row>
    <row r="113" spans="1:49" ht="14.25" customHeight="1">
      <c r="A113" s="134" t="s">
        <v>201</v>
      </c>
      <c r="B113" s="155">
        <v>422</v>
      </c>
      <c r="C113" s="153"/>
      <c r="D113" s="105">
        <v>918</v>
      </c>
      <c r="E113" s="153"/>
      <c r="F113" s="155">
        <v>457</v>
      </c>
      <c r="G113" s="154"/>
      <c r="H113" s="155">
        <v>461</v>
      </c>
      <c r="I113" s="151"/>
      <c r="J113" s="608">
        <v>420</v>
      </c>
      <c r="K113" s="609"/>
      <c r="L113" s="593">
        <v>943</v>
      </c>
      <c r="M113" s="609"/>
      <c r="N113" s="608">
        <v>483</v>
      </c>
      <c r="O113" s="610"/>
      <c r="P113" s="608">
        <v>460</v>
      </c>
      <c r="Q113" s="611"/>
      <c r="R113" s="155">
        <v>425</v>
      </c>
      <c r="S113" s="153"/>
      <c r="T113" s="105">
        <v>941</v>
      </c>
      <c r="U113" s="153"/>
      <c r="V113" s="155">
        <v>478</v>
      </c>
      <c r="W113" s="154"/>
      <c r="X113" s="155">
        <v>463</v>
      </c>
      <c r="Y113" s="611"/>
      <c r="Z113" s="155">
        <v>436</v>
      </c>
      <c r="AA113" s="153"/>
      <c r="AB113" s="105">
        <v>937</v>
      </c>
      <c r="AC113" s="153"/>
      <c r="AD113" s="155">
        <v>475</v>
      </c>
      <c r="AE113" s="154"/>
      <c r="AF113" s="155">
        <v>462</v>
      </c>
      <c r="AG113" s="611"/>
      <c r="AH113" s="155">
        <v>449</v>
      </c>
      <c r="AI113" s="153"/>
      <c r="AJ113" s="105">
        <v>952</v>
      </c>
      <c r="AK113" s="153"/>
      <c r="AL113" s="155">
        <v>486</v>
      </c>
      <c r="AM113" s="154"/>
      <c r="AN113" s="155">
        <v>466</v>
      </c>
      <c r="AO113" s="151"/>
      <c r="AP113" s="155">
        <v>445</v>
      </c>
      <c r="AQ113" s="153"/>
      <c r="AR113" s="105">
        <v>926</v>
      </c>
      <c r="AS113" s="153"/>
      <c r="AT113" s="155">
        <v>472</v>
      </c>
      <c r="AU113" s="154"/>
      <c r="AV113" s="155">
        <v>454</v>
      </c>
      <c r="AW113" s="151"/>
    </row>
    <row r="114" spans="1:49" ht="14.25" customHeight="1">
      <c r="A114" s="134" t="s">
        <v>202</v>
      </c>
      <c r="B114" s="155">
        <v>365</v>
      </c>
      <c r="C114" s="153"/>
      <c r="D114" s="105">
        <v>834</v>
      </c>
      <c r="E114" s="153"/>
      <c r="F114" s="155">
        <v>415</v>
      </c>
      <c r="G114" s="154"/>
      <c r="H114" s="155">
        <v>419</v>
      </c>
      <c r="I114" s="151"/>
      <c r="J114" s="608">
        <v>371</v>
      </c>
      <c r="K114" s="609"/>
      <c r="L114" s="593">
        <v>820</v>
      </c>
      <c r="M114" s="609"/>
      <c r="N114" s="608">
        <v>404</v>
      </c>
      <c r="O114" s="610"/>
      <c r="P114" s="608">
        <v>416</v>
      </c>
      <c r="Q114" s="611"/>
      <c r="R114" s="155">
        <v>376</v>
      </c>
      <c r="S114" s="153"/>
      <c r="T114" s="105">
        <v>824</v>
      </c>
      <c r="U114" s="153"/>
      <c r="V114" s="155">
        <v>401</v>
      </c>
      <c r="W114" s="154"/>
      <c r="X114" s="155">
        <v>423</v>
      </c>
      <c r="Y114" s="611"/>
      <c r="Z114" s="155">
        <v>388</v>
      </c>
      <c r="AA114" s="153"/>
      <c r="AB114" s="105">
        <v>841</v>
      </c>
      <c r="AC114" s="153"/>
      <c r="AD114" s="155">
        <v>410</v>
      </c>
      <c r="AE114" s="154"/>
      <c r="AF114" s="155">
        <v>431</v>
      </c>
      <c r="AG114" s="611"/>
      <c r="AH114" s="155">
        <v>386</v>
      </c>
      <c r="AI114" s="153"/>
      <c r="AJ114" s="105">
        <v>816</v>
      </c>
      <c r="AK114" s="153"/>
      <c r="AL114" s="155">
        <v>406</v>
      </c>
      <c r="AM114" s="154"/>
      <c r="AN114" s="155">
        <v>410</v>
      </c>
      <c r="AO114" s="151"/>
      <c r="AP114" s="155">
        <v>387</v>
      </c>
      <c r="AQ114" s="153"/>
      <c r="AR114" s="105">
        <v>827</v>
      </c>
      <c r="AS114" s="153"/>
      <c r="AT114" s="155">
        <v>411</v>
      </c>
      <c r="AU114" s="154"/>
      <c r="AV114" s="155">
        <v>416</v>
      </c>
      <c r="AW114" s="151"/>
    </row>
    <row r="115" spans="1:49" ht="14.25" customHeight="1">
      <c r="A115" s="134" t="s">
        <v>203</v>
      </c>
      <c r="B115" s="155">
        <v>2595</v>
      </c>
      <c r="C115" s="153"/>
      <c r="D115" s="105">
        <v>6585</v>
      </c>
      <c r="E115" s="153"/>
      <c r="F115" s="155">
        <v>3349</v>
      </c>
      <c r="G115" s="154"/>
      <c r="H115" s="155">
        <v>3236</v>
      </c>
      <c r="I115" s="151"/>
      <c r="J115" s="608">
        <v>2565</v>
      </c>
      <c r="K115" s="609"/>
      <c r="L115" s="593">
        <v>6493</v>
      </c>
      <c r="M115" s="609"/>
      <c r="N115" s="608">
        <v>3302</v>
      </c>
      <c r="O115" s="610"/>
      <c r="P115" s="608">
        <v>3191</v>
      </c>
      <c r="Q115" s="611"/>
      <c r="R115" s="155">
        <v>2572</v>
      </c>
      <c r="S115" s="153"/>
      <c r="T115" s="105">
        <v>6475</v>
      </c>
      <c r="U115" s="153"/>
      <c r="V115" s="155">
        <v>3289</v>
      </c>
      <c r="W115" s="154"/>
      <c r="X115" s="155">
        <v>3186</v>
      </c>
      <c r="Y115" s="611"/>
      <c r="Z115" s="155">
        <v>2685</v>
      </c>
      <c r="AA115" s="153"/>
      <c r="AB115" s="105">
        <v>6624</v>
      </c>
      <c r="AC115" s="153"/>
      <c r="AD115" s="155">
        <v>3352</v>
      </c>
      <c r="AE115" s="154"/>
      <c r="AF115" s="155">
        <v>3272</v>
      </c>
      <c r="AG115" s="611"/>
      <c r="AH115" s="155">
        <v>2720</v>
      </c>
      <c r="AI115" s="153"/>
      <c r="AJ115" s="105">
        <v>6632</v>
      </c>
      <c r="AK115" s="153"/>
      <c r="AL115" s="155">
        <v>3347</v>
      </c>
      <c r="AM115" s="154"/>
      <c r="AN115" s="155">
        <v>3285</v>
      </c>
      <c r="AO115" s="151"/>
      <c r="AP115" s="155">
        <v>2737</v>
      </c>
      <c r="AQ115" s="153"/>
      <c r="AR115" s="105">
        <v>6618</v>
      </c>
      <c r="AS115" s="153"/>
      <c r="AT115" s="155">
        <v>3326</v>
      </c>
      <c r="AU115" s="154"/>
      <c r="AV115" s="155">
        <v>3292</v>
      </c>
      <c r="AW115" s="151"/>
    </row>
    <row r="116" spans="1:49" ht="14.25" customHeight="1">
      <c r="A116" s="134" t="s">
        <v>204</v>
      </c>
      <c r="B116" s="155">
        <v>1496</v>
      </c>
      <c r="C116" s="153"/>
      <c r="D116" s="105">
        <v>3505</v>
      </c>
      <c r="E116" s="153"/>
      <c r="F116" s="155">
        <v>1766</v>
      </c>
      <c r="G116" s="154"/>
      <c r="H116" s="155">
        <v>1739</v>
      </c>
      <c r="I116" s="151"/>
      <c r="J116" s="608">
        <v>1551</v>
      </c>
      <c r="K116" s="609"/>
      <c r="L116" s="593">
        <v>3568</v>
      </c>
      <c r="M116" s="609"/>
      <c r="N116" s="608">
        <v>1817</v>
      </c>
      <c r="O116" s="610"/>
      <c r="P116" s="608">
        <v>1751</v>
      </c>
      <c r="Q116" s="611"/>
      <c r="R116" s="155">
        <v>1586</v>
      </c>
      <c r="S116" s="153"/>
      <c r="T116" s="105">
        <v>3630</v>
      </c>
      <c r="U116" s="153"/>
      <c r="V116" s="155">
        <v>1841</v>
      </c>
      <c r="W116" s="154"/>
      <c r="X116" s="155">
        <v>1789</v>
      </c>
      <c r="Y116" s="611"/>
      <c r="Z116" s="155">
        <v>1608</v>
      </c>
      <c r="AA116" s="153"/>
      <c r="AB116" s="105">
        <v>3656</v>
      </c>
      <c r="AC116" s="153"/>
      <c r="AD116" s="155">
        <v>1854</v>
      </c>
      <c r="AE116" s="154"/>
      <c r="AF116" s="155">
        <v>1802</v>
      </c>
      <c r="AG116" s="611"/>
      <c r="AH116" s="155">
        <v>1627</v>
      </c>
      <c r="AI116" s="153"/>
      <c r="AJ116" s="105">
        <v>3653</v>
      </c>
      <c r="AK116" s="153"/>
      <c r="AL116" s="155">
        <v>1848</v>
      </c>
      <c r="AM116" s="154"/>
      <c r="AN116" s="155">
        <v>1805</v>
      </c>
      <c r="AO116" s="151"/>
      <c r="AP116" s="155">
        <v>1655</v>
      </c>
      <c r="AQ116" s="153"/>
      <c r="AR116" s="105">
        <v>3686</v>
      </c>
      <c r="AS116" s="153"/>
      <c r="AT116" s="155">
        <v>1855</v>
      </c>
      <c r="AU116" s="154"/>
      <c r="AV116" s="155">
        <v>1831</v>
      </c>
      <c r="AW116" s="151"/>
    </row>
    <row r="117" spans="1:49" ht="14.25" customHeight="1">
      <c r="A117" s="134" t="s">
        <v>205</v>
      </c>
      <c r="B117" s="155">
        <v>1341</v>
      </c>
      <c r="C117" s="153"/>
      <c r="D117" s="105">
        <v>3735</v>
      </c>
      <c r="E117" s="153"/>
      <c r="F117" s="155">
        <v>1944</v>
      </c>
      <c r="G117" s="154"/>
      <c r="H117" s="155">
        <v>1791</v>
      </c>
      <c r="I117" s="151"/>
      <c r="J117" s="608">
        <v>1371</v>
      </c>
      <c r="K117" s="609"/>
      <c r="L117" s="593">
        <v>3719</v>
      </c>
      <c r="M117" s="609"/>
      <c r="N117" s="608">
        <v>1937</v>
      </c>
      <c r="O117" s="610"/>
      <c r="P117" s="608">
        <v>1782</v>
      </c>
      <c r="Q117" s="611"/>
      <c r="R117" s="155">
        <v>1357</v>
      </c>
      <c r="S117" s="153"/>
      <c r="T117" s="105">
        <v>3678</v>
      </c>
      <c r="U117" s="153"/>
      <c r="V117" s="155">
        <v>1916</v>
      </c>
      <c r="W117" s="154"/>
      <c r="X117" s="155">
        <v>1762</v>
      </c>
      <c r="Y117" s="611"/>
      <c r="Z117" s="155">
        <v>1421</v>
      </c>
      <c r="AA117" s="153"/>
      <c r="AB117" s="105">
        <v>3738</v>
      </c>
      <c r="AC117" s="153"/>
      <c r="AD117" s="155">
        <v>1941</v>
      </c>
      <c r="AE117" s="154"/>
      <c r="AF117" s="155">
        <v>1797</v>
      </c>
      <c r="AG117" s="611"/>
      <c r="AH117" s="155">
        <v>1414</v>
      </c>
      <c r="AI117" s="153"/>
      <c r="AJ117" s="105">
        <v>3724</v>
      </c>
      <c r="AK117" s="153"/>
      <c r="AL117" s="155">
        <v>1931</v>
      </c>
      <c r="AM117" s="154"/>
      <c r="AN117" s="155">
        <v>1793</v>
      </c>
      <c r="AO117" s="151"/>
      <c r="AP117" s="155">
        <v>1457</v>
      </c>
      <c r="AQ117" s="153"/>
      <c r="AR117" s="105">
        <v>3684</v>
      </c>
      <c r="AS117" s="153"/>
      <c r="AT117" s="155">
        <v>1912</v>
      </c>
      <c r="AU117" s="154"/>
      <c r="AV117" s="155">
        <v>1772</v>
      </c>
      <c r="AW117" s="151"/>
    </row>
    <row r="118" spans="1:49" ht="14.25" customHeight="1">
      <c r="A118" s="134" t="s">
        <v>206</v>
      </c>
      <c r="B118" s="155">
        <v>576</v>
      </c>
      <c r="C118" s="153"/>
      <c r="D118" s="105">
        <v>1441</v>
      </c>
      <c r="E118" s="153"/>
      <c r="F118" s="155">
        <v>700</v>
      </c>
      <c r="G118" s="154"/>
      <c r="H118" s="155">
        <v>741</v>
      </c>
      <c r="I118" s="151"/>
      <c r="J118" s="608">
        <v>597</v>
      </c>
      <c r="K118" s="609"/>
      <c r="L118" s="593">
        <v>1470</v>
      </c>
      <c r="M118" s="609"/>
      <c r="N118" s="608">
        <v>724</v>
      </c>
      <c r="O118" s="610"/>
      <c r="P118" s="608">
        <v>746</v>
      </c>
      <c r="Q118" s="611"/>
      <c r="R118" s="155">
        <v>601</v>
      </c>
      <c r="S118" s="153"/>
      <c r="T118" s="105">
        <v>1459</v>
      </c>
      <c r="U118" s="153"/>
      <c r="V118" s="155">
        <v>713</v>
      </c>
      <c r="W118" s="154"/>
      <c r="X118" s="155">
        <v>746</v>
      </c>
      <c r="Y118" s="611"/>
      <c r="Z118" s="155">
        <v>597</v>
      </c>
      <c r="AA118" s="153"/>
      <c r="AB118" s="105">
        <v>1437</v>
      </c>
      <c r="AC118" s="153"/>
      <c r="AD118" s="155">
        <v>703</v>
      </c>
      <c r="AE118" s="154"/>
      <c r="AF118" s="155">
        <v>734</v>
      </c>
      <c r="AG118" s="611"/>
      <c r="AH118" s="155">
        <v>606</v>
      </c>
      <c r="AI118" s="153"/>
      <c r="AJ118" s="105">
        <v>1432</v>
      </c>
      <c r="AK118" s="153"/>
      <c r="AL118" s="155">
        <v>699</v>
      </c>
      <c r="AM118" s="154"/>
      <c r="AN118" s="155">
        <v>733</v>
      </c>
      <c r="AO118" s="151"/>
      <c r="AP118" s="155">
        <v>608</v>
      </c>
      <c r="AQ118" s="153"/>
      <c r="AR118" s="105">
        <v>1408</v>
      </c>
      <c r="AS118" s="153"/>
      <c r="AT118" s="155">
        <v>690</v>
      </c>
      <c r="AU118" s="154"/>
      <c r="AV118" s="155">
        <v>718</v>
      </c>
      <c r="AW118" s="151"/>
    </row>
    <row r="119" spans="1:49" ht="14.25" customHeight="1">
      <c r="A119" s="134" t="s">
        <v>207</v>
      </c>
      <c r="B119" s="155">
        <v>176</v>
      </c>
      <c r="C119" s="153"/>
      <c r="D119" s="105">
        <v>355</v>
      </c>
      <c r="E119" s="153"/>
      <c r="F119" s="155">
        <v>179</v>
      </c>
      <c r="G119" s="154"/>
      <c r="H119" s="155">
        <v>176</v>
      </c>
      <c r="I119" s="151"/>
      <c r="J119" s="608">
        <v>187</v>
      </c>
      <c r="K119" s="609"/>
      <c r="L119" s="593">
        <v>378</v>
      </c>
      <c r="M119" s="609"/>
      <c r="N119" s="608">
        <v>184</v>
      </c>
      <c r="O119" s="610"/>
      <c r="P119" s="608">
        <v>194</v>
      </c>
      <c r="Q119" s="611"/>
      <c r="R119" s="155">
        <v>184</v>
      </c>
      <c r="S119" s="153"/>
      <c r="T119" s="105">
        <v>362</v>
      </c>
      <c r="U119" s="153"/>
      <c r="V119" s="155">
        <v>173</v>
      </c>
      <c r="W119" s="154"/>
      <c r="X119" s="155">
        <v>189</v>
      </c>
      <c r="Y119" s="611"/>
      <c r="Z119" s="155">
        <v>194</v>
      </c>
      <c r="AA119" s="153"/>
      <c r="AB119" s="105">
        <v>369</v>
      </c>
      <c r="AC119" s="153"/>
      <c r="AD119" s="155">
        <v>181</v>
      </c>
      <c r="AE119" s="154"/>
      <c r="AF119" s="155">
        <v>188</v>
      </c>
      <c r="AG119" s="611"/>
      <c r="AH119" s="155">
        <v>193</v>
      </c>
      <c r="AI119" s="153"/>
      <c r="AJ119" s="105">
        <v>369</v>
      </c>
      <c r="AK119" s="153"/>
      <c r="AL119" s="155">
        <v>177</v>
      </c>
      <c r="AM119" s="154"/>
      <c r="AN119" s="155">
        <v>192</v>
      </c>
      <c r="AO119" s="151"/>
      <c r="AP119" s="155">
        <v>198</v>
      </c>
      <c r="AQ119" s="153"/>
      <c r="AR119" s="105">
        <v>366</v>
      </c>
      <c r="AS119" s="153"/>
      <c r="AT119" s="155">
        <v>168</v>
      </c>
      <c r="AU119" s="154"/>
      <c r="AV119" s="155">
        <v>198</v>
      </c>
      <c r="AW119" s="151"/>
    </row>
    <row r="120" spans="1:49" ht="14.25" customHeight="1">
      <c r="A120" s="134" t="s">
        <v>404</v>
      </c>
      <c r="B120" s="155">
        <v>127</v>
      </c>
      <c r="C120" s="153"/>
      <c r="D120" s="105">
        <v>234</v>
      </c>
      <c r="E120" s="153"/>
      <c r="F120" s="155">
        <v>105</v>
      </c>
      <c r="G120" s="154"/>
      <c r="H120" s="155">
        <v>129</v>
      </c>
      <c r="I120" s="151"/>
      <c r="J120" s="608">
        <v>118</v>
      </c>
      <c r="K120" s="609"/>
      <c r="L120" s="593">
        <v>238</v>
      </c>
      <c r="M120" s="609"/>
      <c r="N120" s="608">
        <v>113</v>
      </c>
      <c r="O120" s="610"/>
      <c r="P120" s="608">
        <v>125</v>
      </c>
      <c r="Q120" s="611"/>
      <c r="R120" s="155">
        <v>117</v>
      </c>
      <c r="S120" s="153"/>
      <c r="T120" s="105">
        <v>242</v>
      </c>
      <c r="U120" s="153"/>
      <c r="V120" s="155">
        <v>115</v>
      </c>
      <c r="W120" s="154"/>
      <c r="X120" s="155">
        <v>127</v>
      </c>
      <c r="Y120" s="611"/>
      <c r="Z120" s="155">
        <v>120</v>
      </c>
      <c r="AA120" s="153"/>
      <c r="AB120" s="105">
        <v>254</v>
      </c>
      <c r="AC120" s="153"/>
      <c r="AD120" s="155">
        <v>124</v>
      </c>
      <c r="AE120" s="154"/>
      <c r="AF120" s="155">
        <v>130</v>
      </c>
      <c r="AG120" s="611"/>
      <c r="AH120" s="155">
        <v>118</v>
      </c>
      <c r="AI120" s="153"/>
      <c r="AJ120" s="105">
        <v>254</v>
      </c>
      <c r="AK120" s="153"/>
      <c r="AL120" s="155">
        <v>125</v>
      </c>
      <c r="AM120" s="154"/>
      <c r="AN120" s="155">
        <v>129</v>
      </c>
      <c r="AO120" s="151"/>
      <c r="AP120" s="155">
        <v>123</v>
      </c>
      <c r="AQ120" s="153"/>
      <c r="AR120" s="105">
        <v>275</v>
      </c>
      <c r="AS120" s="153"/>
      <c r="AT120" s="155">
        <v>140</v>
      </c>
      <c r="AU120" s="154"/>
      <c r="AV120" s="155">
        <v>135</v>
      </c>
      <c r="AW120" s="151"/>
    </row>
    <row r="121" spans="1:49" ht="14.25" customHeight="1">
      <c r="A121" s="134" t="s">
        <v>208</v>
      </c>
      <c r="B121" s="155">
        <v>303</v>
      </c>
      <c r="C121" s="153"/>
      <c r="D121" s="105">
        <v>648</v>
      </c>
      <c r="E121" s="153"/>
      <c r="F121" s="155">
        <v>337</v>
      </c>
      <c r="G121" s="154"/>
      <c r="H121" s="155">
        <v>311</v>
      </c>
      <c r="I121" s="151"/>
      <c r="J121" s="608">
        <v>303</v>
      </c>
      <c r="K121" s="609"/>
      <c r="L121" s="593">
        <v>652</v>
      </c>
      <c r="M121" s="609"/>
      <c r="N121" s="608">
        <v>338</v>
      </c>
      <c r="O121" s="610"/>
      <c r="P121" s="608">
        <v>314</v>
      </c>
      <c r="Q121" s="611"/>
      <c r="R121" s="155">
        <v>304</v>
      </c>
      <c r="S121" s="153"/>
      <c r="T121" s="105">
        <v>630</v>
      </c>
      <c r="U121" s="153"/>
      <c r="V121" s="155">
        <v>322</v>
      </c>
      <c r="W121" s="154"/>
      <c r="X121" s="155">
        <v>308</v>
      </c>
      <c r="Y121" s="611"/>
      <c r="Z121" s="155">
        <v>289</v>
      </c>
      <c r="AA121" s="153"/>
      <c r="AB121" s="105">
        <v>603</v>
      </c>
      <c r="AC121" s="153"/>
      <c r="AD121" s="155">
        <v>307</v>
      </c>
      <c r="AE121" s="154"/>
      <c r="AF121" s="155">
        <v>296</v>
      </c>
      <c r="AG121" s="611"/>
      <c r="AH121" s="155">
        <v>295</v>
      </c>
      <c r="AI121" s="153"/>
      <c r="AJ121" s="105">
        <v>596</v>
      </c>
      <c r="AK121" s="153"/>
      <c r="AL121" s="155">
        <v>312</v>
      </c>
      <c r="AM121" s="154"/>
      <c r="AN121" s="155">
        <v>284</v>
      </c>
      <c r="AO121" s="151"/>
      <c r="AP121" s="155">
        <v>293</v>
      </c>
      <c r="AQ121" s="153"/>
      <c r="AR121" s="105">
        <v>584</v>
      </c>
      <c r="AS121" s="153"/>
      <c r="AT121" s="155">
        <v>307</v>
      </c>
      <c r="AU121" s="154"/>
      <c r="AV121" s="155">
        <v>277</v>
      </c>
      <c r="AW121" s="151"/>
    </row>
    <row r="122" spans="1:49" ht="14.25" customHeight="1">
      <c r="A122" s="134" t="s">
        <v>209</v>
      </c>
      <c r="B122" s="155">
        <v>630</v>
      </c>
      <c r="C122" s="153"/>
      <c r="D122" s="105">
        <v>1417</v>
      </c>
      <c r="E122" s="153"/>
      <c r="F122" s="155">
        <v>711</v>
      </c>
      <c r="G122" s="154"/>
      <c r="H122" s="155">
        <v>706</v>
      </c>
      <c r="I122" s="151"/>
      <c r="J122" s="608">
        <v>635</v>
      </c>
      <c r="K122" s="609"/>
      <c r="L122" s="593">
        <v>1367</v>
      </c>
      <c r="M122" s="609"/>
      <c r="N122" s="608">
        <v>692</v>
      </c>
      <c r="O122" s="610"/>
      <c r="P122" s="608">
        <v>675</v>
      </c>
      <c r="Q122" s="611"/>
      <c r="R122" s="155">
        <v>640</v>
      </c>
      <c r="S122" s="153"/>
      <c r="T122" s="105">
        <v>1362</v>
      </c>
      <c r="U122" s="153"/>
      <c r="V122" s="155">
        <v>691</v>
      </c>
      <c r="W122" s="154"/>
      <c r="X122" s="155">
        <v>671</v>
      </c>
      <c r="Y122" s="611"/>
      <c r="Z122" s="155">
        <v>643</v>
      </c>
      <c r="AA122" s="153"/>
      <c r="AB122" s="105">
        <v>1351</v>
      </c>
      <c r="AC122" s="153"/>
      <c r="AD122" s="155">
        <v>694</v>
      </c>
      <c r="AE122" s="154"/>
      <c r="AF122" s="155">
        <v>657</v>
      </c>
      <c r="AG122" s="611"/>
      <c r="AH122" s="155">
        <v>635</v>
      </c>
      <c r="AI122" s="153"/>
      <c r="AJ122" s="105">
        <v>1323</v>
      </c>
      <c r="AK122" s="153"/>
      <c r="AL122" s="155">
        <v>663</v>
      </c>
      <c r="AM122" s="154"/>
      <c r="AN122" s="155">
        <v>660</v>
      </c>
      <c r="AO122" s="151"/>
      <c r="AP122" s="155">
        <v>638</v>
      </c>
      <c r="AQ122" s="153"/>
      <c r="AR122" s="105">
        <v>1301</v>
      </c>
      <c r="AS122" s="153"/>
      <c r="AT122" s="155">
        <v>642</v>
      </c>
      <c r="AU122" s="154"/>
      <c r="AV122" s="155">
        <v>659</v>
      </c>
      <c r="AW122" s="151"/>
    </row>
    <row r="123" spans="1:49" ht="14.25" customHeight="1">
      <c r="A123" s="134" t="s">
        <v>210</v>
      </c>
      <c r="B123" s="155">
        <v>464</v>
      </c>
      <c r="C123" s="153"/>
      <c r="D123" s="105">
        <v>909</v>
      </c>
      <c r="E123" s="153"/>
      <c r="F123" s="155">
        <v>476</v>
      </c>
      <c r="G123" s="154"/>
      <c r="H123" s="155">
        <v>433</v>
      </c>
      <c r="I123" s="151"/>
      <c r="J123" s="608">
        <v>472</v>
      </c>
      <c r="K123" s="609"/>
      <c r="L123" s="593">
        <v>948</v>
      </c>
      <c r="M123" s="609"/>
      <c r="N123" s="608">
        <v>490</v>
      </c>
      <c r="O123" s="610"/>
      <c r="P123" s="608">
        <v>458</v>
      </c>
      <c r="Q123" s="611"/>
      <c r="R123" s="155">
        <v>467</v>
      </c>
      <c r="S123" s="153"/>
      <c r="T123" s="105">
        <v>906</v>
      </c>
      <c r="U123" s="153"/>
      <c r="V123" s="155">
        <v>469</v>
      </c>
      <c r="W123" s="154"/>
      <c r="X123" s="155">
        <v>437</v>
      </c>
      <c r="Y123" s="611"/>
      <c r="Z123" s="155">
        <v>488</v>
      </c>
      <c r="AA123" s="153"/>
      <c r="AB123" s="105">
        <v>919</v>
      </c>
      <c r="AC123" s="153"/>
      <c r="AD123" s="155">
        <v>479</v>
      </c>
      <c r="AE123" s="154"/>
      <c r="AF123" s="155">
        <v>440</v>
      </c>
      <c r="AG123" s="611"/>
      <c r="AH123" s="155">
        <v>479</v>
      </c>
      <c r="AI123" s="153"/>
      <c r="AJ123" s="105">
        <v>903</v>
      </c>
      <c r="AK123" s="153"/>
      <c r="AL123" s="155">
        <v>469</v>
      </c>
      <c r="AM123" s="154"/>
      <c r="AN123" s="155">
        <v>434</v>
      </c>
      <c r="AO123" s="151"/>
      <c r="AP123" s="155">
        <v>482</v>
      </c>
      <c r="AQ123" s="153"/>
      <c r="AR123" s="105">
        <v>898</v>
      </c>
      <c r="AS123" s="153"/>
      <c r="AT123" s="155">
        <v>462</v>
      </c>
      <c r="AU123" s="154"/>
      <c r="AV123" s="155">
        <v>436</v>
      </c>
      <c r="AW123" s="151"/>
    </row>
    <row r="124" spans="1:49" ht="14.25" customHeight="1">
      <c r="A124" s="134" t="s">
        <v>405</v>
      </c>
      <c r="B124" s="155">
        <v>573</v>
      </c>
      <c r="C124" s="153"/>
      <c r="D124" s="105">
        <v>1183</v>
      </c>
      <c r="E124" s="153"/>
      <c r="F124" s="155">
        <v>570</v>
      </c>
      <c r="G124" s="154"/>
      <c r="H124" s="155">
        <v>613</v>
      </c>
      <c r="I124" s="151"/>
      <c r="J124" s="608">
        <v>582</v>
      </c>
      <c r="K124" s="609"/>
      <c r="L124" s="593">
        <v>1209</v>
      </c>
      <c r="M124" s="609"/>
      <c r="N124" s="608">
        <v>591</v>
      </c>
      <c r="O124" s="610"/>
      <c r="P124" s="608">
        <v>618</v>
      </c>
      <c r="Q124" s="611"/>
      <c r="R124" s="155">
        <v>590</v>
      </c>
      <c r="S124" s="153"/>
      <c r="T124" s="105">
        <v>1207</v>
      </c>
      <c r="U124" s="153"/>
      <c r="V124" s="155">
        <v>599</v>
      </c>
      <c r="W124" s="154"/>
      <c r="X124" s="155">
        <v>608</v>
      </c>
      <c r="Y124" s="611"/>
      <c r="Z124" s="155">
        <v>603</v>
      </c>
      <c r="AA124" s="153"/>
      <c r="AB124" s="105">
        <v>1206</v>
      </c>
      <c r="AC124" s="153"/>
      <c r="AD124" s="155">
        <v>595</v>
      </c>
      <c r="AE124" s="154"/>
      <c r="AF124" s="155">
        <v>611</v>
      </c>
      <c r="AG124" s="611"/>
      <c r="AH124" s="155">
        <v>598</v>
      </c>
      <c r="AI124" s="153"/>
      <c r="AJ124" s="105">
        <v>1185</v>
      </c>
      <c r="AK124" s="153"/>
      <c r="AL124" s="155">
        <v>582</v>
      </c>
      <c r="AM124" s="154"/>
      <c r="AN124" s="155">
        <v>603</v>
      </c>
      <c r="AO124" s="151"/>
      <c r="AP124" s="155">
        <v>603</v>
      </c>
      <c r="AQ124" s="153"/>
      <c r="AR124" s="105">
        <v>1195</v>
      </c>
      <c r="AS124" s="153"/>
      <c r="AT124" s="155">
        <v>582</v>
      </c>
      <c r="AU124" s="154"/>
      <c r="AV124" s="155">
        <v>613</v>
      </c>
      <c r="AW124" s="151"/>
    </row>
    <row r="125" spans="1:49" ht="14.25" customHeight="1">
      <c r="A125" s="134" t="s">
        <v>211</v>
      </c>
      <c r="B125" s="155">
        <v>1263</v>
      </c>
      <c r="C125" s="153"/>
      <c r="D125" s="105">
        <v>3380</v>
      </c>
      <c r="E125" s="153"/>
      <c r="F125" s="155">
        <v>1675</v>
      </c>
      <c r="G125" s="154"/>
      <c r="H125" s="155">
        <v>1705</v>
      </c>
      <c r="I125" s="151"/>
      <c r="J125" s="608">
        <v>1309</v>
      </c>
      <c r="K125" s="609"/>
      <c r="L125" s="593">
        <v>3489</v>
      </c>
      <c r="M125" s="609"/>
      <c r="N125" s="608">
        <v>1718</v>
      </c>
      <c r="O125" s="610"/>
      <c r="P125" s="608">
        <v>1771</v>
      </c>
      <c r="Q125" s="611"/>
      <c r="R125" s="155">
        <v>1304</v>
      </c>
      <c r="S125" s="153"/>
      <c r="T125" s="105">
        <v>3466</v>
      </c>
      <c r="U125" s="153"/>
      <c r="V125" s="155">
        <v>1714</v>
      </c>
      <c r="W125" s="154"/>
      <c r="X125" s="155">
        <v>1752</v>
      </c>
      <c r="Y125" s="611"/>
      <c r="Z125" s="155">
        <v>1301</v>
      </c>
      <c r="AA125" s="153"/>
      <c r="AB125" s="105">
        <v>3428</v>
      </c>
      <c r="AC125" s="153"/>
      <c r="AD125" s="155">
        <v>1695</v>
      </c>
      <c r="AE125" s="154"/>
      <c r="AF125" s="155">
        <v>1733</v>
      </c>
      <c r="AG125" s="611"/>
      <c r="AH125" s="155">
        <v>1342</v>
      </c>
      <c r="AI125" s="153"/>
      <c r="AJ125" s="105">
        <v>3468</v>
      </c>
      <c r="AK125" s="153"/>
      <c r="AL125" s="155">
        <v>1707</v>
      </c>
      <c r="AM125" s="154"/>
      <c r="AN125" s="155">
        <v>1761</v>
      </c>
      <c r="AO125" s="151"/>
      <c r="AP125" s="155">
        <v>1370</v>
      </c>
      <c r="AQ125" s="153"/>
      <c r="AR125" s="105">
        <v>3477</v>
      </c>
      <c r="AS125" s="153"/>
      <c r="AT125" s="155">
        <v>1710</v>
      </c>
      <c r="AU125" s="154"/>
      <c r="AV125" s="155">
        <v>1767</v>
      </c>
      <c r="AW125" s="151"/>
    </row>
    <row r="126" spans="1:49" ht="14.25" customHeight="1">
      <c r="A126" s="134" t="s">
        <v>212</v>
      </c>
      <c r="B126" s="155">
        <v>128</v>
      </c>
      <c r="C126" s="153"/>
      <c r="D126" s="105">
        <v>300</v>
      </c>
      <c r="E126" s="153"/>
      <c r="F126" s="155">
        <v>141</v>
      </c>
      <c r="G126" s="154"/>
      <c r="H126" s="155">
        <v>159</v>
      </c>
      <c r="I126" s="151"/>
      <c r="J126" s="608">
        <v>143</v>
      </c>
      <c r="K126" s="609"/>
      <c r="L126" s="593">
        <v>313</v>
      </c>
      <c r="M126" s="609"/>
      <c r="N126" s="608">
        <v>159</v>
      </c>
      <c r="O126" s="610"/>
      <c r="P126" s="608">
        <v>154</v>
      </c>
      <c r="Q126" s="611"/>
      <c r="R126" s="155">
        <v>143</v>
      </c>
      <c r="S126" s="153"/>
      <c r="T126" s="105">
        <v>305</v>
      </c>
      <c r="U126" s="153"/>
      <c r="V126" s="155">
        <v>156</v>
      </c>
      <c r="W126" s="154"/>
      <c r="X126" s="155">
        <v>149</v>
      </c>
      <c r="Y126" s="611"/>
      <c r="Z126" s="155">
        <v>142</v>
      </c>
      <c r="AA126" s="153"/>
      <c r="AB126" s="105">
        <v>300</v>
      </c>
      <c r="AC126" s="153"/>
      <c r="AD126" s="155">
        <v>155</v>
      </c>
      <c r="AE126" s="154"/>
      <c r="AF126" s="155">
        <v>145</v>
      </c>
      <c r="AG126" s="611"/>
      <c r="AH126" s="155">
        <v>144</v>
      </c>
      <c r="AI126" s="153"/>
      <c r="AJ126" s="105">
        <v>300</v>
      </c>
      <c r="AK126" s="153"/>
      <c r="AL126" s="155">
        <v>155</v>
      </c>
      <c r="AM126" s="154"/>
      <c r="AN126" s="155">
        <v>145</v>
      </c>
      <c r="AO126" s="151"/>
      <c r="AP126" s="155">
        <v>144</v>
      </c>
      <c r="AQ126" s="153"/>
      <c r="AR126" s="105">
        <v>299</v>
      </c>
      <c r="AS126" s="153"/>
      <c r="AT126" s="155">
        <v>152</v>
      </c>
      <c r="AU126" s="154"/>
      <c r="AV126" s="155">
        <v>147</v>
      </c>
      <c r="AW126" s="151"/>
    </row>
    <row r="127" spans="1:49" ht="14.25" customHeight="1">
      <c r="A127" s="134" t="s">
        <v>213</v>
      </c>
      <c r="B127" s="155">
        <v>134</v>
      </c>
      <c r="C127" s="153"/>
      <c r="D127" s="105">
        <v>492</v>
      </c>
      <c r="E127" s="153"/>
      <c r="F127" s="155">
        <v>222</v>
      </c>
      <c r="G127" s="154"/>
      <c r="H127" s="155">
        <v>270</v>
      </c>
      <c r="I127" s="151"/>
      <c r="J127" s="608">
        <v>154</v>
      </c>
      <c r="K127" s="609"/>
      <c r="L127" s="593">
        <v>512</v>
      </c>
      <c r="M127" s="609"/>
      <c r="N127" s="608">
        <v>222</v>
      </c>
      <c r="O127" s="610"/>
      <c r="P127" s="608">
        <v>290</v>
      </c>
      <c r="Q127" s="611"/>
      <c r="R127" s="155">
        <v>141</v>
      </c>
      <c r="S127" s="153"/>
      <c r="T127" s="105">
        <v>489</v>
      </c>
      <c r="U127" s="153"/>
      <c r="V127" s="155">
        <v>214</v>
      </c>
      <c r="W127" s="154"/>
      <c r="X127" s="155">
        <v>275</v>
      </c>
      <c r="Y127" s="611"/>
      <c r="Z127" s="155">
        <v>134</v>
      </c>
      <c r="AA127" s="153"/>
      <c r="AB127" s="105">
        <v>479</v>
      </c>
      <c r="AC127" s="153"/>
      <c r="AD127" s="155">
        <v>206</v>
      </c>
      <c r="AE127" s="154"/>
      <c r="AF127" s="155">
        <v>273</v>
      </c>
      <c r="AG127" s="611"/>
      <c r="AH127" s="155">
        <v>126</v>
      </c>
      <c r="AI127" s="153"/>
      <c r="AJ127" s="105">
        <v>464</v>
      </c>
      <c r="AK127" s="153"/>
      <c r="AL127" s="155">
        <v>204</v>
      </c>
      <c r="AM127" s="154"/>
      <c r="AN127" s="155">
        <v>260</v>
      </c>
      <c r="AO127" s="151"/>
      <c r="AP127" s="155">
        <v>121</v>
      </c>
      <c r="AQ127" s="153"/>
      <c r="AR127" s="105">
        <v>453</v>
      </c>
      <c r="AS127" s="153"/>
      <c r="AT127" s="155">
        <v>195</v>
      </c>
      <c r="AU127" s="154"/>
      <c r="AV127" s="155">
        <v>258</v>
      </c>
      <c r="AW127" s="151"/>
    </row>
    <row r="128" spans="1:49" ht="14.25" customHeight="1">
      <c r="A128" s="134" t="s">
        <v>214</v>
      </c>
      <c r="B128" s="155">
        <v>473</v>
      </c>
      <c r="C128" s="153"/>
      <c r="D128" s="105">
        <v>1101</v>
      </c>
      <c r="E128" s="153"/>
      <c r="F128" s="155">
        <v>568</v>
      </c>
      <c r="G128" s="154"/>
      <c r="H128" s="155">
        <v>533</v>
      </c>
      <c r="I128" s="151"/>
      <c r="J128" s="608">
        <v>466</v>
      </c>
      <c r="K128" s="609"/>
      <c r="L128" s="593">
        <v>1105</v>
      </c>
      <c r="M128" s="609"/>
      <c r="N128" s="608">
        <v>559</v>
      </c>
      <c r="O128" s="610"/>
      <c r="P128" s="608">
        <v>546</v>
      </c>
      <c r="Q128" s="611"/>
      <c r="R128" s="155">
        <v>464</v>
      </c>
      <c r="S128" s="153"/>
      <c r="T128" s="105">
        <v>1095</v>
      </c>
      <c r="U128" s="153"/>
      <c r="V128" s="155">
        <v>552</v>
      </c>
      <c r="W128" s="154"/>
      <c r="X128" s="155">
        <v>543</v>
      </c>
      <c r="Y128" s="611"/>
      <c r="Z128" s="155">
        <v>456</v>
      </c>
      <c r="AA128" s="153"/>
      <c r="AB128" s="105">
        <v>1070</v>
      </c>
      <c r="AC128" s="153"/>
      <c r="AD128" s="155">
        <v>543</v>
      </c>
      <c r="AE128" s="154"/>
      <c r="AF128" s="155">
        <v>527</v>
      </c>
      <c r="AG128" s="611"/>
      <c r="AH128" s="155">
        <v>467</v>
      </c>
      <c r="AI128" s="153"/>
      <c r="AJ128" s="105">
        <v>1075</v>
      </c>
      <c r="AK128" s="153"/>
      <c r="AL128" s="155">
        <v>538</v>
      </c>
      <c r="AM128" s="154"/>
      <c r="AN128" s="155">
        <v>537</v>
      </c>
      <c r="AO128" s="151"/>
      <c r="AP128" s="155">
        <v>467</v>
      </c>
      <c r="AQ128" s="153"/>
      <c r="AR128" s="105">
        <v>1065</v>
      </c>
      <c r="AS128" s="153"/>
      <c r="AT128" s="155">
        <v>522</v>
      </c>
      <c r="AU128" s="154"/>
      <c r="AV128" s="155">
        <v>543</v>
      </c>
      <c r="AW128" s="151"/>
    </row>
    <row r="129" spans="1:49" ht="14.25" customHeight="1">
      <c r="A129" s="134" t="s">
        <v>406</v>
      </c>
      <c r="B129" s="155">
        <v>954</v>
      </c>
      <c r="C129" s="153"/>
      <c r="D129" s="105">
        <v>2225</v>
      </c>
      <c r="E129" s="153"/>
      <c r="F129" s="155">
        <v>1099</v>
      </c>
      <c r="G129" s="154"/>
      <c r="H129" s="155">
        <v>1126</v>
      </c>
      <c r="I129" s="151"/>
      <c r="J129" s="608">
        <v>940</v>
      </c>
      <c r="K129" s="609"/>
      <c r="L129" s="593">
        <v>2205</v>
      </c>
      <c r="M129" s="609"/>
      <c r="N129" s="608">
        <v>1097</v>
      </c>
      <c r="O129" s="610"/>
      <c r="P129" s="608">
        <v>1108</v>
      </c>
      <c r="Q129" s="611"/>
      <c r="R129" s="155">
        <v>946</v>
      </c>
      <c r="S129" s="153"/>
      <c r="T129" s="105">
        <v>2192</v>
      </c>
      <c r="U129" s="153"/>
      <c r="V129" s="155">
        <v>1090</v>
      </c>
      <c r="W129" s="154"/>
      <c r="X129" s="155">
        <v>1102</v>
      </c>
      <c r="Y129" s="611"/>
      <c r="Z129" s="155">
        <v>942</v>
      </c>
      <c r="AA129" s="153"/>
      <c r="AB129" s="105">
        <v>2168</v>
      </c>
      <c r="AC129" s="153"/>
      <c r="AD129" s="155">
        <v>1077</v>
      </c>
      <c r="AE129" s="154"/>
      <c r="AF129" s="155">
        <v>1091</v>
      </c>
      <c r="AG129" s="611"/>
      <c r="AH129" s="155">
        <v>925</v>
      </c>
      <c r="AI129" s="153"/>
      <c r="AJ129" s="105">
        <v>2101</v>
      </c>
      <c r="AK129" s="153"/>
      <c r="AL129" s="155">
        <v>1050</v>
      </c>
      <c r="AM129" s="154"/>
      <c r="AN129" s="155">
        <v>1051</v>
      </c>
      <c r="AO129" s="151"/>
      <c r="AP129" s="155">
        <v>933</v>
      </c>
      <c r="AQ129" s="153"/>
      <c r="AR129" s="105">
        <v>2087</v>
      </c>
      <c r="AS129" s="153"/>
      <c r="AT129" s="155">
        <v>1046</v>
      </c>
      <c r="AU129" s="154"/>
      <c r="AV129" s="155">
        <v>1041</v>
      </c>
      <c r="AW129" s="151"/>
    </row>
    <row r="130" spans="1:49" ht="14.25" customHeight="1">
      <c r="A130" s="134" t="s">
        <v>215</v>
      </c>
      <c r="B130" s="155">
        <v>561</v>
      </c>
      <c r="C130" s="153"/>
      <c r="D130" s="105">
        <v>1334</v>
      </c>
      <c r="E130" s="153"/>
      <c r="F130" s="155">
        <v>647</v>
      </c>
      <c r="G130" s="154"/>
      <c r="H130" s="155">
        <v>687</v>
      </c>
      <c r="I130" s="151"/>
      <c r="J130" s="608">
        <v>569</v>
      </c>
      <c r="K130" s="609"/>
      <c r="L130" s="593">
        <v>1374</v>
      </c>
      <c r="M130" s="609"/>
      <c r="N130" s="608">
        <v>672</v>
      </c>
      <c r="O130" s="610"/>
      <c r="P130" s="608">
        <v>702</v>
      </c>
      <c r="Q130" s="611"/>
      <c r="R130" s="155">
        <v>575</v>
      </c>
      <c r="S130" s="153"/>
      <c r="T130" s="105">
        <v>1381</v>
      </c>
      <c r="U130" s="153"/>
      <c r="V130" s="155">
        <v>675</v>
      </c>
      <c r="W130" s="154"/>
      <c r="X130" s="155">
        <v>706</v>
      </c>
      <c r="Y130" s="611"/>
      <c r="Z130" s="155">
        <v>571</v>
      </c>
      <c r="AA130" s="153"/>
      <c r="AB130" s="105">
        <v>1355</v>
      </c>
      <c r="AC130" s="153"/>
      <c r="AD130" s="155">
        <v>662</v>
      </c>
      <c r="AE130" s="154"/>
      <c r="AF130" s="155">
        <v>693</v>
      </c>
      <c r="AG130" s="611"/>
      <c r="AH130" s="155">
        <v>573</v>
      </c>
      <c r="AI130" s="153"/>
      <c r="AJ130" s="105">
        <v>1342</v>
      </c>
      <c r="AK130" s="153"/>
      <c r="AL130" s="155">
        <v>652</v>
      </c>
      <c r="AM130" s="154"/>
      <c r="AN130" s="155">
        <v>690</v>
      </c>
      <c r="AO130" s="151"/>
      <c r="AP130" s="155">
        <v>576</v>
      </c>
      <c r="AQ130" s="153"/>
      <c r="AR130" s="105">
        <v>1338</v>
      </c>
      <c r="AS130" s="153"/>
      <c r="AT130" s="155">
        <v>645</v>
      </c>
      <c r="AU130" s="154"/>
      <c r="AV130" s="155">
        <v>693</v>
      </c>
      <c r="AW130" s="151"/>
    </row>
    <row r="131" spans="1:49" ht="14.25" customHeight="1">
      <c r="A131" s="134" t="s">
        <v>216</v>
      </c>
      <c r="B131" s="155">
        <v>261</v>
      </c>
      <c r="C131" s="153"/>
      <c r="D131" s="105">
        <v>707</v>
      </c>
      <c r="E131" s="153"/>
      <c r="F131" s="155">
        <v>343</v>
      </c>
      <c r="G131" s="154"/>
      <c r="H131" s="155">
        <v>364</v>
      </c>
      <c r="I131" s="151"/>
      <c r="J131" s="608">
        <v>250</v>
      </c>
      <c r="K131" s="609"/>
      <c r="L131" s="593">
        <v>643</v>
      </c>
      <c r="M131" s="609"/>
      <c r="N131" s="608">
        <v>325</v>
      </c>
      <c r="O131" s="610"/>
      <c r="P131" s="608">
        <v>318</v>
      </c>
      <c r="Q131" s="611"/>
      <c r="R131" s="155">
        <v>256</v>
      </c>
      <c r="S131" s="153"/>
      <c r="T131" s="105">
        <v>639</v>
      </c>
      <c r="U131" s="153"/>
      <c r="V131" s="155">
        <v>325</v>
      </c>
      <c r="W131" s="154"/>
      <c r="X131" s="155">
        <v>314</v>
      </c>
      <c r="Y131" s="611"/>
      <c r="Z131" s="155">
        <v>259</v>
      </c>
      <c r="AA131" s="153"/>
      <c r="AB131" s="105">
        <v>633</v>
      </c>
      <c r="AC131" s="153"/>
      <c r="AD131" s="155">
        <v>314</v>
      </c>
      <c r="AE131" s="154"/>
      <c r="AF131" s="155">
        <v>319</v>
      </c>
      <c r="AG131" s="611"/>
      <c r="AH131" s="155">
        <v>271</v>
      </c>
      <c r="AI131" s="153"/>
      <c r="AJ131" s="105">
        <v>645</v>
      </c>
      <c r="AK131" s="153"/>
      <c r="AL131" s="155">
        <v>327</v>
      </c>
      <c r="AM131" s="154"/>
      <c r="AN131" s="155">
        <v>318</v>
      </c>
      <c r="AO131" s="151"/>
      <c r="AP131" s="155">
        <v>287</v>
      </c>
      <c r="AQ131" s="153"/>
      <c r="AR131" s="105">
        <v>648</v>
      </c>
      <c r="AS131" s="153"/>
      <c r="AT131" s="155">
        <v>330</v>
      </c>
      <c r="AU131" s="154"/>
      <c r="AV131" s="155">
        <v>318</v>
      </c>
      <c r="AW131" s="151"/>
    </row>
    <row r="132" spans="1:49" ht="14.25" customHeight="1">
      <c r="A132" s="134" t="s">
        <v>407</v>
      </c>
      <c r="B132" s="155">
        <v>222</v>
      </c>
      <c r="C132" s="153"/>
      <c r="D132" s="105">
        <v>567</v>
      </c>
      <c r="E132" s="153"/>
      <c r="F132" s="155">
        <v>294</v>
      </c>
      <c r="G132" s="154"/>
      <c r="H132" s="155">
        <v>273</v>
      </c>
      <c r="I132" s="151"/>
      <c r="J132" s="608">
        <v>226</v>
      </c>
      <c r="K132" s="609"/>
      <c r="L132" s="593">
        <v>614</v>
      </c>
      <c r="M132" s="609"/>
      <c r="N132" s="608">
        <v>309</v>
      </c>
      <c r="O132" s="610"/>
      <c r="P132" s="608">
        <v>305</v>
      </c>
      <c r="Q132" s="611"/>
      <c r="R132" s="155">
        <v>239</v>
      </c>
      <c r="S132" s="153"/>
      <c r="T132" s="105">
        <v>635</v>
      </c>
      <c r="U132" s="153"/>
      <c r="V132" s="155">
        <v>322</v>
      </c>
      <c r="W132" s="154"/>
      <c r="X132" s="155">
        <v>313</v>
      </c>
      <c r="Y132" s="611"/>
      <c r="Z132" s="155">
        <v>238</v>
      </c>
      <c r="AA132" s="153"/>
      <c r="AB132" s="105">
        <v>644</v>
      </c>
      <c r="AC132" s="153"/>
      <c r="AD132" s="155">
        <v>329</v>
      </c>
      <c r="AE132" s="154"/>
      <c r="AF132" s="155">
        <v>315</v>
      </c>
      <c r="AG132" s="611"/>
      <c r="AH132" s="155">
        <v>242</v>
      </c>
      <c r="AI132" s="153"/>
      <c r="AJ132" s="105">
        <v>645</v>
      </c>
      <c r="AK132" s="153"/>
      <c r="AL132" s="155">
        <v>324</v>
      </c>
      <c r="AM132" s="154"/>
      <c r="AN132" s="155">
        <v>321</v>
      </c>
      <c r="AO132" s="151"/>
      <c r="AP132" s="155">
        <v>242</v>
      </c>
      <c r="AQ132" s="153"/>
      <c r="AR132" s="105">
        <v>636</v>
      </c>
      <c r="AS132" s="153"/>
      <c r="AT132" s="155">
        <v>316</v>
      </c>
      <c r="AU132" s="154"/>
      <c r="AV132" s="155">
        <v>320</v>
      </c>
      <c r="AW132" s="151"/>
    </row>
    <row r="133" spans="1:49" ht="14.25" customHeight="1">
      <c r="A133" s="134" t="s">
        <v>217</v>
      </c>
      <c r="B133" s="155">
        <v>299</v>
      </c>
      <c r="C133" s="153"/>
      <c r="D133" s="105">
        <v>749</v>
      </c>
      <c r="E133" s="153"/>
      <c r="F133" s="155">
        <v>349</v>
      </c>
      <c r="G133" s="154"/>
      <c r="H133" s="155">
        <v>400</v>
      </c>
      <c r="I133" s="151"/>
      <c r="J133" s="608">
        <v>296</v>
      </c>
      <c r="K133" s="609"/>
      <c r="L133" s="593">
        <v>739</v>
      </c>
      <c r="M133" s="609"/>
      <c r="N133" s="608">
        <v>359</v>
      </c>
      <c r="O133" s="610"/>
      <c r="P133" s="608">
        <v>380</v>
      </c>
      <c r="Q133" s="611"/>
      <c r="R133" s="155">
        <v>300</v>
      </c>
      <c r="S133" s="153"/>
      <c r="T133" s="105">
        <v>724</v>
      </c>
      <c r="U133" s="153"/>
      <c r="V133" s="155">
        <v>353</v>
      </c>
      <c r="W133" s="154"/>
      <c r="X133" s="155">
        <v>371</v>
      </c>
      <c r="Y133" s="611"/>
      <c r="Z133" s="155">
        <v>305</v>
      </c>
      <c r="AA133" s="153"/>
      <c r="AB133" s="105">
        <v>725</v>
      </c>
      <c r="AC133" s="153"/>
      <c r="AD133" s="155">
        <v>350</v>
      </c>
      <c r="AE133" s="154"/>
      <c r="AF133" s="155">
        <v>375</v>
      </c>
      <c r="AG133" s="611"/>
      <c r="AH133" s="155">
        <v>302</v>
      </c>
      <c r="AI133" s="153"/>
      <c r="AJ133" s="105">
        <v>718</v>
      </c>
      <c r="AK133" s="153"/>
      <c r="AL133" s="155">
        <v>349</v>
      </c>
      <c r="AM133" s="154"/>
      <c r="AN133" s="155">
        <v>369</v>
      </c>
      <c r="AO133" s="151"/>
      <c r="AP133" s="155">
        <v>300</v>
      </c>
      <c r="AQ133" s="153"/>
      <c r="AR133" s="105">
        <v>707</v>
      </c>
      <c r="AS133" s="153"/>
      <c r="AT133" s="155">
        <v>347</v>
      </c>
      <c r="AU133" s="154"/>
      <c r="AV133" s="155">
        <v>360</v>
      </c>
      <c r="AW133" s="151"/>
    </row>
    <row r="134" spans="1:49" ht="14.25" customHeight="1">
      <c r="A134" s="134" t="s">
        <v>408</v>
      </c>
      <c r="B134" s="155">
        <v>215</v>
      </c>
      <c r="C134" s="153"/>
      <c r="D134" s="105">
        <v>560</v>
      </c>
      <c r="E134" s="153"/>
      <c r="F134" s="155">
        <v>289</v>
      </c>
      <c r="G134" s="154"/>
      <c r="H134" s="155">
        <v>271</v>
      </c>
      <c r="I134" s="151"/>
      <c r="J134" s="608">
        <v>230</v>
      </c>
      <c r="K134" s="609"/>
      <c r="L134" s="593">
        <v>575</v>
      </c>
      <c r="M134" s="609"/>
      <c r="N134" s="608">
        <v>300</v>
      </c>
      <c r="O134" s="610"/>
      <c r="P134" s="608">
        <v>275</v>
      </c>
      <c r="Q134" s="611"/>
      <c r="R134" s="155">
        <v>235</v>
      </c>
      <c r="S134" s="153"/>
      <c r="T134" s="105">
        <v>586</v>
      </c>
      <c r="U134" s="153"/>
      <c r="V134" s="155">
        <v>305</v>
      </c>
      <c r="W134" s="154"/>
      <c r="X134" s="155">
        <v>281</v>
      </c>
      <c r="Y134" s="611"/>
      <c r="Z134" s="155">
        <v>238</v>
      </c>
      <c r="AA134" s="153"/>
      <c r="AB134" s="105">
        <v>576</v>
      </c>
      <c r="AC134" s="153"/>
      <c r="AD134" s="155">
        <v>302</v>
      </c>
      <c r="AE134" s="154"/>
      <c r="AF134" s="155">
        <v>274</v>
      </c>
      <c r="AG134" s="611"/>
      <c r="AH134" s="155">
        <v>243</v>
      </c>
      <c r="AI134" s="153"/>
      <c r="AJ134" s="105">
        <v>577</v>
      </c>
      <c r="AK134" s="153"/>
      <c r="AL134" s="155">
        <v>304</v>
      </c>
      <c r="AM134" s="154"/>
      <c r="AN134" s="155">
        <v>273</v>
      </c>
      <c r="AO134" s="151"/>
      <c r="AP134" s="155">
        <v>242</v>
      </c>
      <c r="AQ134" s="153"/>
      <c r="AR134" s="105">
        <v>568</v>
      </c>
      <c r="AS134" s="153"/>
      <c r="AT134" s="155">
        <v>300</v>
      </c>
      <c r="AU134" s="154"/>
      <c r="AV134" s="155">
        <v>268</v>
      </c>
      <c r="AW134" s="151"/>
    </row>
    <row r="135" spans="1:49" ht="14.25" customHeight="1">
      <c r="A135" s="134" t="s">
        <v>218</v>
      </c>
      <c r="B135" s="155">
        <v>463</v>
      </c>
      <c r="C135" s="153"/>
      <c r="D135" s="105">
        <v>1069</v>
      </c>
      <c r="E135" s="153"/>
      <c r="F135" s="155">
        <v>516</v>
      </c>
      <c r="G135" s="154"/>
      <c r="H135" s="155">
        <v>553</v>
      </c>
      <c r="I135" s="151"/>
      <c r="J135" s="608">
        <v>466</v>
      </c>
      <c r="K135" s="609"/>
      <c r="L135" s="593">
        <v>1043</v>
      </c>
      <c r="M135" s="609"/>
      <c r="N135" s="608">
        <v>500</v>
      </c>
      <c r="O135" s="610"/>
      <c r="P135" s="608">
        <v>543</v>
      </c>
      <c r="Q135" s="611"/>
      <c r="R135" s="155">
        <v>466</v>
      </c>
      <c r="S135" s="153"/>
      <c r="T135" s="105">
        <v>1031</v>
      </c>
      <c r="U135" s="153"/>
      <c r="V135" s="155">
        <v>502</v>
      </c>
      <c r="W135" s="154"/>
      <c r="X135" s="155">
        <v>529</v>
      </c>
      <c r="Y135" s="611"/>
      <c r="Z135" s="155">
        <v>466</v>
      </c>
      <c r="AA135" s="153"/>
      <c r="AB135" s="105">
        <v>1009</v>
      </c>
      <c r="AC135" s="153"/>
      <c r="AD135" s="155">
        <v>489</v>
      </c>
      <c r="AE135" s="154"/>
      <c r="AF135" s="155">
        <v>520</v>
      </c>
      <c r="AG135" s="611"/>
      <c r="AH135" s="155">
        <v>464</v>
      </c>
      <c r="AI135" s="153"/>
      <c r="AJ135" s="105">
        <v>989</v>
      </c>
      <c r="AK135" s="153"/>
      <c r="AL135" s="155">
        <v>482</v>
      </c>
      <c r="AM135" s="154"/>
      <c r="AN135" s="155">
        <v>507</v>
      </c>
      <c r="AO135" s="151"/>
      <c r="AP135" s="155">
        <v>466</v>
      </c>
      <c r="AQ135" s="153"/>
      <c r="AR135" s="105">
        <v>974</v>
      </c>
      <c r="AS135" s="153"/>
      <c r="AT135" s="155">
        <v>469</v>
      </c>
      <c r="AU135" s="154"/>
      <c r="AV135" s="155">
        <v>505</v>
      </c>
      <c r="AW135" s="151"/>
    </row>
    <row r="136" spans="1:49" ht="14.25" customHeight="1">
      <c r="A136" s="134" t="s">
        <v>219</v>
      </c>
      <c r="B136" s="155">
        <v>291</v>
      </c>
      <c r="C136" s="153"/>
      <c r="D136" s="105">
        <v>748</v>
      </c>
      <c r="E136" s="153"/>
      <c r="F136" s="155">
        <v>379</v>
      </c>
      <c r="G136" s="154"/>
      <c r="H136" s="155">
        <v>369</v>
      </c>
      <c r="I136" s="151"/>
      <c r="J136" s="608">
        <v>290</v>
      </c>
      <c r="K136" s="609"/>
      <c r="L136" s="593">
        <v>752</v>
      </c>
      <c r="M136" s="609"/>
      <c r="N136" s="608">
        <v>380</v>
      </c>
      <c r="O136" s="610"/>
      <c r="P136" s="608">
        <v>372</v>
      </c>
      <c r="Q136" s="611"/>
      <c r="R136" s="155">
        <v>301</v>
      </c>
      <c r="S136" s="153"/>
      <c r="T136" s="105">
        <v>782</v>
      </c>
      <c r="U136" s="153"/>
      <c r="V136" s="155">
        <v>394</v>
      </c>
      <c r="W136" s="154"/>
      <c r="X136" s="155">
        <v>388</v>
      </c>
      <c r="Y136" s="611"/>
      <c r="Z136" s="155">
        <v>312</v>
      </c>
      <c r="AA136" s="153"/>
      <c r="AB136" s="105">
        <v>803</v>
      </c>
      <c r="AC136" s="153"/>
      <c r="AD136" s="155">
        <v>405</v>
      </c>
      <c r="AE136" s="154"/>
      <c r="AF136" s="155">
        <v>398</v>
      </c>
      <c r="AG136" s="611"/>
      <c r="AH136" s="155">
        <v>317</v>
      </c>
      <c r="AI136" s="153"/>
      <c r="AJ136" s="105">
        <v>785</v>
      </c>
      <c r="AK136" s="153"/>
      <c r="AL136" s="155">
        <v>393</v>
      </c>
      <c r="AM136" s="154"/>
      <c r="AN136" s="155">
        <v>392</v>
      </c>
      <c r="AO136" s="151"/>
      <c r="AP136" s="155">
        <v>308</v>
      </c>
      <c r="AQ136" s="153"/>
      <c r="AR136" s="105">
        <v>769</v>
      </c>
      <c r="AS136" s="153"/>
      <c r="AT136" s="155">
        <v>384</v>
      </c>
      <c r="AU136" s="154"/>
      <c r="AV136" s="155">
        <v>385</v>
      </c>
      <c r="AW136" s="151"/>
    </row>
    <row r="137" spans="1:49" ht="14.25" customHeight="1">
      <c r="A137" s="134" t="s">
        <v>220</v>
      </c>
      <c r="B137" s="155">
        <v>295</v>
      </c>
      <c r="C137" s="153"/>
      <c r="D137" s="105">
        <v>642</v>
      </c>
      <c r="E137" s="153"/>
      <c r="F137" s="155">
        <v>329</v>
      </c>
      <c r="G137" s="154"/>
      <c r="H137" s="155">
        <v>313</v>
      </c>
      <c r="I137" s="151"/>
      <c r="J137" s="608">
        <v>273</v>
      </c>
      <c r="K137" s="609"/>
      <c r="L137" s="593">
        <v>633</v>
      </c>
      <c r="M137" s="609"/>
      <c r="N137" s="608">
        <v>314</v>
      </c>
      <c r="O137" s="610"/>
      <c r="P137" s="608">
        <v>319</v>
      </c>
      <c r="Q137" s="611"/>
      <c r="R137" s="155">
        <v>272</v>
      </c>
      <c r="S137" s="153"/>
      <c r="T137" s="105">
        <v>632</v>
      </c>
      <c r="U137" s="153"/>
      <c r="V137" s="155">
        <v>314</v>
      </c>
      <c r="W137" s="154"/>
      <c r="X137" s="155">
        <v>318</v>
      </c>
      <c r="Y137" s="611"/>
      <c r="Z137" s="155">
        <v>274</v>
      </c>
      <c r="AA137" s="153"/>
      <c r="AB137" s="105">
        <v>613</v>
      </c>
      <c r="AC137" s="153"/>
      <c r="AD137" s="155">
        <v>308</v>
      </c>
      <c r="AE137" s="154"/>
      <c r="AF137" s="155">
        <v>305</v>
      </c>
      <c r="AG137" s="611"/>
      <c r="AH137" s="155">
        <v>305</v>
      </c>
      <c r="AI137" s="153"/>
      <c r="AJ137" s="105">
        <v>686</v>
      </c>
      <c r="AK137" s="153"/>
      <c r="AL137" s="155">
        <v>344</v>
      </c>
      <c r="AM137" s="154"/>
      <c r="AN137" s="155">
        <v>342</v>
      </c>
      <c r="AO137" s="151"/>
      <c r="AP137" s="155">
        <v>326</v>
      </c>
      <c r="AQ137" s="153"/>
      <c r="AR137" s="105">
        <v>745</v>
      </c>
      <c r="AS137" s="153"/>
      <c r="AT137" s="155">
        <v>366</v>
      </c>
      <c r="AU137" s="154"/>
      <c r="AV137" s="155">
        <v>379</v>
      </c>
      <c r="AW137" s="151"/>
    </row>
    <row r="138" spans="1:49" ht="14.25" customHeight="1">
      <c r="A138" s="130"/>
      <c r="B138" s="155"/>
      <c r="C138" s="153"/>
      <c r="D138" s="155"/>
      <c r="E138" s="153"/>
      <c r="F138" s="155"/>
      <c r="G138" s="154"/>
      <c r="H138" s="155"/>
      <c r="I138" s="151"/>
      <c r="J138" s="608"/>
      <c r="K138" s="609"/>
      <c r="L138" s="608"/>
      <c r="M138" s="609"/>
      <c r="N138" s="608"/>
      <c r="O138" s="610"/>
      <c r="P138" s="608"/>
      <c r="Q138" s="611"/>
      <c r="R138" s="155"/>
      <c r="S138" s="153"/>
      <c r="T138" s="155"/>
      <c r="U138" s="153"/>
      <c r="V138" s="155"/>
      <c r="W138" s="154"/>
      <c r="X138" s="155"/>
      <c r="Y138" s="611"/>
      <c r="Z138" s="155"/>
      <c r="AA138" s="153"/>
      <c r="AB138" s="155"/>
      <c r="AC138" s="153"/>
      <c r="AD138" s="155"/>
      <c r="AE138" s="154"/>
      <c r="AF138" s="155"/>
      <c r="AG138" s="611"/>
      <c r="AH138" s="155"/>
      <c r="AI138" s="153"/>
      <c r="AJ138" s="155"/>
      <c r="AK138" s="153"/>
      <c r="AL138" s="155"/>
      <c r="AM138" s="154"/>
      <c r="AN138" s="155"/>
      <c r="AO138" s="151"/>
      <c r="AP138" s="155"/>
      <c r="AQ138" s="153"/>
      <c r="AR138" s="155"/>
      <c r="AS138" s="153"/>
      <c r="AT138" s="155"/>
      <c r="AU138" s="154"/>
      <c r="AV138" s="155"/>
      <c r="AW138" s="151"/>
    </row>
    <row r="139" spans="1:49" ht="14.25" customHeight="1">
      <c r="A139" s="263" t="s">
        <v>221</v>
      </c>
      <c r="B139" s="326">
        <f>SUM(B140:B143)</f>
        <v>761</v>
      </c>
      <c r="C139" s="324"/>
      <c r="D139" s="326">
        <f>SUM(D140:D143)</f>
        <v>2183</v>
      </c>
      <c r="E139" s="324"/>
      <c r="F139" s="326">
        <f>SUM(F140:F143)</f>
        <v>1108</v>
      </c>
      <c r="G139" s="324"/>
      <c r="H139" s="326">
        <f>SUM(H140:H143)</f>
        <v>1075</v>
      </c>
      <c r="I139" s="324"/>
      <c r="J139" s="616">
        <f>SUM(J140:J143)</f>
        <v>767</v>
      </c>
      <c r="K139" s="607"/>
      <c r="L139" s="616">
        <f>SUM(L140:L143)</f>
        <v>2122</v>
      </c>
      <c r="M139" s="607"/>
      <c r="N139" s="616">
        <f>SUM(N140:N143)</f>
        <v>1106</v>
      </c>
      <c r="O139" s="607"/>
      <c r="P139" s="616">
        <f>SUM(P140:P143)</f>
        <v>1016</v>
      </c>
      <c r="Q139" s="607"/>
      <c r="R139" s="326">
        <f>SUM(R140:R143)</f>
        <v>785</v>
      </c>
      <c r="S139" s="324"/>
      <c r="T139" s="326">
        <f>SUM(T140:T143)</f>
        <v>2111</v>
      </c>
      <c r="U139" s="324"/>
      <c r="V139" s="326">
        <f>SUM(V140:V143)</f>
        <v>1104</v>
      </c>
      <c r="W139" s="324"/>
      <c r="X139" s="326">
        <f>SUM(X140:X143)</f>
        <v>1007</v>
      </c>
      <c r="Y139" s="607"/>
      <c r="Z139" s="326">
        <f>SUM(Z140:Z143)</f>
        <v>761</v>
      </c>
      <c r="AA139" s="324"/>
      <c r="AB139" s="326">
        <f>SUM(AB140:AB143)</f>
        <v>2061</v>
      </c>
      <c r="AC139" s="324"/>
      <c r="AD139" s="326">
        <f>SUM(AD140:AD143)</f>
        <v>1072</v>
      </c>
      <c r="AE139" s="324"/>
      <c r="AF139" s="326">
        <f>SUM(AF140:AF143)</f>
        <v>989</v>
      </c>
      <c r="AG139" s="607"/>
      <c r="AH139" s="326">
        <f>SUM(AH140:AH143)</f>
        <v>757</v>
      </c>
      <c r="AI139" s="324"/>
      <c r="AJ139" s="326">
        <f>SUM(AJ140:AJ143)</f>
        <v>2023</v>
      </c>
      <c r="AK139" s="324"/>
      <c r="AL139" s="326">
        <f>SUM(AL140:AL143)</f>
        <v>1055</v>
      </c>
      <c r="AM139" s="324"/>
      <c r="AN139" s="326">
        <f>SUM(AN140:AN143)</f>
        <v>968</v>
      </c>
      <c r="AO139" s="324"/>
      <c r="AP139" s="326">
        <f>SUM(AP140:AP143)</f>
        <v>746</v>
      </c>
      <c r="AQ139" s="324"/>
      <c r="AR139" s="326">
        <f>SUM(AR140:AR143)</f>
        <v>1993</v>
      </c>
      <c r="AS139" s="324"/>
      <c r="AT139" s="326">
        <f>SUM(AT140:AT143)</f>
        <v>1037</v>
      </c>
      <c r="AU139" s="324"/>
      <c r="AV139" s="326">
        <f>SUM(AV140:AV143)</f>
        <v>956</v>
      </c>
      <c r="AW139" s="324"/>
    </row>
    <row r="140" spans="1:49" s="321" customFormat="1" ht="14.25" customHeight="1">
      <c r="A140" s="134" t="s">
        <v>222</v>
      </c>
      <c r="B140" s="155">
        <v>463</v>
      </c>
      <c r="C140" s="153"/>
      <c r="D140" s="105">
        <v>1113</v>
      </c>
      <c r="E140" s="153"/>
      <c r="F140" s="155">
        <v>566</v>
      </c>
      <c r="G140" s="154"/>
      <c r="H140" s="155">
        <v>547</v>
      </c>
      <c r="I140" s="151"/>
      <c r="J140" s="608">
        <v>445</v>
      </c>
      <c r="K140" s="609"/>
      <c r="L140" s="593">
        <v>1061</v>
      </c>
      <c r="M140" s="609"/>
      <c r="N140" s="608">
        <v>552</v>
      </c>
      <c r="O140" s="610"/>
      <c r="P140" s="608">
        <v>509</v>
      </c>
      <c r="Q140" s="611"/>
      <c r="R140" s="155">
        <v>450</v>
      </c>
      <c r="S140" s="153"/>
      <c r="T140" s="105">
        <v>1049</v>
      </c>
      <c r="U140" s="153"/>
      <c r="V140" s="155">
        <v>547</v>
      </c>
      <c r="W140" s="154"/>
      <c r="X140" s="155">
        <v>502</v>
      </c>
      <c r="Y140" s="611"/>
      <c r="Z140" s="155">
        <v>430</v>
      </c>
      <c r="AA140" s="153"/>
      <c r="AB140" s="105">
        <v>1007</v>
      </c>
      <c r="AC140" s="153"/>
      <c r="AD140" s="155">
        <v>521</v>
      </c>
      <c r="AE140" s="154"/>
      <c r="AF140" s="155">
        <v>486</v>
      </c>
      <c r="AG140" s="611"/>
      <c r="AH140" s="155">
        <v>424</v>
      </c>
      <c r="AI140" s="153"/>
      <c r="AJ140" s="105">
        <v>981</v>
      </c>
      <c r="AK140" s="153"/>
      <c r="AL140" s="155">
        <v>509</v>
      </c>
      <c r="AM140" s="154"/>
      <c r="AN140" s="155">
        <v>472</v>
      </c>
      <c r="AO140" s="151"/>
      <c r="AP140" s="155">
        <v>426</v>
      </c>
      <c r="AQ140" s="153"/>
      <c r="AR140" s="105">
        <v>969</v>
      </c>
      <c r="AS140" s="153"/>
      <c r="AT140" s="155">
        <v>503</v>
      </c>
      <c r="AU140" s="154"/>
      <c r="AV140" s="155">
        <v>466</v>
      </c>
      <c r="AW140" s="151"/>
    </row>
    <row r="141" spans="1:49" ht="14.25" customHeight="1">
      <c r="A141" s="134" t="s">
        <v>223</v>
      </c>
      <c r="B141" s="155">
        <v>94</v>
      </c>
      <c r="C141" s="153"/>
      <c r="D141" s="105">
        <v>557</v>
      </c>
      <c r="E141" s="153"/>
      <c r="F141" s="155">
        <v>281</v>
      </c>
      <c r="G141" s="154"/>
      <c r="H141" s="155">
        <v>276</v>
      </c>
      <c r="I141" s="151"/>
      <c r="J141" s="608">
        <v>95</v>
      </c>
      <c r="K141" s="609"/>
      <c r="L141" s="593">
        <v>526</v>
      </c>
      <c r="M141" s="609"/>
      <c r="N141" s="608">
        <v>266</v>
      </c>
      <c r="O141" s="610"/>
      <c r="P141" s="608">
        <v>260</v>
      </c>
      <c r="Q141" s="611"/>
      <c r="R141" s="155">
        <v>99</v>
      </c>
      <c r="S141" s="153"/>
      <c r="T141" s="105">
        <v>521</v>
      </c>
      <c r="U141" s="153"/>
      <c r="V141" s="155">
        <v>261</v>
      </c>
      <c r="W141" s="154"/>
      <c r="X141" s="155">
        <v>260</v>
      </c>
      <c r="Y141" s="611"/>
      <c r="Z141" s="155">
        <v>96</v>
      </c>
      <c r="AA141" s="153"/>
      <c r="AB141" s="105">
        <v>517</v>
      </c>
      <c r="AC141" s="153"/>
      <c r="AD141" s="155">
        <v>258</v>
      </c>
      <c r="AE141" s="154"/>
      <c r="AF141" s="155">
        <v>259</v>
      </c>
      <c r="AG141" s="611"/>
      <c r="AH141" s="155">
        <v>96</v>
      </c>
      <c r="AI141" s="153"/>
      <c r="AJ141" s="105">
        <v>512</v>
      </c>
      <c r="AK141" s="153"/>
      <c r="AL141" s="155">
        <v>256</v>
      </c>
      <c r="AM141" s="154"/>
      <c r="AN141" s="155">
        <v>256</v>
      </c>
      <c r="AO141" s="151"/>
      <c r="AP141" s="155">
        <v>89</v>
      </c>
      <c r="AQ141" s="153"/>
      <c r="AR141" s="105">
        <v>505</v>
      </c>
      <c r="AS141" s="153"/>
      <c r="AT141" s="155">
        <v>254</v>
      </c>
      <c r="AU141" s="154"/>
      <c r="AV141" s="155">
        <v>251</v>
      </c>
      <c r="AW141" s="151"/>
    </row>
    <row r="142" spans="1:49" ht="14.25" customHeight="1">
      <c r="A142" s="134" t="s">
        <v>224</v>
      </c>
      <c r="B142" s="155">
        <v>101</v>
      </c>
      <c r="C142" s="153"/>
      <c r="D142" s="105">
        <v>265</v>
      </c>
      <c r="E142" s="153"/>
      <c r="F142" s="155">
        <v>135</v>
      </c>
      <c r="G142" s="154"/>
      <c r="H142" s="155">
        <v>130</v>
      </c>
      <c r="I142" s="151"/>
      <c r="J142" s="608">
        <v>101</v>
      </c>
      <c r="K142" s="609"/>
      <c r="L142" s="593">
        <v>267</v>
      </c>
      <c r="M142" s="609"/>
      <c r="N142" s="608">
        <v>138</v>
      </c>
      <c r="O142" s="610"/>
      <c r="P142" s="608">
        <v>129</v>
      </c>
      <c r="Q142" s="611"/>
      <c r="R142" s="155">
        <v>109</v>
      </c>
      <c r="S142" s="153"/>
      <c r="T142" s="105">
        <v>279</v>
      </c>
      <c r="U142" s="153"/>
      <c r="V142" s="155">
        <v>148</v>
      </c>
      <c r="W142" s="154"/>
      <c r="X142" s="155">
        <v>131</v>
      </c>
      <c r="Y142" s="611"/>
      <c r="Z142" s="155">
        <v>110</v>
      </c>
      <c r="AA142" s="153"/>
      <c r="AB142" s="105">
        <v>278</v>
      </c>
      <c r="AC142" s="153"/>
      <c r="AD142" s="155">
        <v>147</v>
      </c>
      <c r="AE142" s="154"/>
      <c r="AF142" s="155">
        <v>131</v>
      </c>
      <c r="AG142" s="611"/>
      <c r="AH142" s="155">
        <v>113</v>
      </c>
      <c r="AI142" s="153"/>
      <c r="AJ142" s="105">
        <v>283</v>
      </c>
      <c r="AK142" s="153"/>
      <c r="AL142" s="155">
        <v>146</v>
      </c>
      <c r="AM142" s="154"/>
      <c r="AN142" s="155">
        <v>137</v>
      </c>
      <c r="AO142" s="151"/>
      <c r="AP142" s="155">
        <v>111</v>
      </c>
      <c r="AQ142" s="153"/>
      <c r="AR142" s="105">
        <v>279</v>
      </c>
      <c r="AS142" s="153"/>
      <c r="AT142" s="155">
        <v>143</v>
      </c>
      <c r="AU142" s="154"/>
      <c r="AV142" s="155">
        <v>136</v>
      </c>
      <c r="AW142" s="151"/>
    </row>
    <row r="143" spans="1:49" ht="14.25" customHeight="1">
      <c r="A143" s="256" t="s">
        <v>225</v>
      </c>
      <c r="B143" s="158">
        <v>103</v>
      </c>
      <c r="C143" s="156"/>
      <c r="D143" s="108">
        <v>248</v>
      </c>
      <c r="E143" s="156"/>
      <c r="F143" s="158">
        <v>126</v>
      </c>
      <c r="G143" s="157"/>
      <c r="H143" s="158">
        <v>122</v>
      </c>
      <c r="I143" s="159"/>
      <c r="J143" s="612">
        <v>126</v>
      </c>
      <c r="K143" s="613"/>
      <c r="L143" s="600">
        <v>268</v>
      </c>
      <c r="M143" s="613"/>
      <c r="N143" s="612">
        <v>150</v>
      </c>
      <c r="O143" s="614"/>
      <c r="P143" s="612">
        <v>118</v>
      </c>
      <c r="Q143" s="615"/>
      <c r="R143" s="158">
        <v>127</v>
      </c>
      <c r="S143" s="156"/>
      <c r="T143" s="108">
        <v>262</v>
      </c>
      <c r="U143" s="156"/>
      <c r="V143" s="158">
        <v>148</v>
      </c>
      <c r="W143" s="157"/>
      <c r="X143" s="158">
        <v>114</v>
      </c>
      <c r="Y143" s="615"/>
      <c r="Z143" s="158">
        <v>125</v>
      </c>
      <c r="AA143" s="156"/>
      <c r="AB143" s="108">
        <v>259</v>
      </c>
      <c r="AC143" s="156"/>
      <c r="AD143" s="158">
        <v>146</v>
      </c>
      <c r="AE143" s="157"/>
      <c r="AF143" s="158">
        <v>113</v>
      </c>
      <c r="AG143" s="615"/>
      <c r="AH143" s="158">
        <v>124</v>
      </c>
      <c r="AI143" s="156"/>
      <c r="AJ143" s="108">
        <v>247</v>
      </c>
      <c r="AK143" s="156"/>
      <c r="AL143" s="158">
        <v>144</v>
      </c>
      <c r="AM143" s="157"/>
      <c r="AN143" s="158">
        <v>103</v>
      </c>
      <c r="AO143" s="159"/>
      <c r="AP143" s="158">
        <v>120</v>
      </c>
      <c r="AQ143" s="156"/>
      <c r="AR143" s="108">
        <v>240</v>
      </c>
      <c r="AS143" s="156"/>
      <c r="AT143" s="158">
        <v>137</v>
      </c>
      <c r="AU143" s="157"/>
      <c r="AV143" s="158">
        <v>103</v>
      </c>
      <c r="AW143" s="159"/>
    </row>
    <row r="144" spans="1:49" ht="14.25" customHeight="1">
      <c r="A144" s="627"/>
      <c r="L144" s="129"/>
      <c r="N144" s="424"/>
      <c r="O144" s="424"/>
      <c r="P144" s="424"/>
      <c r="T144" s="128"/>
      <c r="AH144" s="581"/>
      <c r="AI144" s="580"/>
      <c r="AJ144" s="581"/>
      <c r="AK144" s="580"/>
      <c r="AL144" s="581"/>
      <c r="AM144" s="580"/>
      <c r="AN144" s="581"/>
      <c r="AO144" s="580"/>
    </row>
    <row r="145" ht="14.1"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sheetData>
  <sheetProtection algorithmName="SHA-512" hashValue="lllGSa5MAKg8KBdGNx+jvUF/65hWHsosg1u+7wIkCn2mAc3MvEhbIcAaqt5lL8Zb+R2KsGFf1ZPrvz9v+NMfqw==" saltValue="riw/pKxdaO31Q4cvftI8JQ==" spinCount="100000" sheet="1" objects="1" scenarios="1"/>
  <mergeCells count="54">
    <mergeCell ref="AP58:AW58"/>
    <mergeCell ref="AH59:AI59"/>
    <mergeCell ref="AJ59:AK59"/>
    <mergeCell ref="AL59:AM59"/>
    <mergeCell ref="AN59:AO59"/>
    <mergeCell ref="AP59:AQ59"/>
    <mergeCell ref="AR59:AS59"/>
    <mergeCell ref="AT59:AU59"/>
    <mergeCell ref="AV59:AW59"/>
    <mergeCell ref="AH58:AO58"/>
    <mergeCell ref="R58:W58"/>
    <mergeCell ref="X58:Y58"/>
    <mergeCell ref="R107:W107"/>
    <mergeCell ref="X107:Y107"/>
    <mergeCell ref="A104:AV104"/>
    <mergeCell ref="A107:A108"/>
    <mergeCell ref="B107:I107"/>
    <mergeCell ref="J107:Q107"/>
    <mergeCell ref="Z107:AG107"/>
    <mergeCell ref="A58:A59"/>
    <mergeCell ref="B58:I58"/>
    <mergeCell ref="J58:Q58"/>
    <mergeCell ref="Z58:AG58"/>
    <mergeCell ref="AH108:AI108"/>
    <mergeCell ref="AH107:AO107"/>
    <mergeCell ref="X106:AV106"/>
    <mergeCell ref="AP107:AW107"/>
    <mergeCell ref="AJ108:AK108"/>
    <mergeCell ref="AL108:AM108"/>
    <mergeCell ref="AN108:AO108"/>
    <mergeCell ref="AP108:AQ108"/>
    <mergeCell ref="AR108:AS108"/>
    <mergeCell ref="AT108:AU108"/>
    <mergeCell ref="AV108:AW108"/>
    <mergeCell ref="AJ5:AK5"/>
    <mergeCell ref="X3:AV3"/>
    <mergeCell ref="X57:AV57"/>
    <mergeCell ref="AL5:AM5"/>
    <mergeCell ref="AN5:AO5"/>
    <mergeCell ref="AH4:AO4"/>
    <mergeCell ref="AP4:AW4"/>
    <mergeCell ref="AR5:AS5"/>
    <mergeCell ref="AT5:AU5"/>
    <mergeCell ref="AV5:AW5"/>
    <mergeCell ref="AP5:AQ5"/>
    <mergeCell ref="AH5:AI5"/>
    <mergeCell ref="A55:AV55"/>
    <mergeCell ref="A4:A5"/>
    <mergeCell ref="B4:I4"/>
    <mergeCell ref="J4:Q4"/>
    <mergeCell ref="Z4:AG4"/>
    <mergeCell ref="R4:W4"/>
    <mergeCell ref="X4:Y4"/>
    <mergeCell ref="A1:AV1"/>
  </mergeCells>
  <phoneticPr fontId="4"/>
  <printOptions horizontalCentered="1"/>
  <pageMargins left="0.70866141732283472" right="0.70866141732283472" top="0.78740157480314965" bottom="0.78740157480314965" header="0.51181102362204722" footer="0.51181102362204722"/>
  <pageSetup paperSize="8" pageOrder="overThenDown" orientation="landscape" r:id="rId1"/>
  <headerFooter alignWithMargins="0"/>
  <rowBreaks count="2" manualBreakCount="2">
    <brk id="54" max="48" man="1"/>
    <brk id="103" max="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17 </vt:lpstr>
      <vt:lpstr>18</vt:lpstr>
      <vt:lpstr>19</vt:lpstr>
      <vt:lpstr>20</vt:lpstr>
      <vt:lpstr>21</vt:lpstr>
      <vt:lpstr>22</vt:lpstr>
      <vt:lpstr>23</vt:lpstr>
      <vt:lpstr>24 </vt:lpstr>
      <vt:lpstr>25 </vt:lpstr>
      <vt:lpstr>26</vt:lpstr>
      <vt:lpstr>27</vt:lpstr>
      <vt:lpstr>28</vt:lpstr>
      <vt:lpstr>29</vt:lpstr>
      <vt:lpstr>30・31</vt:lpstr>
      <vt:lpstr>32（1)</vt:lpstr>
      <vt:lpstr>32(2)</vt:lpstr>
      <vt:lpstr>33</vt:lpstr>
      <vt:lpstr>34</vt:lpstr>
      <vt:lpstr>'17 '!Print_Area</vt:lpstr>
      <vt:lpstr>'18'!Print_Area</vt:lpstr>
      <vt:lpstr>'19'!Print_Area</vt:lpstr>
      <vt:lpstr>'20'!Print_Area</vt:lpstr>
      <vt:lpstr>'21'!Print_Area</vt:lpstr>
      <vt:lpstr>'23'!Print_Area</vt:lpstr>
      <vt:lpstr>'25 '!Print_Area</vt:lpstr>
      <vt:lpstr>'27'!Print_Area</vt:lpstr>
      <vt:lpstr>'28'!Print_Area</vt:lpstr>
      <vt:lpstr>'33'!Print_Area</vt:lpstr>
    </vt:vector>
  </TitlesOfParts>
  <Company>秦野市役所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JYOSYO01</dc:creator>
  <cp:lastModifiedBy>Windows ユーザー</cp:lastModifiedBy>
  <cp:lastPrinted>2025-06-20T08:16:52Z</cp:lastPrinted>
  <dcterms:created xsi:type="dcterms:W3CDTF">2004-10-27T05:07:33Z</dcterms:created>
  <dcterms:modified xsi:type="dcterms:W3CDTF">2025-06-26T05:09:12Z</dcterms:modified>
</cp:coreProperties>
</file>