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0110政策部\011015行政経営課\50統計担当\31_統計要覧(統計はだの）\R05年度版\01_統計はだの\06_PDF\Execel(保護）\"/>
    </mc:Choice>
  </mc:AlternateContent>
  <bookViews>
    <workbookView xWindow="0" yWindow="0" windowWidth="27048" windowHeight="11100"/>
  </bookViews>
  <sheets>
    <sheet name="165.166.167" sheetId="59" r:id="rId1"/>
    <sheet name="166" sheetId="44" r:id="rId2"/>
    <sheet name="167" sheetId="34" r:id="rId3"/>
    <sheet name="168・169" sheetId="20" r:id="rId4"/>
    <sheet name="170" sheetId="37" r:id="rId5"/>
    <sheet name="171" sheetId="29" r:id="rId6"/>
    <sheet name="172(1)" sheetId="63" r:id="rId7"/>
    <sheet name="172 (2)" sheetId="64" r:id="rId8"/>
    <sheet name="173" sheetId="23" r:id="rId9"/>
    <sheet name="174" sheetId="53" r:id="rId10"/>
    <sheet name="175" sheetId="57" r:id="rId11"/>
    <sheet name="176" sheetId="56" r:id="rId12"/>
    <sheet name="177" sheetId="58" r:id="rId13"/>
    <sheet name="178" sheetId="45" r:id="rId14"/>
    <sheet name="179" sheetId="47" r:id="rId15"/>
    <sheet name="180" sheetId="62" r:id="rId16"/>
    <sheet name="181" sheetId="55" r:id="rId17"/>
    <sheet name="182" sheetId="50" r:id="rId18"/>
  </sheets>
  <definedNames>
    <definedName name="_xlnm.Print_Area" localSheetId="0">'165.166.167'!$A$1:$Q$53</definedName>
    <definedName name="_xlnm.Print_Area" localSheetId="3">'168・169'!$A$1:$Y$50</definedName>
    <definedName name="_xlnm.Print_Area" localSheetId="4">'170'!$A$1:$AK$52</definedName>
    <definedName name="_xlnm.Print_Area" localSheetId="5">'171'!$A$1:$V$52</definedName>
    <definedName name="_xlnm.Print_Area" localSheetId="6">'172(1)'!$A$1:$Q$47</definedName>
    <definedName name="_xlnm.Print_Area" localSheetId="10">'175'!$A$1:$N$44</definedName>
    <definedName name="_xlnm.Print_Area" localSheetId="13">'178'!$A$1:$AG$50</definedName>
    <definedName name="_xlnm.Print_Area" localSheetId="16">'181'!$A$1:$F$96</definedName>
  </definedNames>
  <calcPr calcId="162913" calcOnSave="0"/>
</workbook>
</file>

<file path=xl/calcChain.xml><?xml version="1.0" encoding="utf-8"?>
<calcChain xmlns="http://schemas.openxmlformats.org/spreadsheetml/2006/main">
  <c r="C12" i="53" l="1"/>
  <c r="C11" i="53"/>
  <c r="R10" i="53"/>
  <c r="O10" i="53"/>
  <c r="M10" i="53"/>
  <c r="K10" i="53"/>
  <c r="I10" i="53"/>
  <c r="G10" i="53"/>
  <c r="E10" i="53"/>
  <c r="C9" i="53"/>
  <c r="C8" i="53"/>
  <c r="C10" i="53" s="1"/>
  <c r="C7" i="53"/>
  <c r="C6" i="53"/>
  <c r="C5" i="53"/>
  <c r="J13" i="50" l="1"/>
  <c r="D13" i="50"/>
  <c r="B13" i="50"/>
  <c r="J12" i="50"/>
  <c r="B12" i="50" s="1"/>
  <c r="D12" i="50"/>
  <c r="J11" i="50"/>
  <c r="D11" i="50"/>
  <c r="B11" i="50"/>
  <c r="J10" i="50"/>
  <c r="B10" i="50" s="1"/>
  <c r="D10" i="50"/>
  <c r="J9" i="50"/>
  <c r="D9" i="50"/>
  <c r="B9" i="50"/>
  <c r="J8" i="50"/>
  <c r="B8" i="50" s="1"/>
  <c r="D8" i="50"/>
  <c r="J7" i="50"/>
  <c r="D7" i="50"/>
  <c r="B7" i="50"/>
  <c r="N12" i="62"/>
  <c r="H12" i="62"/>
  <c r="B12" i="62"/>
  <c r="N11" i="62"/>
  <c r="H11" i="62"/>
  <c r="B11" i="62"/>
  <c r="N10" i="62"/>
  <c r="H10" i="62"/>
  <c r="B10" i="62"/>
  <c r="N9" i="62"/>
  <c r="H9" i="62"/>
  <c r="B9" i="62"/>
  <c r="N8" i="62"/>
  <c r="H8" i="62"/>
  <c r="B8" i="62"/>
  <c r="N7" i="62"/>
  <c r="H7" i="62"/>
  <c r="B7" i="62"/>
  <c r="J13" i="47"/>
  <c r="H13" i="47"/>
  <c r="F13" i="47"/>
  <c r="B13" i="47" s="1"/>
  <c r="D13" i="47"/>
  <c r="J12" i="47"/>
  <c r="H12" i="47"/>
  <c r="F12" i="47"/>
  <c r="D12" i="47"/>
  <c r="B12" i="47"/>
  <c r="B11" i="47"/>
  <c r="B10" i="47"/>
  <c r="F9" i="47"/>
  <c r="D9" i="47"/>
  <c r="B9" i="47"/>
  <c r="J8" i="47"/>
  <c r="H8" i="47"/>
  <c r="F8" i="47"/>
  <c r="D8" i="47"/>
  <c r="B8" i="47"/>
  <c r="P13" i="45"/>
  <c r="B13" i="45"/>
  <c r="P12" i="45"/>
  <c r="B12" i="45"/>
  <c r="P11" i="45"/>
  <c r="B11" i="45"/>
  <c r="P10" i="45"/>
  <c r="B10" i="45"/>
  <c r="P9" i="45"/>
  <c r="B9" i="45"/>
  <c r="P8" i="45"/>
  <c r="B8" i="45"/>
  <c r="AA12" i="23"/>
  <c r="U12" i="23"/>
  <c r="O12" i="23"/>
  <c r="I12" i="23"/>
  <c r="G12" i="23"/>
  <c r="C12" i="23" s="1"/>
  <c r="AA11" i="23"/>
  <c r="U11" i="23"/>
  <c r="O11" i="23"/>
  <c r="I11" i="23"/>
  <c r="C11" i="23"/>
  <c r="AA10" i="23"/>
  <c r="U10" i="23"/>
  <c r="O10" i="23"/>
  <c r="I10" i="23"/>
  <c r="C10" i="23"/>
  <c r="AA9" i="23"/>
  <c r="U9" i="23"/>
  <c r="O9" i="23"/>
  <c r="I9" i="23"/>
  <c r="C9" i="23"/>
  <c r="AA8" i="23"/>
  <c r="U8" i="23"/>
  <c r="O8" i="23"/>
  <c r="I8" i="23"/>
  <c r="G8" i="23"/>
  <c r="C8" i="23" s="1"/>
  <c r="E8" i="23"/>
  <c r="AA7" i="23"/>
  <c r="U7" i="23"/>
  <c r="O7" i="23"/>
  <c r="I7" i="23"/>
  <c r="G7" i="23"/>
  <c r="E7" i="23"/>
  <c r="C7" i="23"/>
  <c r="AA6" i="23"/>
  <c r="U6" i="23"/>
  <c r="O6" i="23"/>
  <c r="I6" i="23"/>
  <c r="G6" i="23"/>
  <c r="E6" i="23"/>
  <c r="C6" i="23"/>
  <c r="AB12" i="64"/>
  <c r="J12" i="64"/>
  <c r="B12" i="64"/>
  <c r="AB11" i="64"/>
  <c r="J11" i="64"/>
  <c r="B11" i="64"/>
  <c r="AB10" i="64"/>
  <c r="J10" i="64"/>
  <c r="B10" i="64"/>
  <c r="AB9" i="64"/>
  <c r="J9" i="64"/>
  <c r="B9" i="64"/>
  <c r="AB8" i="64"/>
  <c r="J8" i="64"/>
  <c r="B8" i="64"/>
  <c r="AB7" i="64"/>
  <c r="J7" i="64"/>
  <c r="H7" i="64"/>
  <c r="B7" i="64"/>
  <c r="L12" i="63"/>
  <c r="F12" i="63"/>
  <c r="B12" i="63"/>
  <c r="L11" i="63"/>
  <c r="F11" i="63"/>
  <c r="B11" i="63"/>
  <c r="L10" i="63"/>
  <c r="F10" i="63"/>
  <c r="B10" i="63" s="1"/>
  <c r="L9" i="63"/>
  <c r="F9" i="63"/>
  <c r="B9" i="63" s="1"/>
  <c r="L8" i="63"/>
  <c r="F8" i="63"/>
  <c r="B8" i="63"/>
  <c r="L7" i="63"/>
  <c r="F7" i="63"/>
  <c r="B7" i="63"/>
  <c r="AF12" i="37"/>
  <c r="Z12" i="37"/>
  <c r="T12" i="37"/>
  <c r="N12" i="37"/>
  <c r="H12" i="37"/>
  <c r="F12" i="37"/>
  <c r="D12" i="37"/>
  <c r="B12" i="37"/>
  <c r="AF11" i="37"/>
  <c r="Z11" i="37"/>
  <c r="T11" i="37"/>
  <c r="N11" i="37"/>
  <c r="H11" i="37"/>
  <c r="F11" i="37"/>
  <c r="D11" i="37"/>
  <c r="B11" i="37"/>
  <c r="AF10" i="37"/>
  <c r="Z10" i="37"/>
  <c r="T10" i="37"/>
  <c r="N10" i="37"/>
  <c r="H10" i="37"/>
  <c r="F10" i="37"/>
  <c r="D10" i="37"/>
  <c r="B10" i="37"/>
  <c r="AF9" i="37"/>
  <c r="Z9" i="37"/>
  <c r="N9" i="37"/>
  <c r="H9" i="37"/>
  <c r="F9" i="37"/>
  <c r="D9" i="37"/>
  <c r="B9" i="37"/>
  <c r="AF8" i="37"/>
  <c r="Z8" i="37"/>
  <c r="T8" i="37"/>
  <c r="N8" i="37"/>
  <c r="H8" i="37"/>
  <c r="F8" i="37"/>
  <c r="D8" i="37"/>
  <c r="B8" i="37"/>
  <c r="AF7" i="37"/>
  <c r="Z7" i="37"/>
  <c r="T7" i="37"/>
  <c r="N7" i="37"/>
  <c r="H7" i="37"/>
  <c r="F7" i="37"/>
  <c r="D7" i="37"/>
  <c r="B7" i="37"/>
  <c r="B33" i="20"/>
  <c r="B32" i="20"/>
  <c r="B31" i="20"/>
  <c r="B30" i="20"/>
  <c r="B29" i="20"/>
  <c r="B28" i="20"/>
  <c r="H24" i="20"/>
  <c r="F24" i="20"/>
  <c r="D24" i="20"/>
  <c r="B24" i="20"/>
  <c r="T11" i="20"/>
  <c r="N11" i="20"/>
  <c r="H11" i="20"/>
  <c r="F11" i="20"/>
  <c r="D11" i="20"/>
  <c r="B11" i="20"/>
  <c r="T10" i="20"/>
  <c r="N10" i="20"/>
  <c r="H10" i="20"/>
  <c r="F10" i="20"/>
  <c r="D10" i="20"/>
  <c r="B10" i="20"/>
  <c r="T9" i="20"/>
  <c r="N9" i="20"/>
  <c r="H9" i="20"/>
  <c r="F9" i="20"/>
  <c r="D9" i="20"/>
  <c r="B9" i="20"/>
  <c r="T8" i="20"/>
  <c r="N8" i="20"/>
  <c r="H8" i="20"/>
  <c r="F8" i="20"/>
  <c r="D8" i="20"/>
  <c r="B8" i="20"/>
  <c r="T7" i="20"/>
  <c r="N7" i="20"/>
  <c r="H7" i="20"/>
  <c r="F7" i="20"/>
  <c r="D7" i="20"/>
  <c r="B7" i="20"/>
  <c r="T6" i="20"/>
  <c r="N6" i="20"/>
  <c r="H6" i="20"/>
  <c r="F6" i="20"/>
  <c r="D6" i="20"/>
  <c r="B6" i="20"/>
  <c r="F11" i="44"/>
  <c r="D11" i="44"/>
  <c r="B11" i="44"/>
  <c r="F10" i="44"/>
  <c r="D10" i="44"/>
  <c r="B10" i="44"/>
  <c r="F9" i="44"/>
  <c r="D9" i="44"/>
  <c r="B9" i="44" s="1"/>
  <c r="F8" i="44"/>
  <c r="D8" i="44"/>
  <c r="B8" i="44"/>
  <c r="F7" i="44"/>
  <c r="D7" i="44"/>
  <c r="B7" i="44"/>
  <c r="F6" i="44"/>
  <c r="D6" i="44"/>
  <c r="B6" i="44"/>
  <c r="B10" i="59"/>
  <c r="B9" i="59"/>
  <c r="B8" i="59"/>
  <c r="B7" i="59"/>
  <c r="B6" i="59"/>
  <c r="B5" i="59"/>
  <c r="AJ31" i="58" l="1"/>
  <c r="AF31" i="58"/>
  <c r="AD31" i="58"/>
  <c r="AB31" i="58"/>
  <c r="Z31" i="58"/>
  <c r="V31" i="58"/>
  <c r="L31" i="58"/>
  <c r="H31" i="58"/>
  <c r="F31" i="58"/>
  <c r="D31" i="58"/>
  <c r="AL30" i="58"/>
  <c r="AL32" i="58" s="1"/>
  <c r="AJ30" i="58"/>
  <c r="AJ32" i="58" s="1"/>
  <c r="AH30" i="58"/>
  <c r="AH32" i="58" s="1"/>
  <c r="AF30" i="58"/>
  <c r="AF32" i="58" s="1"/>
  <c r="AD30" i="58"/>
  <c r="AD32" i="58" s="1"/>
  <c r="AB30" i="58"/>
  <c r="AB32" i="58" s="1"/>
  <c r="Z30" i="58"/>
  <c r="Z32" i="58" s="1"/>
  <c r="X30" i="58"/>
  <c r="X31" i="58" s="1"/>
  <c r="V30" i="58"/>
  <c r="V32" i="58" s="1"/>
  <c r="T30" i="58"/>
  <c r="T31" i="58" s="1"/>
  <c r="R30" i="58"/>
  <c r="R31" i="58" s="1"/>
  <c r="P30" i="58"/>
  <c r="P31" i="58" s="1"/>
  <c r="N30" i="58"/>
  <c r="N32" i="58" s="1"/>
  <c r="L30" i="58"/>
  <c r="L32" i="58" s="1"/>
  <c r="J30" i="58"/>
  <c r="J32" i="58" s="1"/>
  <c r="H30" i="58"/>
  <c r="H32" i="58" s="1"/>
  <c r="F30" i="58"/>
  <c r="F32" i="58" s="1"/>
  <c r="D30" i="58"/>
  <c r="D32" i="58" s="1"/>
  <c r="AL26" i="58"/>
  <c r="AJ26" i="58"/>
  <c r="AH26" i="58"/>
  <c r="AF26" i="58"/>
  <c r="AD26" i="58"/>
  <c r="AB26" i="58"/>
  <c r="Z26" i="58"/>
  <c r="X26" i="58"/>
  <c r="V26" i="58"/>
  <c r="T26" i="58"/>
  <c r="R26" i="58"/>
  <c r="P26" i="58"/>
  <c r="N26" i="58"/>
  <c r="L26" i="58"/>
  <c r="J26" i="58"/>
  <c r="H26" i="58"/>
  <c r="F26" i="58"/>
  <c r="D26" i="58"/>
  <c r="AL25" i="58"/>
  <c r="AJ25" i="58"/>
  <c r="AH25" i="58"/>
  <c r="AF25" i="58"/>
  <c r="AD25" i="58"/>
  <c r="AB25" i="58"/>
  <c r="Z25" i="58"/>
  <c r="X25" i="58"/>
  <c r="V25" i="58"/>
  <c r="T25" i="58"/>
  <c r="R25" i="58"/>
  <c r="P25" i="58"/>
  <c r="N25" i="58"/>
  <c r="L25" i="58"/>
  <c r="J25" i="58"/>
  <c r="H25" i="58"/>
  <c r="F25" i="58"/>
  <c r="D25" i="58"/>
  <c r="AL23" i="58"/>
  <c r="AJ23" i="58"/>
  <c r="AH23" i="58"/>
  <c r="AF23" i="58"/>
  <c r="AD23" i="58"/>
  <c r="AB23" i="58"/>
  <c r="Z23" i="58"/>
  <c r="X23" i="58"/>
  <c r="V23" i="58"/>
  <c r="T23" i="58"/>
  <c r="R23" i="58"/>
  <c r="P23" i="58"/>
  <c r="N23" i="58"/>
  <c r="L23" i="58"/>
  <c r="J23" i="58"/>
  <c r="H23" i="58"/>
  <c r="F23" i="58"/>
  <c r="D23" i="58"/>
  <c r="AL22" i="58"/>
  <c r="AJ22" i="58"/>
  <c r="AH22" i="58"/>
  <c r="AF22" i="58"/>
  <c r="AD22" i="58"/>
  <c r="AB22" i="58"/>
  <c r="Z22" i="58"/>
  <c r="X22" i="58"/>
  <c r="V22" i="58"/>
  <c r="T22" i="58"/>
  <c r="R22" i="58"/>
  <c r="P22" i="58"/>
  <c r="N22" i="58"/>
  <c r="L22" i="58"/>
  <c r="J22" i="58"/>
  <c r="H22" i="58"/>
  <c r="F22" i="58"/>
  <c r="D22" i="58"/>
  <c r="AL20" i="58"/>
  <c r="AJ20" i="58"/>
  <c r="AH20" i="58"/>
  <c r="AF20" i="58"/>
  <c r="AD20" i="58"/>
  <c r="AB20" i="58"/>
  <c r="Z20" i="58"/>
  <c r="X20" i="58"/>
  <c r="V20" i="58"/>
  <c r="T20" i="58"/>
  <c r="R20" i="58"/>
  <c r="P20" i="58"/>
  <c r="N20" i="58"/>
  <c r="L20" i="58"/>
  <c r="J20" i="58"/>
  <c r="H20" i="58"/>
  <c r="F20" i="58"/>
  <c r="D20" i="58"/>
  <c r="AL19" i="58"/>
  <c r="AJ19" i="58"/>
  <c r="AH19" i="58"/>
  <c r="AF19" i="58"/>
  <c r="AD19" i="58"/>
  <c r="AB19" i="58"/>
  <c r="Z19" i="58"/>
  <c r="X19" i="58"/>
  <c r="V19" i="58"/>
  <c r="T19" i="58"/>
  <c r="R19" i="58"/>
  <c r="P19" i="58"/>
  <c r="N19" i="58"/>
  <c r="L19" i="58"/>
  <c r="J19" i="58"/>
  <c r="H19" i="58"/>
  <c r="F19" i="58"/>
  <c r="D19" i="58"/>
  <c r="AL17" i="58"/>
  <c r="AJ17" i="58"/>
  <c r="AH17" i="58"/>
  <c r="AF17" i="58"/>
  <c r="AD17" i="58"/>
  <c r="AB17" i="58"/>
  <c r="Z17" i="58"/>
  <c r="X17" i="58"/>
  <c r="V17" i="58"/>
  <c r="T17" i="58"/>
  <c r="R17" i="58"/>
  <c r="P17" i="58"/>
  <c r="N17" i="58"/>
  <c r="L17" i="58"/>
  <c r="J17" i="58"/>
  <c r="H17" i="58"/>
  <c r="F17" i="58"/>
  <c r="D17" i="58"/>
  <c r="AL16" i="58"/>
  <c r="AJ16" i="58"/>
  <c r="AH16" i="58"/>
  <c r="AF16" i="58"/>
  <c r="AD16" i="58"/>
  <c r="AB16" i="58"/>
  <c r="Z16" i="58"/>
  <c r="X16" i="58"/>
  <c r="V16" i="58"/>
  <c r="T16" i="58"/>
  <c r="R16" i="58"/>
  <c r="P16" i="58"/>
  <c r="N16" i="58"/>
  <c r="L16" i="58"/>
  <c r="J16" i="58"/>
  <c r="H16" i="58"/>
  <c r="F16" i="58"/>
  <c r="D16" i="58"/>
  <c r="AL14" i="58"/>
  <c r="AJ14" i="58"/>
  <c r="AH14" i="58"/>
  <c r="AF14" i="58"/>
  <c r="AD14" i="58"/>
  <c r="AB14" i="58"/>
  <c r="Z14" i="58"/>
  <c r="X14" i="58"/>
  <c r="V14" i="58"/>
  <c r="T14" i="58"/>
  <c r="R14" i="58"/>
  <c r="P14" i="58"/>
  <c r="N14" i="58"/>
  <c r="L14" i="58"/>
  <c r="J14" i="58"/>
  <c r="H14" i="58"/>
  <c r="F14" i="58"/>
  <c r="D14" i="58"/>
  <c r="AL13" i="58"/>
  <c r="AJ13" i="58"/>
  <c r="AH13" i="58"/>
  <c r="AF13" i="58"/>
  <c r="AD13" i="58"/>
  <c r="AB13" i="58"/>
  <c r="Z13" i="58"/>
  <c r="X13" i="58"/>
  <c r="V13" i="58"/>
  <c r="T13" i="58"/>
  <c r="R13" i="58"/>
  <c r="P13" i="58"/>
  <c r="N13" i="58"/>
  <c r="L13" i="58"/>
  <c r="J13" i="58"/>
  <c r="H13" i="58"/>
  <c r="F13" i="58"/>
  <c r="D13" i="58"/>
  <c r="AL11" i="58"/>
  <c r="AJ11" i="58"/>
  <c r="AH11" i="58"/>
  <c r="AF11" i="58"/>
  <c r="AD11" i="58"/>
  <c r="AB11" i="58"/>
  <c r="Z11" i="58"/>
  <c r="X11" i="58"/>
  <c r="V11" i="58"/>
  <c r="T11" i="58"/>
  <c r="R11" i="58"/>
  <c r="P11" i="58"/>
  <c r="N11" i="58"/>
  <c r="L11" i="58"/>
  <c r="J11" i="58"/>
  <c r="H11" i="58"/>
  <c r="F11" i="58"/>
  <c r="D11" i="58"/>
  <c r="AL10" i="58"/>
  <c r="AJ10" i="58"/>
  <c r="AH10" i="58"/>
  <c r="AF10" i="58"/>
  <c r="AD10" i="58"/>
  <c r="AB10" i="58"/>
  <c r="Z10" i="58"/>
  <c r="X10" i="58"/>
  <c r="V10" i="58"/>
  <c r="T10" i="58"/>
  <c r="R10" i="58"/>
  <c r="P10" i="58"/>
  <c r="N10" i="58"/>
  <c r="L10" i="58"/>
  <c r="J10" i="58"/>
  <c r="H10" i="58"/>
  <c r="F10" i="58"/>
  <c r="D10" i="58"/>
  <c r="K13" i="56"/>
  <c r="Q11" i="56"/>
  <c r="O11" i="56"/>
  <c r="M11" i="56"/>
  <c r="K11" i="56"/>
  <c r="H11" i="56"/>
  <c r="K10" i="56"/>
  <c r="K9" i="56"/>
  <c r="K8" i="56"/>
  <c r="K7" i="56"/>
  <c r="M34" i="57"/>
  <c r="K34" i="57"/>
  <c r="G34" i="57"/>
  <c r="E34" i="57"/>
  <c r="C34" i="57"/>
  <c r="C31" i="57"/>
  <c r="M28" i="57"/>
  <c r="K28" i="57"/>
  <c r="G28" i="57"/>
  <c r="E28" i="57"/>
  <c r="C28" i="57"/>
  <c r="M25" i="57"/>
  <c r="K25" i="57"/>
  <c r="G25" i="57"/>
  <c r="E25" i="57"/>
  <c r="C25" i="57"/>
  <c r="G22" i="57"/>
  <c r="E22" i="57"/>
  <c r="C22" i="57"/>
  <c r="M19" i="57"/>
  <c r="K19" i="57"/>
  <c r="G19" i="57"/>
  <c r="E19" i="57"/>
  <c r="C19" i="57"/>
  <c r="M16" i="57"/>
  <c r="K16" i="57"/>
  <c r="G16" i="57"/>
  <c r="E16" i="57"/>
  <c r="C16" i="57"/>
  <c r="M13" i="57"/>
  <c r="K13" i="57"/>
  <c r="G13" i="57"/>
  <c r="E13" i="57"/>
  <c r="C13" i="57"/>
  <c r="M10" i="57"/>
  <c r="K10" i="57"/>
  <c r="G10" i="57"/>
  <c r="E10" i="57"/>
  <c r="C10" i="57"/>
  <c r="K7" i="57"/>
  <c r="I7" i="57"/>
  <c r="M6" i="57"/>
  <c r="M7" i="57" s="1"/>
  <c r="K6" i="57"/>
  <c r="G6" i="57"/>
  <c r="E6" i="57"/>
  <c r="C6" i="57"/>
  <c r="C7" i="57" s="1"/>
  <c r="G5" i="57"/>
  <c r="E5" i="57"/>
  <c r="C5" i="57"/>
  <c r="U18" i="29"/>
  <c r="S18" i="29"/>
  <c r="Q18" i="29"/>
  <c r="O18" i="29"/>
  <c r="M18" i="29"/>
  <c r="K18" i="29"/>
  <c r="I18" i="29"/>
  <c r="G18" i="29"/>
  <c r="E18" i="29"/>
  <c r="C17" i="29"/>
  <c r="C16" i="29"/>
  <c r="C18" i="29" s="1"/>
  <c r="U15" i="29"/>
  <c r="S15" i="29"/>
  <c r="Q15" i="29"/>
  <c r="O15" i="29"/>
  <c r="M15" i="29"/>
  <c r="K15" i="29"/>
  <c r="I15" i="29"/>
  <c r="G15" i="29"/>
  <c r="E15" i="29"/>
  <c r="C14" i="29"/>
  <c r="C13" i="29"/>
  <c r="C15" i="29" s="1"/>
  <c r="U12" i="29"/>
  <c r="S12" i="29"/>
  <c r="Q12" i="29"/>
  <c r="O12" i="29"/>
  <c r="M12" i="29"/>
  <c r="K12" i="29"/>
  <c r="I12" i="29"/>
  <c r="G12" i="29"/>
  <c r="C12" i="29" s="1"/>
  <c r="E12" i="29"/>
  <c r="C11" i="29"/>
  <c r="C10" i="29"/>
  <c r="U9" i="29"/>
  <c r="S9" i="29"/>
  <c r="Q9" i="29"/>
  <c r="O9" i="29"/>
  <c r="M9" i="29"/>
  <c r="K9" i="29"/>
  <c r="I9" i="29"/>
  <c r="G9" i="29"/>
  <c r="C9" i="29" s="1"/>
  <c r="E9" i="29"/>
  <c r="C8" i="29"/>
  <c r="C7" i="29"/>
  <c r="C6" i="29"/>
  <c r="C5" i="29"/>
  <c r="E7" i="57" l="1"/>
  <c r="G7" i="57"/>
  <c r="P32" i="58"/>
  <c r="R32" i="58"/>
  <c r="T32" i="58"/>
  <c r="J31" i="58"/>
  <c r="AH31" i="58"/>
  <c r="AL31" i="58"/>
  <c r="N31" i="58"/>
  <c r="X32" i="58"/>
  <c r="AC18" i="34" l="1"/>
  <c r="AA18" i="34"/>
  <c r="Y18" i="34"/>
  <c r="W18" i="34"/>
  <c r="U18" i="34"/>
  <c r="S18" i="34"/>
  <c r="Q18" i="34"/>
  <c r="O18" i="34"/>
  <c r="C18" i="34" s="1"/>
  <c r="M18" i="34"/>
  <c r="K18" i="34"/>
  <c r="I18" i="34"/>
  <c r="G18" i="34"/>
  <c r="E18" i="34"/>
  <c r="C17" i="34"/>
  <c r="C16" i="34"/>
  <c r="AC15" i="34"/>
  <c r="AA15" i="34"/>
  <c r="Y15" i="34"/>
  <c r="W15" i="34"/>
  <c r="C15" i="34" s="1"/>
  <c r="U15" i="34"/>
  <c r="S15" i="34"/>
  <c r="Q15" i="34"/>
  <c r="O15" i="34"/>
  <c r="M15" i="34"/>
  <c r="K15" i="34"/>
  <c r="I15" i="34"/>
  <c r="G15" i="34"/>
  <c r="E15" i="34"/>
  <c r="C14" i="34"/>
  <c r="C13" i="34"/>
  <c r="AC12" i="34"/>
  <c r="AA12" i="34"/>
  <c r="Y12" i="34"/>
  <c r="W12" i="34"/>
  <c r="U12" i="34"/>
  <c r="S12" i="34"/>
  <c r="Q12" i="34"/>
  <c r="O12" i="34"/>
  <c r="M12" i="34"/>
  <c r="K12" i="34"/>
  <c r="I12" i="34"/>
  <c r="G12" i="34"/>
  <c r="C12" i="34" s="1"/>
  <c r="E12" i="34"/>
  <c r="C11" i="34"/>
  <c r="C10" i="34"/>
  <c r="AC9" i="34"/>
  <c r="AA9" i="34"/>
  <c r="Y9" i="34"/>
  <c r="W9" i="34"/>
  <c r="U9" i="34"/>
  <c r="S9" i="34"/>
  <c r="Q9" i="34"/>
  <c r="O9" i="34"/>
  <c r="C9" i="34" s="1"/>
  <c r="M9" i="34"/>
  <c r="K9" i="34"/>
  <c r="I9" i="34"/>
  <c r="G9" i="34"/>
  <c r="E9" i="34"/>
  <c r="D8" i="34"/>
  <c r="C8" i="34"/>
  <c r="D7" i="34"/>
  <c r="C7" i="34"/>
  <c r="D6" i="34"/>
  <c r="C6" i="34"/>
  <c r="C5" i="34"/>
</calcChain>
</file>

<file path=xl/sharedStrings.xml><?xml version="1.0" encoding="utf-8"?>
<sst xmlns="http://schemas.openxmlformats.org/spreadsheetml/2006/main" count="1121" uniqueCount="522">
  <si>
    <t>計</t>
  </si>
  <si>
    <t>－</t>
  </si>
  <si>
    <t>区　　　　　　　分</t>
  </si>
  <si>
    <t>幼稚園</t>
  </si>
  <si>
    <t>小学校</t>
  </si>
  <si>
    <t>中学校</t>
  </si>
  <si>
    <t>維持修繕費</t>
  </si>
  <si>
    <t>補助費等</t>
  </si>
  <si>
    <t>建設事業費</t>
  </si>
  <si>
    <t>災害復旧費</t>
  </si>
  <si>
    <t>(学級)</t>
  </si>
  <si>
    <t>(人)</t>
  </si>
  <si>
    <t>(千円)</t>
  </si>
  <si>
    <t>(円)</t>
  </si>
  <si>
    <t>年度別</t>
  </si>
  <si>
    <t>総　　数</t>
  </si>
  <si>
    <t>大　　学</t>
  </si>
  <si>
    <t>短期大学</t>
  </si>
  <si>
    <t>高等学校</t>
  </si>
  <si>
    <t>中 学 校</t>
  </si>
  <si>
    <t>小 学 校</t>
  </si>
  <si>
    <t>幼 稚 園</t>
  </si>
  <si>
    <t>専修学校</t>
  </si>
  <si>
    <t>総　　　数</t>
  </si>
  <si>
    <t>１　学　年</t>
  </si>
  <si>
    <t>２　学　年</t>
  </si>
  <si>
    <t>３　学　年</t>
  </si>
  <si>
    <t>４　学　年</t>
  </si>
  <si>
    <t>５　学　年</t>
  </si>
  <si>
    <t>６　学　年</t>
  </si>
  <si>
    <t>男</t>
  </si>
  <si>
    <t>女</t>
  </si>
  <si>
    <t>区　　　分</t>
  </si>
  <si>
    <t>本 町</t>
  </si>
  <si>
    <t>南</t>
  </si>
  <si>
    <t>東</t>
  </si>
  <si>
    <t>北</t>
  </si>
  <si>
    <t>大 根</t>
  </si>
  <si>
    <t>西</t>
  </si>
  <si>
    <t>上</t>
  </si>
  <si>
    <t>広 畑</t>
  </si>
  <si>
    <t>渋 沢</t>
  </si>
  <si>
    <t>末 広</t>
  </si>
  <si>
    <t>南が丘</t>
  </si>
  <si>
    <t>堀 川</t>
  </si>
  <si>
    <t>鶴 巻</t>
  </si>
  <si>
    <t>学級数（学級）</t>
  </si>
  <si>
    <t>児童数（ 人 ）</t>
  </si>
  <si>
    <t>普通教室数</t>
  </si>
  <si>
    <t>特別教室数</t>
  </si>
  <si>
    <t>屋内運動場</t>
  </si>
  <si>
    <t>総　　　　数</t>
  </si>
  <si>
    <t>総　　　　　数</t>
  </si>
  <si>
    <t>（就職進学者を含む）</t>
  </si>
  <si>
    <t>（就職新入学者を含む）</t>
  </si>
  <si>
    <t>死亡・不詳</t>
  </si>
  <si>
    <t>Ａ及びＢのうち</t>
  </si>
  <si>
    <t>就職している者</t>
  </si>
  <si>
    <t>高　等　学　校　本　科</t>
  </si>
  <si>
    <t>全　日　制</t>
  </si>
  <si>
    <t>定　時　制</t>
  </si>
  <si>
    <t>総　　　数</t>
    <rPh sb="0" eb="1">
      <t>ソウ</t>
    </rPh>
    <rPh sb="4" eb="5">
      <t>カズ</t>
    </rPh>
    <phoneticPr fontId="7"/>
  </si>
  <si>
    <t>本　町</t>
  </si>
  <si>
    <t>大　根</t>
  </si>
  <si>
    <t>渋　沢</t>
  </si>
  <si>
    <t>鶴　巻</t>
  </si>
  <si>
    <t>生徒数（ 人 ）</t>
  </si>
  <si>
    <t>教　員</t>
  </si>
  <si>
    <t>職　員</t>
  </si>
  <si>
    <t>運動場</t>
  </si>
  <si>
    <t>建物等</t>
  </si>
  <si>
    <t>校　舎</t>
  </si>
  <si>
    <t>教職員数
（人）</t>
    <rPh sb="6" eb="7">
      <t>ニン</t>
    </rPh>
    <phoneticPr fontId="7"/>
  </si>
  <si>
    <t>建　　物
（室）</t>
    <rPh sb="6" eb="7">
      <t>シツ</t>
    </rPh>
    <phoneticPr fontId="7"/>
  </si>
  <si>
    <t>学　級　数</t>
  </si>
  <si>
    <t>公 立</t>
  </si>
  <si>
    <t>個 人</t>
  </si>
  <si>
    <t>年　度　別</t>
  </si>
  <si>
    <t>教員総数</t>
  </si>
  <si>
    <t>本務教員数</t>
  </si>
  <si>
    <t>公立本務教員数</t>
  </si>
  <si>
    <t>兼務教員数</t>
  </si>
  <si>
    <t>本務職員数</t>
  </si>
  <si>
    <t>本町</t>
  </si>
  <si>
    <t>大根</t>
  </si>
  <si>
    <t>ほりかわ</t>
  </si>
  <si>
    <t>園児数（ 人 ）</t>
  </si>
  <si>
    <t>教員数（ 人 ）</t>
  </si>
  <si>
    <t>保育教室</t>
  </si>
  <si>
    <t>園　舎</t>
  </si>
  <si>
    <t>建 物
（室）</t>
    <rPh sb="5" eb="6">
      <t>シツ</t>
    </rPh>
    <phoneticPr fontId="7"/>
  </si>
  <si>
    <t>　単位：人、％　　　　　　　　　　　　　　　　　　（各年５月１日現在）教育総務課調　</t>
  </si>
  <si>
    <t>幼児数</t>
  </si>
  <si>
    <t>園児数</t>
  </si>
  <si>
    <t>就園率</t>
  </si>
  <si>
    <t>みなみがおか</t>
  </si>
  <si>
    <t>全　　　　　日　　　　　制</t>
  </si>
  <si>
    <t>定　　　　　　　時　　　　　　　制</t>
  </si>
  <si>
    <t>１学年</t>
  </si>
  <si>
    <t>２学年</t>
  </si>
  <si>
    <t>３学年</t>
  </si>
  <si>
    <t>４学年</t>
  </si>
  <si>
    <t>総　　　　　　　数</t>
  </si>
  <si>
    <t>本　務　教　員　数</t>
  </si>
  <si>
    <t>兼　務　教　員　数</t>
  </si>
  <si>
    <t>学　　　校　　　数</t>
  </si>
  <si>
    <t>生　　　徒　　　数</t>
  </si>
  <si>
    <t>教　　　員　　　数</t>
  </si>
  <si>
    <t>私　立</t>
  </si>
  <si>
    <t>国　立</t>
  </si>
  <si>
    <t>区　分</t>
  </si>
  <si>
    <t>名　　　　　　　　　称</t>
  </si>
  <si>
    <t>点　数</t>
  </si>
  <si>
    <t>指定又は</t>
  </si>
  <si>
    <t>登録年月日</t>
  </si>
  <si>
    <t>所　在　地　・　所　有　者　等</t>
  </si>
  <si>
    <t>〃</t>
  </si>
  <si>
    <t>　　〃　　</t>
  </si>
  <si>
    <t>秦野市南矢名</t>
  </si>
  <si>
    <t>竹本駒之助</t>
  </si>
  <si>
    <t>猿渡堰堤</t>
  </si>
  <si>
    <t>１　基</t>
  </si>
  <si>
    <t>神奈川県</t>
  </si>
  <si>
    <t>山ノ神堰堤</t>
  </si>
  <si>
    <t>　　　　〃　　　　</t>
  </si>
  <si>
    <t>　 〃 　</t>
  </si>
  <si>
    <t>戸川堰堤</t>
  </si>
  <si>
    <t>鶴巻の大ケヤキ</t>
  </si>
  <si>
    <t>１　本</t>
  </si>
  <si>
    <t>木造大日如来坐像</t>
  </si>
  <si>
    <t>１　体</t>
  </si>
  <si>
    <t>宝蓮寺</t>
  </si>
  <si>
    <t>二子塚古墳</t>
  </si>
  <si>
    <t>秦野市平沢同明遺跡出土の弥生前期壺形土器</t>
  </si>
  <si>
    <t>１　点</t>
  </si>
  <si>
    <t>石造六地蔵尊像</t>
  </si>
  <si>
    <t>６　体</t>
  </si>
  <si>
    <t>秦野市渋沢２６４４</t>
  </si>
  <si>
    <t>真静院</t>
  </si>
  <si>
    <t>木造聖観音菩薩立像</t>
  </si>
  <si>
    <t>東光寺</t>
  </si>
  <si>
    <t>木造薬師如来立像</t>
  </si>
  <si>
    <t>　〃　</t>
  </si>
  <si>
    <t>個人蔵</t>
  </si>
  <si>
    <t>弥生式土器</t>
  </si>
  <si>
    <t>南小学校</t>
  </si>
  <si>
    <t>ニホンオオカミの頭骨</t>
  </si>
  <si>
    <t>米倉丹後守一族の墓地</t>
  </si>
  <si>
    <t>１　所</t>
  </si>
  <si>
    <t>蔵林寺</t>
  </si>
  <si>
    <t>木造十一面観音菩薩立像</t>
  </si>
  <si>
    <t>太岳院</t>
  </si>
  <si>
    <t>杉</t>
  </si>
  <si>
    <t>２　本</t>
  </si>
  <si>
    <t>白山神社</t>
  </si>
  <si>
    <t>大ムク</t>
  </si>
  <si>
    <t>八坂神社</t>
  </si>
  <si>
    <t>公孫樹</t>
  </si>
  <si>
    <t>稲荷神社</t>
  </si>
  <si>
    <t>桜</t>
  </si>
  <si>
    <t>源実朝公御首塚</t>
  </si>
  <si>
    <t>秦野市</t>
  </si>
  <si>
    <t>１　群</t>
  </si>
  <si>
    <t>桜土手古墳群</t>
  </si>
  <si>
    <t>瓜生野百八松明</t>
  </si>
  <si>
    <t>１団体</t>
  </si>
  <si>
    <t>瓜生野百八松明保存会</t>
  </si>
  <si>
    <t>瓜生野盆踊り</t>
  </si>
  <si>
    <t>瓜生野盆踊り保存会</t>
  </si>
  <si>
    <t>秦野市鶴巻１８６１</t>
  </si>
  <si>
    <t>極楽寺</t>
  </si>
  <si>
    <t>円通寺</t>
  </si>
  <si>
    <t>木造阿弥陀如来坐像</t>
  </si>
  <si>
    <t>金蔵院</t>
  </si>
  <si>
    <t>木造毘沙門天立像</t>
  </si>
  <si>
    <t>龍法寺</t>
  </si>
  <si>
    <t>木造不動明王立像</t>
  </si>
  <si>
    <t>宝泉院</t>
  </si>
  <si>
    <t>木造五智如来坐像</t>
  </si>
  <si>
    <t>４　体</t>
  </si>
  <si>
    <t>１８体</t>
  </si>
  <si>
    <t>泉蔵寺</t>
  </si>
  <si>
    <t>健速神社本殿</t>
  </si>
  <si>
    <t>１　棟</t>
  </si>
  <si>
    <t>健速神社</t>
  </si>
  <si>
    <t>命徳寺山門</t>
  </si>
  <si>
    <t>命徳寺</t>
  </si>
  <si>
    <t>八幡神社本殿</t>
  </si>
  <si>
    <t>八幡神社</t>
  </si>
  <si>
    <t>総　数</t>
  </si>
  <si>
    <t>神　　　　　道</t>
  </si>
  <si>
    <t>仏　　　　　教</t>
  </si>
  <si>
    <t>諸　教</t>
  </si>
  <si>
    <t>神　社</t>
  </si>
  <si>
    <t>教　会</t>
  </si>
  <si>
    <t>寺　院</t>
  </si>
  <si>
    <t>死亡・不詳以外の者</t>
  </si>
  <si>
    <t>Ａ、Ｂ、就職者及び</t>
    <rPh sb="4" eb="6">
      <t>シュウショク</t>
    </rPh>
    <rPh sb="6" eb="7">
      <t>シャ</t>
    </rPh>
    <rPh sb="7" eb="8">
      <t>オヨ</t>
    </rPh>
    <phoneticPr fontId="7"/>
  </si>
  <si>
    <t xml:space="preserve">                                                教育総務課、学校教育課調　</t>
    <rPh sb="54" eb="56">
      <t>ガッコウ</t>
    </rPh>
    <rPh sb="56" eb="58">
      <t>キョウイク</t>
    </rPh>
    <rPh sb="58" eb="59">
      <t>カ</t>
    </rPh>
    <phoneticPr fontId="7"/>
  </si>
  <si>
    <t>ＵＲ都市機構神奈川地域支社</t>
    <rPh sb="2" eb="3">
      <t>ト</t>
    </rPh>
    <rPh sb="3" eb="4">
      <t>シ</t>
    </rPh>
    <rPh sb="4" eb="6">
      <t>キコウ</t>
    </rPh>
    <rPh sb="6" eb="9">
      <t>カナガワ</t>
    </rPh>
    <rPh sb="9" eb="11">
      <t>チイキ</t>
    </rPh>
    <rPh sb="11" eb="13">
      <t>シシャ</t>
    </rPh>
    <phoneticPr fontId="7"/>
  </si>
  <si>
    <t>木造二王立像</t>
    <rPh sb="0" eb="2">
      <t>モクゾウ</t>
    </rPh>
    <rPh sb="2" eb="3">
      <t>ニ</t>
    </rPh>
    <rPh sb="3" eb="4">
      <t>オウ</t>
    </rPh>
    <rPh sb="4" eb="5">
      <t>タ</t>
    </rPh>
    <rPh sb="5" eb="6">
      <t>ゾウ</t>
    </rPh>
    <phoneticPr fontId="7"/>
  </si>
  <si>
    <t>２　体</t>
    <rPh sb="2" eb="3">
      <t>カラダ</t>
    </rPh>
    <phoneticPr fontId="7"/>
  </si>
  <si>
    <t xml:space="preserve">特別支援学校 </t>
    <rPh sb="0" eb="2">
      <t>トクベツ</t>
    </rPh>
    <rPh sb="2" eb="4">
      <t>シエン</t>
    </rPh>
    <rPh sb="4" eb="6">
      <t>ガッコウ</t>
    </rPh>
    <phoneticPr fontId="7"/>
  </si>
  <si>
    <t>私立</t>
    <rPh sb="0" eb="1">
      <t>ワタクシ</t>
    </rPh>
    <phoneticPr fontId="7"/>
  </si>
  <si>
    <t>１　幅</t>
    <rPh sb="2" eb="3">
      <t>ハバ</t>
    </rPh>
    <phoneticPr fontId="7"/>
  </si>
  <si>
    <t>菅原神社</t>
    <rPh sb="0" eb="2">
      <t>スガワラ</t>
    </rPh>
    <rPh sb="2" eb="4">
      <t>ジンジャ</t>
    </rPh>
    <phoneticPr fontId="7"/>
  </si>
  <si>
    <t>１　点</t>
    <rPh sb="2" eb="3">
      <t>テン</t>
    </rPh>
    <phoneticPr fontId="7"/>
  </si>
  <si>
    <t>１３体</t>
    <rPh sb="2" eb="3">
      <t>タイ</t>
    </rPh>
    <phoneticPr fontId="7"/>
  </si>
  <si>
    <t>木造十王像他</t>
    <rPh sb="5" eb="6">
      <t>タ</t>
    </rPh>
    <phoneticPr fontId="7"/>
  </si>
  <si>
    <t>石造十王像他</t>
    <rPh sb="5" eb="6">
      <t>タ</t>
    </rPh>
    <phoneticPr fontId="7"/>
  </si>
  <si>
    <t>１　基</t>
    <rPh sb="2" eb="3">
      <t>キ</t>
    </rPh>
    <phoneticPr fontId="7"/>
  </si>
  <si>
    <t>戸川原自治会</t>
    <rPh sb="0" eb="2">
      <t>トカワ</t>
    </rPh>
    <rPh sb="2" eb="3">
      <t>ハラ</t>
    </rPh>
    <rPh sb="3" eb="6">
      <t>ジチカイ</t>
    </rPh>
    <phoneticPr fontId="7"/>
  </si>
  <si>
    <t>　　　２　学校給食費及び結核対策費は除く</t>
    <rPh sb="5" eb="7">
      <t>ガッコウ</t>
    </rPh>
    <rPh sb="7" eb="9">
      <t>キュウショク</t>
    </rPh>
    <rPh sb="9" eb="10">
      <t>ヒ</t>
    </rPh>
    <rPh sb="10" eb="11">
      <t>オヨ</t>
    </rPh>
    <rPh sb="12" eb="14">
      <t>ケッカク</t>
    </rPh>
    <rPh sb="14" eb="17">
      <t>タイサクヒ</t>
    </rPh>
    <rPh sb="18" eb="19">
      <t>ノゾ</t>
    </rPh>
    <phoneticPr fontId="7"/>
  </si>
  <si>
    <t>県指定</t>
    <rPh sb="0" eb="1">
      <t>ケン</t>
    </rPh>
    <rPh sb="1" eb="3">
      <t>シテイ</t>
    </rPh>
    <phoneticPr fontId="7"/>
  </si>
  <si>
    <t>国指定</t>
    <rPh sb="1" eb="3">
      <t>シテイ</t>
    </rPh>
    <phoneticPr fontId="7"/>
  </si>
  <si>
    <t>地神社</t>
    <rPh sb="0" eb="1">
      <t>チ</t>
    </rPh>
    <rPh sb="1" eb="2">
      <t>カミ</t>
    </rPh>
    <rPh sb="2" eb="3">
      <t>ヤシロ</t>
    </rPh>
    <phoneticPr fontId="7"/>
  </si>
  <si>
    <t>戸川原の双体道祖神</t>
    <rPh sb="2" eb="3">
      <t>ハラ</t>
    </rPh>
    <rPh sb="4" eb="5">
      <t>ソウ</t>
    </rPh>
    <rPh sb="5" eb="6">
      <t>カラダ</t>
    </rPh>
    <rPh sb="6" eb="9">
      <t>ドウソジン</t>
    </rPh>
    <phoneticPr fontId="7"/>
  </si>
  <si>
    <t>建　物
（室）</t>
    <rPh sb="5" eb="6">
      <t>シツ</t>
    </rPh>
    <phoneticPr fontId="7"/>
  </si>
  <si>
    <t>　単位：校　　　　　　　　　　　　　（各年度５月１日現在）学校基本調査、大学統計調査　</t>
    <rPh sb="21" eb="22">
      <t>ド</t>
    </rPh>
    <phoneticPr fontId="7"/>
  </si>
  <si>
    <t>芸能　義太夫節浄瑠璃</t>
    <rPh sb="0" eb="2">
      <t>ゲイノウ</t>
    </rPh>
    <phoneticPr fontId="7"/>
  </si>
  <si>
    <t>　〃　千村５０３</t>
    <rPh sb="3" eb="5">
      <t>チムラ</t>
    </rPh>
    <phoneticPr fontId="7"/>
  </si>
  <si>
    <t>　〃　上大槻８９９</t>
    <rPh sb="3" eb="6">
      <t>カミオオヅキ</t>
    </rPh>
    <phoneticPr fontId="7"/>
  </si>
  <si>
    <t>　〃　戸川７０１</t>
    <rPh sb="3" eb="5">
      <t>トカワ</t>
    </rPh>
    <phoneticPr fontId="7"/>
  </si>
  <si>
    <t>秦野市他</t>
    <rPh sb="0" eb="3">
      <t>ハダノシ</t>
    </rPh>
    <phoneticPr fontId="7"/>
  </si>
  <si>
    <t>二子塚古墳出土の銀装圭頭大刀　附二子塚古墳横穴式石室内出土遺物</t>
    <rPh sb="0" eb="2">
      <t>フタゴ</t>
    </rPh>
    <rPh sb="2" eb="3">
      <t>ヅカ</t>
    </rPh>
    <rPh sb="3" eb="5">
      <t>コフン</t>
    </rPh>
    <rPh sb="5" eb="7">
      <t>シュツド</t>
    </rPh>
    <rPh sb="8" eb="14">
      <t>ギンソウ</t>
    </rPh>
    <rPh sb="15" eb="16">
      <t>フ</t>
    </rPh>
    <rPh sb="16" eb="21">
      <t>フタゴヅカコフン</t>
    </rPh>
    <rPh sb="21" eb="23">
      <t>ヨコアナ</t>
    </rPh>
    <rPh sb="23" eb="24">
      <t>シキ</t>
    </rPh>
    <rPh sb="24" eb="26">
      <t>セキシツ</t>
    </rPh>
    <rPh sb="26" eb="27">
      <t>ナイ</t>
    </rPh>
    <rPh sb="27" eb="29">
      <t>シュツド</t>
    </rPh>
    <rPh sb="29" eb="31">
      <t>イブツ</t>
    </rPh>
    <phoneticPr fontId="7"/>
  </si>
  <si>
    <t>　１６７　小学校教育施設の状況</t>
    <phoneticPr fontId="7"/>
  </si>
  <si>
    <t>鶴巻下部大山灯籠行事</t>
    <rPh sb="2" eb="3">
      <t>シモ</t>
    </rPh>
    <rPh sb="3" eb="4">
      <t>ブ</t>
    </rPh>
    <rPh sb="4" eb="6">
      <t>オオヤマ</t>
    </rPh>
    <rPh sb="6" eb="8">
      <t>トウロウ</t>
    </rPh>
    <rPh sb="8" eb="10">
      <t>ギョウジ</t>
    </rPh>
    <phoneticPr fontId="7"/>
  </si>
  <si>
    <t>１　件</t>
    <rPh sb="2" eb="3">
      <t>ケン</t>
    </rPh>
    <phoneticPr fontId="7"/>
  </si>
  <si>
    <t>鶴巻下部大山灯籠保存会</t>
    <rPh sb="0" eb="2">
      <t>ツルマキ</t>
    </rPh>
    <rPh sb="2" eb="3">
      <t>シモ</t>
    </rPh>
    <rPh sb="3" eb="4">
      <t>ブ</t>
    </rPh>
    <rPh sb="4" eb="6">
      <t>オオヤマ</t>
    </rPh>
    <rPh sb="6" eb="8">
      <t>トウロウ</t>
    </rPh>
    <rPh sb="8" eb="11">
      <t>ホゾンカイ</t>
    </rPh>
    <phoneticPr fontId="7"/>
  </si>
  <si>
    <t>－</t>
    <phoneticPr fontId="7"/>
  </si>
  <si>
    <t>（注）　認定こども園は、１０５保育所・認定こども園状況に掲載</t>
    <rPh sb="1" eb="2">
      <t>チュウ</t>
    </rPh>
    <rPh sb="4" eb="6">
      <t>ニンテイ</t>
    </rPh>
    <rPh sb="9" eb="10">
      <t>エン</t>
    </rPh>
    <rPh sb="15" eb="17">
      <t>ホイク</t>
    </rPh>
    <rPh sb="17" eb="18">
      <t>ショ</t>
    </rPh>
    <rPh sb="19" eb="21">
      <t>ニンテイ</t>
    </rPh>
    <rPh sb="24" eb="25">
      <t>エン</t>
    </rPh>
    <rPh sb="25" eb="27">
      <t>ジョウキョウ</t>
    </rPh>
    <rPh sb="28" eb="30">
      <t>ケイサイ</t>
    </rPh>
    <phoneticPr fontId="7"/>
  </si>
  <si>
    <t>　〃　下大槻３３０</t>
    <phoneticPr fontId="7"/>
  </si>
  <si>
    <t>建物等</t>
    <phoneticPr fontId="7"/>
  </si>
  <si>
    <t>　　　２　就園率＝園児数÷幼児数×１００</t>
    <phoneticPr fontId="7"/>
  </si>
  <si>
    <t>人件費</t>
    <phoneticPr fontId="7"/>
  </si>
  <si>
    <t>児童・生徒１人当たり経費</t>
    <phoneticPr fontId="7"/>
  </si>
  <si>
    <t>Ｈ１１年 ６ 月２１日</t>
    <phoneticPr fontId="7"/>
  </si>
  <si>
    <t>Ｓ４９年 ４ 月１９日</t>
    <phoneticPr fontId="7"/>
  </si>
  <si>
    <t>　〃　堀山下３８０－３</t>
    <phoneticPr fontId="7"/>
  </si>
  <si>
    <t>　〃　南矢名３６６</t>
    <phoneticPr fontId="7"/>
  </si>
  <si>
    <t>Ｈ２０年 ４ 月１８日</t>
    <rPh sb="3" eb="4">
      <t>ネン</t>
    </rPh>
    <rPh sb="7" eb="8">
      <t>ガツ</t>
    </rPh>
    <rPh sb="10" eb="11">
      <t>ニチ</t>
    </rPh>
    <phoneticPr fontId="7"/>
  </si>
  <si>
    <t>絵画束帯天神像掛幅　附享保十五年神影寄附願口上書及裏書</t>
    <rPh sb="0" eb="2">
      <t>カイガ</t>
    </rPh>
    <rPh sb="2" eb="4">
      <t>ソクタイ</t>
    </rPh>
    <rPh sb="4" eb="6">
      <t>テンジン</t>
    </rPh>
    <rPh sb="6" eb="7">
      <t>ゾウ</t>
    </rPh>
    <rPh sb="7" eb="8">
      <t>カ</t>
    </rPh>
    <rPh sb="8" eb="9">
      <t>ハバ</t>
    </rPh>
    <rPh sb="10" eb="11">
      <t>ツ</t>
    </rPh>
    <rPh sb="11" eb="13">
      <t>キョウホウ</t>
    </rPh>
    <rPh sb="13" eb="16">
      <t>ジュウゴネン</t>
    </rPh>
    <rPh sb="16" eb="18">
      <t>ミカゲ</t>
    </rPh>
    <rPh sb="18" eb="20">
      <t>キフ</t>
    </rPh>
    <rPh sb="20" eb="21">
      <t>ネガイ</t>
    </rPh>
    <rPh sb="21" eb="24">
      <t>コウジョウショ</t>
    </rPh>
    <rPh sb="24" eb="25">
      <t>オヨブ</t>
    </rPh>
    <rPh sb="25" eb="27">
      <t>ウラガキ</t>
    </rPh>
    <phoneticPr fontId="7"/>
  </si>
  <si>
    <t>Ｈ２２年 １ 月１５日</t>
    <rPh sb="3" eb="4">
      <t>ネン</t>
    </rPh>
    <rPh sb="7" eb="8">
      <t>ガツ</t>
    </rPh>
    <rPh sb="10" eb="11">
      <t>ニチ</t>
    </rPh>
    <phoneticPr fontId="7"/>
  </si>
  <si>
    <t>Ｈ２４年 １ 月２０日</t>
    <rPh sb="3" eb="4">
      <t>ネン</t>
    </rPh>
    <rPh sb="7" eb="8">
      <t>ガツ</t>
    </rPh>
    <rPh sb="10" eb="11">
      <t>ニチ</t>
    </rPh>
    <phoneticPr fontId="7"/>
  </si>
  <si>
    <r>
      <rPr>
        <sz val="7"/>
        <rFont val="ＭＳ 明朝"/>
        <family val="1"/>
        <charset val="128"/>
      </rPr>
      <t>1　 口</t>
    </r>
    <r>
      <rPr>
        <sz val="6.5"/>
        <rFont val="ＭＳ 明朝"/>
        <family val="1"/>
        <charset val="128"/>
      </rPr>
      <t>　　　　　　　　　　　　　　　　　　　　　　　　　　　　　　　　　</t>
    </r>
    <r>
      <rPr>
        <sz val="6"/>
        <rFont val="ＭＳ 明朝"/>
        <family val="1"/>
        <charset val="128"/>
      </rPr>
      <t>及び36点</t>
    </r>
    <rPh sb="3" eb="4">
      <t>クチ</t>
    </rPh>
    <rPh sb="37" eb="38">
      <t>オヨ</t>
    </rPh>
    <rPh sb="41" eb="42">
      <t>テン</t>
    </rPh>
    <phoneticPr fontId="7"/>
  </si>
  <si>
    <t>Ｈ２５年 ９ 月２７日</t>
    <rPh sb="3" eb="4">
      <t>ネン</t>
    </rPh>
    <rPh sb="7" eb="8">
      <t>ガツ</t>
    </rPh>
    <rPh sb="10" eb="11">
      <t>ニチ</t>
    </rPh>
    <phoneticPr fontId="7"/>
  </si>
  <si>
    <t>Ｈ２７年 ６ 月２３日</t>
    <rPh sb="3" eb="4">
      <t>ネン</t>
    </rPh>
    <rPh sb="7" eb="8">
      <t>ガツ</t>
    </rPh>
    <rPh sb="10" eb="11">
      <t>ニチ</t>
    </rPh>
    <phoneticPr fontId="7"/>
  </si>
  <si>
    <t>Ｈ１５年 ３ 月１８日</t>
    <rPh sb="3" eb="4">
      <t>ネン</t>
    </rPh>
    <phoneticPr fontId="7"/>
  </si>
  <si>
    <t>宇山商事店舗兼主屋</t>
    <rPh sb="0" eb="2">
      <t>ウヤマ</t>
    </rPh>
    <rPh sb="2" eb="4">
      <t>ショウジ</t>
    </rPh>
    <rPh sb="4" eb="6">
      <t>テンポ</t>
    </rPh>
    <rPh sb="6" eb="7">
      <t>ケン</t>
    </rPh>
    <rPh sb="7" eb="8">
      <t>シュ</t>
    </rPh>
    <rPh sb="8" eb="9">
      <t>ヤ</t>
    </rPh>
    <phoneticPr fontId="7"/>
  </si>
  <si>
    <t>１　棟</t>
    <rPh sb="2" eb="3">
      <t>トウ</t>
    </rPh>
    <phoneticPr fontId="7"/>
  </si>
  <si>
    <t>Ｈ２９年 ６ 月２８日</t>
    <rPh sb="3" eb="4">
      <t>ネン</t>
    </rPh>
    <rPh sb="7" eb="8">
      <t>ガツ</t>
    </rPh>
    <rPh sb="10" eb="11">
      <t>ニチ</t>
    </rPh>
    <phoneticPr fontId="7"/>
  </si>
  <si>
    <t>　〃　寿町</t>
    <rPh sb="3" eb="5">
      <t>コトブキチョウ</t>
    </rPh>
    <phoneticPr fontId="7"/>
  </si>
  <si>
    <t>個人所有</t>
    <rPh sb="0" eb="2">
      <t>コジン</t>
    </rPh>
    <rPh sb="2" eb="4">
      <t>ショユウ</t>
    </rPh>
    <phoneticPr fontId="7"/>
  </si>
  <si>
    <t>曽屋水道</t>
    <rPh sb="0" eb="2">
      <t>ソヤ</t>
    </rPh>
    <rPh sb="2" eb="4">
      <t>スイドウ</t>
    </rPh>
    <phoneticPr fontId="7"/>
  </si>
  <si>
    <t>Ｈ２９年１０月１３日</t>
    <rPh sb="3" eb="4">
      <t>ネン</t>
    </rPh>
    <rPh sb="6" eb="7">
      <t>ガツ</t>
    </rPh>
    <rPh sb="9" eb="10">
      <t>ニチ</t>
    </rPh>
    <phoneticPr fontId="7"/>
  </si>
  <si>
    <t>秦野市･曽屋神社</t>
    <rPh sb="0" eb="3">
      <t>ハダノシ</t>
    </rPh>
    <rPh sb="4" eb="6">
      <t>ソヤ</t>
    </rPh>
    <rPh sb="6" eb="8">
      <t>ジンジャ</t>
    </rPh>
    <phoneticPr fontId="7"/>
  </si>
  <si>
    <t>蓑毛大日堂</t>
    <rPh sb="0" eb="2">
      <t>ミノゲ</t>
    </rPh>
    <rPh sb="2" eb="4">
      <t>ダイニチ</t>
    </rPh>
    <rPh sb="4" eb="5">
      <t>ドウ</t>
    </rPh>
    <phoneticPr fontId="7"/>
  </si>
  <si>
    <t>Ｈ２９年１０月２７日</t>
    <rPh sb="3" eb="4">
      <t>ネン</t>
    </rPh>
    <rPh sb="6" eb="7">
      <t>ガツ</t>
    </rPh>
    <rPh sb="9" eb="10">
      <t>ニチ</t>
    </rPh>
    <phoneticPr fontId="7"/>
  </si>
  <si>
    <t>宝蓮寺</t>
    <rPh sb="0" eb="1">
      <t>タカラ</t>
    </rPh>
    <rPh sb="1" eb="2">
      <t>ハス</t>
    </rPh>
    <rPh sb="2" eb="3">
      <t>テラ</t>
    </rPh>
    <phoneticPr fontId="7"/>
  </si>
  <si>
    <t>蓑毛不動堂</t>
    <rPh sb="0" eb="2">
      <t>ミノゲ</t>
    </rPh>
    <rPh sb="2" eb="4">
      <t>フドウ</t>
    </rPh>
    <rPh sb="4" eb="5">
      <t>ドウ</t>
    </rPh>
    <phoneticPr fontId="7"/>
  </si>
  <si>
    <t>蓑毛地蔵堂</t>
    <rPh sb="0" eb="2">
      <t>ミノゲ</t>
    </rPh>
    <rPh sb="2" eb="4">
      <t>ジゾウ</t>
    </rPh>
    <rPh sb="4" eb="5">
      <t>ドウ</t>
    </rPh>
    <phoneticPr fontId="7"/>
  </si>
  <si>
    <t>蓑毛大日堂仁王門</t>
    <rPh sb="0" eb="2">
      <t>ミノゲ</t>
    </rPh>
    <rPh sb="2" eb="4">
      <t>ダイニチ</t>
    </rPh>
    <rPh sb="4" eb="5">
      <t>ドウ</t>
    </rPh>
    <rPh sb="5" eb="7">
      <t>ニオウ</t>
    </rPh>
    <rPh sb="7" eb="8">
      <t>モン</t>
    </rPh>
    <phoneticPr fontId="7"/>
  </si>
  <si>
    <t>五十嵐商店店舗兼主屋</t>
    <rPh sb="0" eb="3">
      <t>イガラシ</t>
    </rPh>
    <rPh sb="3" eb="5">
      <t>ショウテン</t>
    </rPh>
    <rPh sb="5" eb="7">
      <t>テンポ</t>
    </rPh>
    <rPh sb="7" eb="8">
      <t>ケン</t>
    </rPh>
    <rPh sb="8" eb="9">
      <t>シュ</t>
    </rPh>
    <rPh sb="9" eb="10">
      <t>ヤ</t>
    </rPh>
    <phoneticPr fontId="7"/>
  </si>
  <si>
    <t>　〃　本町二丁目</t>
    <rPh sb="3" eb="5">
      <t>ホンチョウ</t>
    </rPh>
    <rPh sb="5" eb="8">
      <t>ニチョウメ</t>
    </rPh>
    <phoneticPr fontId="7"/>
  </si>
  <si>
    <t>五十嵐商店第一号倉庫</t>
    <rPh sb="0" eb="3">
      <t>イガラシ</t>
    </rPh>
    <rPh sb="3" eb="5">
      <t>ショウテン</t>
    </rPh>
    <rPh sb="5" eb="6">
      <t>ダイ</t>
    </rPh>
    <rPh sb="6" eb="8">
      <t>イチゴウ</t>
    </rPh>
    <rPh sb="8" eb="10">
      <t>ソウコ</t>
    </rPh>
    <phoneticPr fontId="7"/>
  </si>
  <si>
    <t>五十嵐商店第二号倉庫</t>
    <rPh sb="0" eb="3">
      <t>イガラシ</t>
    </rPh>
    <rPh sb="3" eb="5">
      <t>ショウテン</t>
    </rPh>
    <rPh sb="5" eb="6">
      <t>ダイ</t>
    </rPh>
    <rPh sb="6" eb="7">
      <t>ニ</t>
    </rPh>
    <rPh sb="7" eb="8">
      <t>ゴウ</t>
    </rPh>
    <rPh sb="8" eb="10">
      <t>ソウコ</t>
    </rPh>
    <phoneticPr fontId="7"/>
  </si>
  <si>
    <t>五十嵐商店第三号倉庫</t>
    <rPh sb="0" eb="3">
      <t>イガラシ</t>
    </rPh>
    <rPh sb="3" eb="5">
      <t>ショウテン</t>
    </rPh>
    <rPh sb="5" eb="6">
      <t>ダイ</t>
    </rPh>
    <rPh sb="6" eb="7">
      <t>サン</t>
    </rPh>
    <rPh sb="7" eb="8">
      <t>ゴウ</t>
    </rPh>
    <rPh sb="8" eb="10">
      <t>ソウコ</t>
    </rPh>
    <phoneticPr fontId="7"/>
  </si>
  <si>
    <t>五十嵐商店第四号倉庫及び第五号倉庫</t>
    <rPh sb="0" eb="3">
      <t>イガラシ</t>
    </rPh>
    <rPh sb="3" eb="5">
      <t>ショウテン</t>
    </rPh>
    <rPh sb="5" eb="6">
      <t>ダイ</t>
    </rPh>
    <rPh sb="6" eb="7">
      <t>ヨン</t>
    </rPh>
    <rPh sb="7" eb="8">
      <t>ゴウ</t>
    </rPh>
    <rPh sb="8" eb="10">
      <t>ソウコ</t>
    </rPh>
    <rPh sb="10" eb="11">
      <t>オヨ</t>
    </rPh>
    <rPh sb="12" eb="14">
      <t>ダイゴ</t>
    </rPh>
    <rPh sb="14" eb="15">
      <t>ゴウ</t>
    </rPh>
    <rPh sb="15" eb="17">
      <t>ソウコ</t>
    </rPh>
    <phoneticPr fontId="7"/>
  </si>
  <si>
    <t>　単位：人　　　　　　　　　　　　　　　　　　　（各年度５月１日現在）学校基本調査　</t>
    <phoneticPr fontId="7"/>
  </si>
  <si>
    <t>Ａ 高等学校等進学者</t>
    <phoneticPr fontId="7"/>
  </si>
  <si>
    <t>女</t>
    <phoneticPr fontId="7"/>
  </si>
  <si>
    <t>高等学校</t>
    <phoneticPr fontId="7"/>
  </si>
  <si>
    <t>敷　　地
（㎡）</t>
    <phoneticPr fontId="7"/>
  </si>
  <si>
    <r>
      <t>　</t>
    </r>
    <r>
      <rPr>
        <sz val="11"/>
        <rFont val="ＭＳ 明朝"/>
        <family val="1"/>
        <charset val="128"/>
      </rPr>
      <t>単位：人　　　　　　　　　　　　　　　　　　　（各年度５月１日現在）学校基本調査　</t>
    </r>
    <phoneticPr fontId="7"/>
  </si>
  <si>
    <t>単位：人　　　　　　　　　　　　　　　　 　　　 （各年度５月１日現在）学校基本調査　</t>
    <phoneticPr fontId="7"/>
  </si>
  <si>
    <t>国   登    録</t>
    <rPh sb="4" eb="5">
      <t>ノボル</t>
    </rPh>
    <rPh sb="9" eb="10">
      <t>ロク</t>
    </rPh>
    <phoneticPr fontId="7"/>
  </si>
  <si>
    <t>平成３０年</t>
    <phoneticPr fontId="7"/>
  </si>
  <si>
    <t>　　３０年</t>
    <rPh sb="4" eb="5">
      <t>ネン</t>
    </rPh>
    <phoneticPr fontId="7"/>
  </si>
  <si>
    <t>建　　物
（㎡）</t>
    <phoneticPr fontId="7"/>
  </si>
  <si>
    <t>　　　　　教員等は校長、教頭、教諭、養護教諭をいい、職員とは学校事務、学校業務員</t>
    <phoneticPr fontId="7"/>
  </si>
  <si>
    <t>１学級当たり経費</t>
    <phoneticPr fontId="7"/>
  </si>
  <si>
    <t>物件費</t>
    <phoneticPr fontId="7"/>
  </si>
  <si>
    <t>計</t>
    <phoneticPr fontId="7"/>
  </si>
  <si>
    <t>１　点</t>
    <phoneticPr fontId="7"/>
  </si>
  <si>
    <t>　〃　今泉６９９</t>
    <phoneticPr fontId="7"/>
  </si>
  <si>
    <t>Ｓ４３年 ３ 月２８日</t>
    <phoneticPr fontId="7"/>
  </si>
  <si>
    <t>Ｓ４６年 ７ 月２６日</t>
    <phoneticPr fontId="7"/>
  </si>
  <si>
    <t>　〃　千村１１１５</t>
    <phoneticPr fontId="7"/>
  </si>
  <si>
    <t>　〃　東田原１０１７</t>
    <phoneticPr fontId="7"/>
  </si>
  <si>
    <t>伝承地 秦野市南矢名</t>
    <rPh sb="7" eb="10">
      <t>ミナミヤナ</t>
    </rPh>
    <phoneticPr fontId="7"/>
  </si>
  <si>
    <t>Ｓ５２年 ７ 月１６日</t>
    <phoneticPr fontId="7"/>
  </si>
  <si>
    <t>Ｓ５４年 ３ 月２３日</t>
    <phoneticPr fontId="7"/>
  </si>
  <si>
    <t>Ｈ１５年 ２ 月１２日</t>
    <phoneticPr fontId="7"/>
  </si>
  <si>
    <t>　〃  下大槻６１１</t>
    <phoneticPr fontId="7"/>
  </si>
  <si>
    <t>　〃  河原町１－５</t>
    <phoneticPr fontId="7"/>
  </si>
  <si>
    <t>　〃　鶴巻南</t>
    <rPh sb="3" eb="5">
      <t>ツルマキ</t>
    </rPh>
    <rPh sb="5" eb="6">
      <t>ミナミ</t>
    </rPh>
    <phoneticPr fontId="7"/>
  </si>
  <si>
    <t>東光寺薬師堂山門</t>
    <rPh sb="0" eb="2">
      <t>トウコウ</t>
    </rPh>
    <rPh sb="2" eb="3">
      <t>テラ</t>
    </rPh>
    <rPh sb="3" eb="5">
      <t>ヤクシ</t>
    </rPh>
    <rPh sb="5" eb="6">
      <t>ドウ</t>
    </rPh>
    <rPh sb="6" eb="8">
      <t>サンモン</t>
    </rPh>
    <phoneticPr fontId="7"/>
  </si>
  <si>
    <t>Ｈ３０年 ８ 月２４日</t>
    <rPh sb="3" eb="4">
      <t>ネン</t>
    </rPh>
    <rPh sb="7" eb="8">
      <t>ガツ</t>
    </rPh>
    <rPh sb="10" eb="11">
      <t>ニチ</t>
    </rPh>
    <phoneticPr fontId="7"/>
  </si>
  <si>
    <t>　〃　南矢名３７１</t>
    <rPh sb="3" eb="6">
      <t>ミナミヤナ</t>
    </rPh>
    <phoneticPr fontId="7"/>
  </si>
  <si>
    <t>東光寺</t>
    <rPh sb="0" eb="2">
      <t>トウコウ</t>
    </rPh>
    <rPh sb="2" eb="3">
      <t>テラ</t>
    </rPh>
    <phoneticPr fontId="7"/>
  </si>
  <si>
    <t>〃</t>
    <phoneticPr fontId="7"/>
  </si>
  <si>
    <t>　　　 〃　　　　</t>
    <phoneticPr fontId="7"/>
  </si>
  <si>
    <t>　１６５　学　校　数</t>
    <phoneticPr fontId="7"/>
  </si>
  <si>
    <t>　１６６　小学校の学年別児童数</t>
    <phoneticPr fontId="7"/>
  </si>
  <si>
    <t>　１６８　中学校の学年別生徒数</t>
    <phoneticPr fontId="7"/>
  </si>
  <si>
    <t>　１６９　中学校生徒の進路別卒業者数</t>
    <phoneticPr fontId="7"/>
  </si>
  <si>
    <t>　単位：人　　　　　　　　　　　　　　　　　　　　　（各年度３月卒業者）学校基本調査　</t>
    <phoneticPr fontId="7"/>
  </si>
  <si>
    <t>単位：人　　　　　　　　　　　　　　　　　　　　　　（各年度３月卒業者）学校基本調査　</t>
    <phoneticPr fontId="7"/>
  </si>
  <si>
    <t>高等専門</t>
    <phoneticPr fontId="7"/>
  </si>
  <si>
    <t>学　　校</t>
    <phoneticPr fontId="7"/>
  </si>
  <si>
    <t>通信制</t>
    <phoneticPr fontId="7"/>
  </si>
  <si>
    <t>　１７３　幼稚園の教員数・職員数</t>
    <phoneticPr fontId="7"/>
  </si>
  <si>
    <t>　　　２　教員は校長、教頭、教諭、養護教諭、栄養教諭をいい、職員とは学校事務、学校栄養士、学校業務員、</t>
    <rPh sb="22" eb="24">
      <t>エイヨウ</t>
    </rPh>
    <rPh sb="24" eb="26">
      <t>キョウユ</t>
    </rPh>
    <phoneticPr fontId="7"/>
  </si>
  <si>
    <t>　　　４　敷地には借用地も含む</t>
    <rPh sb="5" eb="7">
      <t>シキチ</t>
    </rPh>
    <rPh sb="9" eb="11">
      <t>シャクヨウ</t>
    </rPh>
    <rPh sb="11" eb="12">
      <t>チ</t>
    </rPh>
    <rPh sb="13" eb="14">
      <t>フク</t>
    </rPh>
    <phoneticPr fontId="7"/>
  </si>
  <si>
    <t>　　３１年</t>
    <rPh sb="4" eb="5">
      <t>ネン</t>
    </rPh>
    <phoneticPr fontId="7"/>
  </si>
  <si>
    <t>Ｓ２８年１２月２２日</t>
    <phoneticPr fontId="7"/>
  </si>
  <si>
    <t>Ｓ５８年 ８ 月３０日</t>
    <phoneticPr fontId="7"/>
  </si>
  <si>
    <t>Ｈ１５年 ２ 月１０日</t>
    <phoneticPr fontId="7"/>
  </si>
  <si>
    <t>　　市　　　指　　　定　　　</t>
    <phoneticPr fontId="7"/>
  </si>
  <si>
    <t>Ｓ４０年１２月 ８ 日</t>
    <phoneticPr fontId="7"/>
  </si>
  <si>
    <t>　　〃　　 　　</t>
    <phoneticPr fontId="7"/>
  </si>
  <si>
    <t>　〃　三屋</t>
    <phoneticPr fontId="7"/>
  </si>
  <si>
    <t>　〃　堀山下１１５３</t>
    <phoneticPr fontId="7"/>
  </si>
  <si>
    <t>木造聖観音菩薩立像</t>
    <phoneticPr fontId="7"/>
  </si>
  <si>
    <t>　〃　今泉３９１</t>
    <phoneticPr fontId="7"/>
  </si>
  <si>
    <t>Ｓ４７年１２月２７日</t>
    <phoneticPr fontId="7"/>
  </si>
  <si>
    <t>　　　　〃　 　</t>
    <phoneticPr fontId="7"/>
  </si>
  <si>
    <t>Ｓ６０年１２月２０日</t>
    <phoneticPr fontId="7"/>
  </si>
  <si>
    <t>　〃　寺山７８０</t>
    <phoneticPr fontId="7"/>
  </si>
  <si>
    <t>Ｈ ２ 年 ４ 月２３日</t>
    <phoneticPr fontId="7"/>
  </si>
  <si>
    <t>　　　　〃　　　</t>
    <phoneticPr fontId="7"/>
  </si>
  <si>
    <t>　〃　戸川６７８</t>
    <phoneticPr fontId="7"/>
  </si>
  <si>
    <t>秦野市</t>
    <phoneticPr fontId="7"/>
  </si>
  <si>
    <t>１　棟</t>
    <phoneticPr fontId="7"/>
  </si>
  <si>
    <t>　〃</t>
    <phoneticPr fontId="7"/>
  </si>
  <si>
    <t>　 〃</t>
    <phoneticPr fontId="7"/>
  </si>
  <si>
    <t>　〃　蓑毛721</t>
    <phoneticPr fontId="7"/>
  </si>
  <si>
    <t>　〃　蓑毛724</t>
    <phoneticPr fontId="7"/>
  </si>
  <si>
    <t>令和元年度</t>
    <rPh sb="0" eb="2">
      <t>レイワ</t>
    </rPh>
    <rPh sb="2" eb="4">
      <t>ガンネン</t>
    </rPh>
    <rPh sb="4" eb="5">
      <t>ド</t>
    </rPh>
    <phoneticPr fontId="7"/>
  </si>
  <si>
    <t>令和元年</t>
    <rPh sb="0" eb="2">
      <t>レイワ</t>
    </rPh>
    <rPh sb="2" eb="4">
      <t>ガンネン</t>
    </rPh>
    <phoneticPr fontId="7"/>
  </si>
  <si>
    <t>　〃　蓑毛721</t>
    <rPh sb="3" eb="5">
      <t>ミノゲ</t>
    </rPh>
    <phoneticPr fontId="12"/>
  </si>
  <si>
    <t>　〃　蓑毛723</t>
    <rPh sb="3" eb="5">
      <t>ミノゲ</t>
    </rPh>
    <phoneticPr fontId="12"/>
  </si>
  <si>
    <t>　〃　蓑毛724</t>
    <rPh sb="3" eb="5">
      <t>ミノゲ</t>
    </rPh>
    <phoneticPr fontId="12"/>
  </si>
  <si>
    <t>　　　２年度</t>
    <rPh sb="4" eb="6">
      <t>ネンド</t>
    </rPh>
    <rPh sb="5" eb="6">
      <t>ド</t>
    </rPh>
    <phoneticPr fontId="7"/>
  </si>
  <si>
    <t>　　２年度</t>
    <rPh sb="3" eb="5">
      <t>ネンド</t>
    </rPh>
    <rPh sb="4" eb="5">
      <t>ド</t>
    </rPh>
    <phoneticPr fontId="7"/>
  </si>
  <si>
    <t>令和２年</t>
    <rPh sb="0" eb="2">
      <t>レイワ</t>
    </rPh>
    <rPh sb="3" eb="4">
      <t>ネン</t>
    </rPh>
    <phoneticPr fontId="7"/>
  </si>
  <si>
    <t>令和　２年</t>
    <rPh sb="0" eb="2">
      <t>レイワ</t>
    </rPh>
    <rPh sb="4" eb="5">
      <t>ネン</t>
    </rPh>
    <phoneticPr fontId="7"/>
  </si>
  <si>
    <t>秦野市鶴巻南４－1534</t>
    <phoneticPr fontId="7"/>
  </si>
  <si>
    <t>はだの歴史博物館(寄託)</t>
    <rPh sb="3" eb="5">
      <t>レキシ</t>
    </rPh>
    <rPh sb="5" eb="8">
      <t>ハクブツカン</t>
    </rPh>
    <phoneticPr fontId="7"/>
  </si>
  <si>
    <t>　〃　戸川他</t>
    <rPh sb="3" eb="4">
      <t>ト</t>
    </rPh>
    <rPh sb="4" eb="5">
      <t>カワ</t>
    </rPh>
    <rPh sb="5" eb="6">
      <t>ホカ</t>
    </rPh>
    <phoneticPr fontId="7"/>
  </si>
  <si>
    <t>秦野ささら踊り保存会</t>
    <rPh sb="0" eb="2">
      <t>ハダノ</t>
    </rPh>
    <rPh sb="5" eb="6">
      <t>オド</t>
    </rPh>
    <rPh sb="7" eb="9">
      <t>ホゾン</t>
    </rPh>
    <rPh sb="9" eb="10">
      <t>カイ</t>
    </rPh>
    <phoneticPr fontId="7"/>
  </si>
  <si>
    <t>　〃　南矢名３６６</t>
  </si>
  <si>
    <t>　〃　堀山下３８０-３</t>
    <rPh sb="3" eb="4">
      <t>ホリ</t>
    </rPh>
    <rPh sb="4" eb="6">
      <t>ヤマシタ</t>
    </rPh>
    <phoneticPr fontId="7"/>
  </si>
  <si>
    <t>東開戸遺跡出土琥珀大珠</t>
    <rPh sb="0" eb="1">
      <t>ヒガシ</t>
    </rPh>
    <rPh sb="1" eb="2">
      <t>カイ</t>
    </rPh>
    <rPh sb="2" eb="3">
      <t>ト</t>
    </rPh>
    <rPh sb="3" eb="5">
      <t>イセキ</t>
    </rPh>
    <rPh sb="5" eb="7">
      <t>シュツド</t>
    </rPh>
    <rPh sb="7" eb="9">
      <t>コハク</t>
    </rPh>
    <rPh sb="9" eb="10">
      <t>オオ</t>
    </rPh>
    <rPh sb="10" eb="11">
      <t>タマ</t>
    </rPh>
    <phoneticPr fontId="7"/>
  </si>
  <si>
    <t>はだの歴史博物館</t>
    <rPh sb="3" eb="8">
      <t>レキシハクブツカン</t>
    </rPh>
    <phoneticPr fontId="7"/>
  </si>
  <si>
    <t>東開戸遺跡出土翡翠大珠</t>
    <rPh sb="0" eb="1">
      <t>ヒガシ</t>
    </rPh>
    <rPh sb="1" eb="2">
      <t>カイ</t>
    </rPh>
    <rPh sb="2" eb="3">
      <t>ト</t>
    </rPh>
    <rPh sb="3" eb="5">
      <t>イセキ</t>
    </rPh>
    <rPh sb="5" eb="7">
      <t>シュツド</t>
    </rPh>
    <rPh sb="7" eb="9">
      <t>ヒスイ</t>
    </rPh>
    <rPh sb="9" eb="10">
      <t>オオ</t>
    </rPh>
    <rPh sb="10" eb="11">
      <t>タマ</t>
    </rPh>
    <phoneticPr fontId="7"/>
  </si>
  <si>
    <t>旧芦川家住宅主屋（緑水庵）</t>
    <rPh sb="0" eb="1">
      <t>キュウ</t>
    </rPh>
    <rPh sb="1" eb="4">
      <t>アシカワケ</t>
    </rPh>
    <rPh sb="4" eb="6">
      <t>ジュウタク</t>
    </rPh>
    <rPh sb="6" eb="7">
      <t>シュ</t>
    </rPh>
    <rPh sb="7" eb="8">
      <t>ヤ</t>
    </rPh>
    <rPh sb="9" eb="10">
      <t>リョク</t>
    </rPh>
    <rPh sb="10" eb="11">
      <t>スイ</t>
    </rPh>
    <rPh sb="11" eb="12">
      <t>アン</t>
    </rPh>
    <phoneticPr fontId="7"/>
  </si>
  <si>
    <t>秦野市</t>
    <rPh sb="0" eb="3">
      <t>ハダノシ</t>
    </rPh>
    <phoneticPr fontId="7"/>
  </si>
  <si>
    <t>教　員</t>
    <phoneticPr fontId="7"/>
  </si>
  <si>
    <t>職　員</t>
    <phoneticPr fontId="7"/>
  </si>
  <si>
    <t>敷　地
（㎡）</t>
    <phoneticPr fontId="7"/>
  </si>
  <si>
    <t>運動場</t>
    <phoneticPr fontId="7"/>
  </si>
  <si>
    <t>（注）１　教職員数は教職員配当数</t>
    <rPh sb="1" eb="2">
      <t>チュウ</t>
    </rPh>
    <rPh sb="5" eb="6">
      <t>キョウ</t>
    </rPh>
    <rPh sb="6" eb="8">
      <t>ショクイン</t>
    </rPh>
    <rPh sb="8" eb="9">
      <t>スウ</t>
    </rPh>
    <rPh sb="10" eb="13">
      <t>キョウショクイン</t>
    </rPh>
    <rPh sb="13" eb="15">
      <t>ハイトウ</t>
    </rPh>
    <rPh sb="15" eb="16">
      <t>スウ</t>
    </rPh>
    <phoneticPr fontId="7"/>
  </si>
  <si>
    <t>（注）１　学級数、児童・生徒数は各年度５月１日現在の数値</t>
    <phoneticPr fontId="7"/>
  </si>
  <si>
    <t>令和　元年度</t>
    <rPh sb="0" eb="2">
      <t>レイワ</t>
    </rPh>
    <rPh sb="3" eb="5">
      <t>ガンネン</t>
    </rPh>
    <rPh sb="5" eb="6">
      <t>ド</t>
    </rPh>
    <phoneticPr fontId="7"/>
  </si>
  <si>
    <t>　　　３年度</t>
    <rPh sb="4" eb="6">
      <t>ネンド</t>
    </rPh>
    <rPh sb="5" eb="6">
      <t>ド</t>
    </rPh>
    <phoneticPr fontId="7"/>
  </si>
  <si>
    <t>　　３年度</t>
    <rPh sb="3" eb="5">
      <t>ネンド</t>
    </rPh>
    <rPh sb="4" eb="5">
      <t>ド</t>
    </rPh>
    <phoneticPr fontId="7"/>
  </si>
  <si>
    <t>令和３年</t>
    <rPh sb="0" eb="2">
      <t>レイワ</t>
    </rPh>
    <rPh sb="3" eb="4">
      <t>ネン</t>
    </rPh>
    <phoneticPr fontId="7"/>
  </si>
  <si>
    <t>平 成 ２９ 年 度</t>
    <phoneticPr fontId="7"/>
  </si>
  <si>
    <t>令　和　２　年　度</t>
    <rPh sb="0" eb="1">
      <t>レイ</t>
    </rPh>
    <rPh sb="2" eb="3">
      <t>ワ</t>
    </rPh>
    <rPh sb="6" eb="7">
      <t>トシ</t>
    </rPh>
    <phoneticPr fontId="7"/>
  </si>
  <si>
    <t>　　　３年</t>
    <rPh sb="4" eb="5">
      <t>ネン</t>
    </rPh>
    <phoneticPr fontId="7"/>
  </si>
  <si>
    <t>年次別</t>
    <rPh sb="1" eb="2">
      <t>ツギ</t>
    </rPh>
    <phoneticPr fontId="7"/>
  </si>
  <si>
    <t>キリスト教</t>
    <phoneticPr fontId="7"/>
  </si>
  <si>
    <t>相模のささら踊り</t>
    <phoneticPr fontId="7"/>
  </si>
  <si>
    <t>１団体</t>
    <phoneticPr fontId="7"/>
  </si>
  <si>
    <t>　〃　文京町</t>
    <phoneticPr fontId="7"/>
  </si>
  <si>
    <t>　〃　今泉３７７</t>
    <phoneticPr fontId="7"/>
  </si>
  <si>
    <t>　〃　曲松１－３－１１</t>
    <phoneticPr fontId="7"/>
  </si>
  <si>
    <t>Ｓ５０年 ８ 月２２日</t>
    <phoneticPr fontId="7"/>
  </si>
  <si>
    <t>　〃　西田原３３７</t>
    <phoneticPr fontId="7"/>
  </si>
  <si>
    <t>　〃　南矢名１５３３</t>
    <phoneticPr fontId="7"/>
  </si>
  <si>
    <t>　〃　南矢名１８１５</t>
    <phoneticPr fontId="7"/>
  </si>
  <si>
    <t>　〃　下大槻２３６</t>
    <phoneticPr fontId="7"/>
  </si>
  <si>
    <t>２　点</t>
    <rPh sb="2" eb="3">
      <t>テン</t>
    </rPh>
    <phoneticPr fontId="7"/>
  </si>
  <si>
    <t>Ｒ ２ 年１２月１８日</t>
    <phoneticPr fontId="7"/>
  </si>
  <si>
    <t>Ｈ２０年 ２ 月 ５ 日</t>
    <rPh sb="3" eb="4">
      <t>ネン</t>
    </rPh>
    <rPh sb="7" eb="8">
      <t>ツキ</t>
    </rPh>
    <rPh sb="11" eb="12">
      <t>ニチ</t>
    </rPh>
    <phoneticPr fontId="7"/>
  </si>
  <si>
    <t>Ｒ ２ 年 ３ 月１７日</t>
    <rPh sb="4" eb="5">
      <t>ネン</t>
    </rPh>
    <rPh sb="8" eb="9">
      <t>ツキ</t>
    </rPh>
    <rPh sb="11" eb="12">
      <t>ニチ</t>
    </rPh>
    <phoneticPr fontId="7"/>
  </si>
  <si>
    <t>秦野市堀山下･戸川</t>
    <phoneticPr fontId="7"/>
  </si>
  <si>
    <t>震生湖</t>
    <rPh sb="0" eb="3">
      <t>シンセイコ</t>
    </rPh>
    <phoneticPr fontId="7"/>
  </si>
  <si>
    <t>　〃　今泉1228-1ほか</t>
    <phoneticPr fontId="7"/>
  </si>
  <si>
    <t>秦野市他</t>
    <rPh sb="0" eb="3">
      <t>ハダノシ</t>
    </rPh>
    <rPh sb="3" eb="4">
      <t>ホカ</t>
    </rPh>
    <phoneticPr fontId="7"/>
  </si>
  <si>
    <t>Ｒ ２ 年 ４ 月 ３ 日</t>
    <rPh sb="4" eb="5">
      <t>ネン</t>
    </rPh>
    <rPh sb="8" eb="9">
      <t>ガツ</t>
    </rPh>
    <rPh sb="12" eb="13">
      <t>ニチ</t>
    </rPh>
    <phoneticPr fontId="7"/>
  </si>
  <si>
    <t>Ｒ ３ 年 ３ 月２６日</t>
    <phoneticPr fontId="7"/>
  </si>
  <si>
    <t>建　物
（㎡）</t>
    <phoneticPr fontId="7"/>
  </si>
  <si>
    <t>校　舎</t>
    <phoneticPr fontId="7"/>
  </si>
  <si>
    <t>　　　　　給食調理員をいう</t>
    <phoneticPr fontId="7"/>
  </si>
  <si>
    <t>　１７１　中学校教育施設の状況</t>
    <phoneticPr fontId="7"/>
  </si>
  <si>
    <t>（注）１　教員等は教職員配当数</t>
    <phoneticPr fontId="7"/>
  </si>
  <si>
    <t>　　　３　敷地には借用地も含む　　</t>
    <phoneticPr fontId="7"/>
  </si>
  <si>
    <t>　１７４　市立幼稚園教育施設の状況</t>
    <phoneticPr fontId="7"/>
  </si>
  <si>
    <t>ほりかわ</t>
    <phoneticPr fontId="7"/>
  </si>
  <si>
    <t>敷 地
（㎡）</t>
    <phoneticPr fontId="7"/>
  </si>
  <si>
    <t>建 物
（㎡）</t>
    <phoneticPr fontId="7"/>
  </si>
  <si>
    <t>　１７５　市立幼稚園就園状況</t>
    <phoneticPr fontId="7"/>
  </si>
  <si>
    <t>学級数</t>
    <phoneticPr fontId="7"/>
  </si>
  <si>
    <t>児童・生徒・園児数</t>
    <phoneticPr fontId="7"/>
  </si>
  <si>
    <t>金額</t>
    <phoneticPr fontId="7"/>
  </si>
  <si>
    <t>扶助費</t>
    <phoneticPr fontId="7"/>
  </si>
  <si>
    <t>令和　元年度</t>
    <phoneticPr fontId="7"/>
  </si>
  <si>
    <t>　　　２年度</t>
    <phoneticPr fontId="7"/>
  </si>
  <si>
    <t>　　　３年度</t>
    <phoneticPr fontId="7"/>
  </si>
  <si>
    <t>　単位：人　　　　　　　　　　　　　　　　　　　　（各年度５月１日現在）学校基本調査　</t>
    <phoneticPr fontId="7"/>
  </si>
  <si>
    <t>就　　職　　者</t>
    <phoneticPr fontId="7"/>
  </si>
  <si>
    <t>－</t>
    <phoneticPr fontId="32"/>
  </si>
  <si>
    <t>　１７０　中学校生徒の進学者数</t>
    <phoneticPr fontId="7"/>
  </si>
  <si>
    <t xml:space="preserve">高等部 </t>
    <phoneticPr fontId="7"/>
  </si>
  <si>
    <t>令和元年度</t>
    <phoneticPr fontId="7"/>
  </si>
  <si>
    <t>　　２年度</t>
    <phoneticPr fontId="7"/>
  </si>
  <si>
    <t>　　３年度</t>
    <phoneticPr fontId="7"/>
  </si>
  <si>
    <t>　　30年度</t>
    <phoneticPr fontId="7"/>
  </si>
  <si>
    <t>（注）　教員数については、本務者、兼務者を合わせたもの</t>
    <phoneticPr fontId="7"/>
  </si>
  <si>
    <t>　〃　蓑毛中里269-2　　　　</t>
    <rPh sb="3" eb="5">
      <t>ミノゲ</t>
    </rPh>
    <rPh sb="5" eb="7">
      <t>ナカザト</t>
    </rPh>
    <phoneticPr fontId="7"/>
  </si>
  <si>
    <t>　〃　水神町・曽屋二丁目</t>
    <rPh sb="3" eb="5">
      <t>スイジン</t>
    </rPh>
    <rPh sb="5" eb="6">
      <t>マチ</t>
    </rPh>
    <rPh sb="7" eb="9">
      <t>ソヤ</t>
    </rPh>
    <rPh sb="9" eb="12">
      <t>ニチョウメ</t>
    </rPh>
    <phoneticPr fontId="7"/>
  </si>
  <si>
    <t>　〃　堀山下３８０－２他</t>
    <rPh sb="11" eb="12">
      <t>ホカ</t>
    </rPh>
    <phoneticPr fontId="7"/>
  </si>
  <si>
    <t>　　　４年度</t>
    <rPh sb="4" eb="6">
      <t>ネンド</t>
    </rPh>
    <rPh sb="5" eb="6">
      <t>ド</t>
    </rPh>
    <phoneticPr fontId="7"/>
  </si>
  <si>
    <t>　　　４年度</t>
    <phoneticPr fontId="7"/>
  </si>
  <si>
    <t>　　４年度</t>
    <phoneticPr fontId="7"/>
  </si>
  <si>
    <t>　　４年度</t>
    <rPh sb="3" eb="5">
      <t>ネンド</t>
    </rPh>
    <rPh sb="4" eb="5">
      <t>ド</t>
    </rPh>
    <phoneticPr fontId="7"/>
  </si>
  <si>
    <t>令和４年</t>
    <rPh sb="0" eb="2">
      <t>レイワ</t>
    </rPh>
    <rPh sb="3" eb="4">
      <t>ネン</t>
    </rPh>
    <phoneticPr fontId="7"/>
  </si>
  <si>
    <t>令　和　３　年　度</t>
    <rPh sb="0" eb="1">
      <t>レイ</t>
    </rPh>
    <rPh sb="2" eb="3">
      <t>ワ</t>
    </rPh>
    <rPh sb="6" eb="7">
      <t>トシ</t>
    </rPh>
    <phoneticPr fontId="7"/>
  </si>
  <si>
    <t>　　　４年</t>
    <rPh sb="4" eb="5">
      <t>ネン</t>
    </rPh>
    <phoneticPr fontId="7"/>
  </si>
  <si>
    <t>　単位：人　　　　　　　　　　　　　　　　（各年度５月１日現在）学校基本調査結果　</t>
    <phoneticPr fontId="7"/>
  </si>
  <si>
    <t>しぶさわ</t>
    <phoneticPr fontId="7"/>
  </si>
  <si>
    <t>すえひろ</t>
    <phoneticPr fontId="7"/>
  </si>
  <si>
    <t>　　４年</t>
    <phoneticPr fontId="15"/>
  </si>
  <si>
    <t>　　　３年</t>
    <phoneticPr fontId="15"/>
  </si>
  <si>
    <t>　　２年</t>
    <phoneticPr fontId="15"/>
  </si>
  <si>
    <t>人</t>
  </si>
  <si>
    <t>人</t>
    <rPh sb="0" eb="1">
      <t>ニン</t>
    </rPh>
    <phoneticPr fontId="7"/>
  </si>
  <si>
    <t>４歳以上</t>
  </si>
  <si>
    <t>３　歳</t>
    <phoneticPr fontId="15"/>
  </si>
  <si>
    <t>３歳未満</t>
  </si>
  <si>
    <t>入　　所　（園）　児　　童　　数</t>
    <rPh sb="6" eb="7">
      <t>エン</t>
    </rPh>
    <phoneticPr fontId="15"/>
  </si>
  <si>
    <t>認可定員</t>
  </si>
  <si>
    <t>学級数</t>
    <rPh sb="0" eb="3">
      <t>ガッキュウスウ</t>
    </rPh>
    <phoneticPr fontId="15"/>
  </si>
  <si>
    <t>年次・地区別</t>
  </si>
  <si>
    <t>　１８１　指定文化財（登録文化財含む）</t>
    <phoneticPr fontId="7"/>
  </si>
  <si>
    <t>　１８１　指定文化財（登録文化財含む）（つづき）</t>
    <phoneticPr fontId="7"/>
  </si>
  <si>
    <t>　１８２　宗教法人数</t>
    <phoneticPr fontId="7"/>
  </si>
  <si>
    <t>　１７６　市立幼保連携型認定こども園の状況</t>
    <rPh sb="5" eb="7">
      <t>シリツ</t>
    </rPh>
    <rPh sb="7" eb="9">
      <t>ヨウホ</t>
    </rPh>
    <rPh sb="9" eb="11">
      <t>レンケイ</t>
    </rPh>
    <rPh sb="11" eb="12">
      <t>ガタ</t>
    </rPh>
    <rPh sb="12" eb="14">
      <t>ニンテイ</t>
    </rPh>
    <rPh sb="17" eb="18">
      <t>エン</t>
    </rPh>
    <phoneticPr fontId="7"/>
  </si>
  <si>
    <t>保育教諭数</t>
    <rPh sb="0" eb="2">
      <t>ホイク</t>
    </rPh>
    <rPh sb="2" eb="4">
      <t>キョウユ</t>
    </rPh>
    <rPh sb="4" eb="5">
      <t>スウ</t>
    </rPh>
    <phoneticPr fontId="15"/>
  </si>
  <si>
    <t>(教育利用)</t>
    <rPh sb="1" eb="3">
      <t>キョウイク</t>
    </rPh>
    <rPh sb="3" eb="5">
      <t>リヨウ</t>
    </rPh>
    <phoneticPr fontId="32"/>
  </si>
  <si>
    <t>(保育利用)</t>
    <rPh sb="1" eb="3">
      <t>ホイク</t>
    </rPh>
    <rPh sb="3" eb="5">
      <t>リヨウ</t>
    </rPh>
    <phoneticPr fontId="32"/>
  </si>
  <si>
    <t>教育</t>
    <rPh sb="0" eb="2">
      <t>キョウイク</t>
    </rPh>
    <phoneticPr fontId="32"/>
  </si>
  <si>
    <t>保育</t>
    <rPh sb="0" eb="2">
      <t>ホイク</t>
    </rPh>
    <phoneticPr fontId="32"/>
  </si>
  <si>
    <t>つるまき</t>
    <phoneticPr fontId="7"/>
  </si>
  <si>
    <t>ひろはた</t>
    <phoneticPr fontId="7"/>
  </si>
  <si>
    <t>みどり</t>
    <phoneticPr fontId="7"/>
  </si>
  <si>
    <t>（注）　「保育教諭数」は臨時職員（会計年度任用職員）を含む</t>
    <rPh sb="1" eb="2">
      <t>チュウ</t>
    </rPh>
    <rPh sb="5" eb="7">
      <t>ホイク</t>
    </rPh>
    <rPh sb="7" eb="9">
      <t>キョウユ</t>
    </rPh>
    <rPh sb="9" eb="10">
      <t>スウ</t>
    </rPh>
    <rPh sb="12" eb="14">
      <t>リンジ</t>
    </rPh>
    <rPh sb="14" eb="16">
      <t>ショクイン</t>
    </rPh>
    <rPh sb="17" eb="19">
      <t>カイケイ</t>
    </rPh>
    <rPh sb="19" eb="21">
      <t>ネンド</t>
    </rPh>
    <rPh sb="21" eb="23">
      <t>ニンヨウ</t>
    </rPh>
    <rPh sb="23" eb="25">
      <t>ショクイン</t>
    </rPh>
    <rPh sb="27" eb="28">
      <t>フク</t>
    </rPh>
    <phoneticPr fontId="7"/>
  </si>
  <si>
    <t>平 成 ３０ 年 度</t>
    <phoneticPr fontId="7"/>
  </si>
  <si>
    <t>金剛寺木造阿弥陀三尊立像</t>
    <rPh sb="0" eb="3">
      <t>コンゴウジ</t>
    </rPh>
    <rPh sb="3" eb="5">
      <t>モクゾウ</t>
    </rPh>
    <rPh sb="5" eb="8">
      <t>アミダ</t>
    </rPh>
    <rPh sb="8" eb="10">
      <t>サンゾン</t>
    </rPh>
    <rPh sb="10" eb="11">
      <t>リツ</t>
    </rPh>
    <rPh sb="11" eb="12">
      <t>ゾウ</t>
    </rPh>
    <phoneticPr fontId="7"/>
  </si>
  <si>
    <t>１　式</t>
    <rPh sb="2" eb="3">
      <t>シキ</t>
    </rPh>
    <phoneticPr fontId="7"/>
  </si>
  <si>
    <t>Ｒ ４ 年 ８ 月１９日</t>
    <phoneticPr fontId="7"/>
  </si>
  <si>
    <t>〃　東田原１１１５</t>
    <rPh sb="2" eb="5">
      <t>ヒガシタワラ</t>
    </rPh>
    <phoneticPr fontId="7"/>
  </si>
  <si>
    <t>金剛寺</t>
    <phoneticPr fontId="7"/>
  </si>
  <si>
    <t>（注）１　幼児数は住民基本台帳による４歳・５歳人口（大根・みなみがおか分も含むため、合計と一致しない）</t>
    <rPh sb="26" eb="28">
      <t>オオネ</t>
    </rPh>
    <rPh sb="35" eb="36">
      <t>ブン</t>
    </rPh>
    <rPh sb="37" eb="38">
      <t>フク</t>
    </rPh>
    <rPh sb="42" eb="44">
      <t>ゴウケイ</t>
    </rPh>
    <rPh sb="45" eb="47">
      <t>イッチ</t>
    </rPh>
    <phoneticPr fontId="7"/>
  </si>
  <si>
    <t>　１８０　専修学校の学校数・生徒数・教員数</t>
    <phoneticPr fontId="7"/>
  </si>
  <si>
    <t>　１７９　高等学校の教員数</t>
    <phoneticPr fontId="7"/>
  </si>
  <si>
    <t>　１７８　高等学校の課程学年別生徒数</t>
    <phoneticPr fontId="7"/>
  </si>
  <si>
    <t>—</t>
    <phoneticPr fontId="7"/>
  </si>
  <si>
    <t>Ｂ 専修学校進学者</t>
    <phoneticPr fontId="7"/>
  </si>
  <si>
    <t>法人</t>
    <rPh sb="0" eb="2">
      <t>ホウジン</t>
    </rPh>
    <phoneticPr fontId="7"/>
  </si>
  <si>
    <t>私　立</t>
    <rPh sb="0" eb="1">
      <t>ワタシ</t>
    </rPh>
    <rPh sb="2" eb="3">
      <t>タチ</t>
    </rPh>
    <phoneticPr fontId="7"/>
  </si>
  <si>
    <t>公　立</t>
    <rPh sb="0" eb="1">
      <t>コウ</t>
    </rPh>
    <rPh sb="2" eb="3">
      <t>タチ</t>
    </rPh>
    <phoneticPr fontId="7"/>
  </si>
  <si>
    <t>総　数</t>
    <rPh sb="0" eb="1">
      <t>ソウ</t>
    </rPh>
    <rPh sb="2" eb="3">
      <t>スウ</t>
    </rPh>
    <phoneticPr fontId="7"/>
  </si>
  <si>
    <t>園　　　　数</t>
    <rPh sb="0" eb="1">
      <t>エン</t>
    </rPh>
    <rPh sb="5" eb="6">
      <t>スウ</t>
    </rPh>
    <phoneticPr fontId="7"/>
  </si>
  <si>
    <t xml:space="preserve"> </t>
    <phoneticPr fontId="7"/>
  </si>
  <si>
    <t>　　１７２　幼稚園の園数・学級数・年齢別幼児数・修了者数</t>
    <phoneticPr fontId="7"/>
  </si>
  <si>
    <t>５歳</t>
    <phoneticPr fontId="7"/>
  </si>
  <si>
    <t>４歳</t>
    <phoneticPr fontId="7"/>
  </si>
  <si>
    <t>３歳</t>
    <phoneticPr fontId="7"/>
  </si>
  <si>
    <t>幼児数</t>
    <phoneticPr fontId="7"/>
  </si>
  <si>
    <t>私　　　　　　　　　立</t>
    <rPh sb="0" eb="1">
      <t>ワタシ</t>
    </rPh>
    <phoneticPr fontId="7"/>
  </si>
  <si>
    <t>公　　　　　　　　　立</t>
    <rPh sb="0" eb="1">
      <t>コウ</t>
    </rPh>
    <phoneticPr fontId="7"/>
  </si>
  <si>
    <t>総　　　数</t>
    <phoneticPr fontId="7"/>
  </si>
  <si>
    <t>修了
者数</t>
    <rPh sb="3" eb="4">
      <t>シャ</t>
    </rPh>
    <rPh sb="4" eb="5">
      <t>スウ</t>
    </rPh>
    <phoneticPr fontId="7"/>
  </si>
  <si>
    <t>　　　２　職員のうち臨時学校事務職員及び臨時学校業務員は（　）内で表す</t>
    <rPh sb="12" eb="14">
      <t>ガッコウ</t>
    </rPh>
    <phoneticPr fontId="7"/>
  </si>
  <si>
    <t>　　　３　職員のうち臨時事務職員、臨時学校栄養士、非常勤給食調理員は（　）内で表す</t>
    <rPh sb="12" eb="14">
      <t>ジム</t>
    </rPh>
    <rPh sb="19" eb="21">
      <t>ガッコウ</t>
    </rPh>
    <phoneticPr fontId="7"/>
  </si>
  <si>
    <t xml:space="preserve">（2）年齢別幼児数・修了者数 </t>
    <rPh sb="3" eb="6">
      <t>ネンレイベツ</t>
    </rPh>
    <rPh sb="6" eb="8">
      <t>ヨウジ</t>
    </rPh>
    <rPh sb="8" eb="9">
      <t>スウ</t>
    </rPh>
    <rPh sb="10" eb="13">
      <t>シュウリョウシャ</t>
    </rPh>
    <rPh sb="13" eb="14">
      <t>スウ</t>
    </rPh>
    <phoneticPr fontId="7"/>
  </si>
  <si>
    <t>（1）園数・学級数                                  （各年度５月１日現在）学校基本調査</t>
    <rPh sb="3" eb="5">
      <t>エンスウ</t>
    </rPh>
    <rPh sb="6" eb="9">
      <t>ガッキュウスウ</t>
    </rPh>
    <phoneticPr fontId="7"/>
  </si>
  <si>
    <t xml:space="preserve"> 単位：人                                          （各年度５月１日現在）学校基本調査</t>
    <phoneticPr fontId="7"/>
  </si>
  <si>
    <t>平成３０年度</t>
    <rPh sb="0" eb="2">
      <t>ヘイセイ</t>
    </rPh>
    <phoneticPr fontId="7"/>
  </si>
  <si>
    <t>　　　５年度</t>
    <rPh sb="4" eb="6">
      <t>ネンド</t>
    </rPh>
    <rPh sb="5" eb="6">
      <t>ド</t>
    </rPh>
    <phoneticPr fontId="7"/>
  </si>
  <si>
    <t>　　　５年度</t>
    <phoneticPr fontId="7"/>
  </si>
  <si>
    <t xml:space="preserve">（令和５年５月１日現在）教育総務課、学校教育課調  </t>
    <rPh sb="4" eb="5">
      <t>ネン</t>
    </rPh>
    <phoneticPr fontId="7"/>
  </si>
  <si>
    <t>令和　元年度</t>
  </si>
  <si>
    <t>　　　２年度</t>
  </si>
  <si>
    <t>　　　３年度</t>
  </si>
  <si>
    <t>　　　４年度</t>
  </si>
  <si>
    <t>平成30年度</t>
    <rPh sb="0" eb="2">
      <t>ヘイセイ</t>
    </rPh>
    <rPh sb="4" eb="5">
      <t>ネン</t>
    </rPh>
    <phoneticPr fontId="7"/>
  </si>
  <si>
    <t>　　５年度</t>
    <phoneticPr fontId="7"/>
  </si>
  <si>
    <t>平成30年度</t>
    <rPh sb="0" eb="2">
      <t>ヘイセイ</t>
    </rPh>
    <rPh sb="4" eb="6">
      <t>ネンド</t>
    </rPh>
    <phoneticPr fontId="7"/>
  </si>
  <si>
    <t>　　５年度</t>
    <rPh sb="3" eb="5">
      <t>ネンド</t>
    </rPh>
    <rPh sb="4" eb="5">
      <t>ド</t>
    </rPh>
    <phoneticPr fontId="7"/>
  </si>
  <si>
    <t>平成29年度</t>
    <rPh sb="0" eb="2">
      <t>ヘイセイ</t>
    </rPh>
    <phoneticPr fontId="7"/>
  </si>
  <si>
    <t>　　　　　　　　　　　　　　　　　　　　　　　　（令和５年５月１日現在）教育総務課調　</t>
    <phoneticPr fontId="7"/>
  </si>
  <si>
    <t xml:space="preserve">（令和５年５月１日現在）教育総務課、学校教育課調   </t>
    <phoneticPr fontId="7"/>
  </si>
  <si>
    <t>令和５年</t>
    <rPh sb="0" eb="2">
      <t>レイワ</t>
    </rPh>
    <rPh sb="3" eb="4">
      <t>ネン</t>
    </rPh>
    <phoneticPr fontId="7"/>
  </si>
  <si>
    <t>　　５年</t>
    <phoneticPr fontId="15"/>
  </si>
  <si>
    <t>令　和　元 年 度</t>
    <rPh sb="0" eb="1">
      <t>レイ</t>
    </rPh>
    <rPh sb="2" eb="3">
      <t>ワ</t>
    </rPh>
    <rPh sb="4" eb="5">
      <t>ガン</t>
    </rPh>
    <phoneticPr fontId="7"/>
  </si>
  <si>
    <t>令　和　４　年　度</t>
    <rPh sb="0" eb="1">
      <t>レイ</t>
    </rPh>
    <rPh sb="2" eb="3">
      <t>ワ</t>
    </rPh>
    <rPh sb="6" eb="7">
      <t>トシ</t>
    </rPh>
    <phoneticPr fontId="7"/>
  </si>
  <si>
    <t>平成３０年度</t>
    <rPh sb="0" eb="2">
      <t>ヘイセイ</t>
    </rPh>
    <rPh sb="4" eb="6">
      <t>ネンド</t>
    </rPh>
    <phoneticPr fontId="7"/>
  </si>
  <si>
    <t>平成２９年</t>
    <rPh sb="0" eb="2">
      <t>ヘイセイ</t>
    </rPh>
    <rPh sb="4" eb="5">
      <t>ネン</t>
    </rPh>
    <phoneticPr fontId="7"/>
  </si>
  <si>
    <t>　　　５年</t>
    <rPh sb="4" eb="5">
      <t>ネン</t>
    </rPh>
    <phoneticPr fontId="7"/>
  </si>
  <si>
    <t>令和  元年</t>
    <rPh sb="4" eb="5">
      <t>ガン</t>
    </rPh>
    <phoneticPr fontId="15"/>
  </si>
  <si>
    <t>（各年５月１日現在）保育こども園課調   　</t>
    <rPh sb="10" eb="12">
      <t>ホイク</t>
    </rPh>
    <rPh sb="15" eb="16">
      <t>エン</t>
    </rPh>
    <phoneticPr fontId="15"/>
  </si>
  <si>
    <r>
      <rPr>
        <sz val="10"/>
        <rFont val="ＭＳ 明朝"/>
        <family val="1"/>
        <charset val="128"/>
      </rPr>
      <t xml:space="preserve">                                                            令和５年１２月現在 </t>
    </r>
    <r>
      <rPr>
        <sz val="11"/>
        <rFont val="ＭＳ 明朝"/>
        <family val="1"/>
        <charset val="128"/>
      </rPr>
      <t>生涯学習課調</t>
    </r>
    <rPh sb="63" eb="64">
      <t>ネン</t>
    </rPh>
    <rPh sb="74" eb="75">
      <t>カ</t>
    </rPh>
    <phoneticPr fontId="7"/>
  </si>
  <si>
    <t>（注）敷地には借用地も含む</t>
    <phoneticPr fontId="7"/>
  </si>
  <si>
    <t>　　　3　令和元年度からみなみがおか幼稚園は、公私連携幼保連携型認定こども園に移行</t>
    <rPh sb="5" eb="7">
      <t>レイワ</t>
    </rPh>
    <rPh sb="7" eb="9">
      <t>ガンネン</t>
    </rPh>
    <rPh sb="9" eb="10">
      <t>ド</t>
    </rPh>
    <rPh sb="10" eb="12">
      <t>ヘイネンド</t>
    </rPh>
    <rPh sb="18" eb="20">
      <t>ヨウチ</t>
    </rPh>
    <rPh sb="20" eb="21">
      <t>エン</t>
    </rPh>
    <rPh sb="23" eb="25">
      <t>コウシ</t>
    </rPh>
    <rPh sb="25" eb="27">
      <t>レンケイ</t>
    </rPh>
    <rPh sb="27" eb="28">
      <t>ヨウ</t>
    </rPh>
    <rPh sb="28" eb="29">
      <t>ホ</t>
    </rPh>
    <rPh sb="29" eb="32">
      <t>レンケイガタ</t>
    </rPh>
    <rPh sb="32" eb="34">
      <t>ニンテイ</t>
    </rPh>
    <rPh sb="37" eb="38">
      <t>エン</t>
    </rPh>
    <rPh sb="39" eb="41">
      <t>イコウ</t>
    </rPh>
    <phoneticPr fontId="7"/>
  </si>
  <si>
    <t>　　　4　令和4年度から大根幼稚園はひろはたこども園と一体化</t>
    <rPh sb="5" eb="7">
      <t>レイワ</t>
    </rPh>
    <rPh sb="8" eb="10">
      <t>ネンド</t>
    </rPh>
    <rPh sb="12" eb="14">
      <t>オオネ</t>
    </rPh>
    <rPh sb="14" eb="17">
      <t>ヨウチエン</t>
    </rPh>
    <rPh sb="25" eb="26">
      <t>エン</t>
    </rPh>
    <rPh sb="27" eb="29">
      <t>イッタイ</t>
    </rPh>
    <rPh sb="29" eb="30">
      <t>カ</t>
    </rPh>
    <phoneticPr fontId="7"/>
  </si>
  <si>
    <t xml:space="preserve">        〃</t>
    <phoneticPr fontId="7"/>
  </si>
  <si>
    <t>　（各年１月１日現在）県文書課調　　</t>
    <rPh sb="12" eb="14">
      <t>ブンショ</t>
    </rPh>
    <phoneticPr fontId="7"/>
  </si>
  <si>
    <t>１７７　公　立　学　校  の　教　育　費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</si>
</sst>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0.00_ "/>
    <numFmt numFmtId="178" formatCode="#,###;[Red]&quot;△&quot;#,###"/>
  </numFmts>
  <fonts count="53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20"/>
      <name val="Century"/>
      <family val="1"/>
    </font>
    <font>
      <sz val="16"/>
      <name val="Century"/>
      <family val="1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9"/>
      <name val="HG丸ｺﾞｼｯｸM-PRO"/>
      <family val="3"/>
      <charset val="128"/>
    </font>
    <font>
      <sz val="8"/>
      <name val="ＭＳ 明朝"/>
      <family val="1"/>
      <charset val="128"/>
    </font>
    <font>
      <sz val="7"/>
      <name val="ＭＳ 明朝"/>
      <family val="1"/>
      <charset val="128"/>
    </font>
    <font>
      <sz val="11"/>
      <name val="ＭＳ 明朝"/>
      <family val="1"/>
      <charset val="128"/>
    </font>
    <font>
      <sz val="11"/>
      <name val="Century"/>
      <family val="1"/>
    </font>
    <font>
      <sz val="9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ゴシック"/>
      <family val="3"/>
      <charset val="128"/>
    </font>
    <font>
      <sz val="10.5"/>
      <name val="ＭＳ 明朝"/>
      <family val="1"/>
      <charset val="128"/>
    </font>
    <font>
      <sz val="11"/>
      <name val="HG丸ｺﾞｼｯｸM-PRO"/>
      <family val="3"/>
      <charset val="128"/>
    </font>
    <font>
      <sz val="8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0"/>
      <name val="ＭＳ 明朝"/>
      <family val="1"/>
      <charset val="128"/>
    </font>
    <font>
      <sz val="10"/>
      <name val="ＭＳ Ｐゴシック"/>
      <family val="3"/>
      <charset val="128"/>
    </font>
    <font>
      <b/>
      <sz val="9"/>
      <name val="ＭＳ 明朝"/>
      <family val="1"/>
      <charset val="128"/>
    </font>
    <font>
      <sz val="11"/>
      <color rgb="FFFF0000"/>
      <name val="ＭＳ Ｐゴシック"/>
      <family val="3"/>
      <charset val="128"/>
    </font>
    <font>
      <sz val="11"/>
      <color rgb="FFFF0000"/>
      <name val="Century"/>
      <family val="1"/>
    </font>
    <font>
      <sz val="10"/>
      <color rgb="FFFF0000"/>
      <name val="ＭＳ 明朝"/>
      <family val="1"/>
      <charset val="128"/>
    </font>
    <font>
      <sz val="9"/>
      <color rgb="FFFF0000"/>
      <name val="HG丸ｺﾞｼｯｸM-PRO"/>
      <family val="3"/>
      <charset val="128"/>
    </font>
    <font>
      <sz val="6.5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2"/>
      <name val="ＭＳ 明朝"/>
      <family val="1"/>
      <charset val="128"/>
    </font>
    <font>
      <sz val="9"/>
      <name val="Century"/>
      <family val="1"/>
    </font>
    <font>
      <sz val="9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8"/>
      <color theme="1"/>
      <name val="ＭＳ 明朝"/>
      <family val="1"/>
      <charset val="128"/>
    </font>
    <font>
      <sz val="7"/>
      <color theme="1"/>
      <name val="ＭＳ 明朝"/>
      <family val="1"/>
      <charset val="128"/>
    </font>
    <font>
      <sz val="14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8"/>
      <color theme="1"/>
      <name val="ＭＳ Ｐゴシック"/>
      <family val="3"/>
      <charset val="128"/>
    </font>
    <font>
      <sz val="6"/>
      <color theme="1"/>
      <name val="ＭＳ Ｐゴシック"/>
      <family val="3"/>
      <charset val="128"/>
    </font>
    <font>
      <sz val="6"/>
      <color theme="1"/>
      <name val="ＭＳ 明朝"/>
      <family val="1"/>
      <charset val="128"/>
    </font>
    <font>
      <sz val="9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10"/>
      <color theme="1"/>
      <name val="ＭＳ 明朝"/>
      <family val="1"/>
      <charset val="128"/>
    </font>
    <font>
      <sz val="10"/>
      <color theme="1"/>
      <name val="ＭＳ ゴシック"/>
      <family val="3"/>
      <charset val="128"/>
    </font>
    <font>
      <sz val="10"/>
      <color theme="1"/>
      <name val="Century"/>
      <family val="1"/>
    </font>
    <font>
      <b/>
      <sz val="10"/>
      <color theme="1"/>
      <name val="ＭＳ 明朝"/>
      <family val="1"/>
      <charset val="128"/>
    </font>
    <font>
      <b/>
      <sz val="9"/>
      <color theme="1"/>
      <name val="ＭＳ 明朝"/>
      <family val="1"/>
      <charset val="128"/>
    </font>
    <font>
      <sz val="7"/>
      <name val="ＭＳ Ｐゴシック"/>
      <family val="3"/>
      <charset val="128"/>
    </font>
    <font>
      <sz val="7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1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3" fillId="0" borderId="0"/>
    <xf numFmtId="0" fontId="12" fillId="0" borderId="0"/>
    <xf numFmtId="0" fontId="3" fillId="0" borderId="0">
      <alignment vertical="center"/>
    </xf>
    <xf numFmtId="38" fontId="12" fillId="0" borderId="0" applyFont="0" applyFill="0" applyBorder="0" applyAlignment="0" applyProtection="0"/>
    <xf numFmtId="38" fontId="1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4" fillId="0" borderId="0"/>
  </cellStyleXfs>
  <cellXfs count="778">
    <xf numFmtId="0" fontId="0" fillId="0" borderId="0" xfId="0">
      <alignment vertical="center"/>
    </xf>
    <xf numFmtId="0" fontId="8" fillId="0" borderId="0" xfId="3" applyFont="1" applyAlignment="1" applyProtection="1">
      <alignment horizontal="left" vertical="center"/>
      <protection hidden="1"/>
    </xf>
    <xf numFmtId="0" fontId="4" fillId="0" borderId="0" xfId="3" applyProtection="1">
      <alignment vertical="center"/>
      <protection hidden="1"/>
    </xf>
    <xf numFmtId="0" fontId="4" fillId="0" borderId="0" xfId="3" applyBorder="1" applyProtection="1">
      <alignment vertical="center"/>
      <protection hidden="1"/>
    </xf>
    <xf numFmtId="0" fontId="12" fillId="0" borderId="0" xfId="3" applyFont="1" applyBorder="1" applyAlignment="1" applyProtection="1">
      <alignment horizontal="left" vertical="center"/>
      <protection hidden="1"/>
    </xf>
    <xf numFmtId="0" fontId="10" fillId="0" borderId="10" xfId="3" applyFont="1" applyBorder="1" applyAlignment="1" applyProtection="1">
      <alignment horizontal="center" vertical="center" wrapText="1"/>
      <protection hidden="1"/>
    </xf>
    <xf numFmtId="0" fontId="14" fillId="0" borderId="25" xfId="3" applyFont="1" applyBorder="1" applyAlignment="1" applyProtection="1">
      <alignment horizontal="center" vertical="center" wrapText="1"/>
      <protection hidden="1"/>
    </xf>
    <xf numFmtId="0" fontId="14" fillId="0" borderId="28" xfId="3" applyFont="1" applyBorder="1" applyAlignment="1" applyProtection="1">
      <alignment horizontal="center" vertical="center" wrapText="1"/>
      <protection hidden="1"/>
    </xf>
    <xf numFmtId="0" fontId="14" fillId="0" borderId="29" xfId="3" applyFont="1" applyBorder="1" applyAlignment="1" applyProtection="1">
      <alignment horizontal="center" vertical="center" wrapText="1"/>
      <protection hidden="1"/>
    </xf>
    <xf numFmtId="0" fontId="14" fillId="0" borderId="13" xfId="3" applyFont="1" applyBorder="1" applyAlignment="1" applyProtection="1">
      <alignment horizontal="center" vertical="center" wrapText="1"/>
      <protection hidden="1"/>
    </xf>
    <xf numFmtId="0" fontId="10" fillId="0" borderId="11" xfId="3" applyFont="1" applyBorder="1" applyAlignment="1" applyProtection="1">
      <alignment horizontal="center" vertical="center" wrapText="1"/>
      <protection hidden="1"/>
    </xf>
    <xf numFmtId="0" fontId="10" fillId="0" borderId="25" xfId="3" applyFont="1" applyBorder="1" applyAlignment="1" applyProtection="1">
      <alignment horizontal="center" vertical="center" wrapText="1"/>
      <protection hidden="1"/>
    </xf>
    <xf numFmtId="0" fontId="10" fillId="0" borderId="13" xfId="3" applyFont="1" applyBorder="1" applyAlignment="1" applyProtection="1">
      <alignment horizontal="center" vertical="center" wrapText="1"/>
      <protection hidden="1"/>
    </xf>
    <xf numFmtId="0" fontId="10" fillId="0" borderId="29" xfId="3" applyFont="1" applyBorder="1" applyAlignment="1" applyProtection="1">
      <alignment horizontal="center" vertical="center" wrapText="1"/>
      <protection hidden="1"/>
    </xf>
    <xf numFmtId="0" fontId="10" fillId="0" borderId="28" xfId="3" applyFont="1" applyBorder="1" applyAlignment="1" applyProtection="1">
      <alignment horizontal="center" vertical="center" wrapText="1"/>
      <protection hidden="1"/>
    </xf>
    <xf numFmtId="0" fontId="10" fillId="0" borderId="5" xfId="3" applyFont="1" applyBorder="1" applyAlignment="1" applyProtection="1">
      <alignment horizontal="center" vertical="center" wrapText="1"/>
      <protection hidden="1"/>
    </xf>
    <xf numFmtId="0" fontId="10" fillId="0" borderId="1" xfId="3" applyFont="1" applyBorder="1" applyAlignment="1" applyProtection="1">
      <alignment horizontal="center" vertical="center" wrapText="1"/>
      <protection hidden="1"/>
    </xf>
    <xf numFmtId="0" fontId="10" fillId="0" borderId="8" xfId="3" applyFont="1" applyBorder="1" applyAlignment="1" applyProtection="1">
      <alignment horizontal="center" vertical="center" wrapText="1"/>
      <protection hidden="1"/>
    </xf>
    <xf numFmtId="3" fontId="10" fillId="0" borderId="4" xfId="3" applyNumberFormat="1" applyFont="1" applyBorder="1" applyAlignment="1" applyProtection="1">
      <alignment horizontal="right" vertical="center" wrapText="1"/>
      <protection hidden="1"/>
    </xf>
    <xf numFmtId="3" fontId="10" fillId="0" borderId="2" xfId="3" applyNumberFormat="1" applyFont="1" applyBorder="1" applyAlignment="1" applyProtection="1">
      <alignment horizontal="right" vertical="center" wrapText="1"/>
      <protection hidden="1"/>
    </xf>
    <xf numFmtId="3" fontId="10" fillId="0" borderId="12" xfId="3" applyNumberFormat="1" applyFont="1" applyBorder="1" applyAlignment="1" applyProtection="1">
      <alignment horizontal="right" vertical="center" wrapText="1"/>
      <protection hidden="1"/>
    </xf>
    <xf numFmtId="0" fontId="10" fillId="0" borderId="0" xfId="3" applyFont="1" applyBorder="1" applyAlignment="1" applyProtection="1">
      <alignment horizontal="right" vertical="center" wrapText="1"/>
      <protection hidden="1"/>
    </xf>
    <xf numFmtId="0" fontId="10" fillId="0" borderId="2" xfId="3" applyFont="1" applyBorder="1" applyAlignment="1" applyProtection="1">
      <alignment horizontal="right" vertical="center" wrapText="1"/>
      <protection hidden="1"/>
    </xf>
    <xf numFmtId="0" fontId="10" fillId="0" borderId="4" xfId="3" applyFont="1" applyBorder="1" applyAlignment="1" applyProtection="1">
      <alignment horizontal="right" vertical="center" wrapText="1"/>
      <protection hidden="1"/>
    </xf>
    <xf numFmtId="0" fontId="4" fillId="0" borderId="2" xfId="3" applyBorder="1" applyProtection="1">
      <alignment vertical="center"/>
      <protection hidden="1"/>
    </xf>
    <xf numFmtId="0" fontId="22" fillId="0" borderId="2" xfId="3" applyFont="1" applyBorder="1" applyProtection="1">
      <alignment vertical="center"/>
      <protection hidden="1"/>
    </xf>
    <xf numFmtId="0" fontId="0" fillId="0" borderId="2" xfId="3" applyFont="1" applyBorder="1" applyProtection="1">
      <alignment vertical="center"/>
      <protection hidden="1"/>
    </xf>
    <xf numFmtId="0" fontId="0" fillId="0" borderId="0" xfId="3" applyFont="1" applyBorder="1" applyProtection="1">
      <alignment vertical="center"/>
      <protection hidden="1"/>
    </xf>
    <xf numFmtId="0" fontId="10" fillId="0" borderId="11" xfId="3" applyFont="1" applyBorder="1" applyAlignment="1" applyProtection="1">
      <alignment horizontal="center" vertical="center" wrapText="1"/>
      <protection hidden="1"/>
    </xf>
    <xf numFmtId="3" fontId="10" fillId="0" borderId="5" xfId="3" applyNumberFormat="1" applyFont="1" applyBorder="1" applyAlignment="1" applyProtection="1">
      <alignment horizontal="right" vertical="center" wrapText="1"/>
      <protection hidden="1"/>
    </xf>
    <xf numFmtId="3" fontId="10" fillId="0" borderId="1" xfId="3" applyNumberFormat="1" applyFont="1" applyBorder="1" applyAlignment="1" applyProtection="1">
      <alignment horizontal="right" vertical="center" wrapText="1"/>
      <protection hidden="1"/>
    </xf>
    <xf numFmtId="3" fontId="10" fillId="0" borderId="21" xfId="3" applyNumberFormat="1" applyFont="1" applyBorder="1" applyAlignment="1" applyProtection="1">
      <alignment horizontal="right" vertical="center" wrapText="1"/>
      <protection hidden="1"/>
    </xf>
    <xf numFmtId="0" fontId="10" fillId="0" borderId="9" xfId="3" applyFont="1" applyBorder="1" applyAlignment="1" applyProtection="1">
      <alignment horizontal="right" vertical="center" wrapText="1"/>
      <protection hidden="1"/>
    </xf>
    <xf numFmtId="0" fontId="10" fillId="0" borderId="1" xfId="3" applyFont="1" applyBorder="1" applyAlignment="1" applyProtection="1">
      <alignment horizontal="right" vertical="center" wrapText="1"/>
      <protection hidden="1"/>
    </xf>
    <xf numFmtId="0" fontId="10" fillId="0" borderId="5" xfId="3" applyFont="1" applyBorder="1" applyAlignment="1" applyProtection="1">
      <alignment horizontal="right" vertical="center" wrapText="1"/>
      <protection hidden="1"/>
    </xf>
    <xf numFmtId="0" fontId="0" fillId="0" borderId="1" xfId="3" applyFont="1" applyBorder="1" applyProtection="1">
      <alignment vertical="center"/>
      <protection hidden="1"/>
    </xf>
    <xf numFmtId="0" fontId="22" fillId="0" borderId="0" xfId="3" applyFont="1" applyBorder="1" applyProtection="1">
      <alignment vertical="center"/>
      <protection hidden="1"/>
    </xf>
    <xf numFmtId="0" fontId="22" fillId="0" borderId="0" xfId="3" applyFont="1" applyProtection="1">
      <alignment vertical="center"/>
      <protection hidden="1"/>
    </xf>
    <xf numFmtId="0" fontId="0" fillId="0" borderId="0" xfId="0" applyProtection="1">
      <alignment vertical="center"/>
      <protection hidden="1"/>
    </xf>
    <xf numFmtId="0" fontId="0" fillId="0" borderId="0" xfId="0" applyBorder="1" applyProtection="1">
      <alignment vertical="center"/>
      <protection hidden="1"/>
    </xf>
    <xf numFmtId="0" fontId="4" fillId="0" borderId="0" xfId="3" applyAlignment="1" applyProtection="1">
      <alignment vertical="center"/>
      <protection hidden="1"/>
    </xf>
    <xf numFmtId="0" fontId="4" fillId="0" borderId="0" xfId="3" applyBorder="1" applyAlignment="1" applyProtection="1">
      <alignment vertical="center"/>
      <protection hidden="1"/>
    </xf>
    <xf numFmtId="0" fontId="12" fillId="0" borderId="9" xfId="3" applyFont="1" applyBorder="1" applyAlignment="1" applyProtection="1">
      <alignment horizontal="right" vertical="center"/>
      <protection hidden="1"/>
    </xf>
    <xf numFmtId="0" fontId="16" fillId="0" borderId="10" xfId="3" applyFont="1" applyBorder="1" applyAlignment="1" applyProtection="1">
      <alignment horizontal="center" vertical="center" wrapText="1"/>
      <protection hidden="1"/>
    </xf>
    <xf numFmtId="0" fontId="16" fillId="0" borderId="6" xfId="3" applyFont="1" applyBorder="1" applyAlignment="1" applyProtection="1">
      <alignment horizontal="center" vertical="center" wrapText="1"/>
      <protection hidden="1"/>
    </xf>
    <xf numFmtId="0" fontId="16" fillId="0" borderId="23" xfId="3" applyFont="1" applyBorder="1" applyAlignment="1" applyProtection="1">
      <alignment horizontal="center" vertical="center" wrapText="1"/>
      <protection hidden="1"/>
    </xf>
    <xf numFmtId="0" fontId="16" fillId="0" borderId="35" xfId="3" applyFont="1" applyBorder="1" applyAlignment="1" applyProtection="1">
      <alignment horizontal="center" vertical="center" wrapText="1"/>
      <protection hidden="1"/>
    </xf>
    <xf numFmtId="0" fontId="16" fillId="0" borderId="28" xfId="3" applyFont="1" applyBorder="1" applyAlignment="1" applyProtection="1">
      <alignment horizontal="center" vertical="center" wrapText="1"/>
      <protection hidden="1"/>
    </xf>
    <xf numFmtId="0" fontId="16" fillId="0" borderId="13" xfId="3" applyFont="1" applyBorder="1" applyAlignment="1" applyProtection="1">
      <alignment horizontal="center" vertical="center" wrapText="1"/>
      <protection hidden="1"/>
    </xf>
    <xf numFmtId="0" fontId="16" fillId="0" borderId="25" xfId="3" applyFont="1" applyBorder="1" applyAlignment="1" applyProtection="1">
      <alignment horizontal="center" vertical="center" wrapText="1"/>
      <protection hidden="1"/>
    </xf>
    <xf numFmtId="0" fontId="16" fillId="0" borderId="6" xfId="3" applyFont="1" applyBorder="1" applyAlignment="1" applyProtection="1">
      <alignment horizontal="center" vertical="center" shrinkToFit="1"/>
      <protection hidden="1"/>
    </xf>
    <xf numFmtId="0" fontId="16" fillId="0" borderId="7" xfId="3" applyFont="1" applyBorder="1" applyAlignment="1" applyProtection="1">
      <alignment horizontal="center" vertical="center" shrinkToFit="1"/>
      <protection hidden="1"/>
    </xf>
    <xf numFmtId="0" fontId="16" fillId="0" borderId="7" xfId="3" applyFont="1" applyBorder="1" applyAlignment="1" applyProtection="1">
      <alignment horizontal="center" vertical="center" wrapText="1"/>
      <protection hidden="1"/>
    </xf>
    <xf numFmtId="0" fontId="16" fillId="0" borderId="11" xfId="3" applyFont="1" applyBorder="1" applyAlignment="1" applyProtection="1">
      <alignment horizontal="center" vertical="center" wrapText="1"/>
      <protection hidden="1"/>
    </xf>
    <xf numFmtId="0" fontId="16" fillId="0" borderId="5" xfId="3" applyFont="1" applyBorder="1" applyAlignment="1" applyProtection="1">
      <alignment horizontal="center" vertical="center" wrapText="1"/>
      <protection hidden="1"/>
    </xf>
    <xf numFmtId="0" fontId="16" fillId="0" borderId="21" xfId="3" applyFont="1" applyBorder="1" applyAlignment="1" applyProtection="1">
      <alignment horizontal="center" vertical="center" wrapText="1"/>
      <protection hidden="1"/>
    </xf>
    <xf numFmtId="0" fontId="16" fillId="0" borderId="5" xfId="3" applyFont="1" applyBorder="1" applyAlignment="1" applyProtection="1">
      <alignment horizontal="center" vertical="center" shrinkToFit="1"/>
      <protection hidden="1"/>
    </xf>
    <xf numFmtId="0" fontId="16" fillId="0" borderId="1" xfId="3" applyFont="1" applyBorder="1" applyAlignment="1" applyProtection="1">
      <alignment horizontal="center" vertical="center" shrinkToFit="1"/>
      <protection hidden="1"/>
    </xf>
    <xf numFmtId="0" fontId="16" fillId="0" borderId="1" xfId="3" applyFont="1" applyBorder="1" applyAlignment="1" applyProtection="1">
      <alignment horizontal="center" vertical="center" wrapText="1"/>
      <protection hidden="1"/>
    </xf>
    <xf numFmtId="0" fontId="16" fillId="0" borderId="8" xfId="3" applyFont="1" applyBorder="1" applyAlignment="1" applyProtection="1">
      <alignment horizontal="center" vertical="center" wrapText="1"/>
      <protection hidden="1"/>
    </xf>
    <xf numFmtId="0" fontId="16" fillId="0" borderId="4" xfId="3" applyFont="1" applyBorder="1" applyAlignment="1" applyProtection="1">
      <alignment horizontal="center" vertical="center" wrapText="1"/>
      <protection hidden="1"/>
    </xf>
    <xf numFmtId="0" fontId="16" fillId="0" borderId="12" xfId="3" applyFont="1" applyBorder="1" applyAlignment="1" applyProtection="1">
      <alignment horizontal="center" vertical="center" wrapText="1"/>
      <protection hidden="1"/>
    </xf>
    <xf numFmtId="0" fontId="16" fillId="0" borderId="0" xfId="3" applyFont="1" applyBorder="1" applyAlignment="1" applyProtection="1">
      <alignment horizontal="center" vertical="center" wrapText="1"/>
      <protection hidden="1"/>
    </xf>
    <xf numFmtId="0" fontId="16" fillId="0" borderId="2" xfId="3" applyFont="1" applyBorder="1" applyAlignment="1" applyProtection="1">
      <alignment horizontal="center" vertical="center" wrapText="1"/>
      <protection hidden="1"/>
    </xf>
    <xf numFmtId="0" fontId="16" fillId="0" borderId="8" xfId="3" applyFont="1" applyFill="1" applyBorder="1" applyAlignment="1" applyProtection="1">
      <alignment horizontal="center" vertical="center" shrinkToFit="1"/>
      <protection hidden="1"/>
    </xf>
    <xf numFmtId="0" fontId="16" fillId="0" borderId="4" xfId="3" applyFont="1" applyBorder="1" applyAlignment="1" applyProtection="1">
      <alignment horizontal="right" vertical="center" wrapText="1"/>
      <protection hidden="1"/>
    </xf>
    <xf numFmtId="0" fontId="16" fillId="0" borderId="12" xfId="3" applyFont="1" applyFill="1" applyBorder="1" applyAlignment="1" applyProtection="1">
      <alignment horizontal="right" vertical="center" wrapText="1"/>
      <protection hidden="1"/>
    </xf>
    <xf numFmtId="0" fontId="16" fillId="0" borderId="19" xfId="3" applyFont="1" applyBorder="1" applyAlignment="1" applyProtection="1">
      <alignment horizontal="right" vertical="center" wrapText="1"/>
      <protection hidden="1"/>
    </xf>
    <xf numFmtId="0" fontId="16" fillId="0" borderId="2" xfId="3" applyFont="1" applyFill="1" applyBorder="1" applyAlignment="1" applyProtection="1">
      <alignment horizontal="right" vertical="center" wrapText="1"/>
      <protection hidden="1"/>
    </xf>
    <xf numFmtId="0" fontId="16" fillId="0" borderId="4" xfId="3" applyFont="1" applyFill="1" applyBorder="1" applyAlignment="1" applyProtection="1">
      <alignment horizontal="right" vertical="center" wrapText="1"/>
      <protection hidden="1"/>
    </xf>
    <xf numFmtId="0" fontId="25" fillId="0" borderId="2" xfId="3" applyFont="1" applyBorder="1" applyAlignment="1" applyProtection="1">
      <alignment vertical="center"/>
      <protection hidden="1"/>
    </xf>
    <xf numFmtId="0" fontId="29" fillId="0" borderId="11" xfId="3" applyFont="1" applyFill="1" applyBorder="1" applyAlignment="1" applyProtection="1">
      <alignment horizontal="center" vertical="center" wrapText="1"/>
      <protection hidden="1"/>
    </xf>
    <xf numFmtId="0" fontId="29" fillId="0" borderId="5" xfId="3" applyFont="1" applyBorder="1" applyAlignment="1" applyProtection="1">
      <alignment horizontal="right" vertical="center" wrapText="1"/>
      <protection hidden="1"/>
    </xf>
    <xf numFmtId="0" fontId="29" fillId="0" borderId="21" xfId="3" applyFont="1" applyFill="1" applyBorder="1" applyAlignment="1" applyProtection="1">
      <alignment horizontal="right" vertical="center" wrapText="1"/>
      <protection hidden="1"/>
    </xf>
    <xf numFmtId="0" fontId="29" fillId="0" borderId="9" xfId="3" applyFont="1" applyBorder="1" applyAlignment="1" applyProtection="1">
      <alignment horizontal="right" vertical="center" wrapText="1"/>
      <protection hidden="1"/>
    </xf>
    <xf numFmtId="0" fontId="29" fillId="0" borderId="1" xfId="3" applyFont="1" applyFill="1" applyBorder="1" applyAlignment="1" applyProtection="1">
      <alignment horizontal="right" vertical="center" wrapText="1"/>
      <protection hidden="1"/>
    </xf>
    <xf numFmtId="0" fontId="29" fillId="0" borderId="5" xfId="3" applyFont="1" applyFill="1" applyBorder="1" applyAlignment="1" applyProtection="1">
      <alignment horizontal="right" vertical="center" wrapText="1"/>
      <protection hidden="1"/>
    </xf>
    <xf numFmtId="0" fontId="25" fillId="0" borderId="1" xfId="3" applyFont="1" applyBorder="1" applyProtection="1">
      <alignment vertical="center"/>
      <protection hidden="1"/>
    </xf>
    <xf numFmtId="0" fontId="9" fillId="0" borderId="0" xfId="0" applyFont="1" applyBorder="1" applyAlignment="1" applyProtection="1">
      <alignment horizontal="left" vertical="center"/>
      <protection hidden="1"/>
    </xf>
    <xf numFmtId="0" fontId="14" fillId="0" borderId="0" xfId="0" applyFont="1" applyBorder="1" applyAlignment="1" applyProtection="1">
      <alignment horizontal="left" vertical="center"/>
      <protection hidden="1"/>
    </xf>
    <xf numFmtId="0" fontId="8" fillId="0" borderId="0" xfId="0" applyFont="1" applyAlignment="1" applyProtection="1">
      <alignment horizontal="left" vertical="center"/>
      <protection hidden="1"/>
    </xf>
    <xf numFmtId="0" fontId="0" fillId="0" borderId="0" xfId="0" applyAlignment="1" applyProtection="1">
      <alignment vertical="center"/>
      <protection hidden="1"/>
    </xf>
    <xf numFmtId="0" fontId="0" fillId="0" borderId="0" xfId="0" applyFont="1" applyAlignment="1" applyProtection="1">
      <alignment vertical="center"/>
      <protection hidden="1"/>
    </xf>
    <xf numFmtId="0" fontId="12" fillId="0" borderId="9" xfId="0" applyFont="1" applyBorder="1" applyAlignment="1" applyProtection="1">
      <alignment horizontal="left" vertical="center"/>
      <protection hidden="1"/>
    </xf>
    <xf numFmtId="0" fontId="11" fillId="0" borderId="10" xfId="0" applyFont="1" applyBorder="1" applyAlignment="1" applyProtection="1">
      <alignment horizontal="center" vertical="center" wrapText="1"/>
      <protection hidden="1"/>
    </xf>
    <xf numFmtId="0" fontId="10" fillId="0" borderId="10" xfId="0" applyFont="1" applyBorder="1" applyAlignment="1" applyProtection="1">
      <alignment horizontal="center" vertical="center" wrapText="1"/>
      <protection hidden="1"/>
    </xf>
    <xf numFmtId="0" fontId="10" fillId="0" borderId="7" xfId="0" applyFont="1" applyBorder="1" applyAlignment="1" applyProtection="1">
      <alignment horizontal="distributed" wrapText="1"/>
      <protection hidden="1"/>
    </xf>
    <xf numFmtId="0" fontId="10" fillId="0" borderId="6" xfId="0" applyFont="1" applyBorder="1" applyAlignment="1" applyProtection="1">
      <alignment horizontal="center" vertical="center" wrapText="1"/>
      <protection hidden="1"/>
    </xf>
    <xf numFmtId="0" fontId="10" fillId="0" borderId="7" xfId="0" applyFont="1" applyBorder="1" applyAlignment="1" applyProtection="1">
      <alignment horizontal="center" vertical="center" wrapText="1"/>
      <protection hidden="1"/>
    </xf>
    <xf numFmtId="0" fontId="11" fillId="0" borderId="11" xfId="0" applyFont="1" applyBorder="1" applyAlignment="1" applyProtection="1">
      <alignment horizontal="center" vertical="center" wrapText="1"/>
      <protection hidden="1"/>
    </xf>
    <xf numFmtId="0" fontId="10" fillId="0" borderId="11" xfId="0" applyFont="1" applyBorder="1" applyAlignment="1" applyProtection="1">
      <alignment horizontal="center" vertical="center" wrapText="1"/>
      <protection hidden="1"/>
    </xf>
    <xf numFmtId="0" fontId="10" fillId="0" borderId="1" xfId="0" applyFont="1" applyBorder="1" applyAlignment="1" applyProtection="1">
      <alignment horizontal="distributed" vertical="top" wrapText="1"/>
      <protection hidden="1"/>
    </xf>
    <xf numFmtId="0" fontId="10" fillId="0" borderId="5" xfId="0" applyFont="1" applyBorder="1" applyAlignment="1" applyProtection="1">
      <alignment horizontal="center" vertical="center" wrapText="1"/>
      <protection hidden="1"/>
    </xf>
    <xf numFmtId="0" fontId="10" fillId="0" borderId="1" xfId="0" applyFont="1" applyBorder="1" applyAlignment="1" applyProtection="1">
      <alignment horizontal="center" vertical="center" wrapText="1"/>
      <protection hidden="1"/>
    </xf>
    <xf numFmtId="0" fontId="11" fillId="0" borderId="11" xfId="0" applyFont="1" applyFill="1" applyBorder="1" applyAlignment="1" applyProtection="1">
      <alignment horizontal="center" vertical="center" wrapText="1"/>
      <protection hidden="1"/>
    </xf>
    <xf numFmtId="0" fontId="11" fillId="0" borderId="1" xfId="0" applyFont="1" applyFill="1" applyBorder="1" applyAlignment="1" applyProtection="1">
      <alignment horizontal="justify" vertical="center" wrapText="1"/>
      <protection hidden="1"/>
    </xf>
    <xf numFmtId="0" fontId="11" fillId="0" borderId="7" xfId="0" applyFont="1" applyFill="1" applyBorder="1" applyAlignment="1" applyProtection="1">
      <alignment horizontal="center" vertical="center" wrapText="1"/>
      <protection hidden="1"/>
    </xf>
    <xf numFmtId="0" fontId="11" fillId="0" borderId="1" xfId="0" applyFont="1" applyFill="1" applyBorder="1" applyAlignment="1" applyProtection="1">
      <alignment horizontal="center" vertical="center" shrinkToFit="1"/>
      <protection hidden="1"/>
    </xf>
    <xf numFmtId="0" fontId="14" fillId="0" borderId="10" xfId="0" applyFont="1" applyFill="1" applyBorder="1" applyAlignment="1" applyProtection="1">
      <alignment horizontal="center" vertical="distributed" textRotation="255" wrapText="1"/>
      <protection hidden="1"/>
    </xf>
    <xf numFmtId="0" fontId="11" fillId="0" borderId="7" xfId="0" applyFont="1" applyFill="1" applyBorder="1" applyAlignment="1" applyProtection="1">
      <alignment horizontal="justify" vertical="center" wrapText="1"/>
      <protection hidden="1"/>
    </xf>
    <xf numFmtId="0" fontId="11" fillId="0" borderId="7" xfId="0" applyFont="1" applyFill="1" applyBorder="1" applyAlignment="1" applyProtection="1">
      <alignment horizontal="center" vertical="center" shrinkToFit="1"/>
      <protection hidden="1"/>
    </xf>
    <xf numFmtId="0" fontId="23" fillId="0" borderId="8" xfId="0" applyFont="1" applyFill="1" applyBorder="1" applyAlignment="1" applyProtection="1">
      <alignment vertical="distributed"/>
      <protection hidden="1"/>
    </xf>
    <xf numFmtId="0" fontId="11" fillId="0" borderId="2" xfId="0" applyFont="1" applyFill="1" applyBorder="1" applyAlignment="1" applyProtection="1">
      <alignment horizontal="justify" vertical="center" wrapText="1"/>
      <protection hidden="1"/>
    </xf>
    <xf numFmtId="0" fontId="11" fillId="0" borderId="2" xfId="0" applyFont="1" applyFill="1" applyBorder="1" applyAlignment="1" applyProtection="1">
      <alignment horizontal="center" vertical="center" wrapText="1"/>
      <protection hidden="1"/>
    </xf>
    <xf numFmtId="0" fontId="11" fillId="0" borderId="2" xfId="0" applyFont="1" applyFill="1" applyBorder="1" applyAlignment="1" applyProtection="1">
      <alignment horizontal="center" vertical="center" shrinkToFit="1"/>
      <protection hidden="1"/>
    </xf>
    <xf numFmtId="0" fontId="11" fillId="0" borderId="2" xfId="0" applyFont="1" applyFill="1" applyBorder="1" applyAlignment="1" applyProtection="1">
      <alignment horizontal="left" vertical="center" shrinkToFit="1"/>
      <protection hidden="1"/>
    </xf>
    <xf numFmtId="0" fontId="11" fillId="0" borderId="2" xfId="0" applyFont="1" applyFill="1" applyBorder="1" applyAlignment="1" applyProtection="1">
      <alignment horizontal="justify" vertical="center"/>
      <protection hidden="1"/>
    </xf>
    <xf numFmtId="0" fontId="23" fillId="0" borderId="11" xfId="0" applyFont="1" applyFill="1" applyBorder="1" applyAlignment="1" applyProtection="1">
      <alignment vertical="center"/>
      <protection hidden="1"/>
    </xf>
    <xf numFmtId="0" fontId="14" fillId="0" borderId="10" xfId="0" applyFont="1" applyFill="1" applyBorder="1" applyAlignment="1" applyProtection="1">
      <alignment horizontal="center" vertical="center" textRotation="255" wrapText="1"/>
      <protection hidden="1"/>
    </xf>
    <xf numFmtId="0" fontId="14" fillId="0" borderId="8" xfId="0" applyFont="1" applyFill="1" applyBorder="1" applyAlignment="1" applyProtection="1">
      <alignment horizontal="center" vertical="center" textRotation="255" wrapText="1"/>
      <protection hidden="1"/>
    </xf>
    <xf numFmtId="0" fontId="11" fillId="0" borderId="2" xfId="2" applyFont="1" applyFill="1" applyBorder="1" applyAlignment="1" applyProtection="1">
      <alignment horizontal="justify" vertical="center" wrapText="1"/>
      <protection hidden="1"/>
    </xf>
    <xf numFmtId="0" fontId="11" fillId="0" borderId="8" xfId="0" applyFont="1" applyFill="1" applyBorder="1" applyAlignment="1" applyProtection="1">
      <alignment horizontal="justify" vertical="center" wrapText="1"/>
      <protection hidden="1"/>
    </xf>
    <xf numFmtId="0" fontId="11" fillId="0" borderId="4" xfId="0" applyFont="1" applyFill="1" applyBorder="1" applyAlignment="1" applyProtection="1">
      <alignment horizontal="center" vertical="center" wrapText="1"/>
      <protection hidden="1"/>
    </xf>
    <xf numFmtId="0" fontId="11" fillId="0" borderId="8" xfId="0" applyFont="1" applyFill="1" applyBorder="1" applyAlignment="1" applyProtection="1">
      <alignment horizontal="center" vertical="center" shrinkToFit="1"/>
      <protection hidden="1"/>
    </xf>
    <xf numFmtId="49" fontId="11" fillId="0" borderId="8" xfId="0" applyNumberFormat="1" applyFont="1" applyFill="1" applyBorder="1" applyAlignment="1" applyProtection="1">
      <alignment horizontal="justify" vertical="center" wrapText="1"/>
      <protection hidden="1"/>
    </xf>
    <xf numFmtId="0" fontId="11" fillId="0" borderId="8" xfId="0" applyFont="1" applyFill="1" applyBorder="1" applyAlignment="1" applyProtection="1">
      <alignment horizontal="center" vertical="center" wrapText="1"/>
      <protection hidden="1"/>
    </xf>
    <xf numFmtId="0" fontId="31" fillId="0" borderId="2" xfId="0" applyFont="1" applyFill="1" applyBorder="1" applyAlignment="1" applyProtection="1">
      <alignment horizontal="center" vertical="center" wrapText="1"/>
      <protection hidden="1"/>
    </xf>
    <xf numFmtId="0" fontId="11" fillId="0" borderId="8" xfId="0" applyFont="1" applyFill="1" applyBorder="1" applyAlignment="1" applyProtection="1">
      <alignment vertical="center" wrapText="1"/>
      <protection hidden="1"/>
    </xf>
    <xf numFmtId="0" fontId="11" fillId="0" borderId="0" xfId="0" applyFont="1" applyFill="1" applyBorder="1" applyAlignment="1" applyProtection="1">
      <alignment horizontal="center" vertical="center" wrapText="1"/>
      <protection hidden="1"/>
    </xf>
    <xf numFmtId="0" fontId="11" fillId="0" borderId="0" xfId="0" applyFont="1" applyFill="1" applyBorder="1" applyAlignment="1" applyProtection="1">
      <alignment vertical="center" wrapText="1"/>
      <protection hidden="1"/>
    </xf>
    <xf numFmtId="0" fontId="11" fillId="0" borderId="8" xfId="0" applyFont="1" applyFill="1" applyBorder="1" applyAlignment="1" applyProtection="1">
      <alignment vertical="center"/>
      <protection hidden="1"/>
    </xf>
    <xf numFmtId="0" fontId="11" fillId="0" borderId="8" xfId="0" applyFont="1" applyBorder="1" applyAlignment="1" applyProtection="1">
      <alignment horizontal="left" vertical="center"/>
      <protection hidden="1"/>
    </xf>
    <xf numFmtId="0" fontId="11" fillId="0" borderId="8" xfId="0" applyFont="1" applyBorder="1" applyAlignment="1" applyProtection="1">
      <alignment horizontal="center" vertical="center"/>
      <protection hidden="1"/>
    </xf>
    <xf numFmtId="0" fontId="11" fillId="0" borderId="8" xfId="0" applyFont="1" applyFill="1" applyBorder="1" applyAlignment="1" applyProtection="1">
      <alignment wrapText="1"/>
      <protection hidden="1"/>
    </xf>
    <xf numFmtId="0" fontId="11" fillId="0" borderId="8" xfId="0" applyFont="1" applyFill="1" applyBorder="1" applyAlignment="1" applyProtection="1">
      <alignment horizontal="left" vertical="center" wrapText="1"/>
      <protection hidden="1"/>
    </xf>
    <xf numFmtId="0" fontId="11" fillId="0" borderId="8" xfId="0" applyFont="1" applyBorder="1" applyAlignment="1" applyProtection="1">
      <alignment horizontal="left" vertical="center"/>
      <protection hidden="1"/>
    </xf>
    <xf numFmtId="0" fontId="11" fillId="0" borderId="8" xfId="0" applyFont="1" applyBorder="1" applyAlignment="1" applyProtection="1">
      <alignment horizontal="center" vertical="center"/>
      <protection hidden="1"/>
    </xf>
    <xf numFmtId="0" fontId="11" fillId="0" borderId="8" xfId="0" applyFont="1" applyFill="1" applyBorder="1" applyAlignment="1" applyProtection="1">
      <alignment horizontal="left" vertical="center" wrapText="1"/>
      <protection hidden="1"/>
    </xf>
    <xf numFmtId="0" fontId="11" fillId="0" borderId="8" xfId="0" applyFont="1" applyBorder="1" applyAlignment="1" applyProtection="1">
      <alignment vertical="center"/>
      <protection hidden="1"/>
    </xf>
    <xf numFmtId="0" fontId="14" fillId="0" borderId="11" xfId="0" applyFont="1" applyFill="1" applyBorder="1" applyAlignment="1" applyProtection="1">
      <alignment horizontal="center" vertical="center" textRotation="255" wrapText="1"/>
      <protection hidden="1"/>
    </xf>
    <xf numFmtId="0" fontId="38" fillId="0" borderId="11" xfId="0" applyFont="1" applyBorder="1" applyAlignment="1" applyProtection="1">
      <alignment vertical="center"/>
      <protection hidden="1"/>
    </xf>
    <xf numFmtId="0" fontId="38" fillId="0" borderId="11" xfId="0" applyFont="1" applyBorder="1" applyAlignment="1" applyProtection="1">
      <alignment horizontal="center" vertical="center"/>
      <protection hidden="1"/>
    </xf>
    <xf numFmtId="58" fontId="38" fillId="0" borderId="11" xfId="0" applyNumberFormat="1" applyFont="1" applyBorder="1" applyAlignment="1" applyProtection="1">
      <alignment horizontal="center" vertical="center"/>
      <protection hidden="1"/>
    </xf>
    <xf numFmtId="0" fontId="38" fillId="0" borderId="11" xfId="0" applyFont="1" applyFill="1" applyBorder="1" applyAlignment="1" applyProtection="1">
      <alignment horizontal="center" vertical="center" wrapText="1"/>
      <protection hidden="1"/>
    </xf>
    <xf numFmtId="0" fontId="38" fillId="0" borderId="11" xfId="0" applyFont="1" applyFill="1" applyBorder="1" applyAlignment="1" applyProtection="1">
      <alignment horizontal="left" vertical="center" wrapText="1"/>
      <protection hidden="1"/>
    </xf>
    <xf numFmtId="0" fontId="0" fillId="0" borderId="0" xfId="0" applyFont="1" applyBorder="1" applyAlignment="1" applyProtection="1">
      <alignment horizontal="center" vertical="center"/>
      <protection hidden="1"/>
    </xf>
    <xf numFmtId="0" fontId="11" fillId="0" borderId="0" xfId="0" applyFont="1" applyBorder="1" applyAlignment="1" applyProtection="1">
      <alignment vertical="center"/>
      <protection hidden="1"/>
    </xf>
    <xf numFmtId="0" fontId="11" fillId="0" borderId="0" xfId="0" applyFont="1" applyBorder="1" applyAlignment="1" applyProtection="1">
      <alignment horizontal="center" vertical="center"/>
      <protection hidden="1"/>
    </xf>
    <xf numFmtId="0" fontId="11" fillId="0" borderId="0" xfId="0" applyFont="1" applyFill="1" applyBorder="1" applyAlignment="1" applyProtection="1">
      <alignment horizontal="center" vertical="top" wrapText="1"/>
      <protection hidden="1"/>
    </xf>
    <xf numFmtId="0" fontId="8" fillId="0" borderId="0" xfId="0" applyFont="1" applyBorder="1" applyAlignment="1" applyProtection="1">
      <alignment horizontal="left" vertical="center"/>
      <protection hidden="1"/>
    </xf>
    <xf numFmtId="0" fontId="11" fillId="0" borderId="4" xfId="0" applyFont="1" applyFill="1" applyBorder="1" applyAlignment="1" applyProtection="1">
      <alignment horizontal="justify" vertical="center" wrapText="1"/>
      <protection hidden="1"/>
    </xf>
    <xf numFmtId="0" fontId="0" fillId="0" borderId="11" xfId="0" applyBorder="1" applyAlignment="1" applyProtection="1">
      <alignment vertical="center"/>
      <protection hidden="1"/>
    </xf>
    <xf numFmtId="0" fontId="11" fillId="0" borderId="11" xfId="0" applyFont="1" applyBorder="1" applyAlignment="1" applyProtection="1">
      <alignment vertical="center"/>
      <protection hidden="1"/>
    </xf>
    <xf numFmtId="0" fontId="11" fillId="0" borderId="11" xfId="0" applyFont="1" applyBorder="1" applyAlignment="1" applyProtection="1">
      <alignment horizontal="center" vertical="center"/>
      <protection hidden="1"/>
    </xf>
    <xf numFmtId="0" fontId="12" fillId="0" borderId="9" xfId="3" applyFont="1" applyBorder="1" applyAlignment="1" applyProtection="1">
      <alignment horizontal="left" vertical="center"/>
      <protection hidden="1"/>
    </xf>
    <xf numFmtId="0" fontId="13" fillId="0" borderId="8" xfId="3" applyFont="1" applyBorder="1" applyAlignment="1" applyProtection="1">
      <alignment horizontal="center" vertical="center" wrapText="1"/>
      <protection hidden="1"/>
    </xf>
    <xf numFmtId="0" fontId="13" fillId="0" borderId="0" xfId="3" applyFont="1" applyBorder="1" applyAlignment="1" applyProtection="1">
      <alignment horizontal="right" vertical="center" wrapText="1"/>
      <protection hidden="1"/>
    </xf>
    <xf numFmtId="0" fontId="13" fillId="0" borderId="2" xfId="3" applyFont="1" applyBorder="1" applyAlignment="1" applyProtection="1">
      <alignment horizontal="right" vertical="center" wrapText="1"/>
      <protection hidden="1"/>
    </xf>
    <xf numFmtId="0" fontId="13" fillId="0" borderId="4" xfId="3" applyFont="1" applyBorder="1" applyAlignment="1" applyProtection="1">
      <alignment horizontal="right" vertical="center" wrapText="1"/>
      <protection hidden="1"/>
    </xf>
    <xf numFmtId="0" fontId="14" fillId="0" borderId="8" xfId="3" applyFont="1" applyBorder="1" applyAlignment="1" applyProtection="1">
      <alignment horizontal="center" vertical="center" wrapText="1"/>
      <protection hidden="1"/>
    </xf>
    <xf numFmtId="0" fontId="16" fillId="0" borderId="0" xfId="3" applyFont="1" applyBorder="1" applyAlignment="1" applyProtection="1">
      <alignment horizontal="right" vertical="center" wrapText="1"/>
      <protection hidden="1"/>
    </xf>
    <xf numFmtId="0" fontId="16" fillId="0" borderId="2" xfId="3" applyFont="1" applyBorder="1" applyAlignment="1" applyProtection="1">
      <alignment horizontal="right" vertical="center" wrapText="1"/>
      <protection hidden="1"/>
    </xf>
    <xf numFmtId="0" fontId="16" fillId="0" borderId="0" xfId="3" applyFont="1" applyFill="1" applyBorder="1" applyAlignment="1" applyProtection="1">
      <alignment horizontal="right" vertical="center"/>
      <protection hidden="1"/>
    </xf>
    <xf numFmtId="0" fontId="22" fillId="0" borderId="2" xfId="3" applyFont="1" applyFill="1" applyBorder="1" applyProtection="1">
      <alignment vertical="center"/>
      <protection hidden="1"/>
    </xf>
    <xf numFmtId="0" fontId="4" fillId="0" borderId="0" xfId="3" applyFill="1" applyProtection="1">
      <alignment vertical="center"/>
      <protection hidden="1"/>
    </xf>
    <xf numFmtId="0" fontId="13" fillId="0" borderId="11" xfId="3" applyFont="1" applyBorder="1" applyAlignment="1" applyProtection="1">
      <alignment horizontal="center" vertical="center" wrapText="1"/>
      <protection hidden="1"/>
    </xf>
    <xf numFmtId="0" fontId="13" fillId="0" borderId="9" xfId="3" applyFont="1" applyBorder="1" applyAlignment="1" applyProtection="1">
      <alignment horizontal="right" vertical="center" wrapText="1"/>
      <protection hidden="1"/>
    </xf>
    <xf numFmtId="0" fontId="13" fillId="0" borderId="1" xfId="3" applyFont="1" applyBorder="1" applyAlignment="1" applyProtection="1">
      <alignment horizontal="right" vertical="center" wrapText="1"/>
      <protection hidden="1"/>
    </xf>
    <xf numFmtId="0" fontId="13" fillId="0" borderId="5" xfId="3" applyFont="1" applyBorder="1" applyAlignment="1" applyProtection="1">
      <alignment horizontal="right" vertical="center" wrapText="1"/>
      <protection hidden="1"/>
    </xf>
    <xf numFmtId="0" fontId="4" fillId="0" borderId="1" xfId="3" applyBorder="1" applyProtection="1">
      <alignment vertical="center"/>
      <protection hidden="1"/>
    </xf>
    <xf numFmtId="0" fontId="9" fillId="0" borderId="24" xfId="3" applyFont="1" applyBorder="1" applyAlignment="1" applyProtection="1">
      <alignment horizontal="left" vertical="center"/>
      <protection hidden="1"/>
    </xf>
    <xf numFmtId="0" fontId="17" fillId="0" borderId="9" xfId="3" applyFont="1" applyBorder="1" applyAlignment="1" applyProtection="1">
      <alignment horizontal="left" vertical="center"/>
      <protection hidden="1"/>
    </xf>
    <xf numFmtId="0" fontId="17" fillId="0" borderId="0" xfId="3" applyFont="1" applyBorder="1" applyAlignment="1" applyProtection="1">
      <alignment horizontal="left" vertical="center"/>
      <protection hidden="1"/>
    </xf>
    <xf numFmtId="0" fontId="16" fillId="0" borderId="3" xfId="3" applyFont="1" applyBorder="1" applyAlignment="1" applyProtection="1">
      <alignment horizontal="center" vertical="center" wrapText="1"/>
      <protection hidden="1"/>
    </xf>
    <xf numFmtId="0" fontId="16" fillId="0" borderId="8" xfId="3" applyFont="1" applyBorder="1" applyAlignment="1" applyProtection="1">
      <alignment horizontal="center" vertical="center" wrapText="1"/>
      <protection hidden="1"/>
    </xf>
    <xf numFmtId="0" fontId="13" fillId="0" borderId="8" xfId="3" applyFont="1" applyBorder="1" applyAlignment="1" applyProtection="1">
      <alignment horizontal="justify" vertical="center" wrapText="1"/>
      <protection hidden="1"/>
    </xf>
    <xf numFmtId="0" fontId="13" fillId="0" borderId="19" xfId="3" applyFont="1" applyBorder="1" applyAlignment="1" applyProtection="1">
      <alignment horizontal="right" vertical="center" wrapText="1"/>
      <protection hidden="1"/>
    </xf>
    <xf numFmtId="0" fontId="4" fillId="0" borderId="2" xfId="3" applyBorder="1" applyAlignment="1" applyProtection="1">
      <alignment vertical="center"/>
      <protection hidden="1"/>
    </xf>
    <xf numFmtId="0" fontId="14" fillId="0" borderId="8" xfId="3" applyFont="1" applyFill="1" applyBorder="1" applyAlignment="1" applyProtection="1">
      <alignment horizontal="center" vertical="center" wrapText="1"/>
      <protection hidden="1"/>
    </xf>
    <xf numFmtId="0" fontId="16" fillId="0" borderId="0" xfId="3" applyFont="1" applyFill="1" applyBorder="1" applyAlignment="1" applyProtection="1">
      <alignment horizontal="right" vertical="center" wrapText="1"/>
      <protection hidden="1"/>
    </xf>
    <xf numFmtId="0" fontId="16" fillId="0" borderId="19" xfId="3" applyFont="1" applyFill="1" applyBorder="1" applyAlignment="1" applyProtection="1">
      <alignment horizontal="right" vertical="center" wrapText="1"/>
      <protection hidden="1"/>
    </xf>
    <xf numFmtId="0" fontId="22" fillId="0" borderId="2" xfId="3" applyFont="1" applyFill="1" applyBorder="1" applyAlignment="1" applyProtection="1">
      <alignment vertical="center"/>
      <protection hidden="1"/>
    </xf>
    <xf numFmtId="0" fontId="34" fillId="0" borderId="11" xfId="3" applyFont="1" applyBorder="1" applyAlignment="1" applyProtection="1">
      <alignment horizontal="justify" vertical="center" wrapText="1"/>
      <protection hidden="1"/>
    </xf>
    <xf numFmtId="0" fontId="13" fillId="0" borderId="20" xfId="3" applyFont="1" applyBorder="1" applyAlignment="1" applyProtection="1">
      <alignment horizontal="right" vertical="center" wrapText="1"/>
      <protection hidden="1"/>
    </xf>
    <xf numFmtId="0" fontId="4" fillId="0" borderId="1" xfId="3" applyBorder="1" applyAlignment="1" applyProtection="1">
      <alignment vertical="center"/>
      <protection hidden="1"/>
    </xf>
    <xf numFmtId="0" fontId="18" fillId="0" borderId="10" xfId="3" applyFont="1" applyBorder="1" applyAlignment="1" applyProtection="1">
      <alignment horizontal="center" vertical="center" wrapText="1"/>
      <protection hidden="1"/>
    </xf>
    <xf numFmtId="0" fontId="16" fillId="0" borderId="34" xfId="3" applyFont="1" applyBorder="1" applyAlignment="1" applyProtection="1">
      <alignment horizontal="center" vertical="center" wrapText="1"/>
      <protection hidden="1"/>
    </xf>
    <xf numFmtId="0" fontId="18" fillId="0" borderId="8" xfId="3" applyFont="1" applyBorder="1" applyAlignment="1" applyProtection="1">
      <alignment horizontal="center" vertical="center" wrapText="1"/>
      <protection hidden="1"/>
    </xf>
    <xf numFmtId="0" fontId="18" fillId="0" borderId="11" xfId="3" applyFont="1" applyBorder="1" applyAlignment="1" applyProtection="1">
      <alignment horizontal="center" vertical="center" wrapText="1"/>
      <protection hidden="1"/>
    </xf>
    <xf numFmtId="0" fontId="13" fillId="0" borderId="22" xfId="3" applyFont="1" applyBorder="1" applyAlignment="1" applyProtection="1">
      <alignment horizontal="right" vertical="center" wrapText="1"/>
      <protection hidden="1"/>
    </xf>
    <xf numFmtId="3" fontId="26" fillId="0" borderId="4" xfId="3" applyNumberFormat="1" applyFont="1" applyBorder="1" applyAlignment="1" applyProtection="1">
      <alignment horizontal="right" vertical="center" wrapText="1"/>
      <protection hidden="1"/>
    </xf>
    <xf numFmtId="3" fontId="14" fillId="0" borderId="2" xfId="3" applyNumberFormat="1" applyFont="1" applyBorder="1" applyAlignment="1" applyProtection="1">
      <alignment horizontal="right" vertical="center" wrapText="1"/>
      <protection hidden="1"/>
    </xf>
    <xf numFmtId="0" fontId="14" fillId="0" borderId="0" xfId="3" applyFont="1" applyBorder="1" applyAlignment="1" applyProtection="1">
      <alignment horizontal="right" vertical="center" wrapText="1"/>
      <protection hidden="1"/>
    </xf>
    <xf numFmtId="0" fontId="14" fillId="0" borderId="2" xfId="3" applyFont="1" applyBorder="1" applyAlignment="1" applyProtection="1">
      <alignment horizontal="right" vertical="center" wrapText="1"/>
      <protection hidden="1"/>
    </xf>
    <xf numFmtId="0" fontId="26" fillId="0" borderId="19" xfId="3" applyFont="1" applyBorder="1" applyAlignment="1" applyProtection="1">
      <alignment horizontal="right" vertical="center" wrapText="1"/>
      <protection hidden="1"/>
    </xf>
    <xf numFmtId="0" fontId="26" fillId="0" borderId="2" xfId="3" applyFont="1" applyBorder="1" applyAlignment="1" applyProtection="1">
      <alignment horizontal="right" vertical="center" wrapText="1"/>
      <protection hidden="1"/>
    </xf>
    <xf numFmtId="0" fontId="4" fillId="0" borderId="2" xfId="3" applyFill="1" applyBorder="1" applyProtection="1">
      <alignment vertical="center"/>
      <protection hidden="1"/>
    </xf>
    <xf numFmtId="0" fontId="0" fillId="0" borderId="0" xfId="3" applyFont="1" applyProtection="1">
      <alignment vertical="center"/>
      <protection hidden="1"/>
    </xf>
    <xf numFmtId="0" fontId="28" fillId="0" borderId="11" xfId="3" applyFont="1" applyBorder="1" applyAlignment="1" applyProtection="1">
      <alignment horizontal="justify" vertical="center" wrapText="1"/>
      <protection hidden="1"/>
    </xf>
    <xf numFmtId="0" fontId="28" fillId="0" borderId="5" xfId="3" applyFont="1" applyBorder="1" applyAlignment="1" applyProtection="1">
      <alignment horizontal="right" vertical="center" wrapText="1"/>
      <protection hidden="1"/>
    </xf>
    <xf numFmtId="0" fontId="28" fillId="0" borderId="1" xfId="3" applyFont="1" applyBorder="1" applyAlignment="1" applyProtection="1">
      <alignment horizontal="right" vertical="center" wrapText="1"/>
      <protection hidden="1"/>
    </xf>
    <xf numFmtId="0" fontId="28" fillId="0" borderId="9" xfId="3" applyFont="1" applyBorder="1" applyAlignment="1" applyProtection="1">
      <alignment horizontal="right" vertical="center" wrapText="1"/>
      <protection hidden="1"/>
    </xf>
    <xf numFmtId="0" fontId="28" fillId="0" borderId="20" xfId="3" applyFont="1" applyBorder="1" applyAlignment="1" applyProtection="1">
      <alignment horizontal="right" vertical="center" wrapText="1"/>
      <protection hidden="1"/>
    </xf>
    <xf numFmtId="0" fontId="8" fillId="0" borderId="0" xfId="0" applyFont="1" applyAlignment="1" applyProtection="1">
      <alignment horizontal="center" vertical="center"/>
      <protection hidden="1"/>
    </xf>
    <xf numFmtId="0" fontId="4" fillId="0" borderId="0" xfId="0" applyFont="1" applyProtection="1">
      <alignment vertical="center"/>
      <protection hidden="1"/>
    </xf>
    <xf numFmtId="0" fontId="11" fillId="0" borderId="0" xfId="0" applyFont="1" applyBorder="1" applyAlignment="1" applyProtection="1">
      <alignment horizontal="distributed" vertical="center"/>
      <protection hidden="1"/>
    </xf>
    <xf numFmtId="0" fontId="4" fillId="0" borderId="0" xfId="0" applyFont="1" applyBorder="1" applyProtection="1">
      <alignment vertical="center"/>
      <protection hidden="1"/>
    </xf>
    <xf numFmtId="0" fontId="0" fillId="0" borderId="0" xfId="0" applyFont="1" applyBorder="1" applyProtection="1">
      <alignment vertical="center"/>
      <protection hidden="1"/>
    </xf>
    <xf numFmtId="0" fontId="0" fillId="0" borderId="0" xfId="0" applyFont="1" applyProtection="1">
      <alignment vertical="center"/>
      <protection hidden="1"/>
    </xf>
    <xf numFmtId="0" fontId="6" fillId="0" borderId="0" xfId="0" applyFont="1" applyProtection="1">
      <alignment vertical="center"/>
      <protection hidden="1"/>
    </xf>
    <xf numFmtId="0" fontId="12" fillId="0" borderId="0" xfId="0" applyFont="1" applyBorder="1" applyAlignment="1" applyProtection="1">
      <alignment horizontal="left" vertical="center"/>
      <protection hidden="1"/>
    </xf>
    <xf numFmtId="0" fontId="10" fillId="0" borderId="24" xfId="0" applyFont="1" applyBorder="1" applyAlignment="1" applyProtection="1">
      <alignment horizontal="center" vertical="center" wrapText="1"/>
      <protection hidden="1"/>
    </xf>
    <xf numFmtId="0" fontId="10" fillId="0" borderId="25" xfId="0" applyFont="1" applyFill="1" applyBorder="1" applyAlignment="1" applyProtection="1">
      <alignment horizontal="center" vertical="center" wrapText="1"/>
      <protection hidden="1"/>
    </xf>
    <xf numFmtId="0" fontId="10" fillId="0" borderId="28" xfId="0" applyFont="1" applyFill="1" applyBorder="1" applyAlignment="1" applyProtection="1">
      <alignment horizontal="center" vertical="center" wrapText="1"/>
      <protection hidden="1"/>
    </xf>
    <xf numFmtId="0" fontId="10" fillId="0" borderId="13" xfId="0" applyFont="1" applyFill="1" applyBorder="1" applyAlignment="1" applyProtection="1">
      <alignment horizontal="center" vertical="center" wrapText="1"/>
      <protection hidden="1"/>
    </xf>
    <xf numFmtId="0" fontId="10" fillId="0" borderId="25" xfId="0" applyFont="1" applyBorder="1" applyAlignment="1" applyProtection="1">
      <alignment horizontal="center" vertical="center" shrinkToFit="1"/>
      <protection hidden="1"/>
    </xf>
    <xf numFmtId="0" fontId="10" fillId="0" borderId="28" xfId="0" applyFont="1" applyBorder="1" applyAlignment="1" applyProtection="1">
      <alignment horizontal="center" vertical="center" shrinkToFit="1"/>
      <protection hidden="1"/>
    </xf>
    <xf numFmtId="0" fontId="10" fillId="0" borderId="13" xfId="0" applyFont="1" applyBorder="1" applyAlignment="1" applyProtection="1">
      <alignment horizontal="center" vertical="center" shrinkToFit="1"/>
      <protection hidden="1"/>
    </xf>
    <xf numFmtId="0" fontId="10" fillId="0" borderId="25" xfId="0" applyFont="1" applyBorder="1" applyAlignment="1" applyProtection="1">
      <alignment horizontal="center" vertical="center" shrinkToFit="1"/>
      <protection hidden="1"/>
    </xf>
    <xf numFmtId="0" fontId="10" fillId="0" borderId="13" xfId="0" applyFont="1" applyBorder="1" applyAlignment="1" applyProtection="1">
      <alignment horizontal="center" vertical="center" shrinkToFit="1"/>
      <protection hidden="1"/>
    </xf>
    <xf numFmtId="0" fontId="10" fillId="0" borderId="25" xfId="0" applyFont="1" applyBorder="1" applyAlignment="1" applyProtection="1">
      <alignment horizontal="center" vertical="center" wrapText="1"/>
      <protection hidden="1"/>
    </xf>
    <xf numFmtId="0" fontId="10" fillId="0" borderId="28" xfId="0" applyFont="1" applyBorder="1" applyAlignment="1" applyProtection="1">
      <alignment horizontal="center" vertical="center" wrapText="1"/>
      <protection hidden="1"/>
    </xf>
    <xf numFmtId="0" fontId="10" fillId="0" borderId="7" xfId="0" applyFont="1" applyBorder="1" applyAlignment="1" applyProtection="1">
      <alignment horizontal="center" vertical="center" wrapText="1"/>
      <protection hidden="1"/>
    </xf>
    <xf numFmtId="0" fontId="10" fillId="0" borderId="9" xfId="0" applyFont="1" applyBorder="1" applyAlignment="1" applyProtection="1">
      <alignment horizontal="center" vertical="center" wrapText="1"/>
      <protection hidden="1"/>
    </xf>
    <xf numFmtId="0" fontId="10" fillId="0" borderId="13" xfId="0" applyFont="1" applyBorder="1" applyAlignment="1" applyProtection="1">
      <alignment horizontal="center" vertical="center" wrapText="1"/>
      <protection hidden="1"/>
    </xf>
    <xf numFmtId="0" fontId="10" fillId="0" borderId="25" xfId="0" applyFont="1" applyBorder="1" applyAlignment="1" applyProtection="1">
      <alignment horizontal="center" vertical="center" wrapText="1"/>
      <protection hidden="1"/>
    </xf>
    <xf numFmtId="0" fontId="10" fillId="0" borderId="13" xfId="0" applyFont="1" applyBorder="1" applyAlignment="1" applyProtection="1">
      <alignment horizontal="center" vertical="center" wrapText="1"/>
      <protection hidden="1"/>
    </xf>
    <xf numFmtId="0" fontId="10" fillId="0" borderId="6" xfId="0" applyFont="1" applyFill="1" applyBorder="1" applyAlignment="1" applyProtection="1">
      <alignment horizontal="distributed" vertical="center" wrapText="1"/>
      <protection hidden="1"/>
    </xf>
    <xf numFmtId="0" fontId="10" fillId="0" borderId="24" xfId="0" applyFont="1" applyFill="1" applyBorder="1" applyAlignment="1" applyProtection="1">
      <alignment horizontal="distributed" vertical="center" wrapText="1"/>
      <protection hidden="1"/>
    </xf>
    <xf numFmtId="0" fontId="11" fillId="0" borderId="7" xfId="0" applyFont="1" applyFill="1" applyBorder="1" applyAlignment="1" applyProtection="1">
      <alignment horizontal="distributed" vertical="center" wrapText="1"/>
      <protection hidden="1"/>
    </xf>
    <xf numFmtId="0" fontId="11" fillId="0" borderId="6" xfId="0" applyFont="1" applyFill="1" applyBorder="1" applyAlignment="1" applyProtection="1">
      <alignment horizontal="right" vertical="center" shrinkToFit="1"/>
      <protection hidden="1"/>
    </xf>
    <xf numFmtId="0" fontId="11" fillId="0" borderId="7" xfId="0" applyFont="1" applyFill="1" applyBorder="1" applyAlignment="1" applyProtection="1">
      <alignment horizontal="right" vertical="center" shrinkToFit="1"/>
      <protection hidden="1"/>
    </xf>
    <xf numFmtId="0" fontId="51" fillId="0" borderId="2" xfId="0" applyFont="1" applyFill="1" applyBorder="1" applyAlignment="1" applyProtection="1">
      <alignment vertical="center" shrinkToFit="1"/>
      <protection hidden="1"/>
    </xf>
    <xf numFmtId="0" fontId="52" fillId="0" borderId="2" xfId="0" applyFont="1" applyBorder="1" applyProtection="1">
      <alignment vertical="center"/>
      <protection hidden="1"/>
    </xf>
    <xf numFmtId="0" fontId="38" fillId="0" borderId="6" xfId="0" applyFont="1" applyFill="1" applyBorder="1" applyAlignment="1" applyProtection="1">
      <alignment horizontal="right" vertical="center" shrinkToFit="1"/>
      <protection hidden="1"/>
    </xf>
    <xf numFmtId="0" fontId="38" fillId="0" borderId="7" xfId="0" applyFont="1" applyFill="1" applyBorder="1" applyAlignment="1" applyProtection="1">
      <alignment horizontal="right" vertical="center" shrinkToFit="1"/>
      <protection hidden="1"/>
    </xf>
    <xf numFmtId="0" fontId="27" fillId="0" borderId="2" xfId="0" applyFont="1" applyBorder="1" applyProtection="1">
      <alignment vertical="center"/>
      <protection hidden="1"/>
    </xf>
    <xf numFmtId="0" fontId="10" fillId="0" borderId="4" xfId="0" applyFont="1" applyFill="1" applyBorder="1" applyAlignment="1" applyProtection="1">
      <alignment horizontal="distributed" vertical="center" wrapText="1"/>
      <protection hidden="1"/>
    </xf>
    <xf numFmtId="0" fontId="10" fillId="0" borderId="0" xfId="0" applyFont="1" applyFill="1" applyBorder="1" applyAlignment="1" applyProtection="1">
      <alignment horizontal="distributed" vertical="center" wrapText="1"/>
      <protection hidden="1"/>
    </xf>
    <xf numFmtId="0" fontId="11" fillId="0" borderId="2" xfId="0" applyFont="1" applyFill="1" applyBorder="1" applyAlignment="1" applyProtection="1">
      <alignment horizontal="distributed" vertical="center" wrapText="1"/>
      <protection hidden="1"/>
    </xf>
    <xf numFmtId="3" fontId="11" fillId="0" borderId="4" xfId="0" applyNumberFormat="1" applyFont="1" applyFill="1" applyBorder="1" applyAlignment="1" applyProtection="1">
      <alignment horizontal="right" vertical="center" shrinkToFit="1"/>
      <protection hidden="1"/>
    </xf>
    <xf numFmtId="3" fontId="11" fillId="0" borderId="2" xfId="0" applyNumberFormat="1" applyFont="1" applyFill="1" applyBorder="1" applyAlignment="1" applyProtection="1">
      <alignment horizontal="right" vertical="center" shrinkToFit="1"/>
      <protection hidden="1"/>
    </xf>
    <xf numFmtId="3" fontId="38" fillId="0" borderId="4" xfId="0" applyNumberFormat="1" applyFont="1" applyFill="1" applyBorder="1" applyAlignment="1" applyProtection="1">
      <alignment horizontal="right" vertical="center" shrinkToFit="1"/>
      <protection hidden="1"/>
    </xf>
    <xf numFmtId="3" fontId="38" fillId="0" borderId="2" xfId="0" applyNumberFormat="1" applyFont="1" applyFill="1" applyBorder="1" applyAlignment="1" applyProtection="1">
      <alignment horizontal="right" vertical="center" shrinkToFit="1"/>
      <protection hidden="1"/>
    </xf>
    <xf numFmtId="0" fontId="10" fillId="0" borderId="5" xfId="0" applyFont="1" applyFill="1" applyBorder="1" applyAlignment="1" applyProtection="1">
      <alignment horizontal="distributed" vertical="center" wrapText="1"/>
      <protection hidden="1"/>
    </xf>
    <xf numFmtId="0" fontId="10" fillId="0" borderId="9" xfId="0" applyFont="1" applyFill="1" applyBorder="1" applyAlignment="1" applyProtection="1">
      <alignment horizontal="distributed" vertical="center" wrapText="1"/>
      <protection hidden="1"/>
    </xf>
    <xf numFmtId="0" fontId="11" fillId="0" borderId="1" xfId="0" applyFont="1" applyFill="1" applyBorder="1" applyAlignment="1" applyProtection="1">
      <alignment horizontal="distributed" vertical="center" wrapText="1"/>
      <protection hidden="1"/>
    </xf>
    <xf numFmtId="0" fontId="10" fillId="0" borderId="3" xfId="0" applyFont="1" applyFill="1" applyBorder="1" applyAlignment="1" applyProtection="1">
      <alignment horizontal="center" vertical="center" textRotation="255" wrapText="1"/>
      <protection hidden="1"/>
    </xf>
    <xf numFmtId="0" fontId="10" fillId="0" borderId="25" xfId="0" applyFont="1" applyFill="1" applyBorder="1" applyAlignment="1" applyProtection="1">
      <alignment horizontal="distributed" vertical="center" wrapText="1"/>
      <protection hidden="1"/>
    </xf>
    <xf numFmtId="0" fontId="11" fillId="0" borderId="13" xfId="0" applyFont="1" applyFill="1" applyBorder="1" applyAlignment="1" applyProtection="1">
      <alignment horizontal="distributed" vertical="center" wrapText="1"/>
      <protection hidden="1"/>
    </xf>
    <xf numFmtId="0" fontId="52" fillId="0" borderId="0" xfId="0" applyFont="1" applyBorder="1" applyProtection="1">
      <alignment vertical="center"/>
      <protection hidden="1"/>
    </xf>
    <xf numFmtId="178" fontId="11" fillId="0" borderId="4" xfId="4" applyNumberFormat="1" applyFont="1" applyFill="1" applyBorder="1" applyAlignment="1" applyProtection="1">
      <alignment horizontal="right" vertical="center"/>
      <protection hidden="1"/>
    </xf>
    <xf numFmtId="178" fontId="38" fillId="0" borderId="4" xfId="4" applyNumberFormat="1" applyFont="1" applyFill="1" applyBorder="1" applyAlignment="1" applyProtection="1">
      <alignment horizontal="right" vertical="center"/>
      <protection hidden="1"/>
    </xf>
    <xf numFmtId="0" fontId="52" fillId="0" borderId="2" xfId="0" applyFont="1" applyFill="1" applyBorder="1" applyProtection="1">
      <alignment vertical="center"/>
      <protection hidden="1"/>
    </xf>
    <xf numFmtId="0" fontId="27" fillId="0" borderId="2" xfId="0" applyFont="1" applyFill="1" applyBorder="1" applyProtection="1">
      <alignment vertical="center"/>
      <protection hidden="1"/>
    </xf>
    <xf numFmtId="0" fontId="4" fillId="0" borderId="0" xfId="0" applyFont="1" applyFill="1" applyProtection="1">
      <alignment vertical="center"/>
      <protection hidden="1"/>
    </xf>
    <xf numFmtId="38" fontId="11" fillId="0" borderId="4" xfId="1" applyFont="1" applyFill="1" applyBorder="1" applyAlignment="1" applyProtection="1">
      <alignment horizontal="right" vertical="center" shrinkToFit="1"/>
      <protection hidden="1"/>
    </xf>
    <xf numFmtId="0" fontId="11" fillId="0" borderId="2" xfId="0" applyFont="1" applyFill="1" applyBorder="1" applyAlignment="1" applyProtection="1">
      <alignment horizontal="right" vertical="center" shrinkToFit="1"/>
      <protection hidden="1"/>
    </xf>
    <xf numFmtId="38" fontId="38" fillId="0" borderId="4" xfId="1" applyFont="1" applyFill="1" applyBorder="1" applyAlignment="1" applyProtection="1">
      <alignment horizontal="right" vertical="center" shrinkToFit="1"/>
      <protection hidden="1"/>
    </xf>
    <xf numFmtId="0" fontId="38" fillId="0" borderId="2" xfId="0" applyFont="1" applyFill="1" applyBorder="1" applyAlignment="1" applyProtection="1">
      <alignment horizontal="right" vertical="center" shrinkToFit="1"/>
      <protection hidden="1"/>
    </xf>
    <xf numFmtId="0" fontId="11" fillId="0" borderId="4" xfId="0" applyFont="1" applyFill="1" applyBorder="1" applyAlignment="1" applyProtection="1">
      <alignment horizontal="right" vertical="center" shrinkToFit="1"/>
      <protection hidden="1"/>
    </xf>
    <xf numFmtId="0" fontId="38" fillId="0" borderId="4" xfId="0" applyFont="1" applyFill="1" applyBorder="1" applyAlignment="1" applyProtection="1">
      <alignment horizontal="right" vertical="center" shrinkToFit="1"/>
      <protection hidden="1"/>
    </xf>
    <xf numFmtId="0" fontId="10" fillId="0" borderId="10" xfId="0" applyFont="1" applyFill="1" applyBorder="1" applyAlignment="1" applyProtection="1">
      <alignment horizontal="center" vertical="center" textRotation="255" wrapText="1"/>
      <protection hidden="1"/>
    </xf>
    <xf numFmtId="0" fontId="10" fillId="0" borderId="6" xfId="0" applyFont="1" applyFill="1" applyBorder="1" applyAlignment="1" applyProtection="1">
      <alignment horizontal="distributed" vertical="center" wrapText="1"/>
      <protection hidden="1"/>
    </xf>
    <xf numFmtId="0" fontId="10" fillId="0" borderId="33" xfId="0" applyFont="1" applyFill="1" applyBorder="1" applyAlignment="1" applyProtection="1">
      <alignment horizontal="center" vertical="center" textRotation="255" wrapText="1"/>
      <protection hidden="1"/>
    </xf>
    <xf numFmtId="0" fontId="10" fillId="0" borderId="26" xfId="0" applyFont="1" applyFill="1" applyBorder="1" applyAlignment="1" applyProtection="1">
      <alignment horizontal="distributed" vertical="center" wrapText="1"/>
      <protection hidden="1"/>
    </xf>
    <xf numFmtId="0" fontId="11" fillId="0" borderId="27" xfId="0" applyFont="1" applyFill="1" applyBorder="1" applyAlignment="1" applyProtection="1">
      <alignment horizontal="distributed" vertical="center" wrapText="1"/>
      <protection hidden="1"/>
    </xf>
    <xf numFmtId="3" fontId="11" fillId="0" borderId="17" xfId="0" applyNumberFormat="1" applyFont="1" applyFill="1" applyBorder="1" applyAlignment="1" applyProtection="1">
      <alignment horizontal="right" vertical="center" shrinkToFit="1"/>
      <protection hidden="1"/>
    </xf>
    <xf numFmtId="3" fontId="11" fillId="0" borderId="18" xfId="0" applyNumberFormat="1" applyFont="1" applyFill="1" applyBorder="1" applyAlignment="1" applyProtection="1">
      <alignment horizontal="right" vertical="center" shrinkToFit="1"/>
      <protection hidden="1"/>
    </xf>
    <xf numFmtId="0" fontId="51" fillId="0" borderId="18" xfId="0" applyFont="1" applyFill="1" applyBorder="1" applyAlignment="1" applyProtection="1">
      <alignment vertical="center" shrinkToFit="1"/>
      <protection hidden="1"/>
    </xf>
    <xf numFmtId="0" fontId="52" fillId="0" borderId="18" xfId="0" applyFont="1" applyFill="1" applyBorder="1" applyProtection="1">
      <alignment vertical="center"/>
      <protection hidden="1"/>
    </xf>
    <xf numFmtId="3" fontId="38" fillId="0" borderId="17" xfId="0" applyNumberFormat="1" applyFont="1" applyFill="1" applyBorder="1" applyAlignment="1" applyProtection="1">
      <alignment horizontal="right" vertical="center" shrinkToFit="1"/>
      <protection hidden="1"/>
    </xf>
    <xf numFmtId="3" fontId="38" fillId="0" borderId="18" xfId="0" applyNumberFormat="1" applyFont="1" applyFill="1" applyBorder="1" applyAlignment="1" applyProtection="1">
      <alignment horizontal="right" vertical="center" shrinkToFit="1"/>
      <protection hidden="1"/>
    </xf>
    <xf numFmtId="0" fontId="27" fillId="0" borderId="18" xfId="0" applyFont="1" applyFill="1" applyBorder="1" applyProtection="1">
      <alignment vertical="center"/>
      <protection hidden="1"/>
    </xf>
    <xf numFmtId="3" fontId="11" fillId="0" borderId="5" xfId="0" applyNumberFormat="1" applyFont="1" applyFill="1" applyBorder="1" applyAlignment="1" applyProtection="1">
      <alignment horizontal="right" vertical="center" shrinkToFit="1"/>
      <protection hidden="1"/>
    </xf>
    <xf numFmtId="3" fontId="11" fillId="0" borderId="1" xfId="0" applyNumberFormat="1" applyFont="1" applyFill="1" applyBorder="1" applyAlignment="1" applyProtection="1">
      <alignment horizontal="right" vertical="center" shrinkToFit="1"/>
      <protection hidden="1"/>
    </xf>
    <xf numFmtId="0" fontId="51" fillId="0" borderId="1" xfId="0" applyFont="1" applyFill="1" applyBorder="1" applyAlignment="1" applyProtection="1">
      <alignment vertical="center" shrinkToFit="1"/>
      <protection hidden="1"/>
    </xf>
    <xf numFmtId="0" fontId="52" fillId="0" borderId="1" xfId="0" applyFont="1" applyBorder="1" applyProtection="1">
      <alignment vertical="center"/>
      <protection hidden="1"/>
    </xf>
    <xf numFmtId="3" fontId="38" fillId="0" borderId="5" xfId="0" applyNumberFormat="1" applyFont="1" applyFill="1" applyBorder="1" applyAlignment="1" applyProtection="1">
      <alignment horizontal="right" vertical="center" shrinkToFit="1"/>
      <protection hidden="1"/>
    </xf>
    <xf numFmtId="3" fontId="38" fillId="0" borderId="1" xfId="0" applyNumberFormat="1" applyFont="1" applyFill="1" applyBorder="1" applyAlignment="1" applyProtection="1">
      <alignment horizontal="right" vertical="center" shrinkToFit="1"/>
      <protection hidden="1"/>
    </xf>
    <xf numFmtId="0" fontId="27" fillId="0" borderId="1" xfId="0" applyFont="1" applyBorder="1" applyProtection="1">
      <alignment vertical="center"/>
      <protection hidden="1"/>
    </xf>
    <xf numFmtId="0" fontId="9" fillId="0" borderId="0" xfId="0" applyFont="1" applyBorder="1" applyAlignment="1" applyProtection="1">
      <alignment vertical="center"/>
      <protection hidden="1"/>
    </xf>
    <xf numFmtId="0" fontId="9" fillId="0" borderId="0" xfId="0" applyFont="1" applyBorder="1" applyAlignment="1" applyProtection="1">
      <alignment vertical="center"/>
      <protection hidden="1"/>
    </xf>
    <xf numFmtId="0" fontId="9" fillId="0" borderId="0" xfId="0" applyFont="1" applyBorder="1" applyProtection="1">
      <alignment vertical="center"/>
      <protection hidden="1"/>
    </xf>
    <xf numFmtId="0" fontId="9" fillId="0" borderId="0" xfId="0" applyFont="1" applyProtection="1">
      <alignment vertical="center"/>
      <protection hidden="1"/>
    </xf>
    <xf numFmtId="0" fontId="5" fillId="0" borderId="0" xfId="0" applyFont="1" applyAlignment="1" applyProtection="1">
      <alignment horizontal="justify" vertical="center"/>
      <protection hidden="1"/>
    </xf>
    <xf numFmtId="0" fontId="21" fillId="0" borderId="0" xfId="0" applyFont="1" applyProtection="1">
      <alignment vertical="center"/>
      <protection hidden="1"/>
    </xf>
    <xf numFmtId="0" fontId="21" fillId="0" borderId="0" xfId="0" applyFont="1" applyBorder="1" applyProtection="1">
      <alignment vertical="center"/>
      <protection hidden="1"/>
    </xf>
    <xf numFmtId="0" fontId="39" fillId="0" borderId="0" xfId="9" applyFont="1" applyFill="1" applyAlignment="1" applyProtection="1">
      <alignment horizontal="left" vertical="center"/>
      <protection hidden="1"/>
    </xf>
    <xf numFmtId="0" fontId="1" fillId="0" borderId="0" xfId="9" applyFont="1" applyFill="1" applyAlignment="1" applyProtection="1">
      <alignment vertical="center"/>
      <protection hidden="1"/>
    </xf>
    <xf numFmtId="0" fontId="36" fillId="0" borderId="0" xfId="9" applyFont="1" applyAlignment="1" applyProtection="1">
      <alignment vertical="center"/>
      <protection hidden="1"/>
    </xf>
    <xf numFmtId="0" fontId="46" fillId="0" borderId="0" xfId="5" applyFont="1" applyFill="1" applyAlignment="1" applyProtection="1">
      <alignment vertical="center"/>
      <protection hidden="1"/>
    </xf>
    <xf numFmtId="0" fontId="47" fillId="0" borderId="0" xfId="5" applyFont="1" applyFill="1" applyAlignment="1" applyProtection="1">
      <alignment horizontal="left" vertical="center"/>
      <protection hidden="1"/>
    </xf>
    <xf numFmtId="0" fontId="39" fillId="0" borderId="0" xfId="5" applyFont="1" applyFill="1" applyAlignment="1" applyProtection="1">
      <alignment horizontal="left" vertical="center"/>
      <protection hidden="1"/>
    </xf>
    <xf numFmtId="0" fontId="46" fillId="0" borderId="0" xfId="5" applyFont="1" applyAlignment="1" applyProtection="1">
      <alignment vertical="center"/>
      <protection hidden="1"/>
    </xf>
    <xf numFmtId="0" fontId="40" fillId="0" borderId="9" xfId="5" applyFont="1" applyFill="1" applyBorder="1" applyAlignment="1" applyProtection="1">
      <alignment horizontal="right" vertical="center"/>
      <protection hidden="1"/>
    </xf>
    <xf numFmtId="0" fontId="46" fillId="0" borderId="9" xfId="5" applyFont="1" applyFill="1" applyBorder="1" applyAlignment="1" applyProtection="1">
      <alignment vertical="center"/>
      <protection hidden="1"/>
    </xf>
    <xf numFmtId="0" fontId="46" fillId="0" borderId="6" xfId="5" applyFont="1" applyFill="1" applyBorder="1" applyAlignment="1" applyProtection="1">
      <alignment horizontal="center" vertical="center" wrapText="1"/>
      <protection hidden="1"/>
    </xf>
    <xf numFmtId="0" fontId="46" fillId="0" borderId="24" xfId="5" applyFont="1" applyFill="1" applyBorder="1" applyAlignment="1" applyProtection="1">
      <alignment horizontal="center" vertical="center" wrapText="1"/>
      <protection hidden="1"/>
    </xf>
    <xf numFmtId="0" fontId="46" fillId="0" borderId="7" xfId="5" applyFont="1" applyFill="1" applyBorder="1" applyAlignment="1" applyProtection="1">
      <alignment horizontal="center" vertical="center" wrapText="1"/>
      <protection hidden="1"/>
    </xf>
    <xf numFmtId="0" fontId="46" fillId="0" borderId="25" xfId="5" applyFont="1" applyFill="1" applyBorder="1" applyAlignment="1" applyProtection="1">
      <alignment horizontal="center" vertical="center" wrapText="1"/>
      <protection hidden="1"/>
    </xf>
    <xf numFmtId="0" fontId="46" fillId="0" borderId="28" xfId="5" applyFont="1" applyFill="1" applyBorder="1" applyAlignment="1" applyProtection="1">
      <alignment horizontal="center" vertical="center" wrapText="1"/>
      <protection hidden="1"/>
    </xf>
    <xf numFmtId="0" fontId="46" fillId="0" borderId="13" xfId="5" applyFont="1" applyFill="1" applyBorder="1" applyAlignment="1" applyProtection="1">
      <alignment horizontal="center" vertical="center" wrapText="1"/>
      <protection hidden="1"/>
    </xf>
    <xf numFmtId="0" fontId="46" fillId="0" borderId="5" xfId="5" applyFont="1" applyFill="1" applyBorder="1" applyAlignment="1" applyProtection="1">
      <alignment horizontal="center" vertical="center" wrapText="1"/>
      <protection hidden="1"/>
    </xf>
    <xf numFmtId="0" fontId="46" fillId="0" borderId="9" xfId="5" applyFont="1" applyFill="1" applyBorder="1" applyAlignment="1" applyProtection="1">
      <alignment horizontal="center" vertical="center" wrapText="1"/>
      <protection hidden="1"/>
    </xf>
    <xf numFmtId="0" fontId="46" fillId="0" borderId="1" xfId="5" applyFont="1" applyFill="1" applyBorder="1" applyAlignment="1" applyProtection="1">
      <alignment horizontal="center" vertical="center" wrapText="1"/>
      <protection hidden="1"/>
    </xf>
    <xf numFmtId="0" fontId="46" fillId="0" borderId="6" xfId="5" applyFont="1" applyFill="1" applyBorder="1" applyAlignment="1" applyProtection="1">
      <alignment vertical="center"/>
      <protection hidden="1"/>
    </xf>
    <xf numFmtId="0" fontId="48" fillId="0" borderId="24" xfId="5" applyFont="1" applyFill="1" applyBorder="1" applyAlignment="1" applyProtection="1">
      <alignment horizontal="justify" vertical="center" wrapText="1"/>
      <protection hidden="1"/>
    </xf>
    <xf numFmtId="0" fontId="48" fillId="0" borderId="7" xfId="5" applyFont="1" applyFill="1" applyBorder="1" applyAlignment="1" applyProtection="1">
      <alignment horizontal="justify" vertical="center" wrapText="1"/>
      <protection hidden="1"/>
    </xf>
    <xf numFmtId="0" fontId="46" fillId="0" borderId="6" xfId="5" applyFont="1" applyFill="1" applyBorder="1" applyAlignment="1" applyProtection="1">
      <alignment horizontal="right" vertical="center" wrapText="1"/>
      <protection hidden="1"/>
    </xf>
    <xf numFmtId="0" fontId="46" fillId="0" borderId="2" xfId="5" applyFont="1" applyFill="1" applyBorder="1" applyAlignment="1" applyProtection="1">
      <alignment horizontal="right" vertical="center" wrapText="1"/>
      <protection hidden="1"/>
    </xf>
    <xf numFmtId="0" fontId="46" fillId="0" borderId="0" xfId="5" applyFont="1" applyFill="1" applyBorder="1" applyAlignment="1" applyProtection="1">
      <alignment horizontal="right" vertical="center" wrapText="1"/>
      <protection hidden="1"/>
    </xf>
    <xf numFmtId="0" fontId="46" fillId="0" borderId="24" xfId="5" applyFont="1" applyFill="1" applyBorder="1" applyAlignment="1" applyProtection="1">
      <alignment horizontal="right" vertical="center" wrapText="1"/>
      <protection hidden="1"/>
    </xf>
    <xf numFmtId="0" fontId="46" fillId="0" borderId="7" xfId="5" applyFont="1" applyFill="1" applyBorder="1" applyAlignment="1" applyProtection="1">
      <alignment horizontal="right" vertical="center" wrapText="1"/>
      <protection hidden="1"/>
    </xf>
    <xf numFmtId="0" fontId="46" fillId="0" borderId="4" xfId="5" applyFont="1" applyFill="1" applyBorder="1" applyAlignment="1" applyProtection="1">
      <alignment vertical="center"/>
      <protection hidden="1"/>
    </xf>
    <xf numFmtId="0" fontId="46" fillId="0" borderId="2" xfId="5" applyFont="1" applyFill="1" applyBorder="1" applyAlignment="1" applyProtection="1">
      <alignment horizontal="center" vertical="center" wrapText="1"/>
      <protection hidden="1"/>
    </xf>
    <xf numFmtId="0" fontId="46" fillId="0" borderId="4" xfId="5" applyFont="1" applyFill="1" applyBorder="1" applyAlignment="1" applyProtection="1">
      <alignment horizontal="right" vertical="center" wrapText="1"/>
      <protection hidden="1"/>
    </xf>
    <xf numFmtId="38" fontId="46" fillId="0" borderId="0" xfId="8" applyFont="1" applyFill="1" applyBorder="1" applyAlignment="1" applyProtection="1">
      <alignment horizontal="right" vertical="center" wrapText="1"/>
      <protection hidden="1"/>
    </xf>
    <xf numFmtId="0" fontId="46" fillId="0" borderId="2" xfId="7" applyNumberFormat="1" applyFont="1" applyFill="1" applyBorder="1" applyAlignment="1" applyProtection="1">
      <alignment horizontal="right" vertical="center" wrapText="1"/>
      <protection hidden="1"/>
    </xf>
    <xf numFmtId="38" fontId="46" fillId="0" borderId="4" xfId="8" applyFont="1" applyFill="1" applyBorder="1" applyAlignment="1" applyProtection="1">
      <alignment horizontal="right" vertical="center" wrapText="1"/>
      <protection hidden="1"/>
    </xf>
    <xf numFmtId="0" fontId="46" fillId="0" borderId="4" xfId="7" applyNumberFormat="1" applyFont="1" applyFill="1" applyBorder="1" applyAlignment="1" applyProtection="1">
      <alignment horizontal="right" vertical="center" wrapText="1"/>
      <protection hidden="1"/>
    </xf>
    <xf numFmtId="0" fontId="46" fillId="0" borderId="2" xfId="7" applyNumberFormat="1" applyFont="1" applyFill="1" applyBorder="1" applyAlignment="1" applyProtection="1">
      <alignment horizontal="right" wrapText="1"/>
      <protection hidden="1"/>
    </xf>
    <xf numFmtId="0" fontId="46" fillId="0" borderId="4" xfId="5" applyNumberFormat="1" applyFont="1" applyFill="1" applyBorder="1" applyAlignment="1" applyProtection="1">
      <alignment horizontal="right" vertical="center" wrapText="1"/>
      <protection hidden="1"/>
    </xf>
    <xf numFmtId="0" fontId="46" fillId="0" borderId="2" xfId="5" applyNumberFormat="1" applyFont="1" applyFill="1" applyBorder="1" applyAlignment="1" applyProtection="1">
      <alignment horizontal="right" vertical="center" wrapText="1"/>
      <protection hidden="1"/>
    </xf>
    <xf numFmtId="0" fontId="16" fillId="0" borderId="4" xfId="5" applyNumberFormat="1" applyFont="1" applyFill="1" applyBorder="1" applyAlignment="1" applyProtection="1">
      <alignment horizontal="right" vertical="center" wrapText="1"/>
      <protection hidden="1"/>
    </xf>
    <xf numFmtId="0" fontId="46" fillId="0" borderId="0" xfId="5" applyNumberFormat="1" applyFont="1" applyFill="1" applyBorder="1" applyAlignment="1" applyProtection="1">
      <alignment horizontal="right" vertical="center" wrapText="1"/>
      <protection hidden="1"/>
    </xf>
    <xf numFmtId="3" fontId="46" fillId="0" borderId="4" xfId="7" applyNumberFormat="1" applyFont="1" applyFill="1" applyBorder="1" applyAlignment="1" applyProtection="1">
      <alignment horizontal="right" vertical="center" wrapText="1"/>
      <protection hidden="1"/>
    </xf>
    <xf numFmtId="38" fontId="46" fillId="0" borderId="4" xfId="8" applyFont="1" applyFill="1" applyBorder="1" applyAlignment="1" applyProtection="1">
      <alignment horizontal="right" vertical="center" wrapText="1"/>
      <protection hidden="1"/>
    </xf>
    <xf numFmtId="38" fontId="46" fillId="0" borderId="0" xfId="8" applyFont="1" applyFill="1" applyBorder="1" applyAlignment="1" applyProtection="1">
      <alignment horizontal="right" vertical="center" wrapText="1"/>
      <protection hidden="1"/>
    </xf>
    <xf numFmtId="0" fontId="46" fillId="0" borderId="0" xfId="5" applyFont="1" applyBorder="1" applyAlignment="1" applyProtection="1">
      <alignment vertical="center"/>
      <protection hidden="1"/>
    </xf>
    <xf numFmtId="0" fontId="49" fillId="0" borderId="0" xfId="5" applyFont="1" applyFill="1" applyBorder="1" applyAlignment="1" applyProtection="1">
      <alignment horizontal="right" vertical="center" wrapText="1"/>
      <protection hidden="1"/>
    </xf>
    <xf numFmtId="0" fontId="49" fillId="0" borderId="2" xfId="5" applyFont="1" applyFill="1" applyBorder="1" applyAlignment="1" applyProtection="1">
      <alignment horizontal="center" vertical="center" wrapText="1"/>
      <protection hidden="1"/>
    </xf>
    <xf numFmtId="0" fontId="49" fillId="0" borderId="4" xfId="5" applyFont="1" applyFill="1" applyBorder="1" applyAlignment="1" applyProtection="1">
      <alignment horizontal="right" vertical="center" wrapText="1"/>
      <protection hidden="1"/>
    </xf>
    <xf numFmtId="0" fontId="49" fillId="0" borderId="2" xfId="5" applyFont="1" applyFill="1" applyBorder="1" applyAlignment="1" applyProtection="1">
      <alignment horizontal="right" vertical="center" wrapText="1"/>
      <protection hidden="1"/>
    </xf>
    <xf numFmtId="38" fontId="49" fillId="0" borderId="4" xfId="8" applyFont="1" applyFill="1" applyBorder="1" applyAlignment="1" applyProtection="1">
      <alignment horizontal="right" vertical="center" wrapText="1"/>
      <protection hidden="1"/>
    </xf>
    <xf numFmtId="38" fontId="49" fillId="0" borderId="0" xfId="8" applyFont="1" applyFill="1" applyBorder="1" applyAlignment="1" applyProtection="1">
      <alignment horizontal="right" vertical="center" wrapText="1"/>
      <protection hidden="1"/>
    </xf>
    <xf numFmtId="0" fontId="49" fillId="0" borderId="2" xfId="7" applyNumberFormat="1" applyFont="1" applyFill="1" applyBorder="1" applyAlignment="1" applyProtection="1">
      <alignment horizontal="right" vertical="center" wrapText="1"/>
      <protection hidden="1"/>
    </xf>
    <xf numFmtId="38" fontId="49" fillId="0" borderId="4" xfId="8" applyFont="1" applyFill="1" applyBorder="1" applyAlignment="1" applyProtection="1">
      <alignment horizontal="right" vertical="center" wrapText="1"/>
      <protection hidden="1"/>
    </xf>
    <xf numFmtId="3" fontId="49" fillId="0" borderId="4" xfId="7" applyNumberFormat="1" applyFont="1" applyFill="1" applyBorder="1" applyAlignment="1" applyProtection="1">
      <alignment horizontal="right" vertical="center" wrapText="1"/>
      <protection hidden="1"/>
    </xf>
    <xf numFmtId="0" fontId="49" fillId="0" borderId="4" xfId="7" applyNumberFormat="1" applyFont="1" applyFill="1" applyBorder="1" applyAlignment="1" applyProtection="1">
      <alignment horizontal="right" vertical="center" wrapText="1"/>
      <protection hidden="1"/>
    </xf>
    <xf numFmtId="0" fontId="49" fillId="0" borderId="2" xfId="7" applyNumberFormat="1" applyFont="1" applyFill="1" applyBorder="1" applyAlignment="1" applyProtection="1">
      <alignment horizontal="right" wrapText="1"/>
      <protection hidden="1"/>
    </xf>
    <xf numFmtId="0" fontId="50" fillId="0" borderId="0" xfId="5" applyFont="1" applyFill="1" applyBorder="1" applyAlignment="1" applyProtection="1">
      <alignment horizontal="right" vertical="center" wrapText="1"/>
      <protection hidden="1"/>
    </xf>
    <xf numFmtId="38" fontId="50" fillId="0" borderId="4" xfId="8" applyFont="1" applyFill="1" applyBorder="1" applyAlignment="1" applyProtection="1">
      <alignment horizontal="right" vertical="center" wrapText="1"/>
      <protection hidden="1"/>
    </xf>
    <xf numFmtId="38" fontId="50" fillId="0" borderId="0" xfId="8" applyFont="1" applyFill="1" applyBorder="1" applyAlignment="1" applyProtection="1">
      <alignment horizontal="right" vertical="center" wrapText="1"/>
      <protection hidden="1"/>
    </xf>
    <xf numFmtId="38" fontId="50" fillId="0" borderId="4" xfId="8" applyFont="1" applyFill="1" applyBorder="1" applyAlignment="1" applyProtection="1">
      <alignment horizontal="right" vertical="center" wrapText="1"/>
      <protection hidden="1"/>
    </xf>
    <xf numFmtId="0" fontId="50" fillId="0" borderId="2" xfId="7" applyNumberFormat="1" applyFont="1" applyFill="1" applyBorder="1" applyAlignment="1" applyProtection="1">
      <alignment horizontal="right" vertical="center" wrapText="1"/>
      <protection hidden="1"/>
    </xf>
    <xf numFmtId="3" fontId="50" fillId="0" borderId="4" xfId="7" applyNumberFormat="1" applyFont="1" applyFill="1" applyBorder="1" applyAlignment="1" applyProtection="1">
      <alignment horizontal="right" vertical="center" wrapText="1"/>
      <protection hidden="1"/>
    </xf>
    <xf numFmtId="0" fontId="50" fillId="0" borderId="4" xfId="7" applyNumberFormat="1" applyFont="1" applyFill="1" applyBorder="1" applyAlignment="1" applyProtection="1">
      <alignment horizontal="right" vertical="center" wrapText="1"/>
      <protection hidden="1"/>
    </xf>
    <xf numFmtId="0" fontId="46" fillId="0" borderId="15" xfId="5" applyFont="1" applyFill="1" applyBorder="1" applyAlignment="1" applyProtection="1">
      <alignment vertical="center"/>
      <protection hidden="1"/>
    </xf>
    <xf numFmtId="0" fontId="49" fillId="0" borderId="42" xfId="5" applyFont="1" applyFill="1" applyBorder="1" applyAlignment="1" applyProtection="1">
      <alignment horizontal="right" vertical="center" wrapText="1"/>
      <protection hidden="1"/>
    </xf>
    <xf numFmtId="0" fontId="49" fillId="0" borderId="16" xfId="5" applyFont="1" applyFill="1" applyBorder="1" applyAlignment="1" applyProtection="1">
      <alignment horizontal="center" vertical="center" wrapText="1"/>
      <protection hidden="1"/>
    </xf>
    <xf numFmtId="0" fontId="46" fillId="0" borderId="15" xfId="5" applyFont="1" applyFill="1" applyBorder="1" applyAlignment="1" applyProtection="1">
      <alignment horizontal="right" vertical="center" wrapText="1"/>
      <protection hidden="1"/>
    </xf>
    <xf numFmtId="0" fontId="46" fillId="0" borderId="16" xfId="5" applyFont="1" applyFill="1" applyBorder="1" applyAlignment="1" applyProtection="1">
      <alignment horizontal="right" vertical="center" wrapText="1"/>
      <protection hidden="1"/>
    </xf>
    <xf numFmtId="0" fontId="46" fillId="0" borderId="42" xfId="5" applyFont="1" applyFill="1" applyBorder="1" applyAlignment="1" applyProtection="1">
      <alignment horizontal="right" vertical="center" wrapText="1"/>
      <protection hidden="1"/>
    </xf>
    <xf numFmtId="38" fontId="49" fillId="0" borderId="42" xfId="8" applyFont="1" applyFill="1" applyBorder="1" applyAlignment="1" applyProtection="1">
      <alignment horizontal="right" vertical="center" wrapText="1"/>
      <protection hidden="1"/>
    </xf>
    <xf numFmtId="0" fontId="49" fillId="0" borderId="16" xfId="7" applyNumberFormat="1" applyFont="1" applyFill="1" applyBorder="1" applyAlignment="1" applyProtection="1">
      <alignment horizontal="right" vertical="center" wrapText="1"/>
      <protection hidden="1"/>
    </xf>
    <xf numFmtId="38" fontId="46" fillId="0" borderId="15" xfId="8" applyFont="1" applyFill="1" applyBorder="1" applyAlignment="1" applyProtection="1">
      <alignment horizontal="right" vertical="center" wrapText="1"/>
      <protection hidden="1"/>
    </xf>
    <xf numFmtId="3" fontId="49" fillId="0" borderId="15" xfId="7" applyNumberFormat="1" applyFont="1" applyFill="1" applyBorder="1" applyAlignment="1" applyProtection="1">
      <alignment horizontal="right" vertical="center" wrapText="1"/>
      <protection hidden="1"/>
    </xf>
    <xf numFmtId="0" fontId="49" fillId="0" borderId="15" xfId="7" applyNumberFormat="1" applyFont="1" applyFill="1" applyBorder="1" applyAlignment="1" applyProtection="1">
      <alignment horizontal="right" vertical="center" wrapText="1"/>
      <protection hidden="1"/>
    </xf>
    <xf numFmtId="0" fontId="49" fillId="0" borderId="16" xfId="7" applyNumberFormat="1" applyFont="1" applyFill="1" applyBorder="1" applyAlignment="1" applyProtection="1">
      <alignment horizontal="right" wrapText="1"/>
      <protection hidden="1"/>
    </xf>
    <xf numFmtId="0" fontId="46" fillId="0" borderId="31" xfId="5" applyFont="1" applyFill="1" applyBorder="1" applyAlignment="1" applyProtection="1">
      <alignment horizontal="distributed" vertical="center" wrapText="1"/>
      <protection hidden="1"/>
    </xf>
    <xf numFmtId="0" fontId="46" fillId="0" borderId="2" xfId="5" applyFont="1" applyFill="1" applyBorder="1" applyAlignment="1" applyProtection="1">
      <alignment horizontal="distributed" vertical="center" wrapText="1"/>
      <protection hidden="1"/>
    </xf>
    <xf numFmtId="0" fontId="35" fillId="0" borderId="17" xfId="5" applyNumberFormat="1" applyFont="1" applyFill="1" applyBorder="1" applyAlignment="1" applyProtection="1">
      <alignment horizontal="right" vertical="center" wrapText="1"/>
      <protection hidden="1"/>
    </xf>
    <xf numFmtId="0" fontId="35" fillId="0" borderId="2" xfId="5" applyNumberFormat="1" applyFont="1" applyFill="1" applyBorder="1" applyAlignment="1" applyProtection="1">
      <alignment horizontal="right" wrapText="1"/>
      <protection hidden="1"/>
    </xf>
    <xf numFmtId="0" fontId="35" fillId="0" borderId="2" xfId="5" applyNumberFormat="1" applyFont="1" applyFill="1" applyBorder="1" applyAlignment="1" applyProtection="1">
      <alignment horizontal="right" vertical="center" wrapText="1"/>
      <protection hidden="1"/>
    </xf>
    <xf numFmtId="0" fontId="35" fillId="0" borderId="0" xfId="5" applyNumberFormat="1" applyFont="1" applyFill="1" applyBorder="1" applyAlignment="1" applyProtection="1">
      <alignment horizontal="center" vertical="center" wrapText="1"/>
      <protection hidden="1"/>
    </xf>
    <xf numFmtId="0" fontId="35" fillId="0" borderId="0" xfId="5" applyFont="1" applyFill="1" applyBorder="1" applyAlignment="1" applyProtection="1">
      <alignment horizontal="right" vertical="center" wrapText="1"/>
      <protection hidden="1"/>
    </xf>
    <xf numFmtId="0" fontId="35" fillId="0" borderId="2" xfId="5" applyFont="1" applyFill="1" applyBorder="1" applyAlignment="1" applyProtection="1">
      <alignment horizontal="right" vertical="center" wrapText="1"/>
      <protection hidden="1"/>
    </xf>
    <xf numFmtId="3" fontId="35" fillId="0" borderId="0" xfId="5" applyNumberFormat="1" applyFont="1" applyFill="1" applyBorder="1" applyAlignment="1" applyProtection="1">
      <alignment horizontal="right" vertical="center" wrapText="1"/>
      <protection hidden="1"/>
    </xf>
    <xf numFmtId="3" fontId="35" fillId="0" borderId="43" xfId="5" applyNumberFormat="1" applyFont="1" applyFill="1" applyBorder="1" applyAlignment="1" applyProtection="1">
      <alignment horizontal="right" vertical="center" wrapText="1"/>
      <protection hidden="1"/>
    </xf>
    <xf numFmtId="3" fontId="35" fillId="0" borderId="44" xfId="5" applyNumberFormat="1" applyFont="1" applyFill="1" applyBorder="1" applyAlignment="1" applyProtection="1">
      <alignment horizontal="right" vertical="center" wrapText="1"/>
      <protection hidden="1"/>
    </xf>
    <xf numFmtId="0" fontId="35" fillId="0" borderId="43" xfId="5" applyFont="1" applyFill="1" applyBorder="1" applyAlignment="1" applyProtection="1">
      <alignment horizontal="right" vertical="center" wrapText="1"/>
      <protection hidden="1"/>
    </xf>
    <xf numFmtId="0" fontId="35" fillId="0" borderId="44" xfId="5" applyFont="1" applyFill="1" applyBorder="1" applyAlignment="1" applyProtection="1">
      <alignment vertical="center" wrapText="1"/>
      <protection hidden="1"/>
    </xf>
    <xf numFmtId="0" fontId="46" fillId="0" borderId="5" xfId="5" applyFont="1" applyFill="1" applyBorder="1" applyAlignment="1" applyProtection="1">
      <alignment vertical="center"/>
      <protection hidden="1"/>
    </xf>
    <xf numFmtId="0" fontId="46" fillId="0" borderId="0" xfId="5" applyFont="1" applyFill="1" applyBorder="1" applyAlignment="1" applyProtection="1">
      <alignment horizontal="distributed" vertical="center" wrapText="1"/>
      <protection hidden="1"/>
    </xf>
    <xf numFmtId="0" fontId="35" fillId="0" borderId="5" xfId="5" applyNumberFormat="1" applyFont="1" applyFill="1" applyBorder="1" applyAlignment="1" applyProtection="1">
      <alignment horizontal="right" vertical="center" wrapText="1"/>
      <protection hidden="1"/>
    </xf>
    <xf numFmtId="0" fontId="35" fillId="0" borderId="45" xfId="5" applyNumberFormat="1" applyFont="1" applyFill="1" applyBorder="1" applyAlignment="1" applyProtection="1">
      <alignment horizontal="center" vertical="center" wrapText="1"/>
      <protection hidden="1"/>
    </xf>
    <xf numFmtId="0" fontId="35" fillId="0" borderId="46" xfId="5" applyFont="1" applyFill="1" applyBorder="1" applyAlignment="1" applyProtection="1">
      <alignment horizontal="right" vertical="center" wrapText="1"/>
      <protection hidden="1"/>
    </xf>
    <xf numFmtId="0" fontId="35" fillId="0" borderId="47" xfId="5" applyFont="1" applyFill="1" applyBorder="1" applyAlignment="1" applyProtection="1">
      <alignment horizontal="right" vertical="center" wrapText="1"/>
      <protection hidden="1"/>
    </xf>
    <xf numFmtId="3" fontId="35" fillId="0" borderId="46" xfId="5" applyNumberFormat="1" applyFont="1" applyFill="1" applyBorder="1" applyAlignment="1" applyProtection="1">
      <alignment horizontal="right" vertical="center" wrapText="1"/>
      <protection hidden="1"/>
    </xf>
    <xf numFmtId="0" fontId="46" fillId="0" borderId="47" xfId="5" applyFont="1" applyFill="1" applyBorder="1" applyAlignment="1" applyProtection="1">
      <alignment horizontal="right" vertical="center" wrapText="1"/>
      <protection hidden="1"/>
    </xf>
    <xf numFmtId="0" fontId="46" fillId="0" borderId="24" xfId="5" applyFont="1" applyFill="1" applyBorder="1" applyAlignment="1" applyProtection="1">
      <alignment horizontal="distributed" vertical="center" wrapText="1"/>
      <protection hidden="1"/>
    </xf>
    <xf numFmtId="0" fontId="46" fillId="0" borderId="7" xfId="5" applyFont="1" applyFill="1" applyBorder="1" applyAlignment="1" applyProtection="1">
      <alignment horizontal="distributed" vertical="center" wrapText="1"/>
      <protection hidden="1"/>
    </xf>
    <xf numFmtId="0" fontId="35" fillId="0" borderId="6" xfId="5" applyNumberFormat="1" applyFont="1" applyFill="1" applyBorder="1" applyAlignment="1" applyProtection="1">
      <alignment horizontal="right" vertical="center" wrapText="1"/>
      <protection hidden="1"/>
    </xf>
    <xf numFmtId="0" fontId="35" fillId="0" borderId="7" xfId="5" applyNumberFormat="1" applyFont="1" applyFill="1" applyBorder="1" applyAlignment="1" applyProtection="1">
      <alignment horizontal="right" wrapText="1"/>
      <protection hidden="1"/>
    </xf>
    <xf numFmtId="0" fontId="35" fillId="0" borderId="7" xfId="5" applyNumberFormat="1" applyFont="1" applyFill="1" applyBorder="1" applyAlignment="1" applyProtection="1">
      <alignment horizontal="right" vertical="center" wrapText="1"/>
      <protection hidden="1"/>
    </xf>
    <xf numFmtId="0" fontId="35" fillId="0" borderId="24" xfId="5" applyNumberFormat="1" applyFont="1" applyFill="1" applyBorder="1" applyAlignment="1" applyProtection="1">
      <alignment horizontal="center" vertical="center" wrapText="1"/>
      <protection hidden="1"/>
    </xf>
    <xf numFmtId="0" fontId="35" fillId="0" borderId="24" xfId="5" applyFont="1" applyFill="1" applyBorder="1" applyAlignment="1" applyProtection="1">
      <alignment horizontal="right" vertical="center" wrapText="1"/>
      <protection hidden="1"/>
    </xf>
    <xf numFmtId="0" fontId="35" fillId="0" borderId="7" xfId="5" applyFont="1" applyFill="1" applyBorder="1" applyAlignment="1" applyProtection="1">
      <alignment horizontal="right" vertical="center" wrapText="1"/>
      <protection hidden="1"/>
    </xf>
    <xf numFmtId="3" fontId="35" fillId="0" borderId="24" xfId="5" applyNumberFormat="1" applyFont="1" applyFill="1" applyBorder="1" applyAlignment="1" applyProtection="1">
      <alignment horizontal="right" vertical="center" wrapText="1"/>
      <protection hidden="1"/>
    </xf>
    <xf numFmtId="3" fontId="35" fillId="0" borderId="48" xfId="5" applyNumberFormat="1" applyFont="1" applyFill="1" applyBorder="1" applyAlignment="1" applyProtection="1">
      <alignment horizontal="right" vertical="center" wrapText="1"/>
      <protection hidden="1"/>
    </xf>
    <xf numFmtId="3" fontId="35" fillId="0" borderId="49" xfId="5" applyNumberFormat="1" applyFont="1" applyFill="1" applyBorder="1" applyAlignment="1" applyProtection="1">
      <alignment horizontal="right" vertical="center" wrapText="1"/>
      <protection hidden="1"/>
    </xf>
    <xf numFmtId="0" fontId="35" fillId="0" borderId="48" xfId="5" applyFont="1" applyFill="1" applyBorder="1" applyAlignment="1" applyProtection="1">
      <alignment horizontal="right" vertical="center" wrapText="1"/>
      <protection hidden="1"/>
    </xf>
    <xf numFmtId="0" fontId="35" fillId="0" borderId="49" xfId="5" applyFont="1" applyFill="1" applyBorder="1" applyAlignment="1" applyProtection="1">
      <alignment vertical="center" wrapText="1"/>
      <protection hidden="1"/>
    </xf>
    <xf numFmtId="0" fontId="46" fillId="0" borderId="9" xfId="5" applyFont="1" applyFill="1" applyBorder="1" applyAlignment="1" applyProtection="1">
      <alignment horizontal="distributed" vertical="center" wrapText="1"/>
      <protection hidden="1"/>
    </xf>
    <xf numFmtId="0" fontId="46" fillId="0" borderId="1" xfId="5" applyFont="1" applyFill="1" applyBorder="1" applyAlignment="1" applyProtection="1">
      <alignment horizontal="distributed" vertical="center" wrapText="1"/>
      <protection hidden="1"/>
    </xf>
    <xf numFmtId="0" fontId="35" fillId="0" borderId="1" xfId="5" applyNumberFormat="1" applyFont="1" applyFill="1" applyBorder="1" applyAlignment="1" applyProtection="1">
      <alignment horizontal="right" wrapText="1"/>
      <protection hidden="1"/>
    </xf>
    <xf numFmtId="0" fontId="35" fillId="0" borderId="1" xfId="5" applyNumberFormat="1" applyFont="1" applyFill="1" applyBorder="1" applyAlignment="1" applyProtection="1">
      <alignment horizontal="right" vertical="center" wrapText="1"/>
      <protection hidden="1"/>
    </xf>
    <xf numFmtId="0" fontId="35" fillId="0" borderId="50" xfId="5" applyNumberFormat="1" applyFont="1" applyFill="1" applyBorder="1" applyAlignment="1" applyProtection="1">
      <alignment horizontal="center" vertical="center" wrapText="1"/>
      <protection hidden="1"/>
    </xf>
    <xf numFmtId="0" fontId="35" fillId="0" borderId="51" xfId="5" applyFont="1" applyFill="1" applyBorder="1" applyAlignment="1" applyProtection="1">
      <alignment horizontal="right" vertical="center" wrapText="1"/>
      <protection hidden="1"/>
    </xf>
    <xf numFmtId="0" fontId="35" fillId="0" borderId="52" xfId="5" applyFont="1" applyFill="1" applyBorder="1" applyAlignment="1" applyProtection="1">
      <alignment horizontal="right" vertical="center" wrapText="1"/>
      <protection hidden="1"/>
    </xf>
    <xf numFmtId="3" fontId="35" fillId="0" borderId="51" xfId="5" applyNumberFormat="1" applyFont="1" applyFill="1" applyBorder="1" applyAlignment="1" applyProtection="1">
      <alignment horizontal="right" vertical="center" wrapText="1"/>
      <protection hidden="1"/>
    </xf>
    <xf numFmtId="3" fontId="35" fillId="0" borderId="50" xfId="5" applyNumberFormat="1" applyFont="1" applyFill="1" applyBorder="1" applyAlignment="1" applyProtection="1">
      <alignment horizontal="right" vertical="center" wrapText="1"/>
      <protection hidden="1"/>
    </xf>
    <xf numFmtId="0" fontId="46" fillId="0" borderId="52" xfId="5" applyFont="1" applyFill="1" applyBorder="1" applyAlignment="1" applyProtection="1">
      <alignment horizontal="right" vertical="center" wrapText="1"/>
      <protection hidden="1"/>
    </xf>
    <xf numFmtId="0" fontId="44" fillId="0" borderId="24" xfId="9" applyFont="1" applyFill="1" applyBorder="1" applyAlignment="1" applyProtection="1">
      <alignment horizontal="left" vertical="center"/>
      <protection hidden="1"/>
    </xf>
    <xf numFmtId="0" fontId="40" fillId="0" borderId="0" xfId="5" applyFont="1" applyBorder="1" applyAlignment="1" applyProtection="1">
      <alignment vertical="center"/>
      <protection hidden="1"/>
    </xf>
    <xf numFmtId="0" fontId="40" fillId="0" borderId="0" xfId="5" applyFont="1" applyAlignment="1" applyProtection="1">
      <alignment vertical="center"/>
      <protection hidden="1"/>
    </xf>
    <xf numFmtId="0" fontId="8" fillId="0" borderId="0" xfId="0" applyFont="1" applyFill="1" applyAlignment="1" applyProtection="1">
      <alignment horizontal="left" vertical="center"/>
      <protection hidden="1"/>
    </xf>
    <xf numFmtId="0" fontId="0" fillId="0" borderId="0" xfId="0" applyFont="1" applyFill="1" applyAlignment="1" applyProtection="1">
      <alignment vertical="center"/>
      <protection hidden="1"/>
    </xf>
    <xf numFmtId="0" fontId="4" fillId="0" borderId="0" xfId="0" applyFont="1" applyAlignment="1" applyProtection="1">
      <alignment vertical="center"/>
      <protection hidden="1"/>
    </xf>
    <xf numFmtId="0" fontId="0" fillId="0" borderId="0" xfId="0" applyFont="1" applyFill="1" applyAlignment="1" applyProtection="1">
      <alignment horizontal="center" vertical="center"/>
      <protection hidden="1"/>
    </xf>
    <xf numFmtId="0" fontId="0" fillId="0" borderId="0" xfId="0" applyFont="1" applyFill="1" applyBorder="1" applyAlignment="1" applyProtection="1">
      <alignment vertical="center"/>
      <protection hidden="1"/>
    </xf>
    <xf numFmtId="0" fontId="36" fillId="0" borderId="0" xfId="0" applyFont="1" applyFill="1" applyBorder="1" applyAlignment="1" applyProtection="1">
      <alignment vertical="center"/>
      <protection hidden="1"/>
    </xf>
    <xf numFmtId="0" fontId="12" fillId="0" borderId="0" xfId="0" applyFont="1" applyFill="1" applyBorder="1" applyAlignment="1" applyProtection="1">
      <alignment horizontal="left" vertical="center"/>
      <protection hidden="1"/>
    </xf>
    <xf numFmtId="0" fontId="16" fillId="0" borderId="25" xfId="0" applyFont="1" applyFill="1" applyBorder="1" applyAlignment="1" applyProtection="1">
      <alignment horizontal="center" vertical="center" wrapText="1"/>
      <protection hidden="1"/>
    </xf>
    <xf numFmtId="0" fontId="16" fillId="0" borderId="13" xfId="0" applyFont="1" applyFill="1" applyBorder="1" applyAlignment="1" applyProtection="1">
      <alignment horizontal="center" vertical="center" wrapText="1"/>
      <protection hidden="1"/>
    </xf>
    <xf numFmtId="0" fontId="24" fillId="0" borderId="10" xfId="0" applyFont="1" applyFill="1" applyBorder="1" applyAlignment="1" applyProtection="1">
      <alignment horizontal="distributed" vertical="center" wrapText="1"/>
      <protection hidden="1"/>
    </xf>
    <xf numFmtId="0" fontId="24" fillId="0" borderId="13" xfId="0" applyFont="1" applyFill="1" applyBorder="1" applyAlignment="1" applyProtection="1">
      <alignment horizontal="center" vertical="center" wrapText="1"/>
      <protection hidden="1"/>
    </xf>
    <xf numFmtId="3" fontId="24" fillId="0" borderId="6" xfId="0" applyNumberFormat="1" applyFont="1" applyFill="1" applyBorder="1" applyAlignment="1" applyProtection="1">
      <alignment horizontal="right" vertical="center" wrapText="1"/>
      <protection hidden="1"/>
    </xf>
    <xf numFmtId="0" fontId="0" fillId="0" borderId="7" xfId="0" applyFont="1" applyFill="1" applyBorder="1" applyAlignment="1" applyProtection="1">
      <alignment vertical="center"/>
      <protection hidden="1"/>
    </xf>
    <xf numFmtId="3" fontId="49" fillId="0" borderId="6" xfId="0" applyNumberFormat="1" applyFont="1" applyFill="1" applyBorder="1" applyAlignment="1" applyProtection="1">
      <alignment horizontal="right" vertical="center" wrapText="1"/>
      <protection hidden="1"/>
    </xf>
    <xf numFmtId="0" fontId="27" fillId="0" borderId="7" xfId="0" applyFont="1" applyFill="1" applyBorder="1" applyAlignment="1" applyProtection="1">
      <alignment vertical="center"/>
      <protection hidden="1"/>
    </xf>
    <xf numFmtId="0" fontId="24" fillId="0" borderId="8" xfId="0" applyFont="1" applyFill="1" applyBorder="1" applyAlignment="1" applyProtection="1">
      <alignment horizontal="distributed" vertical="center" wrapText="1"/>
      <protection hidden="1"/>
    </xf>
    <xf numFmtId="0" fontId="24" fillId="0" borderId="1" xfId="0" applyFont="1" applyFill="1" applyBorder="1" applyAlignment="1" applyProtection="1">
      <alignment horizontal="center" vertical="center" wrapText="1"/>
      <protection hidden="1"/>
    </xf>
    <xf numFmtId="3" fontId="24" fillId="0" borderId="4" xfId="0" applyNumberFormat="1" applyFont="1" applyFill="1" applyBorder="1" applyAlignment="1" applyProtection="1">
      <alignment horizontal="right" vertical="center" wrapText="1"/>
      <protection hidden="1"/>
    </xf>
    <xf numFmtId="0" fontId="0" fillId="0" borderId="2" xfId="0" applyFont="1" applyFill="1" applyBorder="1" applyAlignment="1" applyProtection="1">
      <alignment vertical="center"/>
      <protection hidden="1"/>
    </xf>
    <xf numFmtId="3" fontId="49" fillId="0" borderId="4" xfId="0" applyNumberFormat="1" applyFont="1" applyFill="1" applyBorder="1" applyAlignment="1" applyProtection="1">
      <alignment horizontal="right" vertical="center" wrapText="1"/>
      <protection hidden="1"/>
    </xf>
    <xf numFmtId="0" fontId="36" fillId="0" borderId="2" xfId="0" applyFont="1" applyFill="1" applyBorder="1" applyAlignment="1" applyProtection="1">
      <alignment vertical="center"/>
      <protection hidden="1"/>
    </xf>
    <xf numFmtId="0" fontId="24" fillId="0" borderId="32" xfId="0" applyFont="1" applyFill="1" applyBorder="1" applyAlignment="1" applyProtection="1">
      <alignment horizontal="distributed" vertical="center" wrapText="1"/>
      <protection hidden="1"/>
    </xf>
    <xf numFmtId="0" fontId="24" fillId="0" borderId="14" xfId="0" applyFont="1" applyFill="1" applyBorder="1" applyAlignment="1" applyProtection="1">
      <alignment horizontal="center" vertical="center" wrapText="1"/>
      <protection hidden="1"/>
    </xf>
    <xf numFmtId="177" fontId="24" fillId="0" borderId="15" xfId="0" applyNumberFormat="1" applyFont="1" applyFill="1" applyBorder="1" applyAlignment="1" applyProtection="1">
      <alignment horizontal="right" vertical="center" wrapText="1"/>
      <protection hidden="1"/>
    </xf>
    <xf numFmtId="0" fontId="0" fillId="0" borderId="16" xfId="0" applyFont="1" applyFill="1" applyBorder="1" applyAlignment="1" applyProtection="1">
      <alignment vertical="center"/>
      <protection hidden="1"/>
    </xf>
    <xf numFmtId="177" fontId="49" fillId="0" borderId="15" xfId="0" applyNumberFormat="1" applyFont="1" applyFill="1" applyBorder="1" applyAlignment="1" applyProtection="1">
      <alignment horizontal="right" vertical="center" wrapText="1"/>
      <protection hidden="1"/>
    </xf>
    <xf numFmtId="0" fontId="36" fillId="0" borderId="16" xfId="0" applyFont="1" applyFill="1" applyBorder="1" applyAlignment="1" applyProtection="1">
      <alignment vertical="center"/>
      <protection hidden="1"/>
    </xf>
    <xf numFmtId="0" fontId="16" fillId="0" borderId="8" xfId="0" applyFont="1" applyFill="1" applyBorder="1" applyAlignment="1" applyProtection="1">
      <alignment horizontal="distributed" vertical="center" wrapText="1"/>
      <protection hidden="1"/>
    </xf>
    <xf numFmtId="0" fontId="16" fillId="0" borderId="1" xfId="0" applyFont="1" applyFill="1" applyBorder="1" applyAlignment="1" applyProtection="1">
      <alignment horizontal="center" vertical="center" wrapText="1"/>
      <protection hidden="1"/>
    </xf>
    <xf numFmtId="3" fontId="16" fillId="0" borderId="17" xfId="0" applyNumberFormat="1" applyFont="1" applyFill="1" applyBorder="1" applyAlignment="1" applyProtection="1">
      <alignment horizontal="right" vertical="center" wrapText="1"/>
      <protection hidden="1"/>
    </xf>
    <xf numFmtId="0" fontId="0" fillId="0" borderId="18" xfId="0" applyFont="1" applyFill="1" applyBorder="1" applyAlignment="1" applyProtection="1">
      <alignment vertical="center"/>
      <protection hidden="1"/>
    </xf>
    <xf numFmtId="3" fontId="46" fillId="0" borderId="17" xfId="0" applyNumberFormat="1" applyFont="1" applyFill="1" applyBorder="1" applyAlignment="1" applyProtection="1">
      <alignment horizontal="right" vertical="center" wrapText="1"/>
      <protection hidden="1"/>
    </xf>
    <xf numFmtId="0" fontId="36" fillId="0" borderId="18" xfId="0" applyFont="1" applyFill="1" applyBorder="1" applyAlignment="1" applyProtection="1">
      <alignment vertical="center"/>
      <protection hidden="1"/>
    </xf>
    <xf numFmtId="3" fontId="16" fillId="0" borderId="4" xfId="0" applyNumberFormat="1" applyFont="1" applyFill="1" applyBorder="1" applyAlignment="1" applyProtection="1">
      <alignment horizontal="right" vertical="center" wrapText="1"/>
      <protection hidden="1"/>
    </xf>
    <xf numFmtId="3" fontId="46" fillId="0" borderId="4" xfId="0" applyNumberFormat="1" applyFont="1" applyFill="1" applyBorder="1" applyAlignment="1" applyProtection="1">
      <alignment horizontal="right" vertical="center" wrapText="1"/>
      <protection hidden="1"/>
    </xf>
    <xf numFmtId="0" fontId="16" fillId="0" borderId="11" xfId="0" applyFont="1" applyFill="1" applyBorder="1" applyAlignment="1" applyProtection="1">
      <alignment horizontal="distributed" vertical="center" wrapText="1"/>
      <protection hidden="1"/>
    </xf>
    <xf numFmtId="177" fontId="16" fillId="0" borderId="5" xfId="0" applyNumberFormat="1" applyFont="1" applyFill="1" applyBorder="1" applyAlignment="1" applyProtection="1">
      <alignment horizontal="right" vertical="center" wrapText="1"/>
      <protection hidden="1"/>
    </xf>
    <xf numFmtId="0" fontId="0" fillId="0" borderId="1" xfId="0" applyFont="1" applyFill="1" applyBorder="1" applyAlignment="1" applyProtection="1">
      <alignment vertical="center"/>
      <protection hidden="1"/>
    </xf>
    <xf numFmtId="177" fontId="46" fillId="0" borderId="5" xfId="0" applyNumberFormat="1" applyFont="1" applyFill="1" applyBorder="1" applyAlignment="1" applyProtection="1">
      <alignment horizontal="right" vertical="center" wrapText="1"/>
      <protection hidden="1"/>
    </xf>
    <xf numFmtId="0" fontId="36" fillId="0" borderId="1" xfId="0" applyFont="1" applyFill="1" applyBorder="1" applyAlignment="1" applyProtection="1">
      <alignment vertical="center"/>
      <protection hidden="1"/>
    </xf>
    <xf numFmtId="0" fontId="16" fillId="0" borderId="10" xfId="0" applyFont="1" applyFill="1" applyBorder="1" applyAlignment="1" applyProtection="1">
      <alignment horizontal="distributed" vertical="center" wrapText="1"/>
      <protection hidden="1"/>
    </xf>
    <xf numFmtId="3" fontId="46" fillId="0" borderId="36" xfId="0" applyNumberFormat="1" applyFont="1" applyFill="1" applyBorder="1" applyAlignment="1" applyProtection="1">
      <alignment horizontal="center" vertical="center" wrapText="1"/>
      <protection hidden="1"/>
    </xf>
    <xf numFmtId="3" fontId="46" fillId="0" borderId="37" xfId="0" applyNumberFormat="1" applyFont="1" applyFill="1" applyBorder="1" applyAlignment="1" applyProtection="1">
      <alignment horizontal="center" vertical="center" wrapText="1"/>
      <protection hidden="1"/>
    </xf>
    <xf numFmtId="3" fontId="46" fillId="0" borderId="38" xfId="0" applyNumberFormat="1" applyFont="1" applyFill="1" applyBorder="1" applyAlignment="1" applyProtection="1">
      <alignment horizontal="center" vertical="center" wrapText="1"/>
      <protection hidden="1"/>
    </xf>
    <xf numFmtId="3" fontId="46" fillId="0" borderId="39" xfId="0" applyNumberFormat="1" applyFont="1" applyFill="1" applyBorder="1" applyAlignment="1" applyProtection="1">
      <alignment horizontal="center" vertical="center" wrapText="1"/>
      <protection hidden="1"/>
    </xf>
    <xf numFmtId="3" fontId="46" fillId="0" borderId="40" xfId="0" applyNumberFormat="1" applyFont="1" applyFill="1" applyBorder="1" applyAlignment="1" applyProtection="1">
      <alignment horizontal="center" vertical="center" wrapText="1"/>
      <protection hidden="1"/>
    </xf>
    <xf numFmtId="3" fontId="46" fillId="0" borderId="41" xfId="0" applyNumberFormat="1" applyFont="1" applyFill="1" applyBorder="1" applyAlignment="1" applyProtection="1">
      <alignment horizontal="center" vertical="center" wrapText="1"/>
      <protection hidden="1"/>
    </xf>
    <xf numFmtId="3" fontId="16" fillId="0" borderId="36" xfId="0" applyNumberFormat="1" applyFont="1" applyFill="1" applyBorder="1" applyAlignment="1" applyProtection="1">
      <alignment horizontal="center" vertical="center" wrapText="1"/>
      <protection hidden="1"/>
    </xf>
    <xf numFmtId="3" fontId="16" fillId="0" borderId="37" xfId="0" applyNumberFormat="1" applyFont="1" applyFill="1" applyBorder="1" applyAlignment="1" applyProtection="1">
      <alignment horizontal="center" vertical="center" wrapText="1"/>
      <protection hidden="1"/>
    </xf>
    <xf numFmtId="3" fontId="16" fillId="0" borderId="38" xfId="0" applyNumberFormat="1" applyFont="1" applyFill="1" applyBorder="1" applyAlignment="1" applyProtection="1">
      <alignment horizontal="center" vertical="center" wrapText="1"/>
      <protection hidden="1"/>
    </xf>
    <xf numFmtId="3" fontId="16" fillId="0" borderId="39" xfId="0" applyNumberFormat="1" applyFont="1" applyFill="1" applyBorder="1" applyAlignment="1" applyProtection="1">
      <alignment horizontal="center" vertical="center" wrapText="1"/>
      <protection hidden="1"/>
    </xf>
    <xf numFmtId="3" fontId="16" fillId="0" borderId="40" xfId="0" applyNumberFormat="1" applyFont="1" applyFill="1" applyBorder="1" applyAlignment="1" applyProtection="1">
      <alignment horizontal="center" vertical="center" wrapText="1"/>
      <protection hidden="1"/>
    </xf>
    <xf numFmtId="3" fontId="16" fillId="0" borderId="41" xfId="0" applyNumberFormat="1" applyFont="1" applyFill="1" applyBorder="1" applyAlignment="1" applyProtection="1">
      <alignment horizontal="center" vertical="center" wrapText="1"/>
      <protection hidden="1"/>
    </xf>
    <xf numFmtId="0" fontId="9" fillId="0" borderId="24" xfId="0" applyFont="1" applyFill="1" applyBorder="1" applyAlignment="1" applyProtection="1">
      <alignment horizontal="left" vertical="center"/>
      <protection hidden="1"/>
    </xf>
    <xf numFmtId="0" fontId="9" fillId="0" borderId="0" xfId="0" applyFont="1" applyFill="1" applyBorder="1" applyAlignment="1" applyProtection="1">
      <alignment horizontal="left" vertical="center"/>
      <protection hidden="1"/>
    </xf>
    <xf numFmtId="0" fontId="9" fillId="0" borderId="0" xfId="0" applyFont="1" applyFill="1" applyAlignment="1" applyProtection="1">
      <alignment horizontal="left" vertical="center"/>
      <protection hidden="1"/>
    </xf>
    <xf numFmtId="0" fontId="21" fillId="0" borderId="0" xfId="0" applyFont="1" applyAlignment="1" applyProtection="1">
      <alignment vertical="center"/>
      <protection hidden="1"/>
    </xf>
    <xf numFmtId="0" fontId="21" fillId="0" borderId="0" xfId="0" applyFont="1" applyAlignment="1" applyProtection="1">
      <alignment horizontal="center" vertical="center"/>
      <protection hidden="1"/>
    </xf>
    <xf numFmtId="0" fontId="21" fillId="0" borderId="0" xfId="0" applyFont="1" applyBorder="1" applyAlignment="1" applyProtection="1">
      <alignment vertical="center"/>
      <protection hidden="1"/>
    </xf>
    <xf numFmtId="0" fontId="8" fillId="0" borderId="0" xfId="4" applyFont="1" applyFill="1" applyAlignment="1" applyProtection="1">
      <alignment horizontal="left" vertical="center"/>
      <protection hidden="1"/>
    </xf>
    <xf numFmtId="0" fontId="4" fillId="0" borderId="0" xfId="4" applyFont="1" applyAlignment="1" applyProtection="1">
      <alignment vertical="center"/>
      <protection hidden="1"/>
    </xf>
    <xf numFmtId="0" fontId="4" fillId="0" borderId="0" xfId="4" applyFont="1" applyBorder="1" applyAlignment="1" applyProtection="1">
      <alignment vertical="center"/>
      <protection hidden="1"/>
    </xf>
    <xf numFmtId="0" fontId="0" fillId="0" borderId="0" xfId="4" applyFont="1" applyFill="1" applyAlignment="1" applyProtection="1">
      <alignment vertical="center"/>
      <protection hidden="1"/>
    </xf>
    <xf numFmtId="0" fontId="0" fillId="0" borderId="0" xfId="4" applyFont="1" applyFill="1" applyBorder="1" applyAlignment="1" applyProtection="1">
      <alignment vertical="center"/>
      <protection hidden="1"/>
    </xf>
    <xf numFmtId="0" fontId="12" fillId="0" borderId="9" xfId="4" applyFont="1" applyFill="1" applyBorder="1" applyAlignment="1" applyProtection="1">
      <alignment horizontal="right" vertical="center"/>
      <protection hidden="1"/>
    </xf>
    <xf numFmtId="0" fontId="10" fillId="0" borderId="25" xfId="4" applyFont="1" applyFill="1" applyBorder="1" applyAlignment="1" applyProtection="1">
      <alignment horizontal="center" vertical="center" wrapText="1"/>
      <protection hidden="1"/>
    </xf>
    <xf numFmtId="0" fontId="10" fillId="0" borderId="13" xfId="4" applyFont="1" applyFill="1" applyBorder="1" applyAlignment="1" applyProtection="1">
      <alignment horizontal="center" vertical="center" wrapText="1"/>
      <protection hidden="1"/>
    </xf>
    <xf numFmtId="0" fontId="10" fillId="0" borderId="29" xfId="4" applyFont="1" applyFill="1" applyBorder="1" applyAlignment="1" applyProtection="1">
      <alignment horizontal="center" vertical="center" wrapText="1"/>
      <protection hidden="1"/>
    </xf>
    <xf numFmtId="0" fontId="10" fillId="0" borderId="35" xfId="4" applyFont="1" applyFill="1" applyBorder="1" applyAlignment="1" applyProtection="1">
      <alignment horizontal="center" vertical="center" wrapText="1"/>
      <protection hidden="1"/>
    </xf>
    <xf numFmtId="0" fontId="10" fillId="0" borderId="13" xfId="4" applyFont="1" applyFill="1" applyBorder="1" applyAlignment="1" applyProtection="1">
      <alignment horizontal="center" vertical="center" wrapText="1"/>
      <protection hidden="1"/>
    </xf>
    <xf numFmtId="176" fontId="37" fillId="0" borderId="4" xfId="4" applyNumberFormat="1" applyFont="1" applyFill="1" applyBorder="1" applyAlignment="1" applyProtection="1">
      <alignment horizontal="right" vertical="center" wrapText="1"/>
      <protection hidden="1"/>
    </xf>
    <xf numFmtId="0" fontId="37" fillId="0" borderId="12" xfId="4" applyFont="1" applyFill="1" applyBorder="1" applyAlignment="1" applyProtection="1">
      <alignment horizontal="right" vertical="center" wrapText="1"/>
      <protection hidden="1"/>
    </xf>
    <xf numFmtId="0" fontId="37" fillId="0" borderId="24" xfId="4" applyFont="1" applyFill="1" applyBorder="1" applyAlignment="1" applyProtection="1">
      <alignment horizontal="right" vertical="center" shrinkToFit="1"/>
      <protection hidden="1"/>
    </xf>
    <xf numFmtId="0" fontId="37" fillId="0" borderId="7" xfId="4" applyFont="1" applyFill="1" applyBorder="1" applyAlignment="1" applyProtection="1">
      <alignment horizontal="right" vertical="center" shrinkToFit="1"/>
      <protection hidden="1"/>
    </xf>
    <xf numFmtId="0" fontId="37" fillId="0" borderId="2" xfId="4" applyFont="1" applyFill="1" applyBorder="1" applyAlignment="1" applyProtection="1">
      <alignment horizontal="right" vertical="center" shrinkToFit="1"/>
      <protection hidden="1"/>
    </xf>
    <xf numFmtId="0" fontId="37" fillId="0" borderId="0" xfId="4" applyFont="1" applyFill="1" applyBorder="1" applyAlignment="1" applyProtection="1">
      <alignment horizontal="right" vertical="center" shrinkToFit="1"/>
      <protection hidden="1"/>
    </xf>
    <xf numFmtId="0" fontId="11" fillId="0" borderId="2" xfId="4" applyFont="1" applyFill="1" applyBorder="1" applyAlignment="1" applyProtection="1">
      <alignment horizontal="right" vertical="center" wrapText="1"/>
      <protection hidden="1"/>
    </xf>
    <xf numFmtId="3" fontId="37" fillId="0" borderId="12" xfId="4" applyNumberFormat="1" applyFont="1" applyFill="1" applyBorder="1" applyAlignment="1" applyProtection="1">
      <alignment horizontal="right" vertical="center" wrapText="1"/>
      <protection hidden="1"/>
    </xf>
    <xf numFmtId="176" fontId="37" fillId="0" borderId="5" xfId="4" applyNumberFormat="1" applyFont="1" applyFill="1" applyBorder="1" applyAlignment="1" applyProtection="1">
      <alignment horizontal="right" vertical="center" wrapText="1"/>
      <protection hidden="1"/>
    </xf>
    <xf numFmtId="0" fontId="37" fillId="0" borderId="21" xfId="4" applyFont="1" applyFill="1" applyBorder="1" applyAlignment="1" applyProtection="1">
      <alignment horizontal="right" vertical="center" wrapText="1"/>
      <protection hidden="1"/>
    </xf>
    <xf numFmtId="0" fontId="37" fillId="0" borderId="9" xfId="4" applyFont="1" applyFill="1" applyBorder="1" applyAlignment="1" applyProtection="1">
      <alignment horizontal="right" vertical="center" shrinkToFit="1"/>
      <protection hidden="1"/>
    </xf>
    <xf numFmtId="0" fontId="37" fillId="0" borderId="1" xfId="4" applyFont="1" applyFill="1" applyBorder="1" applyAlignment="1" applyProtection="1">
      <alignment horizontal="right" vertical="center" shrinkToFit="1"/>
      <protection hidden="1"/>
    </xf>
    <xf numFmtId="0" fontId="10" fillId="0" borderId="9" xfId="4" applyFont="1" applyFill="1" applyBorder="1" applyAlignment="1" applyProtection="1">
      <alignment horizontal="right" vertical="center" shrinkToFit="1"/>
      <protection hidden="1"/>
    </xf>
    <xf numFmtId="0" fontId="37" fillId="0" borderId="5" xfId="4" applyFont="1" applyFill="1" applyBorder="1" applyAlignment="1" applyProtection="1">
      <alignment horizontal="right" vertical="center" shrinkToFit="1"/>
      <protection hidden="1"/>
    </xf>
    <xf numFmtId="0" fontId="11" fillId="0" borderId="1" xfId="4" applyFont="1" applyFill="1" applyBorder="1" applyAlignment="1" applyProtection="1">
      <alignment horizontal="right" vertical="center" wrapText="1"/>
      <protection hidden="1"/>
    </xf>
    <xf numFmtId="0" fontId="10" fillId="0" borderId="10" xfId="4" applyFont="1" applyFill="1" applyBorder="1" applyAlignment="1" applyProtection="1">
      <alignment horizontal="center" vertical="center" wrapText="1"/>
      <protection hidden="1"/>
    </xf>
    <xf numFmtId="0" fontId="10" fillId="0" borderId="1" xfId="4" applyFont="1" applyFill="1" applyBorder="1" applyAlignment="1" applyProtection="1">
      <alignment horizontal="center" vertical="center" wrapText="1"/>
      <protection hidden="1"/>
    </xf>
    <xf numFmtId="176" fontId="10" fillId="0" borderId="4" xfId="4" applyNumberFormat="1" applyFont="1" applyFill="1" applyBorder="1" applyAlignment="1" applyProtection="1">
      <alignment horizontal="right" vertical="center" wrapText="1"/>
      <protection hidden="1"/>
    </xf>
    <xf numFmtId="3" fontId="10" fillId="0" borderId="12" xfId="4" applyNumberFormat="1" applyFont="1" applyFill="1" applyBorder="1" applyAlignment="1" applyProtection="1">
      <alignment horizontal="right" vertical="center" wrapText="1"/>
      <protection hidden="1"/>
    </xf>
    <xf numFmtId="0" fontId="10" fillId="0" borderId="0" xfId="4" applyFont="1" applyFill="1" applyBorder="1" applyAlignment="1" applyProtection="1">
      <alignment horizontal="right" vertical="center" shrinkToFit="1"/>
      <protection hidden="1"/>
    </xf>
    <xf numFmtId="0" fontId="10" fillId="0" borderId="2" xfId="4" applyFont="1" applyFill="1" applyBorder="1" applyAlignment="1" applyProtection="1">
      <alignment horizontal="right" vertical="center" shrinkToFit="1"/>
      <protection hidden="1"/>
    </xf>
    <xf numFmtId="3" fontId="10" fillId="0" borderId="0" xfId="4" applyNumberFormat="1" applyFont="1" applyFill="1" applyBorder="1" applyAlignment="1" applyProtection="1">
      <alignment horizontal="right" vertical="center" shrinkToFit="1"/>
      <protection hidden="1"/>
    </xf>
    <xf numFmtId="3" fontId="10" fillId="0" borderId="2" xfId="4" applyNumberFormat="1" applyFont="1" applyFill="1" applyBorder="1" applyAlignment="1" applyProtection="1">
      <alignment horizontal="right" vertical="center" shrinkToFit="1"/>
      <protection hidden="1"/>
    </xf>
    <xf numFmtId="3" fontId="11" fillId="0" borderId="2" xfId="4" applyNumberFormat="1" applyFont="1" applyFill="1" applyBorder="1" applyAlignment="1" applyProtection="1">
      <alignment horizontal="right" vertical="center" wrapText="1"/>
      <protection hidden="1"/>
    </xf>
    <xf numFmtId="0" fontId="10" fillId="0" borderId="8" xfId="4" applyFont="1" applyFill="1" applyBorder="1" applyAlignment="1" applyProtection="1">
      <alignment horizontal="center" vertical="center" wrapText="1"/>
      <protection hidden="1"/>
    </xf>
    <xf numFmtId="0" fontId="10" fillId="0" borderId="11" xfId="4" applyFont="1" applyFill="1" applyBorder="1" applyAlignment="1" applyProtection="1">
      <alignment horizontal="center" vertical="center" wrapText="1"/>
      <protection hidden="1"/>
    </xf>
    <xf numFmtId="3" fontId="10" fillId="0" borderId="4" xfId="4" applyNumberFormat="1" applyFont="1" applyFill="1" applyBorder="1" applyAlignment="1" applyProtection="1">
      <alignment horizontal="right" vertical="center" shrinkToFit="1"/>
      <protection hidden="1"/>
    </xf>
    <xf numFmtId="0" fontId="10" fillId="0" borderId="10" xfId="4" applyFont="1" applyFill="1" applyBorder="1" applyAlignment="1" applyProtection="1">
      <alignment horizontal="center" vertical="center" wrapText="1"/>
      <protection hidden="1"/>
    </xf>
    <xf numFmtId="0" fontId="10" fillId="0" borderId="12" xfId="4" applyFont="1" applyFill="1" applyBorder="1" applyAlignment="1" applyProtection="1">
      <alignment horizontal="right" vertical="center" wrapText="1"/>
      <protection hidden="1"/>
    </xf>
    <xf numFmtId="0" fontId="10" fillId="0" borderId="4" xfId="4" applyFont="1" applyFill="1" applyBorder="1" applyAlignment="1" applyProtection="1">
      <alignment horizontal="right" vertical="center" shrinkToFit="1"/>
      <protection hidden="1"/>
    </xf>
    <xf numFmtId="176" fontId="10" fillId="0" borderId="5" xfId="4" applyNumberFormat="1" applyFont="1" applyFill="1" applyBorder="1" applyAlignment="1" applyProtection="1">
      <alignment horizontal="right" vertical="center" wrapText="1"/>
      <protection hidden="1"/>
    </xf>
    <xf numFmtId="3" fontId="10" fillId="0" borderId="21" xfId="4" applyNumberFormat="1" applyFont="1" applyFill="1" applyBorder="1" applyAlignment="1" applyProtection="1">
      <alignment horizontal="right" vertical="center" wrapText="1"/>
      <protection hidden="1"/>
    </xf>
    <xf numFmtId="3" fontId="10" fillId="0" borderId="9" xfId="4" applyNumberFormat="1" applyFont="1" applyFill="1" applyBorder="1" applyAlignment="1" applyProtection="1">
      <alignment horizontal="right" vertical="center" shrinkToFit="1"/>
      <protection hidden="1"/>
    </xf>
    <xf numFmtId="3" fontId="10" fillId="0" borderId="1" xfId="4" applyNumberFormat="1" applyFont="1" applyFill="1" applyBorder="1" applyAlignment="1" applyProtection="1">
      <alignment horizontal="right" vertical="center" shrinkToFit="1"/>
      <protection hidden="1"/>
    </xf>
    <xf numFmtId="3" fontId="10" fillId="0" borderId="5" xfId="4" applyNumberFormat="1" applyFont="1" applyFill="1" applyBorder="1" applyAlignment="1" applyProtection="1">
      <alignment horizontal="right" vertical="center" shrinkToFit="1"/>
      <protection hidden="1"/>
    </xf>
    <xf numFmtId="0" fontId="10" fillId="0" borderId="5" xfId="4" applyFont="1" applyFill="1" applyBorder="1" applyAlignment="1" applyProtection="1">
      <alignment horizontal="right" vertical="center" shrinkToFit="1"/>
      <protection hidden="1"/>
    </xf>
    <xf numFmtId="0" fontId="10" fillId="0" borderId="1" xfId="4" applyFont="1" applyFill="1" applyBorder="1" applyAlignment="1" applyProtection="1">
      <alignment horizontal="right" vertical="center" shrinkToFit="1"/>
      <protection hidden="1"/>
    </xf>
    <xf numFmtId="0" fontId="9" fillId="0" borderId="24" xfId="4" applyFont="1" applyFill="1" applyBorder="1" applyAlignment="1" applyProtection="1">
      <alignment horizontal="left" vertical="center"/>
      <protection hidden="1"/>
    </xf>
    <xf numFmtId="0" fontId="4" fillId="0" borderId="0" xfId="3" applyFont="1" applyProtection="1">
      <alignment vertical="center"/>
      <protection hidden="1"/>
    </xf>
    <xf numFmtId="0" fontId="4" fillId="0" borderId="0" xfId="3" applyFont="1" applyBorder="1" applyProtection="1">
      <alignment vertical="center"/>
      <protection hidden="1"/>
    </xf>
    <xf numFmtId="0" fontId="12" fillId="0" borderId="0" xfId="3" applyFont="1" applyAlignment="1" applyProtection="1">
      <alignment horizontal="left" vertical="center"/>
      <protection hidden="1"/>
    </xf>
    <xf numFmtId="0" fontId="14" fillId="0" borderId="6" xfId="3" applyFont="1" applyBorder="1" applyAlignment="1" applyProtection="1">
      <alignment horizontal="center" vertical="center" wrapText="1"/>
      <protection hidden="1"/>
    </xf>
    <xf numFmtId="0" fontId="14" fillId="0" borderId="7" xfId="3" applyFont="1" applyBorder="1" applyAlignment="1" applyProtection="1">
      <alignment horizontal="center" vertical="center" wrapText="1"/>
      <protection hidden="1"/>
    </xf>
    <xf numFmtId="0" fontId="14" fillId="0" borderId="5" xfId="3" applyFont="1" applyBorder="1" applyAlignment="1" applyProtection="1">
      <alignment horizontal="center" vertical="center" wrapText="1"/>
      <protection hidden="1"/>
    </xf>
    <xf numFmtId="0" fontId="14" fillId="0" borderId="1" xfId="3" applyFont="1" applyBorder="1" applyAlignment="1" applyProtection="1">
      <alignment horizontal="center" vertical="center" wrapText="1"/>
      <protection hidden="1"/>
    </xf>
    <xf numFmtId="0" fontId="14" fillId="0" borderId="4" xfId="3" applyFont="1" applyBorder="1" applyAlignment="1" applyProtection="1">
      <alignment horizontal="right" vertical="center" wrapText="1"/>
      <protection hidden="1"/>
    </xf>
    <xf numFmtId="0" fontId="14" fillId="0" borderId="4" xfId="3" applyFont="1" applyFill="1" applyBorder="1" applyAlignment="1" applyProtection="1">
      <alignment horizontal="right" vertical="center" wrapText="1"/>
      <protection hidden="1"/>
    </xf>
    <xf numFmtId="0" fontId="14" fillId="0" borderId="2" xfId="3" applyFont="1" applyFill="1" applyBorder="1" applyAlignment="1" applyProtection="1">
      <alignment horizontal="right" vertical="center" wrapText="1"/>
      <protection hidden="1"/>
    </xf>
    <xf numFmtId="0" fontId="4" fillId="0" borderId="2" xfId="3" applyFont="1" applyBorder="1" applyProtection="1">
      <alignment vertical="center"/>
      <protection hidden="1"/>
    </xf>
    <xf numFmtId="0" fontId="14" fillId="0" borderId="4" xfId="3" applyFont="1" applyBorder="1" applyAlignment="1" applyProtection="1">
      <alignment horizontal="center" vertical="center" wrapText="1"/>
      <protection hidden="1"/>
    </xf>
    <xf numFmtId="0" fontId="14" fillId="0" borderId="2" xfId="3" applyFont="1" applyBorder="1" applyAlignment="1" applyProtection="1">
      <alignment horizontal="center" vertical="center" wrapText="1"/>
      <protection hidden="1"/>
    </xf>
    <xf numFmtId="0" fontId="14" fillId="0" borderId="4" xfId="3" applyFont="1" applyFill="1" applyBorder="1" applyAlignment="1" applyProtection="1">
      <alignment horizontal="center" vertical="center" wrapText="1"/>
      <protection hidden="1"/>
    </xf>
    <xf numFmtId="0" fontId="14" fillId="0" borderId="2" xfId="3" applyFont="1" applyFill="1" applyBorder="1" applyAlignment="1" applyProtection="1">
      <alignment horizontal="center" vertical="center" wrapText="1"/>
      <protection hidden="1"/>
    </xf>
    <xf numFmtId="0" fontId="0" fillId="0" borderId="2" xfId="3" applyFont="1" applyFill="1" applyBorder="1" applyProtection="1">
      <alignment vertical="center"/>
      <protection hidden="1"/>
    </xf>
    <xf numFmtId="0" fontId="14" fillId="0" borderId="5" xfId="3" applyFont="1" applyBorder="1" applyAlignment="1" applyProtection="1">
      <alignment horizontal="right" vertical="center" wrapText="1"/>
      <protection hidden="1"/>
    </xf>
    <xf numFmtId="0" fontId="14" fillId="0" borderId="1" xfId="3" applyFont="1" applyBorder="1" applyAlignment="1" applyProtection="1">
      <alignment horizontal="right" vertical="center" wrapText="1"/>
      <protection hidden="1"/>
    </xf>
    <xf numFmtId="0" fontId="14" fillId="0" borderId="5" xfId="3" applyFont="1" applyFill="1" applyBorder="1" applyAlignment="1" applyProtection="1">
      <alignment horizontal="right" vertical="center" wrapText="1"/>
      <protection hidden="1"/>
    </xf>
    <xf numFmtId="0" fontId="14" fillId="0" borderId="1" xfId="3" applyFont="1" applyFill="1" applyBorder="1" applyAlignment="1" applyProtection="1">
      <alignment horizontal="right" vertical="center" wrapText="1"/>
      <protection hidden="1"/>
    </xf>
    <xf numFmtId="0" fontId="12" fillId="0" borderId="0" xfId="3" applyFont="1" applyFill="1" applyBorder="1" applyAlignment="1" applyProtection="1">
      <alignment horizontal="left" vertical="center"/>
      <protection hidden="1"/>
    </xf>
    <xf numFmtId="0" fontId="4" fillId="0" borderId="0" xfId="10" applyAlignment="1" applyProtection="1">
      <alignment vertical="center"/>
      <protection hidden="1"/>
    </xf>
    <xf numFmtId="0" fontId="12" fillId="0" borderId="0" xfId="3" applyFont="1" applyFill="1" applyBorder="1" applyAlignment="1" applyProtection="1">
      <alignment horizontal="left" vertical="center"/>
      <protection hidden="1"/>
    </xf>
    <xf numFmtId="0" fontId="12" fillId="0" borderId="9" xfId="3" applyFont="1" applyFill="1" applyBorder="1" applyAlignment="1" applyProtection="1">
      <alignment horizontal="left" vertical="center"/>
      <protection hidden="1"/>
    </xf>
    <xf numFmtId="0" fontId="4" fillId="0" borderId="0" xfId="10" applyFill="1" applyBorder="1" applyAlignment="1" applyProtection="1">
      <alignment vertical="center"/>
      <protection hidden="1"/>
    </xf>
    <xf numFmtId="0" fontId="10" fillId="0" borderId="10" xfId="3" applyFont="1" applyBorder="1" applyAlignment="1" applyProtection="1">
      <alignment horizontal="center" vertical="center"/>
      <protection hidden="1"/>
    </xf>
    <xf numFmtId="0" fontId="10" fillId="0" borderId="6" xfId="3" applyFont="1" applyBorder="1" applyAlignment="1" applyProtection="1">
      <alignment horizontal="center" vertical="center" wrapText="1"/>
      <protection hidden="1"/>
    </xf>
    <xf numFmtId="0" fontId="10" fillId="0" borderId="24" xfId="3" applyFont="1" applyBorder="1" applyAlignment="1" applyProtection="1">
      <alignment horizontal="center" vertical="center" wrapText="1"/>
      <protection hidden="1"/>
    </xf>
    <xf numFmtId="0" fontId="10" fillId="0" borderId="7" xfId="3" applyFont="1" applyBorder="1" applyAlignment="1" applyProtection="1">
      <alignment horizontal="center" vertical="center" wrapText="1"/>
      <protection hidden="1"/>
    </xf>
    <xf numFmtId="0" fontId="10" fillId="0" borderId="8" xfId="3" applyFont="1" applyBorder="1" applyAlignment="1" applyProtection="1">
      <alignment horizontal="center" vertical="center"/>
      <protection hidden="1"/>
    </xf>
    <xf numFmtId="0" fontId="11" fillId="0" borderId="6" xfId="3" applyFont="1" applyBorder="1" applyAlignment="1" applyProtection="1">
      <alignment horizontal="center" vertical="center" wrapText="1"/>
      <protection hidden="1"/>
    </xf>
    <xf numFmtId="0" fontId="11" fillId="0" borderId="7" xfId="3" applyFont="1" applyBorder="1" applyAlignment="1" applyProtection="1">
      <alignment horizontal="center" vertical="center" wrapText="1"/>
      <protection hidden="1"/>
    </xf>
    <xf numFmtId="0" fontId="11" fillId="0" borderId="10" xfId="3" applyFont="1" applyBorder="1" applyAlignment="1" applyProtection="1">
      <alignment horizontal="center" vertical="center" wrapText="1"/>
      <protection hidden="1"/>
    </xf>
    <xf numFmtId="0" fontId="10" fillId="0" borderId="11" xfId="3" applyFont="1" applyBorder="1" applyAlignment="1" applyProtection="1">
      <alignment horizontal="center" vertical="center"/>
      <protection hidden="1"/>
    </xf>
    <xf numFmtId="0" fontId="10" fillId="0" borderId="9" xfId="3" applyFont="1" applyBorder="1" applyAlignment="1" applyProtection="1">
      <alignment horizontal="center" vertical="center" wrapText="1"/>
      <protection hidden="1"/>
    </xf>
    <xf numFmtId="0" fontId="11" fillId="0" borderId="5" xfId="3" applyFont="1" applyBorder="1" applyAlignment="1" applyProtection="1">
      <alignment horizontal="center" vertical="center" wrapText="1"/>
      <protection hidden="1"/>
    </xf>
    <xf numFmtId="0" fontId="11" fillId="0" borderId="1" xfId="3" applyFont="1" applyBorder="1" applyAlignment="1" applyProtection="1">
      <alignment horizontal="center" vertical="center" wrapText="1"/>
      <protection hidden="1"/>
    </xf>
    <xf numFmtId="0" fontId="10" fillId="0" borderId="3" xfId="3" applyFont="1" applyBorder="1" applyAlignment="1" applyProtection="1">
      <alignment horizontal="center" vertical="center" wrapText="1"/>
      <protection hidden="1"/>
    </xf>
    <xf numFmtId="0" fontId="10" fillId="0" borderId="3" xfId="3" applyFont="1" applyBorder="1" applyAlignment="1" applyProtection="1">
      <alignment horizontal="center" vertical="center" wrapText="1"/>
      <protection hidden="1"/>
    </xf>
    <xf numFmtId="0" fontId="10" fillId="0" borderId="28" xfId="3" applyFont="1" applyBorder="1" applyAlignment="1" applyProtection="1">
      <alignment horizontal="center" vertical="center" wrapText="1"/>
      <protection hidden="1"/>
    </xf>
    <xf numFmtId="0" fontId="11" fillId="0" borderId="11" xfId="3" applyFont="1" applyBorder="1" applyAlignment="1" applyProtection="1">
      <alignment horizontal="center" vertical="center" wrapText="1"/>
      <protection hidden="1"/>
    </xf>
    <xf numFmtId="0" fontId="10" fillId="0" borderId="8" xfId="3" applyFont="1" applyFill="1" applyBorder="1" applyAlignment="1" applyProtection="1">
      <alignment horizontal="center" vertical="center" wrapText="1"/>
      <protection hidden="1"/>
    </xf>
    <xf numFmtId="3" fontId="10" fillId="0" borderId="4" xfId="3" applyNumberFormat="1" applyFont="1" applyFill="1" applyBorder="1" applyAlignment="1" applyProtection="1">
      <alignment horizontal="right" vertical="center" wrapText="1"/>
      <protection hidden="1"/>
    </xf>
    <xf numFmtId="3" fontId="10" fillId="0" borderId="12" xfId="3" applyNumberFormat="1" applyFont="1" applyFill="1" applyBorder="1" applyAlignment="1" applyProtection="1">
      <alignment horizontal="right" vertical="center" wrapText="1"/>
      <protection hidden="1"/>
    </xf>
    <xf numFmtId="3" fontId="10" fillId="0" borderId="0" xfId="3" applyNumberFormat="1" applyFont="1" applyFill="1" applyBorder="1" applyAlignment="1" applyProtection="1">
      <alignment horizontal="right" vertical="center" wrapText="1"/>
      <protection hidden="1"/>
    </xf>
    <xf numFmtId="3" fontId="10" fillId="0" borderId="2" xfId="3" applyNumberFormat="1" applyFont="1" applyFill="1" applyBorder="1" applyAlignment="1" applyProtection="1">
      <alignment horizontal="right" vertical="center" wrapText="1"/>
      <protection hidden="1"/>
    </xf>
    <xf numFmtId="0" fontId="10" fillId="0" borderId="4" xfId="3" applyFont="1" applyFill="1" applyBorder="1" applyAlignment="1" applyProtection="1">
      <alignment horizontal="right" vertical="center" wrapText="1"/>
      <protection hidden="1"/>
    </xf>
    <xf numFmtId="0" fontId="10" fillId="0" borderId="2" xfId="3" applyFont="1" applyFill="1" applyBorder="1" applyAlignment="1" applyProtection="1">
      <alignment horizontal="right" vertical="center" wrapText="1"/>
      <protection hidden="1"/>
    </xf>
    <xf numFmtId="0" fontId="10" fillId="0" borderId="0" xfId="3" applyFont="1" applyFill="1" applyBorder="1" applyAlignment="1" applyProtection="1">
      <alignment horizontal="right" vertical="center" wrapText="1"/>
      <protection hidden="1"/>
    </xf>
    <xf numFmtId="0" fontId="10" fillId="0" borderId="12" xfId="3" applyFont="1" applyFill="1" applyBorder="1" applyAlignment="1" applyProtection="1">
      <alignment horizontal="right" vertical="center" wrapText="1"/>
      <protection hidden="1"/>
    </xf>
    <xf numFmtId="0" fontId="10" fillId="0" borderId="8" xfId="3" applyFont="1" applyFill="1" applyBorder="1" applyAlignment="1" applyProtection="1">
      <alignment horizontal="right" vertical="center" wrapText="1"/>
      <protection hidden="1"/>
    </xf>
    <xf numFmtId="0" fontId="4" fillId="0" borderId="0" xfId="10" applyBorder="1" applyAlignment="1" applyProtection="1">
      <alignment vertical="center"/>
      <protection hidden="1"/>
    </xf>
    <xf numFmtId="0" fontId="10" fillId="0" borderId="11" xfId="3" applyFont="1" applyFill="1" applyBorder="1" applyAlignment="1" applyProtection="1">
      <alignment horizontal="center" vertical="center" wrapText="1"/>
      <protection hidden="1"/>
    </xf>
    <xf numFmtId="3" fontId="10" fillId="0" borderId="5" xfId="3" applyNumberFormat="1" applyFont="1" applyFill="1" applyBorder="1" applyAlignment="1" applyProtection="1">
      <alignment horizontal="right" vertical="center" wrapText="1"/>
      <protection hidden="1"/>
    </xf>
    <xf numFmtId="3" fontId="10" fillId="0" borderId="21" xfId="3" applyNumberFormat="1" applyFont="1" applyFill="1" applyBorder="1" applyAlignment="1" applyProtection="1">
      <alignment horizontal="right" vertical="center" wrapText="1"/>
      <protection hidden="1"/>
    </xf>
    <xf numFmtId="3" fontId="10" fillId="0" borderId="9" xfId="3" applyNumberFormat="1" applyFont="1" applyFill="1" applyBorder="1" applyAlignment="1" applyProtection="1">
      <alignment horizontal="right" vertical="center" wrapText="1"/>
      <protection hidden="1"/>
    </xf>
    <xf numFmtId="3" fontId="10" fillId="0" borderId="1" xfId="3" applyNumberFormat="1" applyFont="1" applyFill="1" applyBorder="1" applyAlignment="1" applyProtection="1">
      <alignment horizontal="right" vertical="center" wrapText="1"/>
      <protection hidden="1"/>
    </xf>
    <xf numFmtId="0" fontId="10" fillId="0" borderId="5" xfId="3" applyFont="1" applyFill="1" applyBorder="1" applyAlignment="1" applyProtection="1">
      <alignment horizontal="right" vertical="center" wrapText="1"/>
      <protection hidden="1"/>
    </xf>
    <xf numFmtId="0" fontId="10" fillId="0" borderId="1" xfId="3" applyFont="1" applyFill="1" applyBorder="1" applyAlignment="1" applyProtection="1">
      <alignment horizontal="right" vertical="center" wrapText="1"/>
      <protection hidden="1"/>
    </xf>
    <xf numFmtId="0" fontId="10" fillId="0" borderId="9" xfId="3" applyFont="1" applyFill="1" applyBorder="1" applyAlignment="1" applyProtection="1">
      <alignment horizontal="right" vertical="center" wrapText="1"/>
      <protection hidden="1"/>
    </xf>
    <xf numFmtId="0" fontId="10" fillId="0" borderId="21" xfId="3" applyFont="1" applyFill="1" applyBorder="1" applyAlignment="1" applyProtection="1">
      <alignment horizontal="right" vertical="center" wrapText="1"/>
      <protection hidden="1"/>
    </xf>
    <xf numFmtId="0" fontId="10" fillId="0" borderId="11" xfId="3" applyFont="1" applyFill="1" applyBorder="1" applyAlignment="1" applyProtection="1">
      <alignment horizontal="right" vertical="center" wrapText="1"/>
      <protection hidden="1"/>
    </xf>
    <xf numFmtId="0" fontId="8" fillId="0" borderId="0" xfId="3" applyFont="1" applyAlignment="1" applyProtection="1">
      <alignment vertical="center"/>
      <protection hidden="1"/>
    </xf>
    <xf numFmtId="0" fontId="12" fillId="0" borderId="0" xfId="3" applyFont="1" applyBorder="1" applyAlignment="1" applyProtection="1">
      <alignment horizontal="right" vertical="center"/>
      <protection hidden="1"/>
    </xf>
    <xf numFmtId="0" fontId="12" fillId="0" borderId="0" xfId="3" applyFont="1" applyBorder="1" applyAlignment="1" applyProtection="1">
      <alignment vertical="center"/>
      <protection hidden="1"/>
    </xf>
    <xf numFmtId="0" fontId="12" fillId="0" borderId="9" xfId="3" applyFont="1" applyBorder="1" applyAlignment="1" applyProtection="1">
      <alignment vertical="center"/>
      <protection hidden="1"/>
    </xf>
    <xf numFmtId="0" fontId="10" fillId="0" borderId="8" xfId="3" applyFont="1" applyBorder="1" applyAlignment="1" applyProtection="1">
      <alignment horizontal="center" vertical="center" wrapText="1"/>
      <protection hidden="1"/>
    </xf>
    <xf numFmtId="0" fontId="10" fillId="0" borderId="0" xfId="3" applyFont="1" applyBorder="1" applyAlignment="1" applyProtection="1">
      <alignment horizontal="center" vertical="center" wrapText="1"/>
      <protection hidden="1"/>
    </xf>
    <xf numFmtId="0" fontId="10" fillId="0" borderId="12" xfId="3" applyFont="1" applyBorder="1" applyAlignment="1" applyProtection="1">
      <alignment horizontal="center" vertical="center" wrapText="1"/>
      <protection hidden="1"/>
    </xf>
    <xf numFmtId="0" fontId="10" fillId="0" borderId="2" xfId="3" applyFont="1" applyBorder="1" applyAlignment="1" applyProtection="1">
      <alignment horizontal="center" vertical="center" wrapText="1"/>
      <protection hidden="1"/>
    </xf>
    <xf numFmtId="0" fontId="10" fillId="0" borderId="5" xfId="3" applyFont="1" applyFill="1" applyBorder="1" applyAlignment="1" applyProtection="1">
      <alignment horizontal="center" vertical="center" wrapText="1"/>
      <protection hidden="1"/>
    </xf>
    <xf numFmtId="0" fontId="10" fillId="0" borderId="9" xfId="3" applyFont="1" applyFill="1" applyBorder="1" applyAlignment="1" applyProtection="1">
      <alignment horizontal="center" vertical="center" wrapText="1"/>
      <protection hidden="1"/>
    </xf>
    <xf numFmtId="0" fontId="10" fillId="0" borderId="23" xfId="3" applyFont="1" applyBorder="1" applyAlignment="1" applyProtection="1">
      <alignment horizontal="center" vertical="center" wrapText="1"/>
      <protection hidden="1"/>
    </xf>
    <xf numFmtId="0" fontId="10" fillId="0" borderId="21" xfId="3" applyFont="1" applyBorder="1" applyAlignment="1" applyProtection="1">
      <alignment horizontal="center" vertical="center" wrapText="1"/>
      <protection hidden="1"/>
    </xf>
    <xf numFmtId="0" fontId="10" fillId="0" borderId="19" xfId="3" applyFont="1" applyFill="1" applyBorder="1" applyAlignment="1" applyProtection="1">
      <alignment horizontal="right" vertical="center" wrapText="1"/>
      <protection hidden="1"/>
    </xf>
    <xf numFmtId="0" fontId="10" fillId="0" borderId="6" xfId="3" applyFont="1" applyFill="1" applyBorder="1" applyAlignment="1" applyProtection="1">
      <alignment horizontal="center" vertical="center" wrapText="1"/>
      <protection hidden="1"/>
    </xf>
    <xf numFmtId="0" fontId="10" fillId="0" borderId="7" xfId="3" applyFont="1" applyFill="1" applyBorder="1" applyAlignment="1" applyProtection="1">
      <alignment horizontal="center" vertical="center" wrapText="1"/>
      <protection hidden="1"/>
    </xf>
    <xf numFmtId="0" fontId="10" fillId="0" borderId="4" xfId="3" applyFont="1" applyFill="1" applyBorder="1" applyAlignment="1" applyProtection="1">
      <alignment horizontal="center" vertical="center" wrapText="1"/>
      <protection hidden="1"/>
    </xf>
    <xf numFmtId="0" fontId="10" fillId="0" borderId="2" xfId="3" applyFont="1" applyFill="1" applyBorder="1" applyAlignment="1" applyProtection="1">
      <alignment horizontal="center" vertical="center" wrapText="1"/>
      <protection hidden="1"/>
    </xf>
    <xf numFmtId="0" fontId="10" fillId="0" borderId="0" xfId="3" applyFont="1" applyFill="1" applyBorder="1" applyAlignment="1" applyProtection="1">
      <alignment horizontal="center" vertical="center" wrapText="1"/>
      <protection hidden="1"/>
    </xf>
    <xf numFmtId="0" fontId="4" fillId="0" borderId="0" xfId="10" applyFill="1" applyAlignment="1" applyProtection="1">
      <alignment vertical="center"/>
      <protection hidden="1"/>
    </xf>
    <xf numFmtId="0" fontId="10" fillId="0" borderId="20" xfId="3" applyFont="1" applyFill="1" applyBorder="1" applyAlignment="1" applyProtection="1">
      <alignment horizontal="right" vertical="center" wrapText="1"/>
      <protection hidden="1"/>
    </xf>
    <xf numFmtId="0" fontId="10" fillId="0" borderId="1" xfId="3" applyFont="1" applyFill="1" applyBorder="1" applyAlignment="1" applyProtection="1">
      <alignment horizontal="center" vertical="center" wrapText="1"/>
      <protection hidden="1"/>
    </xf>
    <xf numFmtId="0" fontId="10" fillId="0" borderId="0" xfId="3" applyFont="1" applyFill="1" applyBorder="1" applyAlignment="1" applyProtection="1">
      <alignment horizontal="center" vertical="center" wrapText="1"/>
      <protection hidden="1"/>
    </xf>
    <xf numFmtId="0" fontId="0" fillId="0" borderId="0" xfId="0" applyFont="1" applyFill="1" applyProtection="1">
      <alignment vertical="center"/>
      <protection hidden="1"/>
    </xf>
    <xf numFmtId="0" fontId="8" fillId="0" borderId="0" xfId="0" applyFont="1" applyFill="1" applyProtection="1">
      <alignment vertical="center"/>
      <protection hidden="1"/>
    </xf>
    <xf numFmtId="0" fontId="0" fillId="0" borderId="0" xfId="0" applyFont="1" applyFill="1" applyBorder="1" applyProtection="1">
      <alignment vertical="center"/>
      <protection hidden="1"/>
    </xf>
    <xf numFmtId="0" fontId="12" fillId="0" borderId="9" xfId="0" applyFont="1" applyFill="1" applyBorder="1" applyAlignment="1" applyProtection="1">
      <alignment horizontal="right" vertical="center"/>
      <protection hidden="1"/>
    </xf>
    <xf numFmtId="0" fontId="14" fillId="0" borderId="25" xfId="0" applyFont="1" applyFill="1" applyBorder="1" applyAlignment="1" applyProtection="1">
      <alignment horizontal="center" vertical="center" wrapText="1"/>
      <protection hidden="1"/>
    </xf>
    <xf numFmtId="0" fontId="14" fillId="0" borderId="13" xfId="0" applyFont="1" applyFill="1" applyBorder="1" applyAlignment="1" applyProtection="1">
      <alignment horizontal="center" vertical="center" wrapText="1"/>
      <protection hidden="1"/>
    </xf>
    <xf numFmtId="0" fontId="14" fillId="0" borderId="29" xfId="0" applyFont="1" applyFill="1" applyBorder="1" applyAlignment="1" applyProtection="1">
      <alignment horizontal="center" vertical="center" wrapText="1"/>
      <protection hidden="1"/>
    </xf>
    <xf numFmtId="0" fontId="14" fillId="0" borderId="35" xfId="0" applyFont="1" applyFill="1" applyBorder="1" applyAlignment="1" applyProtection="1">
      <alignment horizontal="center" vertical="center" wrapText="1"/>
      <protection hidden="1"/>
    </xf>
    <xf numFmtId="176" fontId="35" fillId="0" borderId="4" xfId="0" applyNumberFormat="1" applyFont="1" applyFill="1" applyBorder="1" applyAlignment="1" applyProtection="1">
      <alignment horizontal="right" vertical="center" wrapText="1"/>
      <protection hidden="1"/>
    </xf>
    <xf numFmtId="176" fontId="35" fillId="0" borderId="12" xfId="0" applyNumberFormat="1" applyFont="1" applyFill="1" applyBorder="1" applyAlignment="1" applyProtection="1">
      <alignment horizontal="right" vertical="center" wrapText="1"/>
      <protection hidden="1"/>
    </xf>
    <xf numFmtId="0" fontId="35" fillId="0" borderId="0" xfId="0" applyFont="1" applyFill="1" applyBorder="1" applyAlignment="1" applyProtection="1">
      <alignment horizontal="right" vertical="center" wrapText="1"/>
      <protection hidden="1"/>
    </xf>
    <xf numFmtId="0" fontId="35" fillId="0" borderId="2" xfId="0" applyFont="1" applyFill="1" applyBorder="1" applyAlignment="1" applyProtection="1">
      <alignment horizontal="right" vertical="center" wrapText="1"/>
      <protection hidden="1"/>
    </xf>
    <xf numFmtId="0" fontId="35" fillId="0" borderId="4" xfId="0" applyFont="1" applyFill="1" applyBorder="1" applyAlignment="1" applyProtection="1">
      <alignment horizontal="right" vertical="center" wrapText="1"/>
      <protection hidden="1"/>
    </xf>
    <xf numFmtId="0" fontId="36" fillId="0" borderId="2" xfId="0" applyFont="1" applyFill="1" applyBorder="1" applyProtection="1">
      <alignment vertical="center"/>
      <protection hidden="1"/>
    </xf>
    <xf numFmtId="176" fontId="35" fillId="0" borderId="5" xfId="0" applyNumberFormat="1" applyFont="1" applyFill="1" applyBorder="1" applyAlignment="1" applyProtection="1">
      <alignment horizontal="right" vertical="center" wrapText="1"/>
      <protection hidden="1"/>
    </xf>
    <xf numFmtId="0" fontId="36" fillId="0" borderId="1" xfId="0" applyFont="1" applyFill="1" applyBorder="1" applyProtection="1">
      <alignment vertical="center"/>
      <protection hidden="1"/>
    </xf>
    <xf numFmtId="0" fontId="10" fillId="0" borderId="10" xfId="0" applyFont="1" applyFill="1" applyBorder="1" applyAlignment="1" applyProtection="1">
      <alignment horizontal="center" vertical="center" wrapText="1"/>
      <protection hidden="1"/>
    </xf>
    <xf numFmtId="0" fontId="10" fillId="0" borderId="1" xfId="0" applyFont="1" applyFill="1" applyBorder="1" applyAlignment="1" applyProtection="1">
      <alignment horizontal="center" vertical="center" wrapText="1"/>
      <protection hidden="1"/>
    </xf>
    <xf numFmtId="176" fontId="35" fillId="0" borderId="23" xfId="0" applyNumberFormat="1" applyFont="1" applyFill="1" applyBorder="1" applyAlignment="1" applyProtection="1">
      <alignment horizontal="right" vertical="center" wrapText="1"/>
      <protection hidden="1"/>
    </xf>
    <xf numFmtId="0" fontId="35" fillId="0" borderId="24" xfId="0" applyFont="1" applyFill="1" applyBorder="1" applyAlignment="1" applyProtection="1">
      <alignment horizontal="right" vertical="center" wrapText="1"/>
      <protection hidden="1"/>
    </xf>
    <xf numFmtId="0" fontId="35" fillId="0" borderId="7" xfId="0" applyFont="1" applyFill="1" applyBorder="1" applyAlignment="1" applyProtection="1">
      <alignment horizontal="right" vertical="center" wrapText="1"/>
      <protection hidden="1"/>
    </xf>
    <xf numFmtId="0" fontId="35" fillId="0" borderId="6" xfId="0" applyFont="1" applyFill="1" applyBorder="1" applyAlignment="1" applyProtection="1">
      <alignment horizontal="right" vertical="center" wrapText="1"/>
      <protection hidden="1"/>
    </xf>
    <xf numFmtId="0" fontId="10" fillId="0" borderId="8" xfId="0" applyFont="1" applyFill="1" applyBorder="1" applyAlignment="1" applyProtection="1">
      <alignment horizontal="center" vertical="center" wrapText="1"/>
      <protection hidden="1"/>
    </xf>
    <xf numFmtId="0" fontId="37" fillId="0" borderId="2" xfId="0" applyFont="1" applyFill="1" applyBorder="1" applyAlignment="1" applyProtection="1">
      <alignment horizontal="right" vertical="center" wrapText="1"/>
      <protection hidden="1"/>
    </xf>
    <xf numFmtId="0" fontId="10" fillId="0" borderId="11" xfId="0" applyFont="1" applyFill="1" applyBorder="1" applyAlignment="1" applyProtection="1">
      <alignment horizontal="center" vertical="center" wrapText="1"/>
      <protection hidden="1"/>
    </xf>
    <xf numFmtId="176" fontId="35" fillId="0" borderId="21" xfId="0" applyNumberFormat="1" applyFont="1" applyFill="1" applyBorder="1" applyAlignment="1" applyProtection="1">
      <alignment horizontal="right" vertical="center" wrapText="1"/>
      <protection hidden="1"/>
    </xf>
    <xf numFmtId="0" fontId="35" fillId="0" borderId="20" xfId="0" applyFont="1" applyFill="1" applyBorder="1" applyAlignment="1" applyProtection="1">
      <alignment horizontal="right" vertical="center" shrinkToFit="1"/>
      <protection hidden="1"/>
    </xf>
    <xf numFmtId="0" fontId="35" fillId="0" borderId="9" xfId="0" applyFont="1" applyFill="1" applyBorder="1" applyAlignment="1" applyProtection="1">
      <alignment horizontal="right" vertical="center" wrapText="1"/>
      <protection hidden="1"/>
    </xf>
    <xf numFmtId="0" fontId="35" fillId="0" borderId="5" xfId="0" applyFont="1" applyFill="1" applyBorder="1" applyAlignment="1" applyProtection="1">
      <alignment horizontal="right" vertical="center" shrinkToFit="1"/>
      <protection hidden="1"/>
    </xf>
    <xf numFmtId="0" fontId="35" fillId="0" borderId="1" xfId="0" applyFont="1" applyFill="1" applyBorder="1" applyAlignment="1" applyProtection="1">
      <alignment horizontal="right" vertical="center" wrapText="1"/>
      <protection hidden="1"/>
    </xf>
    <xf numFmtId="176" fontId="14" fillId="0" borderId="4" xfId="0" applyNumberFormat="1" applyFont="1" applyFill="1" applyBorder="1" applyAlignment="1" applyProtection="1">
      <alignment horizontal="right" vertical="center" wrapText="1"/>
      <protection hidden="1"/>
    </xf>
    <xf numFmtId="176" fontId="14" fillId="0" borderId="12" xfId="0" applyNumberFormat="1" applyFont="1" applyFill="1" applyBorder="1" applyAlignment="1" applyProtection="1">
      <alignment horizontal="right" vertical="center" wrapText="1"/>
      <protection hidden="1"/>
    </xf>
    <xf numFmtId="38" fontId="14" fillId="0" borderId="0" xfId="1" applyFont="1" applyFill="1" applyBorder="1" applyAlignment="1" applyProtection="1">
      <alignment horizontal="right" vertical="center" wrapText="1"/>
      <protection hidden="1"/>
    </xf>
    <xf numFmtId="38" fontId="14" fillId="0" borderId="2" xfId="1" applyFont="1" applyFill="1" applyBorder="1" applyAlignment="1" applyProtection="1">
      <alignment horizontal="right" vertical="center" wrapText="1"/>
      <protection hidden="1"/>
    </xf>
    <xf numFmtId="38" fontId="14" fillId="0" borderId="4" xfId="1" applyFont="1" applyFill="1" applyBorder="1" applyAlignment="1" applyProtection="1">
      <alignment horizontal="right" vertical="center" wrapText="1"/>
      <protection hidden="1"/>
    </xf>
    <xf numFmtId="0" fontId="0" fillId="0" borderId="2" xfId="0" applyFont="1" applyFill="1" applyBorder="1" applyProtection="1">
      <alignment vertical="center"/>
      <protection hidden="1"/>
    </xf>
    <xf numFmtId="3" fontId="10" fillId="0" borderId="2" xfId="0" applyNumberFormat="1" applyFont="1" applyFill="1" applyBorder="1" applyAlignment="1" applyProtection="1">
      <alignment horizontal="right" vertical="center" wrapText="1"/>
      <protection hidden="1"/>
    </xf>
    <xf numFmtId="0" fontId="10" fillId="0" borderId="2" xfId="0" applyFont="1" applyFill="1" applyBorder="1" applyAlignment="1" applyProtection="1">
      <alignment horizontal="right" vertical="center" wrapText="1"/>
      <protection hidden="1"/>
    </xf>
    <xf numFmtId="0" fontId="10" fillId="0" borderId="3" xfId="0" applyFont="1" applyFill="1" applyBorder="1" applyAlignment="1" applyProtection="1">
      <alignment horizontal="center" vertical="center" wrapText="1"/>
      <protection hidden="1"/>
    </xf>
    <xf numFmtId="176" fontId="14" fillId="0" borderId="5" xfId="0" applyNumberFormat="1" applyFont="1" applyFill="1" applyBorder="1" applyAlignment="1" applyProtection="1">
      <alignment horizontal="right" vertical="center" wrapText="1"/>
      <protection hidden="1"/>
    </xf>
    <xf numFmtId="176" fontId="14" fillId="0" borderId="21" xfId="0" applyNumberFormat="1" applyFont="1" applyFill="1" applyBorder="1" applyAlignment="1" applyProtection="1">
      <alignment horizontal="right" vertical="center" wrapText="1"/>
      <protection hidden="1"/>
    </xf>
    <xf numFmtId="38" fontId="14" fillId="0" borderId="9" xfId="1" applyFont="1" applyFill="1" applyBorder="1" applyAlignment="1" applyProtection="1">
      <alignment horizontal="right" vertical="center" wrapText="1"/>
      <protection hidden="1"/>
    </xf>
    <xf numFmtId="38" fontId="14" fillId="0" borderId="1" xfId="1" applyFont="1" applyFill="1" applyBorder="1" applyAlignment="1" applyProtection="1">
      <alignment horizontal="right" vertical="center" wrapText="1"/>
      <protection hidden="1"/>
    </xf>
    <xf numFmtId="3" fontId="10" fillId="0" borderId="1" xfId="0" applyNumberFormat="1" applyFont="1" applyFill="1" applyBorder="1" applyAlignment="1" applyProtection="1">
      <alignment horizontal="right" vertical="center" wrapText="1"/>
      <protection hidden="1"/>
    </xf>
    <xf numFmtId="0" fontId="9" fillId="0" borderId="0" xfId="0" applyFont="1" applyFill="1" applyBorder="1" applyAlignment="1" applyProtection="1">
      <alignment horizontal="left" vertical="center" wrapText="1"/>
      <protection hidden="1"/>
    </xf>
    <xf numFmtId="0" fontId="19" fillId="0" borderId="0" xfId="0" applyFont="1" applyFill="1" applyAlignment="1" applyProtection="1">
      <alignment vertical="center"/>
      <protection hidden="1"/>
    </xf>
    <xf numFmtId="0" fontId="19" fillId="0" borderId="0" xfId="0" applyFont="1" applyAlignment="1" applyProtection="1">
      <alignment vertical="center"/>
      <protection hidden="1"/>
    </xf>
    <xf numFmtId="0" fontId="9" fillId="0" borderId="0" xfId="0" applyFont="1" applyAlignment="1" applyProtection="1">
      <alignment horizontal="left" vertical="center"/>
      <protection hidden="1"/>
    </xf>
    <xf numFmtId="0" fontId="14" fillId="0" borderId="10" xfId="3" applyFont="1" applyBorder="1" applyAlignment="1" applyProtection="1">
      <alignment horizontal="center" vertical="center" wrapText="1"/>
      <protection hidden="1"/>
    </xf>
    <xf numFmtId="0" fontId="14" fillId="0" borderId="24" xfId="3" applyFont="1" applyBorder="1" applyAlignment="1" applyProtection="1">
      <alignment horizontal="center" vertical="center" wrapText="1"/>
      <protection hidden="1"/>
    </xf>
    <xf numFmtId="0" fontId="14" fillId="0" borderId="23" xfId="3" applyFont="1" applyBorder="1" applyAlignment="1" applyProtection="1">
      <alignment horizontal="center" vertical="center" wrapText="1"/>
      <protection hidden="1"/>
    </xf>
    <xf numFmtId="0" fontId="14" fillId="0" borderId="35" xfId="3" applyFont="1" applyBorder="1" applyAlignment="1" applyProtection="1">
      <alignment horizontal="center" vertical="center" wrapText="1"/>
      <protection hidden="1"/>
    </xf>
    <xf numFmtId="0" fontId="14" fillId="0" borderId="6" xfId="3" applyFont="1" applyBorder="1" applyAlignment="1" applyProtection="1">
      <alignment horizontal="distributed" vertical="center" wrapText="1"/>
      <protection hidden="1"/>
    </xf>
    <xf numFmtId="0" fontId="14" fillId="0" borderId="24" xfId="3" applyFont="1" applyBorder="1" applyAlignment="1" applyProtection="1">
      <alignment horizontal="distributed" vertical="center" wrapText="1"/>
      <protection hidden="1"/>
    </xf>
    <xf numFmtId="0" fontId="14" fillId="0" borderId="7" xfId="3" applyFont="1" applyBorder="1" applyAlignment="1" applyProtection="1">
      <alignment horizontal="distributed" vertical="center" wrapText="1"/>
      <protection hidden="1"/>
    </xf>
    <xf numFmtId="0" fontId="14" fillId="0" borderId="6" xfId="3" applyFont="1" applyBorder="1" applyAlignment="1" applyProtection="1">
      <alignment horizontal="distributed" vertical="center"/>
      <protection hidden="1"/>
    </xf>
    <xf numFmtId="0" fontId="14" fillId="0" borderId="24" xfId="3" applyFont="1" applyBorder="1" applyAlignment="1" applyProtection="1">
      <alignment horizontal="distributed" vertical="center"/>
      <protection hidden="1"/>
    </xf>
    <xf numFmtId="0" fontId="23" fillId="0" borderId="7" xfId="3" applyFont="1" applyBorder="1" applyAlignment="1" applyProtection="1">
      <alignment vertical="center"/>
      <protection hidden="1"/>
    </xf>
    <xf numFmtId="0" fontId="14" fillId="0" borderId="8" xfId="3" applyFont="1" applyBorder="1" applyAlignment="1" applyProtection="1">
      <alignment horizontal="center" vertical="center" wrapText="1"/>
      <protection hidden="1"/>
    </xf>
    <xf numFmtId="0" fontId="14" fillId="0" borderId="9" xfId="3" applyFont="1" applyBorder="1" applyAlignment="1" applyProtection="1">
      <alignment horizontal="center" vertical="center" wrapText="1"/>
      <protection hidden="1"/>
    </xf>
    <xf numFmtId="0" fontId="14" fillId="0" borderId="21" xfId="3" applyFont="1" applyBorder="1" applyAlignment="1" applyProtection="1">
      <alignment horizontal="center" vertical="center" wrapText="1"/>
      <protection hidden="1"/>
    </xf>
    <xf numFmtId="0" fontId="14" fillId="0" borderId="5" xfId="3" applyFont="1" applyBorder="1" applyAlignment="1" applyProtection="1">
      <alignment horizontal="distributed" vertical="center" wrapText="1"/>
      <protection hidden="1"/>
    </xf>
    <xf numFmtId="0" fontId="14" fillId="0" borderId="9" xfId="3" applyFont="1" applyBorder="1" applyAlignment="1" applyProtection="1">
      <alignment horizontal="distributed" vertical="center" wrapText="1"/>
      <protection hidden="1"/>
    </xf>
    <xf numFmtId="0" fontId="14" fillId="0" borderId="1" xfId="3" applyFont="1" applyBorder="1" applyAlignment="1" applyProtection="1">
      <alignment horizontal="distributed" vertical="center" wrapText="1"/>
      <protection hidden="1"/>
    </xf>
    <xf numFmtId="0" fontId="23" fillId="0" borderId="2" xfId="3" applyFont="1" applyBorder="1" applyAlignment="1" applyProtection="1">
      <alignment vertical="center"/>
      <protection hidden="1"/>
    </xf>
    <xf numFmtId="0" fontId="14" fillId="0" borderId="11" xfId="3" applyFont="1" applyBorder="1" applyAlignment="1" applyProtection="1">
      <alignment horizontal="center" vertical="center" wrapText="1"/>
      <protection hidden="1"/>
    </xf>
    <xf numFmtId="0" fontId="14" fillId="0" borderId="8" xfId="3" applyFont="1" applyBorder="1" applyAlignment="1" applyProtection="1">
      <alignment horizontal="center" vertical="center" shrinkToFit="1"/>
      <protection hidden="1"/>
    </xf>
    <xf numFmtId="3" fontId="10" fillId="0" borderId="4" xfId="3" applyNumberFormat="1" applyFont="1" applyBorder="1" applyAlignment="1" applyProtection="1">
      <alignment horizontal="right" vertical="center"/>
      <protection hidden="1"/>
    </xf>
    <xf numFmtId="0" fontId="10" fillId="0" borderId="2" xfId="3" applyFont="1" applyBorder="1" applyAlignment="1" applyProtection="1">
      <alignment vertical="center"/>
      <protection hidden="1"/>
    </xf>
    <xf numFmtId="0" fontId="10" fillId="0" borderId="4" xfId="3" applyFont="1" applyBorder="1" applyAlignment="1" applyProtection="1">
      <alignment horizontal="right" vertical="center"/>
      <protection hidden="1"/>
    </xf>
    <xf numFmtId="0" fontId="10" fillId="0" borderId="12" xfId="3" applyFont="1" applyBorder="1" applyAlignment="1" applyProtection="1">
      <alignment vertical="center"/>
      <protection hidden="1"/>
    </xf>
    <xf numFmtId="3" fontId="10" fillId="0" borderId="19" xfId="3" applyNumberFormat="1" applyFont="1" applyBorder="1" applyAlignment="1" applyProtection="1">
      <alignment horizontal="right" vertical="center"/>
      <protection hidden="1"/>
    </xf>
    <xf numFmtId="0" fontId="10" fillId="0" borderId="4" xfId="3" applyFont="1" applyBorder="1" applyAlignment="1" applyProtection="1">
      <alignment vertical="center"/>
      <protection hidden="1"/>
    </xf>
    <xf numFmtId="0" fontId="20" fillId="0" borderId="2" xfId="3" applyFont="1" applyBorder="1" applyAlignment="1" applyProtection="1">
      <alignment vertical="center"/>
      <protection hidden="1"/>
    </xf>
    <xf numFmtId="0" fontId="12" fillId="0" borderId="0" xfId="3" applyFont="1" applyAlignment="1" applyProtection="1">
      <alignment vertical="center"/>
      <protection hidden="1"/>
    </xf>
    <xf numFmtId="0" fontId="14" fillId="0" borderId="11" xfId="3" applyFont="1" applyBorder="1" applyAlignment="1" applyProtection="1">
      <alignment horizontal="center" vertical="center" shrinkToFit="1"/>
      <protection hidden="1"/>
    </xf>
    <xf numFmtId="3" fontId="10" fillId="0" borderId="5" xfId="3" applyNumberFormat="1" applyFont="1" applyBorder="1" applyAlignment="1" applyProtection="1">
      <alignment horizontal="right" vertical="center"/>
      <protection hidden="1"/>
    </xf>
    <xf numFmtId="0" fontId="10" fillId="0" borderId="1" xfId="3" applyFont="1" applyBorder="1" applyAlignment="1" applyProtection="1">
      <alignment vertical="center"/>
      <protection hidden="1"/>
    </xf>
    <xf numFmtId="0" fontId="10" fillId="0" borderId="5" xfId="3" applyFont="1" applyBorder="1" applyAlignment="1" applyProtection="1">
      <alignment horizontal="right" vertical="center"/>
      <protection hidden="1"/>
    </xf>
    <xf numFmtId="0" fontId="10" fillId="0" borderId="21" xfId="3" applyFont="1" applyBorder="1" applyAlignment="1" applyProtection="1">
      <alignment vertical="center"/>
      <protection hidden="1"/>
    </xf>
    <xf numFmtId="3" fontId="10" fillId="0" borderId="20" xfId="3" applyNumberFormat="1" applyFont="1" applyBorder="1" applyAlignment="1" applyProtection="1">
      <alignment horizontal="right" vertical="center"/>
      <protection hidden="1"/>
    </xf>
    <xf numFmtId="0" fontId="10" fillId="0" borderId="5" xfId="3" applyFont="1" applyBorder="1" applyAlignment="1" applyProtection="1">
      <alignment vertical="center"/>
      <protection hidden="1"/>
    </xf>
    <xf numFmtId="0" fontId="0" fillId="0" borderId="0" xfId="0" applyBorder="1" applyAlignment="1" applyProtection="1">
      <alignment vertical="center"/>
      <protection hidden="1"/>
    </xf>
    <xf numFmtId="3" fontId="14" fillId="0" borderId="0" xfId="3" applyNumberFormat="1" applyFont="1" applyBorder="1" applyAlignment="1" applyProtection="1">
      <alignment horizontal="right" vertical="center" wrapText="1"/>
      <protection hidden="1"/>
    </xf>
    <xf numFmtId="3" fontId="14" fillId="0" borderId="4" xfId="3" applyNumberFormat="1" applyFont="1" applyBorder="1" applyAlignment="1" applyProtection="1">
      <alignment horizontal="right" vertical="center" wrapText="1"/>
      <protection hidden="1"/>
    </xf>
    <xf numFmtId="3" fontId="14" fillId="0" borderId="12" xfId="3" applyNumberFormat="1" applyFont="1" applyBorder="1" applyAlignment="1" applyProtection="1">
      <alignment horizontal="right" vertical="center" wrapText="1"/>
      <protection hidden="1"/>
    </xf>
    <xf numFmtId="3" fontId="14" fillId="0" borderId="19" xfId="3" applyNumberFormat="1" applyFont="1" applyBorder="1" applyAlignment="1" applyProtection="1">
      <alignment horizontal="right" vertical="center" wrapText="1"/>
      <protection hidden="1"/>
    </xf>
    <xf numFmtId="0" fontId="0" fillId="0" borderId="2" xfId="3" applyFont="1" applyBorder="1" applyAlignment="1" applyProtection="1">
      <alignment vertical="center"/>
      <protection hidden="1"/>
    </xf>
    <xf numFmtId="0" fontId="0" fillId="0" borderId="0" xfId="3" applyFont="1" applyBorder="1" applyAlignment="1" applyProtection="1">
      <alignment vertical="center"/>
      <protection hidden="1"/>
    </xf>
    <xf numFmtId="0" fontId="14" fillId="0" borderId="11" xfId="3" applyFont="1" applyBorder="1" applyAlignment="1" applyProtection="1">
      <alignment horizontal="center" vertical="center" wrapText="1"/>
      <protection hidden="1"/>
    </xf>
    <xf numFmtId="3" fontId="26" fillId="0" borderId="5" xfId="3" applyNumberFormat="1" applyFont="1" applyBorder="1" applyAlignment="1" applyProtection="1">
      <alignment horizontal="right" vertical="center" wrapText="1"/>
      <protection hidden="1"/>
    </xf>
    <xf numFmtId="3" fontId="14" fillId="0" borderId="9" xfId="3" applyNumberFormat="1" applyFont="1" applyBorder="1" applyAlignment="1" applyProtection="1">
      <alignment horizontal="right" vertical="center" wrapText="1"/>
      <protection hidden="1"/>
    </xf>
    <xf numFmtId="3" fontId="14" fillId="0" borderId="5" xfId="3" applyNumberFormat="1" applyFont="1" applyBorder="1" applyAlignment="1" applyProtection="1">
      <alignment horizontal="right" vertical="center" wrapText="1"/>
      <protection hidden="1"/>
    </xf>
    <xf numFmtId="3" fontId="14" fillId="0" borderId="21" xfId="3" applyNumberFormat="1" applyFont="1" applyBorder="1" applyAlignment="1" applyProtection="1">
      <alignment horizontal="right" vertical="center" wrapText="1"/>
      <protection hidden="1"/>
    </xf>
    <xf numFmtId="3" fontId="14" fillId="0" borderId="20" xfId="3" applyNumberFormat="1" applyFont="1" applyBorder="1" applyAlignment="1" applyProtection="1">
      <alignment horizontal="right" vertical="center" wrapText="1"/>
      <protection hidden="1"/>
    </xf>
    <xf numFmtId="0" fontId="14" fillId="0" borderId="9" xfId="3" applyFont="1" applyBorder="1" applyAlignment="1" applyProtection="1">
      <alignment horizontal="right" vertical="center" wrapText="1"/>
      <protection hidden="1"/>
    </xf>
    <xf numFmtId="0" fontId="0" fillId="0" borderId="1" xfId="3" applyFont="1" applyBorder="1" applyAlignment="1" applyProtection="1">
      <alignment vertical="center"/>
      <protection hidden="1"/>
    </xf>
    <xf numFmtId="0" fontId="10" fillId="0" borderId="0" xfId="3" applyFont="1" applyBorder="1" applyAlignment="1" applyProtection="1">
      <alignment horizontal="center" vertical="center" wrapText="1"/>
      <protection hidden="1"/>
    </xf>
    <xf numFmtId="0" fontId="14" fillId="0" borderId="12" xfId="3" applyFont="1" applyBorder="1" applyAlignment="1" applyProtection="1">
      <alignment horizontal="right" vertical="center" wrapText="1"/>
      <protection hidden="1"/>
    </xf>
    <xf numFmtId="0" fontId="14" fillId="0" borderId="32" xfId="3" applyFont="1" applyBorder="1" applyAlignment="1" applyProtection="1">
      <alignment horizontal="center" vertical="center" wrapText="1"/>
      <protection hidden="1"/>
    </xf>
    <xf numFmtId="0" fontId="14" fillId="0" borderId="15" xfId="3" applyFont="1" applyBorder="1" applyAlignment="1" applyProtection="1">
      <alignment horizontal="right" vertical="center" wrapText="1"/>
      <protection hidden="1"/>
    </xf>
    <xf numFmtId="0" fontId="14" fillId="0" borderId="30" xfId="3" applyFont="1" applyBorder="1" applyAlignment="1" applyProtection="1">
      <alignment horizontal="center" vertical="center" wrapText="1"/>
      <protection hidden="1"/>
    </xf>
    <xf numFmtId="0" fontId="14" fillId="0" borderId="17" xfId="3" applyFont="1" applyBorder="1" applyAlignment="1" applyProtection="1">
      <alignment horizontal="center" vertical="center" wrapText="1"/>
      <protection hidden="1"/>
    </xf>
    <xf numFmtId="0" fontId="14" fillId="0" borderId="31" xfId="3" applyFont="1" applyBorder="1" applyAlignment="1" applyProtection="1">
      <alignment horizontal="center" vertical="center" wrapText="1"/>
      <protection hidden="1"/>
    </xf>
    <xf numFmtId="0" fontId="14" fillId="0" borderId="18" xfId="3" applyFont="1" applyBorder="1" applyAlignment="1" applyProtection="1">
      <alignment horizontal="center" vertical="center" wrapText="1"/>
      <protection hidden="1"/>
    </xf>
    <xf numFmtId="0" fontId="13" fillId="0" borderId="6" xfId="3" applyFont="1" applyBorder="1" applyAlignment="1" applyProtection="1">
      <alignment horizontal="center" vertical="center" wrapText="1"/>
      <protection hidden="1"/>
    </xf>
    <xf numFmtId="0" fontId="13" fillId="0" borderId="24" xfId="3" applyFont="1" applyBorder="1" applyAlignment="1" applyProtection="1">
      <alignment horizontal="center" vertical="center" wrapText="1"/>
      <protection hidden="1"/>
    </xf>
    <xf numFmtId="0" fontId="4" fillId="0" borderId="24" xfId="3" applyBorder="1" applyAlignment="1" applyProtection="1">
      <alignment vertical="center"/>
      <protection hidden="1"/>
    </xf>
    <xf numFmtId="0" fontId="13" fillId="0" borderId="4" xfId="3" applyFont="1" applyBorder="1" applyAlignment="1" applyProtection="1">
      <alignment horizontal="center" vertical="center" wrapText="1"/>
      <protection hidden="1"/>
    </xf>
    <xf numFmtId="0" fontId="13" fillId="0" borderId="0" xfId="3" applyFont="1" applyBorder="1" applyAlignment="1" applyProtection="1">
      <alignment horizontal="center" vertical="center" wrapText="1"/>
      <protection hidden="1"/>
    </xf>
    <xf numFmtId="0" fontId="13" fillId="0" borderId="4" xfId="3" applyFont="1" applyBorder="1" applyAlignment="1" applyProtection="1">
      <alignment horizontal="justify" vertical="center" wrapText="1"/>
      <protection hidden="1"/>
    </xf>
    <xf numFmtId="0" fontId="13" fillId="0" borderId="0" xfId="3" applyFont="1" applyBorder="1" applyAlignment="1" applyProtection="1">
      <alignment horizontal="justify" vertical="center" wrapText="1"/>
      <protection hidden="1"/>
    </xf>
    <xf numFmtId="0" fontId="39" fillId="0" borderId="0" xfId="0" applyFont="1" applyAlignment="1" applyProtection="1">
      <alignment horizontal="left" vertical="center"/>
      <protection hidden="1"/>
    </xf>
    <xf numFmtId="0" fontId="36" fillId="0" borderId="0" xfId="0" applyFont="1" applyProtection="1">
      <alignment vertical="center"/>
      <protection hidden="1"/>
    </xf>
    <xf numFmtId="0" fontId="36" fillId="0" borderId="0" xfId="0" applyFont="1" applyBorder="1" applyProtection="1">
      <alignment vertical="center"/>
      <protection hidden="1"/>
    </xf>
    <xf numFmtId="0" fontId="40" fillId="0" borderId="9" xfId="0" applyFont="1" applyBorder="1" applyAlignment="1" applyProtection="1">
      <alignment horizontal="right" vertical="center"/>
      <protection hidden="1"/>
    </xf>
    <xf numFmtId="0" fontId="35" fillId="0" borderId="25" xfId="0" applyFont="1" applyBorder="1" applyAlignment="1" applyProtection="1">
      <alignment horizontal="center" vertical="center" wrapText="1"/>
      <protection hidden="1"/>
    </xf>
    <xf numFmtId="0" fontId="35" fillId="0" borderId="13" xfId="0" applyFont="1" applyBorder="1" applyAlignment="1" applyProtection="1">
      <alignment horizontal="center" vertical="center" wrapText="1"/>
      <protection hidden="1"/>
    </xf>
    <xf numFmtId="0" fontId="35" fillId="0" borderId="29" xfId="0" applyFont="1" applyBorder="1" applyAlignment="1" applyProtection="1">
      <alignment horizontal="center" vertical="center" wrapText="1"/>
      <protection hidden="1"/>
    </xf>
    <xf numFmtId="0" fontId="35" fillId="0" borderId="28" xfId="0" applyFont="1" applyBorder="1" applyAlignment="1" applyProtection="1">
      <alignment horizontal="center" vertical="center" wrapText="1"/>
      <protection hidden="1"/>
    </xf>
    <xf numFmtId="0" fontId="37" fillId="0" borderId="25" xfId="0" applyFont="1" applyBorder="1" applyAlignment="1" applyProtection="1">
      <alignment horizontal="center" vertical="center" shrinkToFit="1"/>
      <protection hidden="1"/>
    </xf>
    <xf numFmtId="0" fontId="37" fillId="0" borderId="13" xfId="0" applyFont="1" applyBorder="1" applyAlignment="1" applyProtection="1">
      <alignment horizontal="center" vertical="center" shrinkToFit="1"/>
      <protection hidden="1"/>
    </xf>
    <xf numFmtId="0" fontId="20" fillId="0" borderId="0" xfId="0" applyFont="1" applyProtection="1">
      <alignment vertical="center"/>
      <protection hidden="1"/>
    </xf>
    <xf numFmtId="0" fontId="35" fillId="0" borderId="25" xfId="0" applyFont="1" applyFill="1" applyBorder="1" applyAlignment="1" applyProtection="1">
      <alignment horizontal="center" vertical="center" wrapText="1"/>
      <protection hidden="1"/>
    </xf>
    <xf numFmtId="0" fontId="35" fillId="0" borderId="13" xfId="0" applyFont="1" applyFill="1" applyBorder="1" applyAlignment="1" applyProtection="1">
      <alignment horizontal="center" vertical="center" wrapText="1"/>
      <protection hidden="1"/>
    </xf>
    <xf numFmtId="38" fontId="38" fillId="0" borderId="6" xfId="1" applyFont="1" applyFill="1" applyBorder="1" applyAlignment="1" applyProtection="1">
      <alignment vertical="center" wrapText="1"/>
      <protection hidden="1"/>
    </xf>
    <xf numFmtId="0" fontId="38" fillId="0" borderId="23" xfId="0" applyFont="1" applyFill="1" applyBorder="1" applyAlignment="1" applyProtection="1">
      <alignment vertical="center" wrapText="1"/>
      <protection hidden="1"/>
    </xf>
    <xf numFmtId="0" fontId="38" fillId="0" borderId="22" xfId="0" applyFont="1" applyFill="1" applyBorder="1" applyAlignment="1" applyProtection="1">
      <alignment vertical="center" wrapText="1"/>
      <protection hidden="1"/>
    </xf>
    <xf numFmtId="0" fontId="38" fillId="0" borderId="7" xfId="0" applyFont="1" applyFill="1" applyBorder="1" applyAlignment="1" applyProtection="1">
      <alignment vertical="center" wrapText="1"/>
      <protection hidden="1"/>
    </xf>
    <xf numFmtId="0" fontId="38" fillId="0" borderId="6" xfId="0" applyFont="1" applyFill="1" applyBorder="1" applyAlignment="1" applyProtection="1">
      <alignment vertical="center" wrapText="1"/>
      <protection hidden="1"/>
    </xf>
    <xf numFmtId="0" fontId="37" fillId="0" borderId="7" xfId="0" applyFont="1" applyFill="1" applyBorder="1" applyAlignment="1" applyProtection="1">
      <alignment vertical="center" wrapText="1"/>
      <protection hidden="1"/>
    </xf>
    <xf numFmtId="38" fontId="38" fillId="0" borderId="4" xfId="1" applyFont="1" applyFill="1" applyBorder="1" applyAlignment="1" applyProtection="1">
      <alignment vertical="center" wrapText="1"/>
      <protection hidden="1"/>
    </xf>
    <xf numFmtId="38" fontId="38" fillId="0" borderId="0" xfId="1" applyFont="1" applyFill="1" applyBorder="1" applyAlignment="1" applyProtection="1">
      <alignment vertical="center" wrapText="1"/>
      <protection hidden="1"/>
    </xf>
    <xf numFmtId="3" fontId="38" fillId="0" borderId="20" xfId="0" applyNumberFormat="1" applyFont="1" applyFill="1" applyBorder="1" applyAlignment="1" applyProtection="1">
      <alignment vertical="center" wrapText="1"/>
      <protection hidden="1"/>
    </xf>
    <xf numFmtId="0" fontId="38" fillId="0" borderId="1" xfId="0" applyFont="1" applyFill="1" applyBorder="1" applyAlignment="1" applyProtection="1">
      <alignment vertical="center" wrapText="1"/>
      <protection hidden="1"/>
    </xf>
    <xf numFmtId="3" fontId="38" fillId="0" borderId="5" xfId="0" applyNumberFormat="1" applyFont="1" applyFill="1" applyBorder="1" applyAlignment="1" applyProtection="1">
      <alignment vertical="center" wrapText="1"/>
      <protection hidden="1"/>
    </xf>
    <xf numFmtId="0" fontId="38" fillId="0" borderId="5" xfId="0" applyFont="1" applyFill="1" applyBorder="1" applyAlignment="1" applyProtection="1">
      <alignment vertical="center" wrapText="1"/>
      <protection hidden="1"/>
    </xf>
    <xf numFmtId="0" fontId="37" fillId="0" borderId="1" xfId="0" applyFont="1" applyFill="1" applyBorder="1" applyAlignment="1" applyProtection="1">
      <alignment vertical="center" wrapText="1"/>
      <protection hidden="1"/>
    </xf>
    <xf numFmtId="0" fontId="38" fillId="0" borderId="10" xfId="0" applyFont="1" applyFill="1" applyBorder="1" applyAlignment="1" applyProtection="1">
      <alignment horizontal="center" vertical="center" wrapText="1"/>
      <protection hidden="1"/>
    </xf>
    <xf numFmtId="0" fontId="37" fillId="0" borderId="1" xfId="0" applyFont="1" applyFill="1" applyBorder="1" applyAlignment="1" applyProtection="1">
      <alignment horizontal="center" vertical="center" wrapText="1"/>
      <protection hidden="1"/>
    </xf>
    <xf numFmtId="0" fontId="38" fillId="0" borderId="22" xfId="0" applyFont="1" applyFill="1" applyBorder="1" applyAlignment="1" applyProtection="1">
      <alignment horizontal="right" vertical="center" wrapText="1"/>
      <protection hidden="1"/>
    </xf>
    <xf numFmtId="0" fontId="38" fillId="0" borderId="24" xfId="0" applyFont="1" applyFill="1" applyBorder="1" applyAlignment="1" applyProtection="1">
      <alignment horizontal="right" vertical="center" wrapText="1"/>
      <protection hidden="1"/>
    </xf>
    <xf numFmtId="0" fontId="38" fillId="0" borderId="6" xfId="0" applyFont="1" applyFill="1" applyBorder="1" applyAlignment="1" applyProtection="1">
      <alignment horizontal="right" vertical="center" wrapText="1"/>
      <protection hidden="1"/>
    </xf>
    <xf numFmtId="0" fontId="38" fillId="0" borderId="7" xfId="0" applyFont="1" applyFill="1" applyBorder="1" applyAlignment="1" applyProtection="1">
      <alignment horizontal="right" vertical="center" wrapText="1"/>
      <protection hidden="1"/>
    </xf>
    <xf numFmtId="0" fontId="41" fillId="0" borderId="7" xfId="0" applyFont="1" applyFill="1" applyBorder="1" applyProtection="1">
      <alignment vertical="center"/>
      <protection hidden="1"/>
    </xf>
    <xf numFmtId="0" fontId="38" fillId="0" borderId="8" xfId="0" applyFont="1" applyFill="1" applyBorder="1" applyAlignment="1" applyProtection="1">
      <alignment horizontal="center" vertical="center" wrapText="1"/>
      <protection hidden="1"/>
    </xf>
    <xf numFmtId="0" fontId="38" fillId="0" borderId="19" xfId="0" applyFont="1" applyFill="1" applyBorder="1" applyAlignment="1" applyProtection="1">
      <alignment horizontal="right" vertical="center" wrapText="1"/>
      <protection hidden="1"/>
    </xf>
    <xf numFmtId="0" fontId="38" fillId="0" borderId="0" xfId="0" applyFont="1" applyFill="1" applyBorder="1" applyAlignment="1" applyProtection="1">
      <alignment horizontal="right" vertical="center" wrapText="1"/>
      <protection hidden="1"/>
    </xf>
    <xf numFmtId="0" fontId="38" fillId="0" borderId="4" xfId="0" applyFont="1" applyFill="1" applyBorder="1" applyAlignment="1" applyProtection="1">
      <alignment horizontal="right" vertical="center" wrapText="1"/>
      <protection hidden="1"/>
    </xf>
    <xf numFmtId="0" fontId="38" fillId="0" borderId="2" xfId="0" applyFont="1" applyFill="1" applyBorder="1" applyAlignment="1" applyProtection="1">
      <alignment horizontal="right" vertical="center" wrapText="1"/>
      <protection hidden="1"/>
    </xf>
    <xf numFmtId="0" fontId="42" fillId="0" borderId="2" xfId="0" applyFont="1" applyFill="1" applyBorder="1" applyProtection="1">
      <alignment vertical="center"/>
      <protection hidden="1"/>
    </xf>
    <xf numFmtId="0" fontId="38" fillId="0" borderId="11" xfId="0" applyFont="1" applyFill="1" applyBorder="1" applyAlignment="1" applyProtection="1">
      <alignment horizontal="center" vertical="center" wrapText="1"/>
      <protection hidden="1"/>
    </xf>
    <xf numFmtId="0" fontId="35" fillId="0" borderId="1" xfId="0" applyFont="1" applyFill="1" applyBorder="1" applyAlignment="1" applyProtection="1">
      <alignment horizontal="center" vertical="center" wrapText="1"/>
      <protection hidden="1"/>
    </xf>
    <xf numFmtId="0" fontId="38" fillId="0" borderId="9" xfId="0" applyFont="1" applyFill="1" applyBorder="1" applyAlignment="1" applyProtection="1">
      <alignment horizontal="right" vertical="center" wrapText="1"/>
      <protection hidden="1"/>
    </xf>
    <xf numFmtId="38" fontId="38" fillId="0" borderId="20" xfId="1" applyFont="1" applyFill="1" applyBorder="1" applyAlignment="1" applyProtection="1">
      <alignment horizontal="right" vertical="center" wrapText="1"/>
      <protection hidden="1"/>
    </xf>
    <xf numFmtId="38" fontId="38" fillId="0" borderId="5" xfId="1" applyFont="1" applyFill="1" applyBorder="1" applyAlignment="1" applyProtection="1">
      <alignment horizontal="right" vertical="center" wrapText="1"/>
      <protection hidden="1"/>
    </xf>
    <xf numFmtId="0" fontId="38" fillId="0" borderId="1" xfId="0" applyFont="1" applyFill="1" applyBorder="1" applyAlignment="1" applyProtection="1">
      <alignment horizontal="right" vertical="center" wrapText="1"/>
      <protection hidden="1"/>
    </xf>
    <xf numFmtId="0" fontId="4" fillId="0" borderId="4" xfId="0" applyFont="1" applyBorder="1" applyProtection="1">
      <alignment vertical="center"/>
      <protection hidden="1"/>
    </xf>
    <xf numFmtId="0" fontId="37" fillId="0" borderId="10" xfId="0" applyFont="1" applyBorder="1" applyAlignment="1" applyProtection="1">
      <alignment horizontal="center" vertical="center" wrapText="1"/>
      <protection hidden="1"/>
    </xf>
    <xf numFmtId="0" fontId="37" fillId="0" borderId="1" xfId="0" applyFont="1" applyBorder="1" applyAlignment="1" applyProtection="1">
      <alignment horizontal="center" vertical="center" wrapText="1"/>
      <protection hidden="1"/>
    </xf>
    <xf numFmtId="3" fontId="38" fillId="0" borderId="12" xfId="0" applyNumberFormat="1" applyFont="1" applyFill="1" applyBorder="1" applyAlignment="1" applyProtection="1">
      <alignment horizontal="right" vertical="center" wrapText="1"/>
      <protection hidden="1"/>
    </xf>
    <xf numFmtId="3" fontId="38" fillId="0" borderId="0" xfId="0" applyNumberFormat="1" applyFont="1" applyFill="1" applyBorder="1" applyAlignment="1" applyProtection="1">
      <alignment horizontal="right" vertical="center" wrapText="1"/>
      <protection hidden="1"/>
    </xf>
    <xf numFmtId="3" fontId="38" fillId="0" borderId="2" xfId="0" applyNumberFormat="1" applyFont="1" applyFill="1" applyBorder="1" applyAlignment="1" applyProtection="1">
      <alignment horizontal="right" vertical="center" wrapText="1"/>
      <protection hidden="1"/>
    </xf>
    <xf numFmtId="3" fontId="38" fillId="0" borderId="4" xfId="0" applyNumberFormat="1" applyFont="1" applyFill="1" applyBorder="1" applyAlignment="1" applyProtection="1">
      <alignment horizontal="right" vertical="center" wrapText="1"/>
      <protection hidden="1"/>
    </xf>
    <xf numFmtId="0" fontId="42" fillId="0" borderId="2" xfId="0" applyFont="1" applyBorder="1" applyProtection="1">
      <alignment vertical="center"/>
      <protection hidden="1"/>
    </xf>
    <xf numFmtId="0" fontId="37" fillId="0" borderId="8" xfId="0" applyFont="1" applyBorder="1" applyAlignment="1" applyProtection="1">
      <alignment horizontal="center" vertical="center" wrapText="1"/>
      <protection hidden="1"/>
    </xf>
    <xf numFmtId="0" fontId="37" fillId="0" borderId="11" xfId="0" applyFont="1" applyBorder="1" applyAlignment="1" applyProtection="1">
      <alignment horizontal="center" vertical="center" wrapText="1"/>
      <protection hidden="1"/>
    </xf>
    <xf numFmtId="0" fontId="35" fillId="0" borderId="1" xfId="0" applyFont="1" applyBorder="1" applyAlignment="1" applyProtection="1">
      <alignment horizontal="center" vertical="center" wrapText="1"/>
      <protection hidden="1"/>
    </xf>
    <xf numFmtId="3" fontId="43" fillId="0" borderId="2" xfId="0" applyNumberFormat="1" applyFont="1" applyBorder="1" applyAlignment="1" applyProtection="1">
      <alignment horizontal="right" vertical="center" wrapText="1"/>
      <protection hidden="1"/>
    </xf>
    <xf numFmtId="0" fontId="38" fillId="0" borderId="1" xfId="0" applyFont="1" applyBorder="1" applyAlignment="1" applyProtection="1">
      <alignment horizontal="center" vertical="center" wrapText="1"/>
      <protection hidden="1"/>
    </xf>
    <xf numFmtId="0" fontId="38" fillId="0" borderId="12" xfId="0" applyFont="1" applyFill="1" applyBorder="1" applyAlignment="1" applyProtection="1">
      <alignment horizontal="right" vertical="center" wrapText="1"/>
      <protection hidden="1"/>
    </xf>
    <xf numFmtId="0" fontId="43" fillId="0" borderId="2" xfId="0" applyFont="1" applyBorder="1" applyAlignment="1" applyProtection="1">
      <alignment horizontal="right" vertical="center" wrapText="1"/>
      <protection hidden="1"/>
    </xf>
    <xf numFmtId="38" fontId="38" fillId="0" borderId="5" xfId="1" applyFont="1" applyFill="1" applyBorder="1" applyAlignment="1" applyProtection="1">
      <alignment vertical="center" wrapText="1"/>
      <protection hidden="1"/>
    </xf>
    <xf numFmtId="3" fontId="38" fillId="0" borderId="21" xfId="0" applyNumberFormat="1" applyFont="1" applyFill="1" applyBorder="1" applyAlignment="1" applyProtection="1">
      <alignment horizontal="right" vertical="center" wrapText="1"/>
      <protection hidden="1"/>
    </xf>
    <xf numFmtId="3" fontId="38" fillId="0" borderId="9" xfId="0" applyNumberFormat="1" applyFont="1" applyFill="1" applyBorder="1" applyAlignment="1" applyProtection="1">
      <alignment horizontal="right" vertical="center" wrapText="1"/>
      <protection hidden="1"/>
    </xf>
    <xf numFmtId="3" fontId="38" fillId="0" borderId="1" xfId="0" applyNumberFormat="1" applyFont="1" applyFill="1" applyBorder="1" applyAlignment="1" applyProtection="1">
      <alignment horizontal="right" vertical="center" wrapText="1"/>
      <protection hidden="1"/>
    </xf>
    <xf numFmtId="3" fontId="38" fillId="0" borderId="5" xfId="0" applyNumberFormat="1" applyFont="1" applyFill="1" applyBorder="1" applyAlignment="1" applyProtection="1">
      <alignment horizontal="right" vertical="center" wrapText="1"/>
      <protection hidden="1"/>
    </xf>
    <xf numFmtId="3" fontId="43" fillId="0" borderId="1" xfId="0" applyNumberFormat="1" applyFont="1" applyBorder="1" applyAlignment="1" applyProtection="1">
      <alignment horizontal="right" vertical="center" wrapText="1"/>
      <protection hidden="1"/>
    </xf>
    <xf numFmtId="0" fontId="44" fillId="0" borderId="0" xfId="0" applyFont="1" applyFill="1" applyBorder="1" applyAlignment="1" applyProtection="1">
      <alignment horizontal="left" vertical="center"/>
      <protection hidden="1"/>
    </xf>
    <xf numFmtId="0" fontId="45" fillId="0" borderId="0" xfId="0" applyFont="1" applyFill="1" applyBorder="1" applyAlignment="1" applyProtection="1">
      <alignment horizontal="left" vertical="center"/>
      <protection hidden="1"/>
    </xf>
    <xf numFmtId="0" fontId="19" fillId="0" borderId="0" xfId="0" applyFont="1" applyAlignment="1" applyProtection="1">
      <alignment horizontal="left" vertical="center"/>
      <protection hidden="1"/>
    </xf>
    <xf numFmtId="0" fontId="14" fillId="0" borderId="3" xfId="3" applyFont="1" applyBorder="1" applyAlignment="1" applyProtection="1">
      <alignment horizontal="center" vertical="center" wrapText="1"/>
      <protection hidden="1"/>
    </xf>
    <xf numFmtId="0" fontId="20" fillId="0" borderId="0" xfId="3" applyFont="1" applyProtection="1">
      <alignment vertical="center"/>
      <protection hidden="1"/>
    </xf>
    <xf numFmtId="0" fontId="14" fillId="0" borderId="19" xfId="3" applyFont="1" applyBorder="1" applyAlignment="1" applyProtection="1">
      <alignment horizontal="right" vertical="center"/>
      <protection hidden="1"/>
    </xf>
    <xf numFmtId="0" fontId="14" fillId="0" borderId="19" xfId="3" applyFont="1" applyBorder="1" applyAlignment="1" applyProtection="1">
      <alignment horizontal="right" vertical="center" wrapText="1"/>
      <protection hidden="1"/>
    </xf>
    <xf numFmtId="0" fontId="14" fillId="0" borderId="21" xfId="3" applyFont="1" applyBorder="1" applyAlignment="1" applyProtection="1">
      <alignment horizontal="right" vertical="center" wrapText="1"/>
      <protection hidden="1"/>
    </xf>
    <xf numFmtId="0" fontId="14" fillId="0" borderId="20" xfId="3" applyFont="1" applyBorder="1" applyAlignment="1" applyProtection="1">
      <alignment horizontal="right" vertical="center" wrapText="1"/>
      <protection hidden="1"/>
    </xf>
    <xf numFmtId="0" fontId="9" fillId="0" borderId="0" xfId="3" applyFont="1" applyProtection="1">
      <alignment vertical="center"/>
      <protection hidden="1"/>
    </xf>
    <xf numFmtId="0" fontId="30" fillId="0" borderId="0" xfId="3" applyFont="1" applyProtection="1">
      <alignment vertical="center"/>
      <protection hidden="1"/>
    </xf>
  </cellXfs>
  <cellStyles count="11">
    <cellStyle name="桁区切り" xfId="1" builtinId="6"/>
    <cellStyle name="桁区切り 2" xfId="8"/>
    <cellStyle name="桁区切り 2 2" xfId="7"/>
    <cellStyle name="標準" xfId="0" builtinId="0"/>
    <cellStyle name="標準 2" xfId="4"/>
    <cellStyle name="標準 2 2" xfId="5"/>
    <cellStyle name="標準 3" xfId="3"/>
    <cellStyle name="標準 4" xfId="6"/>
    <cellStyle name="標準 5" xfId="9"/>
    <cellStyle name="標準 6" xfId="10"/>
    <cellStyle name="標準_Book21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emf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2.emf"/><Relationship Id="rId1" Type="http://schemas.openxmlformats.org/officeDocument/2006/relationships/image" Target="../media/image11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5.emf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8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0.emf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14.emf"/><Relationship Id="rId1" Type="http://schemas.openxmlformats.org/officeDocument/2006/relationships/image" Target="../media/image13.emf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6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27</xdr:row>
          <xdr:rowOff>0</xdr:rowOff>
        </xdr:from>
        <xdr:to>
          <xdr:col>16</xdr:col>
          <xdr:colOff>53835</xdr:colOff>
          <xdr:row>52</xdr:row>
          <xdr:rowOff>144780</xdr:rowOff>
        </xdr:to>
        <xdr:pic>
          <xdr:nvPicPr>
            <xdr:cNvPr id="6" name="図 5"/>
            <xdr:cNvPicPr>
              <a:picLocks noChangeAspect="1" noChangeArrowheads="1"/>
              <a:extLst>
                <a:ext uri="{84589F7E-364E-4C9E-8A38-B11213B215E9}">
                  <a14:cameraTool cellRange="'167'!$A$1:$AD$23" spid="_x0000_s100827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0" y="5132659"/>
              <a:ext cx="5933006" cy="433578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12</xdr:row>
          <xdr:rowOff>0</xdr:rowOff>
        </xdr:from>
        <xdr:to>
          <xdr:col>15</xdr:col>
          <xdr:colOff>586740</xdr:colOff>
          <xdr:row>26</xdr:row>
          <xdr:rowOff>144780</xdr:rowOff>
        </xdr:to>
        <xdr:pic>
          <xdr:nvPicPr>
            <xdr:cNvPr id="7" name="図 6"/>
            <xdr:cNvPicPr>
              <a:picLocks noChangeAspect="1" noChangeArrowheads="1"/>
              <a:extLst>
                <a:ext uri="{84589F7E-364E-4C9E-8A38-B11213B215E9}">
                  <a14:cameraTool cellRange="'166'!$A$1:$AE$11" spid="_x0000_s100828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0" y="2606040"/>
              <a:ext cx="5852160" cy="238506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13</xdr:row>
          <xdr:rowOff>0</xdr:rowOff>
        </xdr:from>
        <xdr:to>
          <xdr:col>36</xdr:col>
          <xdr:colOff>7620</xdr:colOff>
          <xdr:row>38</xdr:row>
          <xdr:rowOff>0</xdr:rowOff>
        </xdr:to>
        <xdr:pic>
          <xdr:nvPicPr>
            <xdr:cNvPr id="3" name="図 2"/>
            <xdr:cNvPicPr>
              <a:picLocks noChangeAspect="1" noChangeArrowheads="1"/>
              <a:extLst>
                <a:ext uri="{84589F7E-364E-4C9E-8A38-B11213B215E9}">
                  <a14:cameraTool cellRange="'171'!$A$1:$V$22" spid="_x0000_s109730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0" y="2689860"/>
              <a:ext cx="6004560" cy="41910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13</xdr:row>
          <xdr:rowOff>0</xdr:rowOff>
        </xdr:from>
        <xdr:to>
          <xdr:col>16</xdr:col>
          <xdr:colOff>76200</xdr:colOff>
          <xdr:row>26</xdr:row>
          <xdr:rowOff>160020</xdr:rowOff>
        </xdr:to>
        <xdr:pic>
          <xdr:nvPicPr>
            <xdr:cNvPr id="3" name="図 2"/>
            <xdr:cNvPicPr>
              <a:picLocks noChangeAspect="1" noChangeArrowheads="1"/>
              <a:extLst>
                <a:ext uri="{84589F7E-364E-4C9E-8A38-B11213B215E9}">
                  <a14:cameraTool cellRange="'172 (2)'!$A$1:$AT$12" spid="_x0000_s110760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0" y="2827020"/>
              <a:ext cx="6019800" cy="27051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13</xdr:row>
          <xdr:rowOff>0</xdr:rowOff>
        </xdr:from>
        <xdr:to>
          <xdr:col>31</xdr:col>
          <xdr:colOff>9525</xdr:colOff>
          <xdr:row>28</xdr:row>
          <xdr:rowOff>161925</xdr:rowOff>
        </xdr:to>
        <xdr:pic>
          <xdr:nvPicPr>
            <xdr:cNvPr id="4" name="図 3"/>
            <xdr:cNvPicPr>
              <a:picLocks noChangeAspect="1" noChangeArrowheads="1"/>
              <a:extLst>
                <a:ext uri="{84589F7E-364E-4C9E-8A38-B11213B215E9}">
                  <a14:cameraTool cellRange="'174'!$A$1:$S$13" spid="_x0000_s27437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0" y="3971925"/>
              <a:ext cx="6419850" cy="273367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15</xdr:row>
          <xdr:rowOff>0</xdr:rowOff>
        </xdr:from>
        <xdr:to>
          <xdr:col>31</xdr:col>
          <xdr:colOff>171450</xdr:colOff>
          <xdr:row>32</xdr:row>
          <xdr:rowOff>28575</xdr:rowOff>
        </xdr:to>
        <xdr:pic>
          <xdr:nvPicPr>
            <xdr:cNvPr id="5" name="図 4"/>
            <xdr:cNvPicPr>
              <a:picLocks noChangeAspect="1" noChangeArrowheads="1"/>
              <a:extLst>
                <a:ext uri="{84589F7E-364E-4C9E-8A38-B11213B215E9}">
                  <a14:cameraTool cellRange="'179'!$A$1:$AA$14" spid="_x0000_s94792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0" y="3219450"/>
              <a:ext cx="6591300" cy="294322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33</xdr:row>
          <xdr:rowOff>0</xdr:rowOff>
        </xdr:from>
        <xdr:to>
          <xdr:col>31</xdr:col>
          <xdr:colOff>190500</xdr:colOff>
          <xdr:row>49</xdr:row>
          <xdr:rowOff>142875</xdr:rowOff>
        </xdr:to>
        <xdr:pic>
          <xdr:nvPicPr>
            <xdr:cNvPr id="6" name="図 5"/>
            <xdr:cNvPicPr>
              <a:picLocks noChangeAspect="1" noChangeArrowheads="1"/>
              <a:extLst>
                <a:ext uri="{84589F7E-364E-4C9E-8A38-B11213B215E9}">
                  <a14:cameraTool cellRange="'180'!$A$1:$S$14" spid="_x0000_s94793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0" y="6419850"/>
              <a:ext cx="6610350" cy="288607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72</xdr:row>
          <xdr:rowOff>0</xdr:rowOff>
        </xdr:from>
        <xdr:to>
          <xdr:col>5</xdr:col>
          <xdr:colOff>967740</xdr:colOff>
          <xdr:row>90</xdr:row>
          <xdr:rowOff>68579</xdr:rowOff>
        </xdr:to>
        <xdr:pic>
          <xdr:nvPicPr>
            <xdr:cNvPr id="7" name="図 6"/>
            <xdr:cNvPicPr>
              <a:picLocks noChangeAspect="1" noChangeArrowheads="1"/>
              <a:extLst>
                <a:ext uri="{84589F7E-364E-4C9E-8A38-B11213B215E9}">
                  <a14:cameraTool cellRange="'182'!$A$1:$S$14" spid="_x0000_s62760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0" y="13601700"/>
              <a:ext cx="5981700" cy="30861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Q28"/>
  <sheetViews>
    <sheetView showGridLines="0" tabSelected="1" zoomScaleNormal="100" zoomScaleSheetLayoutView="246" workbookViewId="0">
      <selection activeCell="Q1" sqref="Q1"/>
    </sheetView>
  </sheetViews>
  <sheetFormatPr defaultColWidth="9" defaultRowHeight="13.2" x14ac:dyDescent="0.2"/>
  <cols>
    <col min="1" max="1" width="10.6640625" style="38" customWidth="1"/>
    <col min="2" max="2" width="9" style="39"/>
    <col min="3" max="3" width="0.44140625" style="38" customWidth="1"/>
    <col min="4" max="4" width="9" style="39"/>
    <col min="5" max="5" width="0.44140625" style="38" customWidth="1"/>
    <col min="6" max="6" width="9" style="39"/>
    <col min="7" max="7" width="0.44140625" style="38" customWidth="1"/>
    <col min="8" max="8" width="9" style="39"/>
    <col min="9" max="9" width="0.44140625" style="38" customWidth="1"/>
    <col min="10" max="10" width="9" style="39"/>
    <col min="11" max="11" width="0.44140625" style="38" customWidth="1"/>
    <col min="12" max="12" width="9" style="39"/>
    <col min="13" max="13" width="0.44140625" style="38" customWidth="1"/>
    <col min="14" max="14" width="9" style="39"/>
    <col min="15" max="15" width="0.44140625" style="38" customWidth="1"/>
    <col min="16" max="16" width="9" style="39"/>
    <col min="17" max="17" width="0.88671875" style="38" customWidth="1"/>
    <col min="18" max="16384" width="9" style="38"/>
  </cols>
  <sheetData>
    <row r="1" spans="1:17" s="2" customFormat="1" ht="22.95" customHeight="1" x14ac:dyDescent="0.2">
      <c r="A1" s="1" t="s">
        <v>302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7" s="2" customFormat="1" ht="22.95" customHeight="1" x14ac:dyDescent="0.2">
      <c r="B2" s="3"/>
      <c r="D2" s="3"/>
      <c r="F2" s="3"/>
      <c r="H2" s="3"/>
      <c r="J2" s="3"/>
      <c r="L2" s="3"/>
      <c r="N2" s="3"/>
      <c r="P2" s="3"/>
    </row>
    <row r="3" spans="1:17" s="2" customFormat="1" ht="22.95" customHeight="1" x14ac:dyDescent="0.2">
      <c r="A3" s="144" t="s">
        <v>218</v>
      </c>
      <c r="B3" s="144"/>
      <c r="C3" s="144"/>
      <c r="D3" s="144"/>
      <c r="E3" s="144"/>
      <c r="F3" s="144"/>
      <c r="G3" s="144"/>
      <c r="H3" s="144"/>
      <c r="I3" s="144"/>
      <c r="J3" s="144"/>
      <c r="K3" s="144"/>
      <c r="L3" s="144"/>
      <c r="M3" s="144"/>
      <c r="N3" s="144"/>
      <c r="O3" s="144"/>
      <c r="P3" s="4"/>
    </row>
    <row r="4" spans="1:17" s="771" customFormat="1" ht="18" customHeight="1" x14ac:dyDescent="0.2">
      <c r="A4" s="770" t="s">
        <v>14</v>
      </c>
      <c r="B4" s="6" t="s">
        <v>15</v>
      </c>
      <c r="C4" s="8"/>
      <c r="D4" s="7" t="s">
        <v>16</v>
      </c>
      <c r="E4" s="9"/>
      <c r="F4" s="6" t="s">
        <v>17</v>
      </c>
      <c r="G4" s="9"/>
      <c r="H4" s="6" t="s">
        <v>18</v>
      </c>
      <c r="I4" s="9"/>
      <c r="J4" s="6" t="s">
        <v>19</v>
      </c>
      <c r="K4" s="9"/>
      <c r="L4" s="6" t="s">
        <v>20</v>
      </c>
      <c r="M4" s="9"/>
      <c r="N4" s="6" t="s">
        <v>21</v>
      </c>
      <c r="O4" s="9"/>
      <c r="P4" s="6" t="s">
        <v>22</v>
      </c>
      <c r="Q4" s="9"/>
    </row>
    <row r="5" spans="1:17" s="2" customFormat="1" ht="14.1" customHeight="1" x14ac:dyDescent="0.2">
      <c r="A5" s="17" t="s">
        <v>491</v>
      </c>
      <c r="B5" s="512">
        <f t="shared" ref="B5:B10" si="0">F5+H5+J5+L5+N5+P5</f>
        <v>38</v>
      </c>
      <c r="C5" s="687"/>
      <c r="D5" s="772" t="s">
        <v>229</v>
      </c>
      <c r="E5" s="183"/>
      <c r="F5" s="512">
        <v>1</v>
      </c>
      <c r="G5" s="183"/>
      <c r="H5" s="182">
        <v>3</v>
      </c>
      <c r="I5" s="183"/>
      <c r="J5" s="512">
        <v>9</v>
      </c>
      <c r="K5" s="183"/>
      <c r="L5" s="512">
        <v>13</v>
      </c>
      <c r="M5" s="183"/>
      <c r="N5" s="512">
        <v>11</v>
      </c>
      <c r="O5" s="183"/>
      <c r="P5" s="512">
        <v>1</v>
      </c>
      <c r="Q5" s="24"/>
    </row>
    <row r="6" spans="1:17" s="2" customFormat="1" ht="14.1" customHeight="1" x14ac:dyDescent="0.2">
      <c r="A6" s="17" t="s">
        <v>364</v>
      </c>
      <c r="B6" s="512">
        <f t="shared" si="0"/>
        <v>37</v>
      </c>
      <c r="C6" s="687"/>
      <c r="D6" s="182" t="s">
        <v>229</v>
      </c>
      <c r="E6" s="183"/>
      <c r="F6" s="512">
        <v>1</v>
      </c>
      <c r="G6" s="183"/>
      <c r="H6" s="182">
        <v>3</v>
      </c>
      <c r="I6" s="183"/>
      <c r="J6" s="512">
        <v>9</v>
      </c>
      <c r="K6" s="183"/>
      <c r="L6" s="512">
        <v>13</v>
      </c>
      <c r="M6" s="183"/>
      <c r="N6" s="512">
        <v>10</v>
      </c>
      <c r="O6" s="183"/>
      <c r="P6" s="512">
        <v>1</v>
      </c>
      <c r="Q6" s="24"/>
    </row>
    <row r="7" spans="1:17" s="2" customFormat="1" ht="14.1" customHeight="1" x14ac:dyDescent="0.2">
      <c r="A7" s="17" t="s">
        <v>343</v>
      </c>
      <c r="B7" s="512">
        <f t="shared" si="0"/>
        <v>37</v>
      </c>
      <c r="C7" s="687"/>
      <c r="D7" s="182" t="s">
        <v>229</v>
      </c>
      <c r="E7" s="183"/>
      <c r="F7" s="512">
        <v>1</v>
      </c>
      <c r="G7" s="183"/>
      <c r="H7" s="182">
        <v>3</v>
      </c>
      <c r="I7" s="183"/>
      <c r="J7" s="512">
        <v>9</v>
      </c>
      <c r="K7" s="183"/>
      <c r="L7" s="512">
        <v>13</v>
      </c>
      <c r="M7" s="183"/>
      <c r="N7" s="512">
        <v>10</v>
      </c>
      <c r="O7" s="183"/>
      <c r="P7" s="512">
        <v>1</v>
      </c>
      <c r="Q7" s="24"/>
    </row>
    <row r="8" spans="1:17" s="2" customFormat="1" ht="14.1" customHeight="1" x14ac:dyDescent="0.2">
      <c r="A8" s="17" t="s">
        <v>365</v>
      </c>
      <c r="B8" s="512">
        <f t="shared" si="0"/>
        <v>37</v>
      </c>
      <c r="C8" s="687"/>
      <c r="D8" s="182" t="s">
        <v>229</v>
      </c>
      <c r="E8" s="183"/>
      <c r="F8" s="512">
        <v>1</v>
      </c>
      <c r="G8" s="183"/>
      <c r="H8" s="182">
        <v>3</v>
      </c>
      <c r="I8" s="183"/>
      <c r="J8" s="512">
        <v>9</v>
      </c>
      <c r="K8" s="183"/>
      <c r="L8" s="512">
        <v>13</v>
      </c>
      <c r="M8" s="183"/>
      <c r="N8" s="512">
        <v>10</v>
      </c>
      <c r="O8" s="183"/>
      <c r="P8" s="512">
        <v>1</v>
      </c>
      <c r="Q8" s="24"/>
    </row>
    <row r="9" spans="1:17" s="27" customFormat="1" ht="14.1" customHeight="1" x14ac:dyDescent="0.2">
      <c r="A9" s="17" t="s">
        <v>424</v>
      </c>
      <c r="B9" s="512">
        <f t="shared" si="0"/>
        <v>36</v>
      </c>
      <c r="C9" s="687"/>
      <c r="D9" s="773" t="s">
        <v>229</v>
      </c>
      <c r="E9" s="183"/>
      <c r="F9" s="512">
        <v>1</v>
      </c>
      <c r="G9" s="183"/>
      <c r="H9" s="182">
        <v>3</v>
      </c>
      <c r="I9" s="183"/>
      <c r="J9" s="512">
        <v>9</v>
      </c>
      <c r="K9" s="183"/>
      <c r="L9" s="512">
        <v>13</v>
      </c>
      <c r="M9" s="183"/>
      <c r="N9" s="512">
        <v>9</v>
      </c>
      <c r="O9" s="183"/>
      <c r="P9" s="512">
        <v>1</v>
      </c>
      <c r="Q9" s="26"/>
    </row>
    <row r="10" spans="1:17" s="27" customFormat="1" ht="14.1" customHeight="1" x14ac:dyDescent="0.2">
      <c r="A10" s="28" t="s">
        <v>492</v>
      </c>
      <c r="B10" s="521">
        <f t="shared" si="0"/>
        <v>36</v>
      </c>
      <c r="C10" s="774"/>
      <c r="D10" s="775" t="s">
        <v>229</v>
      </c>
      <c r="E10" s="522"/>
      <c r="F10" s="521">
        <v>1</v>
      </c>
      <c r="G10" s="522"/>
      <c r="H10" s="684">
        <v>3</v>
      </c>
      <c r="I10" s="522"/>
      <c r="J10" s="521">
        <v>9</v>
      </c>
      <c r="K10" s="522"/>
      <c r="L10" s="521">
        <v>13</v>
      </c>
      <c r="M10" s="522"/>
      <c r="N10" s="521">
        <v>9</v>
      </c>
      <c r="O10" s="522"/>
      <c r="P10" s="521">
        <v>1</v>
      </c>
      <c r="Q10" s="35"/>
    </row>
    <row r="11" spans="1:17" s="2" customFormat="1" ht="13.5" customHeight="1" x14ac:dyDescent="0.2">
      <c r="A11" s="776" t="s">
        <v>230</v>
      </c>
      <c r="B11" s="3"/>
      <c r="D11" s="3"/>
      <c r="F11" s="3"/>
      <c r="H11" s="3"/>
      <c r="J11" s="3"/>
      <c r="L11" s="3"/>
      <c r="N11" s="3"/>
      <c r="P11" s="3"/>
    </row>
    <row r="12" spans="1:17" ht="23.1" customHeight="1" x14ac:dyDescent="0.2">
      <c r="A12" s="777"/>
      <c r="B12" s="3"/>
      <c r="C12" s="2"/>
      <c r="D12" s="3"/>
      <c r="E12" s="2"/>
      <c r="F12" s="3"/>
      <c r="G12" s="2"/>
      <c r="H12" s="3"/>
      <c r="I12" s="2"/>
      <c r="J12" s="3"/>
      <c r="K12" s="2"/>
      <c r="L12" s="3"/>
      <c r="M12" s="2"/>
      <c r="N12" s="3"/>
      <c r="O12" s="2"/>
      <c r="P12" s="3"/>
      <c r="Q12" s="2"/>
    </row>
    <row r="26" ht="5.25" customHeight="1" x14ac:dyDescent="0.2"/>
    <row r="27" ht="23.1" customHeight="1" x14ac:dyDescent="0.2"/>
    <row r="28" ht="14.25" customHeight="1" x14ac:dyDescent="0.2"/>
  </sheetData>
  <sheetProtection sheet="1" objects="1" scenarios="1"/>
  <mergeCells count="10">
    <mergeCell ref="A1:P1"/>
    <mergeCell ref="A3:P3"/>
    <mergeCell ref="B4:C4"/>
    <mergeCell ref="D4:E4"/>
    <mergeCell ref="F4:G4"/>
    <mergeCell ref="H4:I4"/>
    <mergeCell ref="J4:K4"/>
    <mergeCell ref="L4:M4"/>
    <mergeCell ref="N4:O4"/>
    <mergeCell ref="P4:Q4"/>
  </mergeCells>
  <phoneticPr fontId="7"/>
  <pageMargins left="0.70866141732283472" right="0.70866141732283472" top="0.78740157480314965" bottom="0.78740157480314965" header="0.51181102362204722" footer="0.51181102362204722"/>
  <pageSetup paperSize="9" orientation="portrait" r:id="rId1"/>
  <headerFooter alignWithMargins="0"/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AP13"/>
  <sheetViews>
    <sheetView showGridLines="0" zoomScaleNormal="100" zoomScaleSheetLayoutView="100" workbookViewId="0">
      <selection activeCell="T1" sqref="T1"/>
    </sheetView>
  </sheetViews>
  <sheetFormatPr defaultColWidth="9" defaultRowHeight="13.2" x14ac:dyDescent="0.2"/>
  <cols>
    <col min="1" max="1" width="6.6640625" style="194" customWidth="1"/>
    <col min="2" max="2" width="7.6640625" style="194" customWidth="1"/>
    <col min="3" max="3" width="8.21875" style="196" customWidth="1"/>
    <col min="4" max="4" width="0.44140625" style="194" customWidth="1"/>
    <col min="5" max="5" width="8.21875" style="196" customWidth="1"/>
    <col min="6" max="6" width="0.44140625" style="194" customWidth="1"/>
    <col min="7" max="7" width="8.21875" style="196" customWidth="1"/>
    <col min="8" max="8" width="0.44140625" style="194" customWidth="1"/>
    <col min="9" max="9" width="8.21875" style="196" customWidth="1"/>
    <col min="10" max="10" width="0.44140625" style="194" customWidth="1"/>
    <col min="11" max="11" width="8.21875" style="196" customWidth="1"/>
    <col min="12" max="12" width="0.44140625" style="194" customWidth="1"/>
    <col min="13" max="13" width="8.21875" style="196" customWidth="1"/>
    <col min="14" max="14" width="0.44140625" style="194" customWidth="1"/>
    <col min="15" max="15" width="8.21875" style="196" customWidth="1"/>
    <col min="16" max="16" width="0.33203125" style="194" customWidth="1"/>
    <col min="17" max="17" width="0" style="196" hidden="1" customWidth="1"/>
    <col min="18" max="18" width="8.21875" style="194" customWidth="1"/>
    <col min="19" max="19" width="0.44140625" style="194" customWidth="1"/>
    <col min="20" max="20" width="7.21875" style="196" customWidth="1"/>
    <col min="21" max="21" width="0.44140625" style="194" customWidth="1"/>
    <col min="22" max="22" width="5.6640625" style="276" customWidth="1"/>
    <col min="23" max="23" width="7.6640625" style="276" customWidth="1"/>
    <col min="24" max="24" width="6.6640625" style="277" customWidth="1"/>
    <col min="25" max="25" width="0.44140625" style="276" customWidth="1"/>
    <col min="26" max="26" width="6.6640625" style="277" customWidth="1"/>
    <col min="27" max="27" width="0.44140625" style="276" customWidth="1"/>
    <col min="28" max="28" width="6.6640625" style="277" customWidth="1"/>
    <col min="29" max="29" width="0.44140625" style="276" customWidth="1"/>
    <col min="30" max="30" width="6.6640625" style="277" customWidth="1"/>
    <col min="31" max="31" width="0.44140625" style="276" customWidth="1"/>
    <col min="32" max="32" width="6.6640625" style="277" customWidth="1"/>
    <col min="33" max="33" width="0.44140625" style="276" customWidth="1"/>
    <col min="34" max="34" width="6.6640625" style="277" customWidth="1"/>
    <col min="35" max="35" width="0.44140625" style="276" customWidth="1"/>
    <col min="36" max="36" width="6.6640625" style="277" customWidth="1"/>
    <col min="37" max="37" width="0.44140625" style="276" customWidth="1"/>
    <col min="38" max="38" width="6.6640625" style="277" customWidth="1"/>
    <col min="39" max="39" width="0.44140625" style="276" customWidth="1"/>
    <col min="40" max="40" width="6.6640625" style="277" customWidth="1"/>
    <col min="41" max="41" width="0.44140625" style="276" customWidth="1"/>
    <col min="42" max="42" width="6.6640625" style="277" customWidth="1"/>
    <col min="43" max="43" width="0.44140625" style="276" customWidth="1"/>
    <col min="44" max="16384" width="9" style="276"/>
  </cols>
  <sheetData>
    <row r="1" spans="1:40" s="457" customFormat="1" ht="22.95" customHeight="1" x14ac:dyDescent="0.2">
      <c r="A1" s="456" t="s">
        <v>399</v>
      </c>
      <c r="B1" s="456"/>
      <c r="C1" s="456"/>
      <c r="D1" s="456"/>
      <c r="E1" s="456"/>
      <c r="F1" s="456"/>
      <c r="G1" s="456"/>
      <c r="H1" s="456"/>
      <c r="I1" s="456"/>
      <c r="J1" s="456"/>
      <c r="K1" s="456"/>
      <c r="L1" s="456"/>
      <c r="M1" s="456"/>
      <c r="N1" s="456"/>
      <c r="O1" s="456"/>
      <c r="P1" s="456"/>
      <c r="Q1" s="456"/>
      <c r="R1" s="456"/>
      <c r="S1" s="456"/>
      <c r="V1" s="458"/>
      <c r="X1" s="458"/>
      <c r="Z1" s="458"/>
      <c r="AB1" s="458"/>
      <c r="AD1" s="458"/>
      <c r="AF1" s="458"/>
      <c r="AH1" s="458"/>
      <c r="AJ1" s="458"/>
      <c r="AL1" s="458"/>
      <c r="AN1" s="458"/>
    </row>
    <row r="2" spans="1:40" s="457" customFormat="1" ht="22.95" customHeight="1" x14ac:dyDescent="0.2">
      <c r="A2" s="459"/>
      <c r="B2" s="459"/>
      <c r="C2" s="460"/>
      <c r="D2" s="459"/>
      <c r="E2" s="460"/>
      <c r="F2" s="459"/>
      <c r="G2" s="460"/>
      <c r="H2" s="459"/>
      <c r="I2" s="460"/>
      <c r="J2" s="459"/>
      <c r="K2" s="460"/>
      <c r="L2" s="459"/>
      <c r="M2" s="460"/>
      <c r="N2" s="459"/>
      <c r="O2" s="460"/>
      <c r="P2" s="459"/>
      <c r="Q2" s="459"/>
      <c r="R2" s="460"/>
      <c r="S2" s="459"/>
      <c r="V2" s="458"/>
      <c r="X2" s="458"/>
      <c r="Z2" s="458"/>
      <c r="AB2" s="458"/>
      <c r="AD2" s="458"/>
      <c r="AF2" s="458"/>
      <c r="AH2" s="458"/>
      <c r="AJ2" s="458"/>
      <c r="AL2" s="458"/>
      <c r="AN2" s="458"/>
    </row>
    <row r="3" spans="1:40" s="457" customFormat="1" ht="22.95" customHeight="1" x14ac:dyDescent="0.2">
      <c r="A3" s="461" t="s">
        <v>504</v>
      </c>
      <c r="B3" s="461"/>
      <c r="C3" s="461"/>
      <c r="D3" s="461"/>
      <c r="E3" s="461"/>
      <c r="F3" s="461"/>
      <c r="G3" s="461"/>
      <c r="H3" s="461"/>
      <c r="I3" s="461"/>
      <c r="J3" s="461"/>
      <c r="K3" s="461"/>
      <c r="L3" s="461"/>
      <c r="M3" s="461"/>
      <c r="N3" s="461"/>
      <c r="O3" s="461"/>
      <c r="P3" s="461"/>
      <c r="Q3" s="461"/>
      <c r="R3" s="461"/>
      <c r="S3" s="461"/>
      <c r="V3" s="458"/>
      <c r="X3" s="458"/>
      <c r="Z3" s="458"/>
      <c r="AB3" s="458"/>
      <c r="AD3" s="458"/>
      <c r="AF3" s="458"/>
      <c r="AH3" s="458"/>
      <c r="AJ3" s="458"/>
      <c r="AL3" s="458"/>
      <c r="AN3" s="458"/>
    </row>
    <row r="4" spans="1:40" s="457" customFormat="1" ht="13.5" customHeight="1" x14ac:dyDescent="0.2">
      <c r="A4" s="462" t="s">
        <v>32</v>
      </c>
      <c r="B4" s="463"/>
      <c r="C4" s="462" t="s">
        <v>0</v>
      </c>
      <c r="D4" s="464"/>
      <c r="E4" s="465" t="s">
        <v>83</v>
      </c>
      <c r="F4" s="463"/>
      <c r="G4" s="462" t="s">
        <v>34</v>
      </c>
      <c r="H4" s="463"/>
      <c r="I4" s="462" t="s">
        <v>35</v>
      </c>
      <c r="J4" s="463"/>
      <c r="K4" s="462" t="s">
        <v>36</v>
      </c>
      <c r="L4" s="463"/>
      <c r="M4" s="462" t="s">
        <v>38</v>
      </c>
      <c r="N4" s="463"/>
      <c r="O4" s="462" t="s">
        <v>39</v>
      </c>
      <c r="P4" s="463"/>
      <c r="Q4" s="466"/>
      <c r="R4" s="462" t="s">
        <v>400</v>
      </c>
      <c r="S4" s="463"/>
      <c r="V4" s="458"/>
      <c r="X4" s="458"/>
      <c r="Z4" s="458"/>
      <c r="AB4" s="458"/>
      <c r="AD4" s="458"/>
      <c r="AF4" s="458"/>
      <c r="AH4" s="458"/>
      <c r="AJ4" s="458"/>
      <c r="AL4" s="458"/>
      <c r="AN4" s="458"/>
    </row>
    <row r="5" spans="1:40" s="457" customFormat="1" ht="13.5" customHeight="1" x14ac:dyDescent="0.2">
      <c r="A5" s="462" t="s">
        <v>46</v>
      </c>
      <c r="B5" s="463"/>
      <c r="C5" s="467">
        <f>SUM(E5:S5)</f>
        <v>15</v>
      </c>
      <c r="D5" s="468"/>
      <c r="E5" s="469">
        <v>2</v>
      </c>
      <c r="F5" s="470"/>
      <c r="G5" s="469">
        <v>2</v>
      </c>
      <c r="H5" s="470"/>
      <c r="I5" s="469">
        <v>2</v>
      </c>
      <c r="J5" s="470"/>
      <c r="K5" s="469">
        <v>3</v>
      </c>
      <c r="L5" s="470"/>
      <c r="M5" s="469">
        <v>2</v>
      </c>
      <c r="N5" s="470"/>
      <c r="O5" s="469">
        <v>2</v>
      </c>
      <c r="P5" s="470"/>
      <c r="Q5" s="471"/>
      <c r="R5" s="472">
        <v>2</v>
      </c>
      <c r="S5" s="473"/>
      <c r="V5" s="458"/>
      <c r="X5" s="458"/>
      <c r="Z5" s="458"/>
      <c r="AB5" s="458"/>
      <c r="AD5" s="458"/>
      <c r="AF5" s="458"/>
      <c r="AH5" s="458"/>
      <c r="AJ5" s="458"/>
      <c r="AL5" s="458"/>
      <c r="AN5" s="458"/>
    </row>
    <row r="6" spans="1:40" s="457" customFormat="1" ht="13.5" customHeight="1" x14ac:dyDescent="0.2">
      <c r="A6" s="462" t="s">
        <v>86</v>
      </c>
      <c r="B6" s="463"/>
      <c r="C6" s="467">
        <f>SUM(E6:S6)</f>
        <v>274</v>
      </c>
      <c r="D6" s="474"/>
      <c r="E6" s="472">
        <v>40</v>
      </c>
      <c r="F6" s="471"/>
      <c r="G6" s="472">
        <v>36</v>
      </c>
      <c r="H6" s="471"/>
      <c r="I6" s="472">
        <v>42</v>
      </c>
      <c r="J6" s="471"/>
      <c r="K6" s="472">
        <v>53</v>
      </c>
      <c r="L6" s="471"/>
      <c r="M6" s="472">
        <v>48</v>
      </c>
      <c r="N6" s="471"/>
      <c r="O6" s="472">
        <v>7</v>
      </c>
      <c r="P6" s="471"/>
      <c r="Q6" s="471"/>
      <c r="R6" s="472">
        <v>48</v>
      </c>
      <c r="S6" s="473"/>
      <c r="V6" s="458"/>
      <c r="X6" s="458"/>
      <c r="Z6" s="458"/>
      <c r="AB6" s="458"/>
      <c r="AD6" s="458"/>
      <c r="AF6" s="458"/>
      <c r="AH6" s="458"/>
      <c r="AJ6" s="458"/>
      <c r="AL6" s="458"/>
      <c r="AN6" s="458"/>
    </row>
    <row r="7" spans="1:40" s="457" customFormat="1" ht="13.5" customHeight="1" x14ac:dyDescent="0.2">
      <c r="A7" s="462" t="s">
        <v>87</v>
      </c>
      <c r="B7" s="463"/>
      <c r="C7" s="475">
        <f>SUM(E7:S7)</f>
        <v>35</v>
      </c>
      <c r="D7" s="476"/>
      <c r="E7" s="477">
        <v>5</v>
      </c>
      <c r="F7" s="478"/>
      <c r="G7" s="477">
        <v>5</v>
      </c>
      <c r="H7" s="478"/>
      <c r="I7" s="477">
        <v>5</v>
      </c>
      <c r="J7" s="478"/>
      <c r="K7" s="479">
        <v>6</v>
      </c>
      <c r="L7" s="478"/>
      <c r="M7" s="477">
        <v>6</v>
      </c>
      <c r="N7" s="478"/>
      <c r="O7" s="477">
        <v>3</v>
      </c>
      <c r="P7" s="478"/>
      <c r="Q7" s="478"/>
      <c r="R7" s="480">
        <v>5</v>
      </c>
      <c r="S7" s="481"/>
      <c r="V7" s="458"/>
      <c r="X7" s="458"/>
      <c r="Z7" s="458"/>
      <c r="AB7" s="458"/>
      <c r="AD7" s="458"/>
      <c r="AF7" s="458"/>
      <c r="AH7" s="458"/>
      <c r="AJ7" s="458"/>
      <c r="AL7" s="458"/>
      <c r="AN7" s="458"/>
    </row>
    <row r="8" spans="1:40" s="457" customFormat="1" ht="13.5" customHeight="1" x14ac:dyDescent="0.2">
      <c r="A8" s="482" t="s">
        <v>401</v>
      </c>
      <c r="B8" s="483" t="s">
        <v>69</v>
      </c>
      <c r="C8" s="484">
        <f>SUM(E8:S8)</f>
        <v>8351</v>
      </c>
      <c r="D8" s="485"/>
      <c r="E8" s="486">
        <v>697</v>
      </c>
      <c r="F8" s="487"/>
      <c r="G8" s="486">
        <v>563</v>
      </c>
      <c r="H8" s="487"/>
      <c r="I8" s="488">
        <v>1320</v>
      </c>
      <c r="J8" s="489"/>
      <c r="K8" s="488">
        <v>1378</v>
      </c>
      <c r="L8" s="489"/>
      <c r="M8" s="488">
        <v>2424</v>
      </c>
      <c r="N8" s="489"/>
      <c r="O8" s="488">
        <v>373</v>
      </c>
      <c r="P8" s="489"/>
      <c r="Q8" s="489"/>
      <c r="R8" s="488">
        <v>1596</v>
      </c>
      <c r="S8" s="490"/>
      <c r="V8" s="458"/>
      <c r="X8" s="458"/>
      <c r="Z8" s="458"/>
      <c r="AB8" s="458"/>
      <c r="AD8" s="458"/>
      <c r="AF8" s="458"/>
      <c r="AH8" s="458"/>
      <c r="AJ8" s="458"/>
      <c r="AL8" s="458"/>
      <c r="AN8" s="458"/>
    </row>
    <row r="9" spans="1:40" s="457" customFormat="1" x14ac:dyDescent="0.2">
      <c r="A9" s="491"/>
      <c r="B9" s="483" t="s">
        <v>70</v>
      </c>
      <c r="C9" s="484">
        <f>SUM(E9:S9)</f>
        <v>8795</v>
      </c>
      <c r="D9" s="485"/>
      <c r="E9" s="488">
        <v>1795</v>
      </c>
      <c r="F9" s="489"/>
      <c r="G9" s="488">
        <v>1654</v>
      </c>
      <c r="H9" s="489"/>
      <c r="I9" s="488">
        <v>1121</v>
      </c>
      <c r="J9" s="489"/>
      <c r="K9" s="488">
        <v>1404</v>
      </c>
      <c r="L9" s="489"/>
      <c r="M9" s="488">
        <v>1090</v>
      </c>
      <c r="N9" s="489"/>
      <c r="O9" s="486">
        <v>126</v>
      </c>
      <c r="P9" s="487"/>
      <c r="Q9" s="489"/>
      <c r="R9" s="488">
        <v>1605</v>
      </c>
      <c r="S9" s="490"/>
      <c r="V9" s="458"/>
      <c r="X9" s="458"/>
      <c r="Z9" s="458"/>
      <c r="AB9" s="458"/>
      <c r="AD9" s="458"/>
      <c r="AF9" s="458"/>
      <c r="AH9" s="458"/>
      <c r="AJ9" s="458"/>
      <c r="AL9" s="458"/>
      <c r="AN9" s="458"/>
    </row>
    <row r="10" spans="1:40" s="457" customFormat="1" x14ac:dyDescent="0.2">
      <c r="A10" s="492"/>
      <c r="B10" s="483" t="s">
        <v>0</v>
      </c>
      <c r="C10" s="484">
        <f>SUM(C8:C9)</f>
        <v>17146</v>
      </c>
      <c r="D10" s="485"/>
      <c r="E10" s="488">
        <f>SUM(E8:E9)</f>
        <v>2492</v>
      </c>
      <c r="F10" s="489"/>
      <c r="G10" s="488">
        <f>SUM(G8:G9)</f>
        <v>2217</v>
      </c>
      <c r="H10" s="488"/>
      <c r="I10" s="493">
        <f>SUM(I8:I9)</f>
        <v>2441</v>
      </c>
      <c r="J10" s="488"/>
      <c r="K10" s="493">
        <f>SUM(K8:K9)</f>
        <v>2782</v>
      </c>
      <c r="L10" s="488"/>
      <c r="M10" s="493">
        <f>SUM(M8:M9)</f>
        <v>3514</v>
      </c>
      <c r="N10" s="488"/>
      <c r="O10" s="493">
        <f>SUM(O8:O9)</f>
        <v>499</v>
      </c>
      <c r="P10" s="489"/>
      <c r="Q10" s="488"/>
      <c r="R10" s="493">
        <f>SUM(R8:R9)</f>
        <v>3201</v>
      </c>
      <c r="S10" s="490"/>
      <c r="V10" s="458"/>
      <c r="X10" s="458"/>
      <c r="Z10" s="458"/>
      <c r="AB10" s="458"/>
      <c r="AD10" s="458"/>
      <c r="AF10" s="458"/>
      <c r="AH10" s="458"/>
      <c r="AJ10" s="458"/>
      <c r="AL10" s="458"/>
      <c r="AN10" s="458"/>
    </row>
    <row r="11" spans="1:40" s="457" customFormat="1" ht="19.95" customHeight="1" x14ac:dyDescent="0.2">
      <c r="A11" s="494" t="s">
        <v>90</v>
      </c>
      <c r="B11" s="494" t="s">
        <v>88</v>
      </c>
      <c r="C11" s="484">
        <f>SUM(E11:S11)</f>
        <v>15</v>
      </c>
      <c r="D11" s="495"/>
      <c r="E11" s="486">
        <v>2</v>
      </c>
      <c r="F11" s="487"/>
      <c r="G11" s="496">
        <v>2</v>
      </c>
      <c r="H11" s="487"/>
      <c r="I11" s="496">
        <v>2</v>
      </c>
      <c r="J11" s="487"/>
      <c r="K11" s="496">
        <v>3</v>
      </c>
      <c r="L11" s="487"/>
      <c r="M11" s="496">
        <v>2</v>
      </c>
      <c r="N11" s="487"/>
      <c r="O11" s="496">
        <v>2</v>
      </c>
      <c r="P11" s="487"/>
      <c r="Q11" s="487"/>
      <c r="R11" s="496">
        <v>2</v>
      </c>
      <c r="S11" s="473"/>
      <c r="V11" s="458"/>
      <c r="X11" s="458"/>
      <c r="Z11" s="458"/>
      <c r="AB11" s="458"/>
      <c r="AD11" s="458"/>
      <c r="AF11" s="458"/>
      <c r="AH11" s="458"/>
      <c r="AJ11" s="458"/>
      <c r="AL11" s="458"/>
      <c r="AN11" s="458"/>
    </row>
    <row r="12" spans="1:40" s="457" customFormat="1" ht="19.95" customHeight="1" x14ac:dyDescent="0.2">
      <c r="A12" s="494" t="s">
        <v>402</v>
      </c>
      <c r="B12" s="494" t="s">
        <v>89</v>
      </c>
      <c r="C12" s="497">
        <f>SUM(E12:S12)</f>
        <v>6322</v>
      </c>
      <c r="D12" s="498"/>
      <c r="E12" s="499">
        <v>1153</v>
      </c>
      <c r="F12" s="500"/>
      <c r="G12" s="501">
        <v>1208</v>
      </c>
      <c r="H12" s="500"/>
      <c r="I12" s="502">
        <v>899</v>
      </c>
      <c r="J12" s="503"/>
      <c r="K12" s="501">
        <v>1017</v>
      </c>
      <c r="L12" s="500"/>
      <c r="M12" s="502">
        <v>947</v>
      </c>
      <c r="N12" s="503"/>
      <c r="O12" s="502">
        <v>126</v>
      </c>
      <c r="P12" s="503"/>
      <c r="Q12" s="500"/>
      <c r="R12" s="502">
        <v>972</v>
      </c>
      <c r="S12" s="481"/>
      <c r="V12" s="458"/>
      <c r="X12" s="458"/>
      <c r="Z12" s="458"/>
      <c r="AB12" s="458"/>
      <c r="AD12" s="458"/>
      <c r="AF12" s="458"/>
      <c r="AH12" s="458"/>
      <c r="AJ12" s="458"/>
      <c r="AL12" s="458"/>
      <c r="AN12" s="458"/>
    </row>
    <row r="13" spans="1:40" s="457" customFormat="1" ht="13.5" customHeight="1" x14ac:dyDescent="0.2">
      <c r="A13" s="504" t="s">
        <v>516</v>
      </c>
      <c r="B13" s="504"/>
      <c r="C13" s="504"/>
      <c r="D13" s="504"/>
      <c r="E13" s="504"/>
      <c r="F13" s="504"/>
      <c r="G13" s="504"/>
      <c r="H13" s="504"/>
      <c r="I13" s="504"/>
      <c r="J13" s="504"/>
      <c r="K13" s="504"/>
      <c r="L13" s="504"/>
      <c r="M13" s="504"/>
      <c r="N13" s="504"/>
      <c r="O13" s="504"/>
      <c r="P13" s="504"/>
      <c r="Q13" s="504"/>
      <c r="R13" s="504"/>
      <c r="S13" s="504"/>
      <c r="V13" s="458"/>
      <c r="X13" s="458"/>
      <c r="Z13" s="458"/>
      <c r="AB13" s="458"/>
      <c r="AD13" s="458"/>
      <c r="AF13" s="458"/>
      <c r="AH13" s="458"/>
      <c r="AJ13" s="458"/>
      <c r="AL13" s="458"/>
      <c r="AN13" s="458"/>
    </row>
  </sheetData>
  <sheetProtection sheet="1" objects="1" scenarios="1"/>
  <mergeCells count="16">
    <mergeCell ref="A8:A10"/>
    <mergeCell ref="A6:B6"/>
    <mergeCell ref="A13:S13"/>
    <mergeCell ref="A1:S1"/>
    <mergeCell ref="A3:S3"/>
    <mergeCell ref="R4:S4"/>
    <mergeCell ref="M4:N4"/>
    <mergeCell ref="A7:B7"/>
    <mergeCell ref="O4:P4"/>
    <mergeCell ref="A5:B5"/>
    <mergeCell ref="A4:B4"/>
    <mergeCell ref="C4:D4"/>
    <mergeCell ref="E4:F4"/>
    <mergeCell ref="G4:H4"/>
    <mergeCell ref="I4:J4"/>
    <mergeCell ref="K4:L4"/>
  </mergeCells>
  <phoneticPr fontId="7"/>
  <pageMargins left="0.70866141732283472" right="0.70866141732283472" top="0.78740157480314965" bottom="0.78740157480314965" header="0.51181102362204722" footer="0.51181102362204722"/>
  <pageSetup paperSize="9" orientation="portrait" r:id="rId1"/>
  <headerFooter alignWithMargins="0"/>
  <ignoredErrors>
    <ignoredError sqref="C10:D10 F10 H10 J10 L10 N10 P10:Q10" formula="1"/>
    <ignoredError sqref="E10 G10 I10 K10 M10 O10 R10" formulaRange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N53"/>
  <sheetViews>
    <sheetView showGridLines="0" zoomScaleNormal="100" zoomScaleSheetLayoutView="90" workbookViewId="0">
      <selection activeCell="O1" sqref="O1"/>
    </sheetView>
  </sheetViews>
  <sheetFormatPr defaultColWidth="9" defaultRowHeight="13.2" x14ac:dyDescent="0.2"/>
  <cols>
    <col min="1" max="1" width="12.6640625" style="453" customWidth="1"/>
    <col min="2" max="2" width="7.109375" style="454" customWidth="1"/>
    <col min="3" max="3" width="10.6640625" style="455" customWidth="1"/>
    <col min="4" max="4" width="0.44140625" style="453" customWidth="1"/>
    <col min="5" max="5" width="10.6640625" style="455" customWidth="1"/>
    <col min="6" max="6" width="0.44140625" style="453" customWidth="1"/>
    <col min="7" max="7" width="10.6640625" style="455" customWidth="1"/>
    <col min="8" max="8" width="0.44140625" style="453" customWidth="1"/>
    <col min="9" max="9" width="10.6640625" style="455" customWidth="1"/>
    <col min="10" max="10" width="0.44140625" style="453" customWidth="1"/>
    <col min="11" max="11" width="10.6640625" style="455" customWidth="1"/>
    <col min="12" max="12" width="0.44140625" style="453" customWidth="1"/>
    <col min="13" max="13" width="10.6640625" style="455" customWidth="1"/>
    <col min="14" max="14" width="0.44140625" style="453" customWidth="1"/>
    <col min="15" max="16384" width="9" style="453"/>
  </cols>
  <sheetData>
    <row r="1" spans="1:14" s="399" customFormat="1" ht="23.1" customHeight="1" x14ac:dyDescent="0.2">
      <c r="A1" s="397" t="s">
        <v>403</v>
      </c>
      <c r="B1" s="397"/>
      <c r="C1" s="397"/>
      <c r="D1" s="397"/>
      <c r="E1" s="397"/>
      <c r="F1" s="397"/>
      <c r="G1" s="397"/>
      <c r="H1" s="397"/>
      <c r="I1" s="397"/>
      <c r="J1" s="397"/>
      <c r="K1" s="397"/>
      <c r="L1" s="397"/>
      <c r="M1" s="397"/>
      <c r="N1" s="398"/>
    </row>
    <row r="2" spans="1:14" s="399" customFormat="1" ht="23.1" customHeight="1" x14ac:dyDescent="0.2">
      <c r="A2" s="398"/>
      <c r="B2" s="400"/>
      <c r="C2" s="401"/>
      <c r="D2" s="398"/>
      <c r="E2" s="401"/>
      <c r="F2" s="398"/>
      <c r="G2" s="401"/>
      <c r="H2" s="398"/>
      <c r="I2" s="401"/>
      <c r="J2" s="398"/>
      <c r="K2" s="401"/>
      <c r="L2" s="398"/>
      <c r="M2" s="402"/>
      <c r="N2" s="398"/>
    </row>
    <row r="3" spans="1:14" s="399" customFormat="1" ht="23.1" customHeight="1" x14ac:dyDescent="0.2">
      <c r="A3" s="403" t="s">
        <v>91</v>
      </c>
      <c r="B3" s="403"/>
      <c r="C3" s="403"/>
      <c r="D3" s="403"/>
      <c r="E3" s="403"/>
      <c r="F3" s="403"/>
      <c r="G3" s="403"/>
      <c r="H3" s="403"/>
      <c r="I3" s="403"/>
      <c r="J3" s="403"/>
      <c r="K3" s="403"/>
      <c r="L3" s="403"/>
      <c r="M3" s="403"/>
      <c r="N3" s="398"/>
    </row>
    <row r="4" spans="1:14" s="399" customFormat="1" ht="23.1" customHeight="1" x14ac:dyDescent="0.2">
      <c r="A4" s="404" t="s">
        <v>32</v>
      </c>
      <c r="B4" s="405"/>
      <c r="C4" s="404" t="s">
        <v>276</v>
      </c>
      <c r="D4" s="405"/>
      <c r="E4" s="404" t="s">
        <v>339</v>
      </c>
      <c r="F4" s="405"/>
      <c r="G4" s="404" t="s">
        <v>345</v>
      </c>
      <c r="H4" s="405"/>
      <c r="I4" s="404" t="s">
        <v>367</v>
      </c>
      <c r="J4" s="405"/>
      <c r="K4" s="404" t="s">
        <v>428</v>
      </c>
      <c r="L4" s="405"/>
      <c r="M4" s="404" t="s">
        <v>506</v>
      </c>
      <c r="N4" s="405"/>
    </row>
    <row r="5" spans="1:14" s="399" customFormat="1" x14ac:dyDescent="0.2">
      <c r="A5" s="406" t="s">
        <v>0</v>
      </c>
      <c r="B5" s="407" t="s">
        <v>92</v>
      </c>
      <c r="C5" s="408">
        <f>SUM(C8,C11,C14,C17,C20,C23,C26,C29,C32)</f>
        <v>1645</v>
      </c>
      <c r="D5" s="409"/>
      <c r="E5" s="408">
        <f>SUM(E8,E11,E14,E17,E20,E23,E26,E29,E32)</f>
        <v>1474</v>
      </c>
      <c r="F5" s="409"/>
      <c r="G5" s="408">
        <f>SUM(G8,G11,G14,G17,G20,G23,G26,G29,G32)</f>
        <v>1474</v>
      </c>
      <c r="H5" s="409"/>
      <c r="I5" s="408">
        <v>1340</v>
      </c>
      <c r="J5" s="409"/>
      <c r="K5" s="410">
        <v>1364</v>
      </c>
      <c r="L5" s="411"/>
      <c r="M5" s="410">
        <v>1340</v>
      </c>
      <c r="N5" s="411"/>
    </row>
    <row r="6" spans="1:14" s="399" customFormat="1" x14ac:dyDescent="0.2">
      <c r="A6" s="412"/>
      <c r="B6" s="413" t="s">
        <v>93</v>
      </c>
      <c r="C6" s="414">
        <f>SUM(C9,C12,C15,C18,C21,C24,C27,C30,C33)</f>
        <v>675</v>
      </c>
      <c r="D6" s="415"/>
      <c r="E6" s="414">
        <f>SUM(E9,E12,E15,E18,E21,E24,E27,E30,E33)</f>
        <v>572</v>
      </c>
      <c r="F6" s="415"/>
      <c r="G6" s="414">
        <f>SUM(G9,G12,G15,G18,G21,G24,G27,G30,G33)</f>
        <v>491</v>
      </c>
      <c r="H6" s="415"/>
      <c r="I6" s="414">
        <v>385</v>
      </c>
      <c r="J6" s="415"/>
      <c r="K6" s="416">
        <f>SUM(K9,K12,K15,K18,K21,K24,K27,K33)</f>
        <v>308</v>
      </c>
      <c r="L6" s="417"/>
      <c r="M6" s="416">
        <f>SUM(M9,M12,M15,M18,M21,M24,M27,M33)</f>
        <v>274</v>
      </c>
      <c r="N6" s="417"/>
    </row>
    <row r="7" spans="1:14" s="399" customFormat="1" ht="13.8" thickBot="1" x14ac:dyDescent="0.25">
      <c r="A7" s="418"/>
      <c r="B7" s="419" t="s">
        <v>94</v>
      </c>
      <c r="C7" s="420">
        <f>C6/C5*100</f>
        <v>41.033434650455924</v>
      </c>
      <c r="D7" s="421"/>
      <c r="E7" s="420">
        <f>E6/E5*100</f>
        <v>38.805970149253731</v>
      </c>
      <c r="F7" s="421"/>
      <c r="G7" s="420">
        <f>G6/G5*100</f>
        <v>33.310719131614654</v>
      </c>
      <c r="H7" s="421"/>
      <c r="I7" s="420">
        <f>I6/I5*100</f>
        <v>28.731343283582088</v>
      </c>
      <c r="J7" s="421"/>
      <c r="K7" s="422">
        <f>K6/K5*100</f>
        <v>22.58064516129032</v>
      </c>
      <c r="L7" s="423"/>
      <c r="M7" s="422">
        <f>M6/M5*100</f>
        <v>20.447761194029852</v>
      </c>
      <c r="N7" s="423"/>
    </row>
    <row r="8" spans="1:14" s="399" customFormat="1" ht="13.2" customHeight="1" thickTop="1" x14ac:dyDescent="0.2">
      <c r="A8" s="424" t="s">
        <v>83</v>
      </c>
      <c r="B8" s="425" t="s">
        <v>92</v>
      </c>
      <c r="C8" s="426">
        <v>218</v>
      </c>
      <c r="D8" s="427"/>
      <c r="E8" s="426">
        <v>218</v>
      </c>
      <c r="F8" s="427"/>
      <c r="G8" s="426">
        <v>222</v>
      </c>
      <c r="H8" s="427"/>
      <c r="I8" s="426">
        <v>200</v>
      </c>
      <c r="J8" s="427"/>
      <c r="K8" s="428">
        <v>189</v>
      </c>
      <c r="L8" s="429"/>
      <c r="M8" s="428">
        <v>189</v>
      </c>
      <c r="N8" s="429"/>
    </row>
    <row r="9" spans="1:14" s="399" customFormat="1" ht="13.2" customHeight="1" x14ac:dyDescent="0.2">
      <c r="A9" s="424"/>
      <c r="B9" s="425" t="s">
        <v>93</v>
      </c>
      <c r="C9" s="430">
        <v>114</v>
      </c>
      <c r="D9" s="415"/>
      <c r="E9" s="430">
        <v>114</v>
      </c>
      <c r="F9" s="415"/>
      <c r="G9" s="430">
        <v>95</v>
      </c>
      <c r="H9" s="415"/>
      <c r="I9" s="430">
        <v>65</v>
      </c>
      <c r="J9" s="415"/>
      <c r="K9" s="431">
        <v>49</v>
      </c>
      <c r="L9" s="417"/>
      <c r="M9" s="431">
        <v>40</v>
      </c>
      <c r="N9" s="417"/>
    </row>
    <row r="10" spans="1:14" s="399" customFormat="1" ht="13.2" customHeight="1" x14ac:dyDescent="0.2">
      <c r="A10" s="432"/>
      <c r="B10" s="425" t="s">
        <v>94</v>
      </c>
      <c r="C10" s="433">
        <f>C9/C8*100</f>
        <v>52.293577981651374</v>
      </c>
      <c r="D10" s="434"/>
      <c r="E10" s="433">
        <f>E9/E8*100</f>
        <v>52.293577981651374</v>
      </c>
      <c r="F10" s="434"/>
      <c r="G10" s="433">
        <f>G9/G8*100</f>
        <v>42.792792792792795</v>
      </c>
      <c r="H10" s="434"/>
      <c r="I10" s="433">
        <v>32.5</v>
      </c>
      <c r="J10" s="434"/>
      <c r="K10" s="435">
        <f>K9/K8*100</f>
        <v>25.925925925925924</v>
      </c>
      <c r="L10" s="436"/>
      <c r="M10" s="435">
        <f>M9/M8*100</f>
        <v>21.164021164021165</v>
      </c>
      <c r="N10" s="436"/>
    </row>
    <row r="11" spans="1:14" s="399" customFormat="1" ht="13.2" customHeight="1" x14ac:dyDescent="0.2">
      <c r="A11" s="437" t="s">
        <v>34</v>
      </c>
      <c r="B11" s="425" t="s">
        <v>92</v>
      </c>
      <c r="C11" s="430">
        <v>245</v>
      </c>
      <c r="D11" s="415"/>
      <c r="E11" s="430">
        <v>263</v>
      </c>
      <c r="F11" s="415"/>
      <c r="G11" s="430">
        <v>280</v>
      </c>
      <c r="H11" s="415"/>
      <c r="I11" s="430">
        <v>262</v>
      </c>
      <c r="J11" s="415"/>
      <c r="K11" s="431">
        <v>228</v>
      </c>
      <c r="L11" s="417"/>
      <c r="M11" s="431">
        <v>204</v>
      </c>
      <c r="N11" s="417"/>
    </row>
    <row r="12" spans="1:14" s="399" customFormat="1" ht="13.2" customHeight="1" x14ac:dyDescent="0.2">
      <c r="A12" s="424"/>
      <c r="B12" s="425" t="s">
        <v>93</v>
      </c>
      <c r="C12" s="430">
        <v>79</v>
      </c>
      <c r="D12" s="415"/>
      <c r="E12" s="430">
        <v>77</v>
      </c>
      <c r="F12" s="415"/>
      <c r="G12" s="430">
        <v>70</v>
      </c>
      <c r="H12" s="415"/>
      <c r="I12" s="430">
        <v>50</v>
      </c>
      <c r="J12" s="415"/>
      <c r="K12" s="431">
        <v>39</v>
      </c>
      <c r="L12" s="417"/>
      <c r="M12" s="431">
        <v>36</v>
      </c>
      <c r="N12" s="417"/>
    </row>
    <row r="13" spans="1:14" s="399" customFormat="1" ht="13.2" customHeight="1" x14ac:dyDescent="0.2">
      <c r="A13" s="432"/>
      <c r="B13" s="425" t="s">
        <v>94</v>
      </c>
      <c r="C13" s="433">
        <f>C12/C11*100</f>
        <v>32.244897959183675</v>
      </c>
      <c r="D13" s="434"/>
      <c r="E13" s="433">
        <f>E12/E11*100</f>
        <v>29.277566539923956</v>
      </c>
      <c r="F13" s="434"/>
      <c r="G13" s="433">
        <f>G12/G11*100</f>
        <v>25</v>
      </c>
      <c r="H13" s="434"/>
      <c r="I13" s="433">
        <v>19.079999999999998</v>
      </c>
      <c r="J13" s="434"/>
      <c r="K13" s="435">
        <f>K12/K11*100</f>
        <v>17.105263157894736</v>
      </c>
      <c r="L13" s="436"/>
      <c r="M13" s="435">
        <f>M12/M11*100</f>
        <v>17.647058823529413</v>
      </c>
      <c r="N13" s="436"/>
    </row>
    <row r="14" spans="1:14" s="399" customFormat="1" ht="13.2" customHeight="1" x14ac:dyDescent="0.2">
      <c r="A14" s="437" t="s">
        <v>35</v>
      </c>
      <c r="B14" s="425" t="s">
        <v>92</v>
      </c>
      <c r="C14" s="430">
        <v>217</v>
      </c>
      <c r="D14" s="415"/>
      <c r="E14" s="430">
        <v>223</v>
      </c>
      <c r="F14" s="415"/>
      <c r="G14" s="430">
        <v>219</v>
      </c>
      <c r="H14" s="415"/>
      <c r="I14" s="430">
        <v>189</v>
      </c>
      <c r="J14" s="415"/>
      <c r="K14" s="431">
        <v>174</v>
      </c>
      <c r="L14" s="417"/>
      <c r="M14" s="431">
        <v>167</v>
      </c>
      <c r="N14" s="417"/>
    </row>
    <row r="15" spans="1:14" s="399" customFormat="1" ht="13.2" customHeight="1" x14ac:dyDescent="0.2">
      <c r="A15" s="424"/>
      <c r="B15" s="425" t="s">
        <v>93</v>
      </c>
      <c r="C15" s="430">
        <v>79</v>
      </c>
      <c r="D15" s="415"/>
      <c r="E15" s="430">
        <v>85</v>
      </c>
      <c r="F15" s="415"/>
      <c r="G15" s="430">
        <v>66</v>
      </c>
      <c r="H15" s="415"/>
      <c r="I15" s="430">
        <v>49</v>
      </c>
      <c r="J15" s="415"/>
      <c r="K15" s="431">
        <v>48</v>
      </c>
      <c r="L15" s="417"/>
      <c r="M15" s="431">
        <v>42</v>
      </c>
      <c r="N15" s="417"/>
    </row>
    <row r="16" spans="1:14" s="399" customFormat="1" ht="13.2" customHeight="1" x14ac:dyDescent="0.2">
      <c r="A16" s="432"/>
      <c r="B16" s="425" t="s">
        <v>94</v>
      </c>
      <c r="C16" s="433">
        <f>C15/C14*100</f>
        <v>36.405529953917046</v>
      </c>
      <c r="D16" s="434"/>
      <c r="E16" s="433">
        <f>E15/E14*100</f>
        <v>38.116591928251118</v>
      </c>
      <c r="F16" s="434"/>
      <c r="G16" s="433">
        <f>G15/G14*100</f>
        <v>30.136986301369863</v>
      </c>
      <c r="H16" s="434"/>
      <c r="I16" s="433">
        <v>25.93</v>
      </c>
      <c r="J16" s="434"/>
      <c r="K16" s="435">
        <f>K15/K14*100</f>
        <v>27.586206896551722</v>
      </c>
      <c r="L16" s="436"/>
      <c r="M16" s="435">
        <f>M15/M14*100</f>
        <v>25.149700598802394</v>
      </c>
      <c r="N16" s="436"/>
    </row>
    <row r="17" spans="1:14" s="399" customFormat="1" ht="13.2" customHeight="1" x14ac:dyDescent="0.2">
      <c r="A17" s="437" t="s">
        <v>36</v>
      </c>
      <c r="B17" s="425" t="s">
        <v>92</v>
      </c>
      <c r="C17" s="430">
        <v>225</v>
      </c>
      <c r="D17" s="415"/>
      <c r="E17" s="430">
        <v>220</v>
      </c>
      <c r="F17" s="415"/>
      <c r="G17" s="430">
        <v>209</v>
      </c>
      <c r="H17" s="415"/>
      <c r="I17" s="430">
        <v>197</v>
      </c>
      <c r="J17" s="415"/>
      <c r="K17" s="431">
        <v>174</v>
      </c>
      <c r="L17" s="417"/>
      <c r="M17" s="431">
        <v>156</v>
      </c>
      <c r="N17" s="417"/>
    </row>
    <row r="18" spans="1:14" s="399" customFormat="1" ht="13.2" customHeight="1" x14ac:dyDescent="0.2">
      <c r="A18" s="424"/>
      <c r="B18" s="425" t="s">
        <v>93</v>
      </c>
      <c r="C18" s="430">
        <v>113</v>
      </c>
      <c r="D18" s="415"/>
      <c r="E18" s="430">
        <v>101</v>
      </c>
      <c r="F18" s="415"/>
      <c r="G18" s="430">
        <v>88</v>
      </c>
      <c r="H18" s="415"/>
      <c r="I18" s="430">
        <v>84</v>
      </c>
      <c r="J18" s="415"/>
      <c r="K18" s="431">
        <v>73</v>
      </c>
      <c r="L18" s="417"/>
      <c r="M18" s="431">
        <v>53</v>
      </c>
      <c r="N18" s="417"/>
    </row>
    <row r="19" spans="1:14" s="399" customFormat="1" ht="13.2" customHeight="1" x14ac:dyDescent="0.2">
      <c r="A19" s="432"/>
      <c r="B19" s="425" t="s">
        <v>94</v>
      </c>
      <c r="C19" s="433">
        <f>C18/C17*100</f>
        <v>50.222222222222221</v>
      </c>
      <c r="D19" s="434"/>
      <c r="E19" s="433">
        <f>E18/E17*100</f>
        <v>45.909090909090914</v>
      </c>
      <c r="F19" s="434"/>
      <c r="G19" s="433">
        <f>G18/G17*100</f>
        <v>42.105263157894733</v>
      </c>
      <c r="H19" s="434"/>
      <c r="I19" s="433">
        <v>42.64</v>
      </c>
      <c r="J19" s="434"/>
      <c r="K19" s="435">
        <f>K18/K17*100</f>
        <v>41.954022988505749</v>
      </c>
      <c r="L19" s="436"/>
      <c r="M19" s="435">
        <f>M18/M17*100</f>
        <v>33.974358974358978</v>
      </c>
      <c r="N19" s="436"/>
    </row>
    <row r="20" spans="1:14" s="399" customFormat="1" ht="13.2" customHeight="1" x14ac:dyDescent="0.2">
      <c r="A20" s="437" t="s">
        <v>84</v>
      </c>
      <c r="B20" s="425" t="s">
        <v>92</v>
      </c>
      <c r="C20" s="430">
        <v>186</v>
      </c>
      <c r="D20" s="415"/>
      <c r="E20" s="430">
        <v>181</v>
      </c>
      <c r="F20" s="415"/>
      <c r="G20" s="430">
        <v>174</v>
      </c>
      <c r="H20" s="415"/>
      <c r="I20" s="430">
        <v>139</v>
      </c>
      <c r="J20" s="415"/>
      <c r="K20" s="438"/>
      <c r="L20" s="439"/>
      <c r="M20" s="438"/>
      <c r="N20" s="439"/>
    </row>
    <row r="21" spans="1:14" s="399" customFormat="1" ht="13.2" customHeight="1" x14ac:dyDescent="0.2">
      <c r="A21" s="424"/>
      <c r="B21" s="425" t="s">
        <v>93</v>
      </c>
      <c r="C21" s="430">
        <v>61</v>
      </c>
      <c r="D21" s="415"/>
      <c r="E21" s="430">
        <v>50</v>
      </c>
      <c r="F21" s="415"/>
      <c r="G21" s="430">
        <v>33</v>
      </c>
      <c r="H21" s="415"/>
      <c r="I21" s="430">
        <v>15</v>
      </c>
      <c r="J21" s="415"/>
      <c r="K21" s="440"/>
      <c r="L21" s="441"/>
      <c r="M21" s="440"/>
      <c r="N21" s="441"/>
    </row>
    <row r="22" spans="1:14" s="399" customFormat="1" ht="13.2" customHeight="1" x14ac:dyDescent="0.2">
      <c r="A22" s="432"/>
      <c r="B22" s="425" t="s">
        <v>94</v>
      </c>
      <c r="C22" s="433">
        <f>C21/C20*100</f>
        <v>32.795698924731184</v>
      </c>
      <c r="D22" s="434"/>
      <c r="E22" s="433">
        <f>E21/E20*100</f>
        <v>27.624309392265197</v>
      </c>
      <c r="F22" s="434"/>
      <c r="G22" s="433">
        <f>G21/G20*100</f>
        <v>18.96551724137931</v>
      </c>
      <c r="H22" s="434"/>
      <c r="I22" s="433">
        <v>10.79</v>
      </c>
      <c r="J22" s="434"/>
      <c r="K22" s="442"/>
      <c r="L22" s="443"/>
      <c r="M22" s="442"/>
      <c r="N22" s="443"/>
    </row>
    <row r="23" spans="1:14" s="399" customFormat="1" ht="13.2" customHeight="1" x14ac:dyDescent="0.2">
      <c r="A23" s="437" t="s">
        <v>38</v>
      </c>
      <c r="B23" s="425" t="s">
        <v>92</v>
      </c>
      <c r="C23" s="430">
        <v>210</v>
      </c>
      <c r="D23" s="415"/>
      <c r="E23" s="430">
        <v>221</v>
      </c>
      <c r="F23" s="415"/>
      <c r="G23" s="430">
        <v>219</v>
      </c>
      <c r="H23" s="415"/>
      <c r="I23" s="430">
        <v>199</v>
      </c>
      <c r="J23" s="415"/>
      <c r="K23" s="431">
        <v>170</v>
      </c>
      <c r="L23" s="417"/>
      <c r="M23" s="431">
        <v>186</v>
      </c>
      <c r="N23" s="417"/>
    </row>
    <row r="24" spans="1:14" s="399" customFormat="1" ht="13.2" customHeight="1" x14ac:dyDescent="0.2">
      <c r="A24" s="424"/>
      <c r="B24" s="425" t="s">
        <v>93</v>
      </c>
      <c r="C24" s="430">
        <v>87</v>
      </c>
      <c r="D24" s="415"/>
      <c r="E24" s="430">
        <v>71</v>
      </c>
      <c r="F24" s="415"/>
      <c r="G24" s="430">
        <v>69</v>
      </c>
      <c r="H24" s="415"/>
      <c r="I24" s="430">
        <v>57</v>
      </c>
      <c r="J24" s="415"/>
      <c r="K24" s="431">
        <v>47</v>
      </c>
      <c r="L24" s="417"/>
      <c r="M24" s="431">
        <v>48</v>
      </c>
      <c r="N24" s="417"/>
    </row>
    <row r="25" spans="1:14" s="399" customFormat="1" ht="13.2" customHeight="1" x14ac:dyDescent="0.2">
      <c r="A25" s="432"/>
      <c r="B25" s="425" t="s">
        <v>94</v>
      </c>
      <c r="C25" s="433">
        <f>C24/C23*100</f>
        <v>41.428571428571431</v>
      </c>
      <c r="D25" s="434"/>
      <c r="E25" s="433">
        <f>E24/E23*100</f>
        <v>32.126696832579185</v>
      </c>
      <c r="F25" s="434"/>
      <c r="G25" s="433">
        <f>G24/G23*100</f>
        <v>31.506849315068493</v>
      </c>
      <c r="H25" s="434"/>
      <c r="I25" s="433">
        <v>28.64</v>
      </c>
      <c r="J25" s="434"/>
      <c r="K25" s="435">
        <f>K24/K23*100</f>
        <v>27.647058823529413</v>
      </c>
      <c r="L25" s="436"/>
      <c r="M25" s="435">
        <f>M24/M23*100</f>
        <v>25.806451612903224</v>
      </c>
      <c r="N25" s="436"/>
    </row>
    <row r="26" spans="1:14" s="399" customFormat="1" ht="13.2" customHeight="1" x14ac:dyDescent="0.2">
      <c r="A26" s="437" t="s">
        <v>39</v>
      </c>
      <c r="B26" s="425" t="s">
        <v>92</v>
      </c>
      <c r="C26" s="430">
        <v>15</v>
      </c>
      <c r="D26" s="415"/>
      <c r="E26" s="430">
        <v>8</v>
      </c>
      <c r="F26" s="415"/>
      <c r="G26" s="430">
        <v>15</v>
      </c>
      <c r="H26" s="415"/>
      <c r="I26" s="430">
        <v>18</v>
      </c>
      <c r="J26" s="415"/>
      <c r="K26" s="431">
        <v>12</v>
      </c>
      <c r="L26" s="417"/>
      <c r="M26" s="431">
        <v>16</v>
      </c>
      <c r="N26" s="417"/>
    </row>
    <row r="27" spans="1:14" s="399" customFormat="1" ht="13.2" customHeight="1" x14ac:dyDescent="0.2">
      <c r="A27" s="424"/>
      <c r="B27" s="425" t="s">
        <v>93</v>
      </c>
      <c r="C27" s="430">
        <v>9</v>
      </c>
      <c r="D27" s="415"/>
      <c r="E27" s="430">
        <v>8</v>
      </c>
      <c r="F27" s="415"/>
      <c r="G27" s="430">
        <v>9</v>
      </c>
      <c r="H27" s="415"/>
      <c r="I27" s="430">
        <v>9</v>
      </c>
      <c r="J27" s="415"/>
      <c r="K27" s="431">
        <v>8</v>
      </c>
      <c r="L27" s="417"/>
      <c r="M27" s="431">
        <v>7</v>
      </c>
      <c r="N27" s="417"/>
    </row>
    <row r="28" spans="1:14" s="399" customFormat="1" ht="13.2" customHeight="1" x14ac:dyDescent="0.2">
      <c r="A28" s="432"/>
      <c r="B28" s="425" t="s">
        <v>94</v>
      </c>
      <c r="C28" s="433">
        <f>C27/C26*100</f>
        <v>60</v>
      </c>
      <c r="D28" s="434"/>
      <c r="E28" s="433">
        <f>E27/E26*100</f>
        <v>100</v>
      </c>
      <c r="F28" s="434"/>
      <c r="G28" s="433">
        <f>G27/G26*100</f>
        <v>60</v>
      </c>
      <c r="H28" s="434"/>
      <c r="I28" s="433">
        <v>50</v>
      </c>
      <c r="J28" s="434"/>
      <c r="K28" s="435">
        <f>K27/K26*100</f>
        <v>66.666666666666657</v>
      </c>
      <c r="L28" s="436"/>
      <c r="M28" s="435">
        <f>M27/M26*100</f>
        <v>43.75</v>
      </c>
      <c r="N28" s="436"/>
    </row>
    <row r="29" spans="1:14" s="399" customFormat="1" ht="13.2" customHeight="1" x14ac:dyDescent="0.2">
      <c r="A29" s="437" t="s">
        <v>95</v>
      </c>
      <c r="B29" s="425" t="s">
        <v>92</v>
      </c>
      <c r="C29" s="430">
        <v>182</v>
      </c>
      <c r="D29" s="415"/>
      <c r="E29" s="444"/>
      <c r="F29" s="445"/>
      <c r="G29" s="444"/>
      <c r="H29" s="445"/>
      <c r="I29" s="444"/>
      <c r="J29" s="445"/>
      <c r="K29" s="438"/>
      <c r="L29" s="439"/>
      <c r="M29" s="438"/>
      <c r="N29" s="439"/>
    </row>
    <row r="30" spans="1:14" s="399" customFormat="1" ht="13.2" customHeight="1" x14ac:dyDescent="0.2">
      <c r="A30" s="424"/>
      <c r="B30" s="425" t="s">
        <v>93</v>
      </c>
      <c r="C30" s="430">
        <v>59</v>
      </c>
      <c r="D30" s="415"/>
      <c r="E30" s="446"/>
      <c r="F30" s="447"/>
      <c r="G30" s="446"/>
      <c r="H30" s="447"/>
      <c r="I30" s="446"/>
      <c r="J30" s="447"/>
      <c r="K30" s="440"/>
      <c r="L30" s="441"/>
      <c r="M30" s="440"/>
      <c r="N30" s="441"/>
    </row>
    <row r="31" spans="1:14" s="399" customFormat="1" ht="13.2" customHeight="1" x14ac:dyDescent="0.2">
      <c r="A31" s="432"/>
      <c r="B31" s="425" t="s">
        <v>94</v>
      </c>
      <c r="C31" s="433">
        <f>C30/C29*100</f>
        <v>32.417582417582416</v>
      </c>
      <c r="D31" s="434"/>
      <c r="E31" s="448"/>
      <c r="F31" s="449"/>
      <c r="G31" s="448"/>
      <c r="H31" s="449"/>
      <c r="I31" s="448"/>
      <c r="J31" s="449"/>
      <c r="K31" s="442"/>
      <c r="L31" s="443"/>
      <c r="M31" s="442"/>
      <c r="N31" s="443"/>
    </row>
    <row r="32" spans="1:14" s="399" customFormat="1" ht="13.2" customHeight="1" x14ac:dyDescent="0.2">
      <c r="A32" s="437" t="s">
        <v>85</v>
      </c>
      <c r="B32" s="425" t="s">
        <v>92</v>
      </c>
      <c r="C32" s="430">
        <v>147</v>
      </c>
      <c r="D32" s="415"/>
      <c r="E32" s="430">
        <v>140</v>
      </c>
      <c r="F32" s="415"/>
      <c r="G32" s="430">
        <v>136</v>
      </c>
      <c r="H32" s="415"/>
      <c r="I32" s="430">
        <v>136</v>
      </c>
      <c r="J32" s="415"/>
      <c r="K32" s="431">
        <v>128</v>
      </c>
      <c r="L32" s="417"/>
      <c r="M32" s="431">
        <v>127</v>
      </c>
      <c r="N32" s="417"/>
    </row>
    <row r="33" spans="1:14" s="399" customFormat="1" ht="13.2" customHeight="1" x14ac:dyDescent="0.2">
      <c r="A33" s="424"/>
      <c r="B33" s="425" t="s">
        <v>93</v>
      </c>
      <c r="C33" s="430">
        <v>74</v>
      </c>
      <c r="D33" s="415"/>
      <c r="E33" s="430">
        <v>66</v>
      </c>
      <c r="F33" s="415"/>
      <c r="G33" s="430">
        <v>61</v>
      </c>
      <c r="H33" s="415"/>
      <c r="I33" s="430">
        <v>56</v>
      </c>
      <c r="J33" s="415"/>
      <c r="K33" s="431">
        <v>44</v>
      </c>
      <c r="L33" s="417"/>
      <c r="M33" s="431">
        <v>48</v>
      </c>
      <c r="N33" s="417"/>
    </row>
    <row r="34" spans="1:14" s="399" customFormat="1" ht="13.2" customHeight="1" x14ac:dyDescent="0.2">
      <c r="A34" s="432"/>
      <c r="B34" s="425" t="s">
        <v>94</v>
      </c>
      <c r="C34" s="433">
        <f>C33/C32*100</f>
        <v>50.34013605442177</v>
      </c>
      <c r="D34" s="434"/>
      <c r="E34" s="433">
        <f>E33/E32*100</f>
        <v>47.142857142857139</v>
      </c>
      <c r="F34" s="434"/>
      <c r="G34" s="433">
        <f>G33/G32*100</f>
        <v>44.852941176470587</v>
      </c>
      <c r="H34" s="434"/>
      <c r="I34" s="433">
        <v>41.18</v>
      </c>
      <c r="J34" s="434"/>
      <c r="K34" s="435">
        <f>K33/K32*100</f>
        <v>34.375</v>
      </c>
      <c r="L34" s="436"/>
      <c r="M34" s="435">
        <f>M33/M32*100</f>
        <v>37.795275590551178</v>
      </c>
      <c r="N34" s="436"/>
    </row>
    <row r="35" spans="1:14" s="399" customFormat="1" ht="13.2" customHeight="1" x14ac:dyDescent="0.2">
      <c r="A35" s="450" t="s">
        <v>465</v>
      </c>
      <c r="B35" s="450"/>
      <c r="C35" s="450"/>
      <c r="D35" s="450"/>
      <c r="E35" s="450"/>
      <c r="F35" s="450"/>
      <c r="G35" s="450"/>
      <c r="H35" s="450"/>
      <c r="I35" s="450"/>
      <c r="J35" s="450"/>
      <c r="K35" s="450"/>
      <c r="L35" s="451"/>
      <c r="M35" s="451"/>
      <c r="N35" s="398"/>
    </row>
    <row r="36" spans="1:14" s="399" customFormat="1" ht="13.2" customHeight="1" x14ac:dyDescent="0.2">
      <c r="A36" s="451" t="s">
        <v>233</v>
      </c>
      <c r="B36" s="451"/>
      <c r="C36" s="451"/>
      <c r="D36" s="451"/>
      <c r="E36" s="451"/>
      <c r="F36" s="451"/>
      <c r="G36" s="451"/>
      <c r="H36" s="451"/>
      <c r="I36" s="451"/>
      <c r="J36" s="451"/>
      <c r="K36" s="451"/>
      <c r="L36" s="451"/>
      <c r="M36" s="451"/>
      <c r="N36" s="398"/>
    </row>
    <row r="37" spans="1:14" s="399" customFormat="1" ht="13.2" customHeight="1" x14ac:dyDescent="0.2">
      <c r="A37" s="452" t="s">
        <v>517</v>
      </c>
      <c r="B37" s="452"/>
      <c r="C37" s="452"/>
      <c r="D37" s="452"/>
      <c r="E37" s="452"/>
      <c r="F37" s="452"/>
      <c r="G37" s="452"/>
      <c r="H37" s="452"/>
      <c r="I37" s="452"/>
      <c r="J37" s="452"/>
      <c r="K37" s="452"/>
      <c r="L37" s="452"/>
      <c r="M37" s="452"/>
      <c r="N37" s="398"/>
    </row>
    <row r="38" spans="1:14" s="399" customFormat="1" ht="13.2" customHeight="1" x14ac:dyDescent="0.2">
      <c r="A38" s="452" t="s">
        <v>518</v>
      </c>
      <c r="B38" s="452"/>
      <c r="C38" s="452"/>
      <c r="D38" s="452"/>
      <c r="E38" s="452"/>
      <c r="F38" s="452"/>
      <c r="G38" s="452"/>
      <c r="H38" s="452"/>
      <c r="I38" s="452"/>
      <c r="J38" s="452"/>
      <c r="K38" s="452"/>
      <c r="L38" s="452"/>
      <c r="M38" s="452"/>
    </row>
    <row r="39" spans="1:14" ht="13.2" customHeight="1" x14ac:dyDescent="0.2">
      <c r="A39" s="452"/>
      <c r="B39" s="452"/>
      <c r="C39" s="452"/>
      <c r="D39" s="452"/>
      <c r="E39" s="452"/>
      <c r="F39" s="452"/>
      <c r="G39" s="452"/>
      <c r="H39" s="452"/>
      <c r="I39" s="452"/>
      <c r="J39" s="452"/>
      <c r="K39" s="452"/>
      <c r="L39" s="452"/>
      <c r="M39" s="452"/>
      <c r="N39" s="398"/>
    </row>
    <row r="40" spans="1:14" ht="13.2" customHeight="1" x14ac:dyDescent="0.2">
      <c r="A40" s="452"/>
      <c r="B40" s="452"/>
      <c r="C40" s="452"/>
      <c r="D40" s="452"/>
      <c r="E40" s="452"/>
      <c r="F40" s="452"/>
      <c r="G40" s="452"/>
      <c r="H40" s="452"/>
      <c r="I40" s="452"/>
      <c r="J40" s="452"/>
      <c r="K40" s="452"/>
      <c r="L40" s="452"/>
      <c r="M40" s="452"/>
      <c r="N40" s="399"/>
    </row>
    <row r="41" spans="1:14" ht="13.2" customHeight="1" x14ac:dyDescent="0.2"/>
    <row r="42" spans="1:14" ht="13.2" customHeight="1" x14ac:dyDescent="0.2"/>
    <row r="43" spans="1:14" ht="13.2" customHeight="1" x14ac:dyDescent="0.2"/>
    <row r="44" spans="1:14" ht="13.2" customHeight="1" x14ac:dyDescent="0.2"/>
    <row r="45" spans="1:14" ht="13.2" customHeight="1" x14ac:dyDescent="0.2"/>
    <row r="46" spans="1:14" ht="13.2" customHeight="1" x14ac:dyDescent="0.2"/>
    <row r="47" spans="1:14" ht="13.2" customHeight="1" x14ac:dyDescent="0.2"/>
    <row r="48" spans="1:14" ht="13.2" customHeight="1" x14ac:dyDescent="0.2"/>
    <row r="49" ht="13.5" customHeight="1" x14ac:dyDescent="0.2"/>
    <row r="50" ht="13.5" customHeight="1" x14ac:dyDescent="0.2"/>
    <row r="51" ht="13.5" customHeight="1" x14ac:dyDescent="0.2"/>
    <row r="52" ht="13.5" customHeight="1" x14ac:dyDescent="0.2"/>
    <row r="53" ht="13.5" customHeight="1" x14ac:dyDescent="0.2"/>
  </sheetData>
  <sheetProtection sheet="1" objects="1" scenarios="1"/>
  <mergeCells count="32">
    <mergeCell ref="M20:N22"/>
    <mergeCell ref="A1:M1"/>
    <mergeCell ref="A3:M3"/>
    <mergeCell ref="A4:B4"/>
    <mergeCell ref="K4:L4"/>
    <mergeCell ref="M4:N4"/>
    <mergeCell ref="K20:L22"/>
    <mergeCell ref="C4:D4"/>
    <mergeCell ref="E4:F4"/>
    <mergeCell ref="G4:H4"/>
    <mergeCell ref="I4:J4"/>
    <mergeCell ref="A23:A25"/>
    <mergeCell ref="A26:A28"/>
    <mergeCell ref="A5:A7"/>
    <mergeCell ref="A8:A10"/>
    <mergeCell ref="A11:A13"/>
    <mergeCell ref="A14:A16"/>
    <mergeCell ref="A17:A19"/>
    <mergeCell ref="A20:A22"/>
    <mergeCell ref="A29:A31"/>
    <mergeCell ref="K29:L31"/>
    <mergeCell ref="M29:N31"/>
    <mergeCell ref="A32:A34"/>
    <mergeCell ref="A38:M38"/>
    <mergeCell ref="E29:F31"/>
    <mergeCell ref="G29:H31"/>
    <mergeCell ref="I29:J31"/>
    <mergeCell ref="A39:M39"/>
    <mergeCell ref="A40:M40"/>
    <mergeCell ref="A35:M35"/>
    <mergeCell ref="A36:M36"/>
    <mergeCell ref="A37:M37"/>
  </mergeCells>
  <phoneticPr fontId="7"/>
  <pageMargins left="0.70866141732283472" right="0.70866141732283472" top="0.78740157480314965" bottom="0.78740157480314965" header="0.51181102362204722" footer="0.51181102362204722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U25"/>
  <sheetViews>
    <sheetView showGridLines="0" zoomScaleNormal="100" workbookViewId="0">
      <selection activeCell="S1" sqref="S1"/>
    </sheetView>
  </sheetViews>
  <sheetFormatPr defaultColWidth="9" defaultRowHeight="13.2" x14ac:dyDescent="0.2"/>
  <cols>
    <col min="1" max="1" width="0.44140625" style="284" customWidth="1"/>
    <col min="2" max="2" width="12.77734375" style="319" customWidth="1"/>
    <col min="3" max="3" width="0.33203125" style="319" customWidth="1"/>
    <col min="4" max="4" width="10.6640625" style="395" customWidth="1"/>
    <col min="5" max="5" width="0.44140625" style="396" customWidth="1"/>
    <col min="6" max="6" width="10.6640625" style="395" customWidth="1"/>
    <col min="7" max="7" width="0.44140625" style="396" customWidth="1"/>
    <col min="8" max="8" width="5" style="396" customWidth="1"/>
    <col min="9" max="9" width="6.21875" style="319" customWidth="1"/>
    <col min="10" max="10" width="0.44140625" style="284" customWidth="1"/>
    <col min="11" max="11" width="10.6640625" style="319" customWidth="1"/>
    <col min="12" max="12" width="0.44140625" style="284" customWidth="1"/>
    <col min="13" max="13" width="9.109375" style="319" customWidth="1"/>
    <col min="14" max="14" width="0.44140625" style="284" customWidth="1"/>
    <col min="15" max="15" width="9.109375" style="319" customWidth="1"/>
    <col min="16" max="16" width="0.44140625" style="284" customWidth="1"/>
    <col min="17" max="17" width="9.109375" style="319" customWidth="1"/>
    <col min="18" max="18" width="0.44140625" style="284" customWidth="1"/>
    <col min="19" max="19" width="9" style="284"/>
    <col min="20" max="20" width="0.88671875" style="284" customWidth="1"/>
    <col min="21" max="21" width="9" style="284"/>
    <col min="22" max="22" width="0.88671875" style="284" customWidth="1"/>
    <col min="23" max="16384" width="9" style="284"/>
  </cols>
  <sheetData>
    <row r="1" spans="1:21" s="280" customFormat="1" ht="23.1" customHeight="1" x14ac:dyDescent="0.2">
      <c r="A1" s="278" t="s">
        <v>449</v>
      </c>
      <c r="B1" s="278"/>
      <c r="C1" s="278"/>
      <c r="D1" s="278"/>
      <c r="E1" s="278"/>
      <c r="F1" s="278"/>
      <c r="G1" s="278"/>
      <c r="H1" s="278"/>
      <c r="I1" s="278"/>
      <c r="J1" s="278"/>
      <c r="K1" s="278"/>
      <c r="L1" s="278"/>
      <c r="M1" s="278"/>
      <c r="N1" s="278"/>
      <c r="O1" s="278"/>
      <c r="P1" s="278"/>
      <c r="Q1" s="278"/>
      <c r="R1" s="278"/>
      <c r="S1" s="279"/>
      <c r="U1" s="279"/>
    </row>
    <row r="2" spans="1:21" s="284" customFormat="1" ht="23.1" customHeight="1" x14ac:dyDescent="0.2">
      <c r="A2" s="281"/>
      <c r="B2" s="282"/>
      <c r="C2" s="282"/>
      <c r="D2" s="283"/>
      <c r="E2" s="283"/>
      <c r="F2" s="283"/>
      <c r="G2" s="283"/>
      <c r="H2" s="283"/>
      <c r="I2" s="282"/>
      <c r="J2" s="282"/>
      <c r="K2" s="282"/>
      <c r="L2" s="282"/>
      <c r="M2" s="282"/>
      <c r="N2" s="282"/>
      <c r="O2" s="282"/>
      <c r="P2" s="282"/>
      <c r="Q2" s="282"/>
      <c r="R2" s="282"/>
    </row>
    <row r="3" spans="1:21" s="284" customFormat="1" ht="23.1" customHeight="1" x14ac:dyDescent="0.2">
      <c r="A3" s="285" t="s">
        <v>514</v>
      </c>
      <c r="B3" s="285"/>
      <c r="C3" s="285"/>
      <c r="D3" s="285"/>
      <c r="E3" s="285"/>
      <c r="F3" s="285"/>
      <c r="G3" s="285"/>
      <c r="H3" s="285"/>
      <c r="I3" s="285"/>
      <c r="J3" s="285"/>
      <c r="K3" s="285"/>
      <c r="L3" s="285"/>
      <c r="M3" s="285"/>
      <c r="N3" s="285"/>
      <c r="O3" s="285"/>
      <c r="P3" s="285"/>
      <c r="Q3" s="285"/>
      <c r="R3" s="286"/>
    </row>
    <row r="4" spans="1:21" s="284" customFormat="1" ht="18" customHeight="1" x14ac:dyDescent="0.2">
      <c r="A4" s="287" t="s">
        <v>445</v>
      </c>
      <c r="B4" s="288"/>
      <c r="C4" s="289"/>
      <c r="D4" s="287" t="s">
        <v>450</v>
      </c>
      <c r="E4" s="289"/>
      <c r="F4" s="287" t="s">
        <v>444</v>
      </c>
      <c r="G4" s="289"/>
      <c r="H4" s="287" t="s">
        <v>443</v>
      </c>
      <c r="I4" s="288"/>
      <c r="J4" s="289"/>
      <c r="K4" s="290" t="s">
        <v>442</v>
      </c>
      <c r="L4" s="291"/>
      <c r="M4" s="291"/>
      <c r="N4" s="291"/>
      <c r="O4" s="291"/>
      <c r="P4" s="291"/>
      <c r="Q4" s="291"/>
      <c r="R4" s="292"/>
    </row>
    <row r="5" spans="1:21" s="284" customFormat="1" ht="18" customHeight="1" x14ac:dyDescent="0.2">
      <c r="A5" s="293"/>
      <c r="B5" s="294"/>
      <c r="C5" s="295"/>
      <c r="D5" s="293"/>
      <c r="E5" s="295"/>
      <c r="F5" s="293"/>
      <c r="G5" s="295"/>
      <c r="H5" s="293"/>
      <c r="I5" s="294"/>
      <c r="J5" s="295"/>
      <c r="K5" s="290" t="s">
        <v>15</v>
      </c>
      <c r="L5" s="292"/>
      <c r="M5" s="290" t="s">
        <v>441</v>
      </c>
      <c r="N5" s="292"/>
      <c r="O5" s="290" t="s">
        <v>440</v>
      </c>
      <c r="P5" s="292"/>
      <c r="Q5" s="290" t="s">
        <v>439</v>
      </c>
      <c r="R5" s="292"/>
    </row>
    <row r="6" spans="1:21" s="284" customFormat="1" ht="18" customHeight="1" x14ac:dyDescent="0.2">
      <c r="A6" s="296"/>
      <c r="B6" s="297"/>
      <c r="C6" s="298"/>
      <c r="D6" s="299" t="s">
        <v>438</v>
      </c>
      <c r="E6" s="300"/>
      <c r="F6" s="299"/>
      <c r="G6" s="300"/>
      <c r="H6" s="301"/>
      <c r="I6" s="302" t="s">
        <v>437</v>
      </c>
      <c r="J6" s="303"/>
      <c r="K6" s="302" t="s">
        <v>437</v>
      </c>
      <c r="L6" s="303"/>
      <c r="M6" s="302" t="s">
        <v>437</v>
      </c>
      <c r="N6" s="303"/>
      <c r="O6" s="302" t="s">
        <v>437</v>
      </c>
      <c r="P6" s="303"/>
      <c r="Q6" s="302" t="s">
        <v>437</v>
      </c>
      <c r="R6" s="303"/>
    </row>
    <row r="7" spans="1:21" s="284" customFormat="1" ht="18" customHeight="1" x14ac:dyDescent="0.15">
      <c r="A7" s="304"/>
      <c r="B7" s="301" t="s">
        <v>513</v>
      </c>
      <c r="C7" s="305"/>
      <c r="D7" s="306">
        <v>168</v>
      </c>
      <c r="E7" s="300"/>
      <c r="F7" s="306">
        <v>39</v>
      </c>
      <c r="G7" s="300"/>
      <c r="H7" s="301"/>
      <c r="I7" s="307">
        <v>1070</v>
      </c>
      <c r="J7" s="308"/>
      <c r="K7" s="309">
        <f>M7+O7+Q7</f>
        <v>842</v>
      </c>
      <c r="L7" s="308"/>
      <c r="M7" s="310">
        <v>178</v>
      </c>
      <c r="N7" s="308"/>
      <c r="O7" s="310">
        <v>113</v>
      </c>
      <c r="P7" s="308"/>
      <c r="Q7" s="310">
        <v>551</v>
      </c>
      <c r="R7" s="311"/>
    </row>
    <row r="8" spans="1:21" s="284" customFormat="1" ht="18" customHeight="1" x14ac:dyDescent="0.15">
      <c r="A8" s="304"/>
      <c r="B8" s="301" t="s">
        <v>436</v>
      </c>
      <c r="C8" s="305"/>
      <c r="D8" s="312">
        <v>169</v>
      </c>
      <c r="E8" s="313"/>
      <c r="F8" s="314">
        <v>40</v>
      </c>
      <c r="G8" s="313"/>
      <c r="H8" s="315"/>
      <c r="I8" s="307">
        <v>845</v>
      </c>
      <c r="J8" s="308"/>
      <c r="K8" s="309">
        <f>M8+O8+Q8</f>
        <v>800</v>
      </c>
      <c r="L8" s="308"/>
      <c r="M8" s="310">
        <v>171</v>
      </c>
      <c r="N8" s="308"/>
      <c r="O8" s="310">
        <v>111</v>
      </c>
      <c r="P8" s="308"/>
      <c r="Q8" s="310">
        <v>518</v>
      </c>
      <c r="R8" s="311"/>
    </row>
    <row r="9" spans="1:21" s="284" customFormat="1" ht="18" customHeight="1" x14ac:dyDescent="0.15">
      <c r="A9" s="304"/>
      <c r="B9" s="301" t="s">
        <v>435</v>
      </c>
      <c r="C9" s="305"/>
      <c r="D9" s="312">
        <v>168</v>
      </c>
      <c r="E9" s="313"/>
      <c r="F9" s="312">
        <v>40</v>
      </c>
      <c r="G9" s="313"/>
      <c r="H9" s="315"/>
      <c r="I9" s="307">
        <v>845</v>
      </c>
      <c r="J9" s="308"/>
      <c r="K9" s="309">
        <f>M9+O9+Q9</f>
        <v>743</v>
      </c>
      <c r="L9" s="308"/>
      <c r="M9" s="316">
        <v>160</v>
      </c>
      <c r="N9" s="308"/>
      <c r="O9" s="310">
        <v>100</v>
      </c>
      <c r="P9" s="308"/>
      <c r="Q9" s="310">
        <v>483</v>
      </c>
      <c r="R9" s="311"/>
    </row>
    <row r="10" spans="1:21" s="319" customFormat="1" ht="18" customHeight="1" x14ac:dyDescent="0.15">
      <c r="A10" s="304"/>
      <c r="B10" s="301" t="s">
        <v>434</v>
      </c>
      <c r="C10" s="305"/>
      <c r="D10" s="306">
        <v>170</v>
      </c>
      <c r="E10" s="300"/>
      <c r="F10" s="306">
        <v>39</v>
      </c>
      <c r="G10" s="300"/>
      <c r="H10" s="317">
        <v>845</v>
      </c>
      <c r="I10" s="318"/>
      <c r="J10" s="308"/>
      <c r="K10" s="309">
        <f>M10+O10+Q10</f>
        <v>676</v>
      </c>
      <c r="L10" s="308"/>
      <c r="M10" s="316">
        <v>166</v>
      </c>
      <c r="N10" s="308"/>
      <c r="O10" s="310">
        <v>96</v>
      </c>
      <c r="P10" s="308"/>
      <c r="Q10" s="310">
        <v>414</v>
      </c>
      <c r="R10" s="311"/>
    </row>
    <row r="11" spans="1:21" s="319" customFormat="1" ht="18" customHeight="1" x14ac:dyDescent="0.15">
      <c r="A11" s="304"/>
      <c r="B11" s="320" t="s">
        <v>507</v>
      </c>
      <c r="C11" s="321"/>
      <c r="D11" s="322">
        <v>167</v>
      </c>
      <c r="E11" s="323"/>
      <c r="F11" s="322">
        <v>37</v>
      </c>
      <c r="G11" s="323"/>
      <c r="H11" s="324">
        <f>SUM(H12:I13)</f>
        <v>845</v>
      </c>
      <c r="I11" s="325"/>
      <c r="J11" s="326"/>
      <c r="K11" s="327">
        <f>M11+O11+Q11</f>
        <v>667</v>
      </c>
      <c r="L11" s="326"/>
      <c r="M11" s="328">
        <f>M12+M13</f>
        <v>180</v>
      </c>
      <c r="N11" s="326"/>
      <c r="O11" s="329">
        <f>O12+O13</f>
        <v>108</v>
      </c>
      <c r="P11" s="326"/>
      <c r="Q11" s="329">
        <f>Q12+Q13</f>
        <v>379</v>
      </c>
      <c r="R11" s="330"/>
    </row>
    <row r="12" spans="1:21" s="319" customFormat="1" ht="18" customHeight="1" x14ac:dyDescent="0.15">
      <c r="A12" s="304"/>
      <c r="B12" s="331" t="s">
        <v>451</v>
      </c>
      <c r="C12" s="321"/>
      <c r="D12" s="322"/>
      <c r="E12" s="323"/>
      <c r="F12" s="322"/>
      <c r="G12" s="323"/>
      <c r="H12" s="332">
        <v>310</v>
      </c>
      <c r="I12" s="333"/>
      <c r="J12" s="326"/>
      <c r="K12" s="334">
        <v>169</v>
      </c>
      <c r="L12" s="335"/>
      <c r="M12" s="336">
        <v>0</v>
      </c>
      <c r="N12" s="335"/>
      <c r="O12" s="337">
        <v>0</v>
      </c>
      <c r="P12" s="335"/>
      <c r="Q12" s="337">
        <v>169</v>
      </c>
      <c r="R12" s="330"/>
    </row>
    <row r="13" spans="1:21" s="319" customFormat="1" ht="18" customHeight="1" x14ac:dyDescent="0.15">
      <c r="A13" s="304"/>
      <c r="B13" s="331" t="s">
        <v>452</v>
      </c>
      <c r="C13" s="321"/>
      <c r="D13" s="322"/>
      <c r="E13" s="323"/>
      <c r="F13" s="322"/>
      <c r="G13" s="323"/>
      <c r="H13" s="332">
        <v>535</v>
      </c>
      <c r="I13" s="333"/>
      <c r="J13" s="326"/>
      <c r="K13" s="334">
        <f>M13+O13+Q13</f>
        <v>498</v>
      </c>
      <c r="L13" s="335"/>
      <c r="M13" s="336">
        <v>180</v>
      </c>
      <c r="N13" s="335"/>
      <c r="O13" s="337">
        <v>108</v>
      </c>
      <c r="P13" s="335"/>
      <c r="Q13" s="337">
        <v>210</v>
      </c>
      <c r="R13" s="330"/>
    </row>
    <row r="14" spans="1:21" s="284" customFormat="1" ht="7.5" customHeight="1" thickBot="1" x14ac:dyDescent="0.2">
      <c r="A14" s="338"/>
      <c r="B14" s="339"/>
      <c r="C14" s="340"/>
      <c r="D14" s="341"/>
      <c r="E14" s="342"/>
      <c r="F14" s="341"/>
      <c r="G14" s="342"/>
      <c r="H14" s="343"/>
      <c r="I14" s="344"/>
      <c r="J14" s="345"/>
      <c r="K14" s="346"/>
      <c r="L14" s="345"/>
      <c r="M14" s="347"/>
      <c r="N14" s="345"/>
      <c r="O14" s="348"/>
      <c r="P14" s="345"/>
      <c r="Q14" s="348"/>
      <c r="R14" s="349"/>
    </row>
    <row r="15" spans="1:21" s="284" customFormat="1" ht="18" customHeight="1" thickTop="1" x14ac:dyDescent="0.15">
      <c r="A15" s="304"/>
      <c r="B15" s="350" t="s">
        <v>433</v>
      </c>
      <c r="C15" s="351"/>
      <c r="D15" s="352">
        <v>37</v>
      </c>
      <c r="E15" s="353"/>
      <c r="F15" s="352">
        <v>8</v>
      </c>
      <c r="G15" s="354"/>
      <c r="H15" s="355" t="s">
        <v>453</v>
      </c>
      <c r="I15" s="356">
        <v>60</v>
      </c>
      <c r="J15" s="357"/>
      <c r="K15" s="358">
        <v>44</v>
      </c>
      <c r="L15" s="357"/>
      <c r="M15" s="359">
        <v>0</v>
      </c>
      <c r="N15" s="360"/>
      <c r="O15" s="361">
        <v>0</v>
      </c>
      <c r="P15" s="362"/>
      <c r="Q15" s="356">
        <v>44</v>
      </c>
      <c r="R15" s="300"/>
    </row>
    <row r="16" spans="1:21" s="284" customFormat="1" ht="18" customHeight="1" x14ac:dyDescent="0.15">
      <c r="A16" s="363"/>
      <c r="B16" s="364"/>
      <c r="C16" s="351"/>
      <c r="D16" s="365"/>
      <c r="E16" s="353"/>
      <c r="F16" s="365"/>
      <c r="G16" s="354"/>
      <c r="H16" s="366" t="s">
        <v>454</v>
      </c>
      <c r="I16" s="367">
        <v>120</v>
      </c>
      <c r="J16" s="368"/>
      <c r="K16" s="369">
        <v>118</v>
      </c>
      <c r="L16" s="368"/>
      <c r="M16" s="369">
        <v>38</v>
      </c>
      <c r="N16" s="368"/>
      <c r="O16" s="367">
        <v>28</v>
      </c>
      <c r="P16" s="368"/>
      <c r="Q16" s="367">
        <v>52</v>
      </c>
      <c r="R16" s="370"/>
    </row>
    <row r="17" spans="1:18" s="284" customFormat="1" ht="18" customHeight="1" x14ac:dyDescent="0.15">
      <c r="A17" s="304"/>
      <c r="B17" s="371" t="s">
        <v>455</v>
      </c>
      <c r="C17" s="372"/>
      <c r="D17" s="373">
        <v>32</v>
      </c>
      <c r="E17" s="374"/>
      <c r="F17" s="373">
        <v>7</v>
      </c>
      <c r="G17" s="375"/>
      <c r="H17" s="376" t="s">
        <v>453</v>
      </c>
      <c r="I17" s="377">
        <v>60</v>
      </c>
      <c r="J17" s="378"/>
      <c r="K17" s="379">
        <v>24</v>
      </c>
      <c r="L17" s="378"/>
      <c r="M17" s="380">
        <v>0</v>
      </c>
      <c r="N17" s="381"/>
      <c r="O17" s="382">
        <v>0</v>
      </c>
      <c r="P17" s="383"/>
      <c r="Q17" s="377">
        <v>24</v>
      </c>
      <c r="R17" s="303"/>
    </row>
    <row r="18" spans="1:18" s="284" customFormat="1" ht="18" customHeight="1" x14ac:dyDescent="0.15">
      <c r="A18" s="363"/>
      <c r="B18" s="384"/>
      <c r="C18" s="385"/>
      <c r="D18" s="365"/>
      <c r="E18" s="386"/>
      <c r="F18" s="365"/>
      <c r="G18" s="387"/>
      <c r="H18" s="388" t="s">
        <v>454</v>
      </c>
      <c r="I18" s="389">
        <v>120</v>
      </c>
      <c r="J18" s="390"/>
      <c r="K18" s="391">
        <v>104</v>
      </c>
      <c r="L18" s="390"/>
      <c r="M18" s="392">
        <v>37</v>
      </c>
      <c r="N18" s="390"/>
      <c r="O18" s="389">
        <v>23</v>
      </c>
      <c r="P18" s="390"/>
      <c r="Q18" s="389">
        <v>44</v>
      </c>
      <c r="R18" s="393"/>
    </row>
    <row r="19" spans="1:18" s="284" customFormat="1" ht="18" customHeight="1" x14ac:dyDescent="0.15">
      <c r="A19" s="304"/>
      <c r="B19" s="371" t="s">
        <v>456</v>
      </c>
      <c r="C19" s="372"/>
      <c r="D19" s="373">
        <v>27</v>
      </c>
      <c r="E19" s="374"/>
      <c r="F19" s="373">
        <v>6</v>
      </c>
      <c r="G19" s="375"/>
      <c r="H19" s="376" t="s">
        <v>453</v>
      </c>
      <c r="I19" s="377">
        <v>20</v>
      </c>
      <c r="J19" s="378"/>
      <c r="K19" s="379">
        <v>14</v>
      </c>
      <c r="L19" s="378"/>
      <c r="M19" s="380">
        <v>0</v>
      </c>
      <c r="N19" s="381"/>
      <c r="O19" s="382">
        <v>0</v>
      </c>
      <c r="P19" s="383"/>
      <c r="Q19" s="377">
        <v>14</v>
      </c>
      <c r="R19" s="303"/>
    </row>
    <row r="20" spans="1:18" s="284" customFormat="1" ht="18" customHeight="1" x14ac:dyDescent="0.15">
      <c r="A20" s="363"/>
      <c r="B20" s="384"/>
      <c r="C20" s="385"/>
      <c r="D20" s="365"/>
      <c r="E20" s="386"/>
      <c r="F20" s="365"/>
      <c r="G20" s="387"/>
      <c r="H20" s="388" t="s">
        <v>454</v>
      </c>
      <c r="I20" s="389">
        <v>100</v>
      </c>
      <c r="J20" s="390"/>
      <c r="K20" s="391">
        <v>80</v>
      </c>
      <c r="L20" s="390"/>
      <c r="M20" s="392">
        <v>32</v>
      </c>
      <c r="N20" s="390"/>
      <c r="O20" s="389">
        <v>15</v>
      </c>
      <c r="P20" s="390"/>
      <c r="Q20" s="389">
        <v>33</v>
      </c>
      <c r="R20" s="393"/>
    </row>
    <row r="21" spans="1:18" s="284" customFormat="1" ht="18" customHeight="1" x14ac:dyDescent="0.15">
      <c r="A21" s="304"/>
      <c r="B21" s="371" t="s">
        <v>457</v>
      </c>
      <c r="C21" s="372"/>
      <c r="D21" s="373">
        <v>30</v>
      </c>
      <c r="E21" s="374"/>
      <c r="F21" s="373">
        <v>8</v>
      </c>
      <c r="G21" s="375"/>
      <c r="H21" s="376" t="s">
        <v>453</v>
      </c>
      <c r="I21" s="377">
        <v>80</v>
      </c>
      <c r="J21" s="378"/>
      <c r="K21" s="379">
        <v>32</v>
      </c>
      <c r="L21" s="378"/>
      <c r="M21" s="380">
        <v>0</v>
      </c>
      <c r="N21" s="381"/>
      <c r="O21" s="382">
        <v>0</v>
      </c>
      <c r="P21" s="383"/>
      <c r="Q21" s="377">
        <v>32</v>
      </c>
      <c r="R21" s="303"/>
    </row>
    <row r="22" spans="1:18" s="284" customFormat="1" ht="18" customHeight="1" x14ac:dyDescent="0.15">
      <c r="A22" s="363"/>
      <c r="B22" s="384"/>
      <c r="C22" s="385"/>
      <c r="D22" s="365"/>
      <c r="E22" s="386"/>
      <c r="F22" s="365"/>
      <c r="G22" s="387"/>
      <c r="H22" s="388" t="s">
        <v>454</v>
      </c>
      <c r="I22" s="389">
        <v>75</v>
      </c>
      <c r="J22" s="390"/>
      <c r="K22" s="391">
        <v>82</v>
      </c>
      <c r="L22" s="390"/>
      <c r="M22" s="392">
        <v>31</v>
      </c>
      <c r="N22" s="390"/>
      <c r="O22" s="389">
        <v>16</v>
      </c>
      <c r="P22" s="390"/>
      <c r="Q22" s="389">
        <v>35</v>
      </c>
      <c r="R22" s="393"/>
    </row>
    <row r="23" spans="1:18" s="284" customFormat="1" ht="18" customHeight="1" x14ac:dyDescent="0.15">
      <c r="A23" s="304"/>
      <c r="B23" s="371" t="s">
        <v>432</v>
      </c>
      <c r="C23" s="372"/>
      <c r="D23" s="373">
        <v>41</v>
      </c>
      <c r="E23" s="374"/>
      <c r="F23" s="373">
        <v>8</v>
      </c>
      <c r="G23" s="375"/>
      <c r="H23" s="376" t="s">
        <v>453</v>
      </c>
      <c r="I23" s="377">
        <v>90</v>
      </c>
      <c r="J23" s="378"/>
      <c r="K23" s="379">
        <v>55</v>
      </c>
      <c r="L23" s="378"/>
      <c r="M23" s="380">
        <v>0</v>
      </c>
      <c r="N23" s="381"/>
      <c r="O23" s="382">
        <v>0</v>
      </c>
      <c r="P23" s="383"/>
      <c r="Q23" s="377">
        <v>55</v>
      </c>
      <c r="R23" s="303"/>
    </row>
    <row r="24" spans="1:18" s="284" customFormat="1" ht="18" customHeight="1" x14ac:dyDescent="0.15">
      <c r="A24" s="363"/>
      <c r="B24" s="384"/>
      <c r="C24" s="385"/>
      <c r="D24" s="365"/>
      <c r="E24" s="386"/>
      <c r="F24" s="365"/>
      <c r="G24" s="387"/>
      <c r="H24" s="388" t="s">
        <v>454</v>
      </c>
      <c r="I24" s="389">
        <v>120</v>
      </c>
      <c r="J24" s="390"/>
      <c r="K24" s="391">
        <v>114</v>
      </c>
      <c r="L24" s="390"/>
      <c r="M24" s="391">
        <v>42</v>
      </c>
      <c r="N24" s="390"/>
      <c r="O24" s="389">
        <v>26</v>
      </c>
      <c r="P24" s="390"/>
      <c r="Q24" s="389">
        <v>46</v>
      </c>
      <c r="R24" s="393"/>
    </row>
    <row r="25" spans="1:18" s="280" customFormat="1" ht="13.5" customHeight="1" x14ac:dyDescent="0.2">
      <c r="A25" s="394" t="s">
        <v>458</v>
      </c>
      <c r="B25" s="394"/>
      <c r="C25" s="394"/>
      <c r="D25" s="394"/>
      <c r="E25" s="394"/>
      <c r="F25" s="394"/>
      <c r="G25" s="394"/>
      <c r="H25" s="394"/>
      <c r="I25" s="394"/>
      <c r="J25" s="394"/>
      <c r="K25" s="394"/>
      <c r="L25" s="394"/>
      <c r="M25" s="394"/>
      <c r="N25" s="394"/>
      <c r="O25" s="394"/>
      <c r="P25" s="394"/>
      <c r="Q25" s="394"/>
      <c r="R25" s="394"/>
    </row>
  </sheetData>
  <sheetProtection sheet="1" objects="1" scenarios="1"/>
  <mergeCells count="31">
    <mergeCell ref="A25:R25"/>
    <mergeCell ref="H11:I11"/>
    <mergeCell ref="H12:I12"/>
    <mergeCell ref="H13:I13"/>
    <mergeCell ref="B15:B16"/>
    <mergeCell ref="B21:B22"/>
    <mergeCell ref="B23:B24"/>
    <mergeCell ref="D21:D22"/>
    <mergeCell ref="F21:F22"/>
    <mergeCell ref="D23:D24"/>
    <mergeCell ref="F23:F24"/>
    <mergeCell ref="B17:B18"/>
    <mergeCell ref="B19:B20"/>
    <mergeCell ref="D15:D16"/>
    <mergeCell ref="F15:F16"/>
    <mergeCell ref="D17:D18"/>
    <mergeCell ref="F17:F18"/>
    <mergeCell ref="D19:D20"/>
    <mergeCell ref="F19:F20"/>
    <mergeCell ref="Q5:R5"/>
    <mergeCell ref="A1:R1"/>
    <mergeCell ref="A3:Q3"/>
    <mergeCell ref="A4:C5"/>
    <mergeCell ref="D4:E5"/>
    <mergeCell ref="F4:G5"/>
    <mergeCell ref="K4:R4"/>
    <mergeCell ref="K5:L5"/>
    <mergeCell ref="M5:N5"/>
    <mergeCell ref="O5:P5"/>
    <mergeCell ref="H4:J5"/>
    <mergeCell ref="H10:I10"/>
  </mergeCells>
  <phoneticPr fontId="7"/>
  <pageMargins left="0.70866141732283472" right="0.70866141732283472" top="0.78740157480314965" bottom="0.78740157480314965" header="0.31496062992125984" footer="0.31496062992125984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AM42"/>
  <sheetViews>
    <sheetView showGridLines="0" zoomScaleNormal="100" zoomScaleSheetLayoutView="89" workbookViewId="0">
      <selection activeCell="AN1" sqref="AN1"/>
    </sheetView>
  </sheetViews>
  <sheetFormatPr defaultColWidth="9" defaultRowHeight="13.2" x14ac:dyDescent="0.2"/>
  <cols>
    <col min="1" max="1" width="2.6640625" style="276" customWidth="1"/>
    <col min="2" max="2" width="18.6640625" style="276" customWidth="1"/>
    <col min="3" max="3" width="4.33203125" style="195" customWidth="1"/>
    <col min="4" max="4" width="7.6640625" style="277" customWidth="1"/>
    <col min="5" max="5" width="0.44140625" style="276" customWidth="1"/>
    <col min="6" max="6" width="7.109375" style="277" customWidth="1"/>
    <col min="7" max="7" width="0.33203125" style="276" customWidth="1"/>
    <col min="8" max="8" width="7.109375" style="277" customWidth="1"/>
    <col min="9" max="9" width="0.44140625" style="276" customWidth="1"/>
    <col min="10" max="10" width="7.109375" style="277" customWidth="1"/>
    <col min="11" max="11" width="0.44140625" style="276" customWidth="1"/>
    <col min="12" max="12" width="7.109375" style="277" customWidth="1"/>
    <col min="13" max="13" width="0.44140625" style="276" customWidth="1"/>
    <col min="14" max="14" width="7.44140625" style="277" customWidth="1"/>
    <col min="15" max="15" width="0.44140625" style="276" customWidth="1"/>
    <col min="16" max="16" width="7.109375" style="277" customWidth="1"/>
    <col min="17" max="17" width="0.44140625" style="276" customWidth="1"/>
    <col min="18" max="18" width="7.109375" style="277" customWidth="1"/>
    <col min="19" max="19" width="0.44140625" style="276" customWidth="1"/>
    <col min="20" max="20" width="7.109375" style="277" customWidth="1"/>
    <col min="21" max="21" width="0.44140625" style="276" customWidth="1"/>
    <col min="22" max="22" width="7.109375" style="277" customWidth="1"/>
    <col min="23" max="23" width="0.44140625" style="276" customWidth="1"/>
    <col min="24" max="24" width="7.109375" style="277" customWidth="1"/>
    <col min="25" max="25" width="0.44140625" style="276" customWidth="1"/>
    <col min="26" max="26" width="7.109375" style="277" customWidth="1"/>
    <col min="27" max="27" width="0.44140625" style="276" customWidth="1"/>
    <col min="28" max="28" width="7.109375" style="277" customWidth="1"/>
    <col min="29" max="29" width="0.44140625" style="276" customWidth="1"/>
    <col min="30" max="30" width="7.109375" style="277" customWidth="1"/>
    <col min="31" max="31" width="0.44140625" style="276" customWidth="1"/>
    <col min="32" max="32" width="7.109375" style="277" customWidth="1"/>
    <col min="33" max="33" width="0.44140625" style="276" customWidth="1"/>
    <col min="34" max="34" width="7.109375" style="277" customWidth="1"/>
    <col min="35" max="35" width="0.44140625" style="276" customWidth="1"/>
    <col min="36" max="36" width="7.109375" style="277" customWidth="1"/>
    <col min="37" max="37" width="0.44140625" style="276" customWidth="1"/>
    <col min="38" max="38" width="6.88671875" style="277" customWidth="1"/>
    <col min="39" max="39" width="0.44140625" style="276" customWidth="1"/>
    <col min="40" max="16384" width="9" style="276"/>
  </cols>
  <sheetData>
    <row r="1" spans="1:39" s="194" customFormat="1" ht="23.1" customHeight="1" x14ac:dyDescent="0.2">
      <c r="A1" s="193" t="s">
        <v>521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  <c r="O1" s="193"/>
      <c r="P1" s="193"/>
      <c r="Q1" s="193"/>
      <c r="R1" s="193"/>
      <c r="S1" s="193"/>
      <c r="T1" s="193"/>
      <c r="U1" s="193"/>
      <c r="V1" s="193"/>
      <c r="W1" s="193"/>
      <c r="X1" s="193"/>
      <c r="Y1" s="193"/>
      <c r="Z1" s="193"/>
      <c r="AA1" s="193"/>
      <c r="AB1" s="193"/>
      <c r="AC1" s="193"/>
      <c r="AD1" s="193"/>
      <c r="AE1" s="193"/>
      <c r="AF1" s="193"/>
      <c r="AG1" s="193"/>
      <c r="AH1" s="193"/>
      <c r="AI1" s="193"/>
      <c r="AJ1" s="193"/>
      <c r="AK1" s="193"/>
      <c r="AL1" s="193"/>
      <c r="AM1" s="193"/>
    </row>
    <row r="2" spans="1:39" s="194" customFormat="1" ht="23.1" customHeight="1" x14ac:dyDescent="0.2">
      <c r="C2" s="195"/>
      <c r="D2" s="196"/>
      <c r="F2" s="196"/>
      <c r="H2" s="196"/>
      <c r="J2" s="196"/>
      <c r="L2" s="196"/>
      <c r="N2" s="196"/>
      <c r="P2" s="196"/>
      <c r="R2" s="196"/>
      <c r="T2" s="196"/>
      <c r="V2" s="196"/>
      <c r="X2" s="196"/>
      <c r="Z2" s="196"/>
      <c r="AB2" s="196"/>
      <c r="AD2" s="196"/>
      <c r="AF2" s="196"/>
      <c r="AH2" s="197"/>
      <c r="AI2" s="198"/>
      <c r="AJ2" s="197"/>
      <c r="AK2" s="198"/>
      <c r="AL2" s="197"/>
    </row>
    <row r="3" spans="1:39" s="194" customFormat="1" ht="23.1" customHeight="1" x14ac:dyDescent="0.2">
      <c r="A3" s="199"/>
      <c r="C3" s="195"/>
      <c r="D3" s="196"/>
      <c r="F3" s="196"/>
      <c r="H3" s="196"/>
      <c r="J3" s="196"/>
      <c r="L3" s="196"/>
      <c r="N3" s="196"/>
      <c r="P3" s="196"/>
      <c r="R3" s="196"/>
      <c r="T3" s="83" t="s">
        <v>198</v>
      </c>
      <c r="U3" s="83"/>
      <c r="V3" s="83"/>
      <c r="W3" s="83"/>
      <c r="X3" s="83"/>
      <c r="Y3" s="83"/>
      <c r="Z3" s="83"/>
      <c r="AA3" s="83"/>
      <c r="AB3" s="83"/>
      <c r="AC3" s="83"/>
      <c r="AD3" s="83"/>
      <c r="AE3" s="83"/>
      <c r="AF3" s="83"/>
      <c r="AG3" s="83"/>
      <c r="AH3" s="200"/>
      <c r="AI3" s="200"/>
      <c r="AJ3" s="200"/>
      <c r="AK3" s="200"/>
      <c r="AL3" s="200"/>
    </row>
    <row r="4" spans="1:39" s="194" customFormat="1" ht="21.9" customHeight="1" x14ac:dyDescent="0.2">
      <c r="A4" s="87" t="s">
        <v>2</v>
      </c>
      <c r="B4" s="201"/>
      <c r="C4" s="88"/>
      <c r="D4" s="202" t="s">
        <v>368</v>
      </c>
      <c r="E4" s="203"/>
      <c r="F4" s="203"/>
      <c r="G4" s="203"/>
      <c r="H4" s="203"/>
      <c r="I4" s="204"/>
      <c r="J4" s="202" t="s">
        <v>459</v>
      </c>
      <c r="K4" s="203"/>
      <c r="L4" s="203"/>
      <c r="M4" s="203"/>
      <c r="N4" s="203"/>
      <c r="O4" s="204"/>
      <c r="P4" s="205" t="s">
        <v>508</v>
      </c>
      <c r="Q4" s="206"/>
      <c r="R4" s="206"/>
      <c r="S4" s="207"/>
      <c r="T4" s="208"/>
      <c r="U4" s="209"/>
      <c r="V4" s="210" t="s">
        <v>369</v>
      </c>
      <c r="W4" s="211"/>
      <c r="X4" s="211"/>
      <c r="Y4" s="211"/>
      <c r="Z4" s="211"/>
      <c r="AA4" s="212"/>
      <c r="AB4" s="87" t="s">
        <v>429</v>
      </c>
      <c r="AC4" s="201"/>
      <c r="AD4" s="201"/>
      <c r="AE4" s="201"/>
      <c r="AF4" s="201"/>
      <c r="AG4" s="88"/>
      <c r="AH4" s="87" t="s">
        <v>509</v>
      </c>
      <c r="AI4" s="201"/>
      <c r="AJ4" s="201"/>
      <c r="AK4" s="201"/>
      <c r="AL4" s="201"/>
      <c r="AM4" s="88"/>
    </row>
    <row r="5" spans="1:39" s="194" customFormat="1" ht="21.9" customHeight="1" x14ac:dyDescent="0.2">
      <c r="A5" s="92"/>
      <c r="B5" s="213"/>
      <c r="C5" s="93"/>
      <c r="D5" s="210" t="s">
        <v>3</v>
      </c>
      <c r="E5" s="214"/>
      <c r="F5" s="210" t="s">
        <v>4</v>
      </c>
      <c r="G5" s="214"/>
      <c r="H5" s="210" t="s">
        <v>5</v>
      </c>
      <c r="I5" s="214"/>
      <c r="J5" s="210" t="s">
        <v>3</v>
      </c>
      <c r="K5" s="214"/>
      <c r="L5" s="210" t="s">
        <v>4</v>
      </c>
      <c r="M5" s="214"/>
      <c r="N5" s="210" t="s">
        <v>5</v>
      </c>
      <c r="O5" s="214"/>
      <c r="P5" s="210" t="s">
        <v>3</v>
      </c>
      <c r="Q5" s="214"/>
      <c r="R5" s="210" t="s">
        <v>4</v>
      </c>
      <c r="S5" s="214"/>
      <c r="T5" s="210" t="s">
        <v>5</v>
      </c>
      <c r="U5" s="214"/>
      <c r="V5" s="215" t="s">
        <v>3</v>
      </c>
      <c r="W5" s="216"/>
      <c r="X5" s="215" t="s">
        <v>4</v>
      </c>
      <c r="Y5" s="216"/>
      <c r="Z5" s="215" t="s">
        <v>5</v>
      </c>
      <c r="AA5" s="216"/>
      <c r="AB5" s="210" t="s">
        <v>3</v>
      </c>
      <c r="AC5" s="214"/>
      <c r="AD5" s="210" t="s">
        <v>4</v>
      </c>
      <c r="AE5" s="214"/>
      <c r="AF5" s="210" t="s">
        <v>5</v>
      </c>
      <c r="AG5" s="214"/>
      <c r="AH5" s="210" t="s">
        <v>3</v>
      </c>
      <c r="AI5" s="214"/>
      <c r="AJ5" s="210" t="s">
        <v>4</v>
      </c>
      <c r="AK5" s="214"/>
      <c r="AL5" s="210" t="s">
        <v>5</v>
      </c>
      <c r="AM5" s="214"/>
    </row>
    <row r="6" spans="1:39" s="194" customFormat="1" ht="21.9" customHeight="1" x14ac:dyDescent="0.2">
      <c r="A6" s="217" t="s">
        <v>404</v>
      </c>
      <c r="B6" s="218"/>
      <c r="C6" s="219" t="s">
        <v>10</v>
      </c>
      <c r="D6" s="220">
        <v>29</v>
      </c>
      <c r="E6" s="221"/>
      <c r="F6" s="220">
        <v>313</v>
      </c>
      <c r="G6" s="221"/>
      <c r="H6" s="220">
        <v>138</v>
      </c>
      <c r="I6" s="222"/>
      <c r="J6" s="220">
        <v>26</v>
      </c>
      <c r="K6" s="221"/>
      <c r="L6" s="220">
        <v>313</v>
      </c>
      <c r="M6" s="221"/>
      <c r="N6" s="220">
        <v>138</v>
      </c>
      <c r="O6" s="222"/>
      <c r="P6" s="220">
        <v>26</v>
      </c>
      <c r="Q6" s="221"/>
      <c r="R6" s="220">
        <v>316</v>
      </c>
      <c r="S6" s="221"/>
      <c r="T6" s="220">
        <v>141</v>
      </c>
      <c r="U6" s="223"/>
      <c r="V6" s="220">
        <v>23</v>
      </c>
      <c r="W6" s="221"/>
      <c r="X6" s="220">
        <v>312</v>
      </c>
      <c r="Y6" s="221"/>
      <c r="Z6" s="220">
        <v>143</v>
      </c>
      <c r="AA6" s="223"/>
      <c r="AB6" s="224">
        <v>21</v>
      </c>
      <c r="AC6" s="225"/>
      <c r="AD6" s="224">
        <v>307</v>
      </c>
      <c r="AE6" s="225"/>
      <c r="AF6" s="224">
        <v>145</v>
      </c>
      <c r="AG6" s="226"/>
      <c r="AH6" s="224">
        <v>17</v>
      </c>
      <c r="AI6" s="225"/>
      <c r="AJ6" s="224">
        <v>310</v>
      </c>
      <c r="AK6" s="225"/>
      <c r="AL6" s="224">
        <v>145</v>
      </c>
      <c r="AM6" s="226"/>
    </row>
    <row r="7" spans="1:39" s="194" customFormat="1" ht="21.9" customHeight="1" x14ac:dyDescent="0.2">
      <c r="A7" s="227" t="s">
        <v>405</v>
      </c>
      <c r="B7" s="228"/>
      <c r="C7" s="229" t="s">
        <v>11</v>
      </c>
      <c r="D7" s="230">
        <v>675</v>
      </c>
      <c r="E7" s="231"/>
      <c r="F7" s="230">
        <v>8112</v>
      </c>
      <c r="G7" s="231"/>
      <c r="H7" s="230">
        <v>3967</v>
      </c>
      <c r="I7" s="222"/>
      <c r="J7" s="230">
        <v>572</v>
      </c>
      <c r="K7" s="231"/>
      <c r="L7" s="230">
        <v>8112</v>
      </c>
      <c r="M7" s="231"/>
      <c r="N7" s="230">
        <v>3967</v>
      </c>
      <c r="O7" s="222"/>
      <c r="P7" s="230">
        <v>572</v>
      </c>
      <c r="Q7" s="231"/>
      <c r="R7" s="230">
        <v>8006</v>
      </c>
      <c r="S7" s="231"/>
      <c r="T7" s="230">
        <v>3989</v>
      </c>
      <c r="U7" s="223"/>
      <c r="V7" s="230">
        <v>491</v>
      </c>
      <c r="W7" s="231"/>
      <c r="X7" s="230">
        <v>7854</v>
      </c>
      <c r="Y7" s="231"/>
      <c r="Z7" s="230">
        <v>4010</v>
      </c>
      <c r="AA7" s="223"/>
      <c r="AB7" s="232">
        <v>385</v>
      </c>
      <c r="AC7" s="233"/>
      <c r="AD7" s="232">
        <v>7652</v>
      </c>
      <c r="AE7" s="233"/>
      <c r="AF7" s="232">
        <v>4093</v>
      </c>
      <c r="AG7" s="226"/>
      <c r="AH7" s="232">
        <v>308</v>
      </c>
      <c r="AI7" s="233"/>
      <c r="AJ7" s="232">
        <v>7553</v>
      </c>
      <c r="AK7" s="233"/>
      <c r="AL7" s="232">
        <v>4003</v>
      </c>
      <c r="AM7" s="226"/>
    </row>
    <row r="8" spans="1:39" s="194" customFormat="1" ht="21.9" customHeight="1" x14ac:dyDescent="0.2">
      <c r="A8" s="234"/>
      <c r="B8" s="235"/>
      <c r="C8" s="236"/>
      <c r="D8" s="230"/>
      <c r="E8" s="231"/>
      <c r="F8" s="230"/>
      <c r="G8" s="231"/>
      <c r="H8" s="230"/>
      <c r="I8" s="222"/>
      <c r="J8" s="230"/>
      <c r="K8" s="231"/>
      <c r="L8" s="230"/>
      <c r="M8" s="231"/>
      <c r="N8" s="230"/>
      <c r="O8" s="222"/>
      <c r="P8" s="230"/>
      <c r="Q8" s="231"/>
      <c r="R8" s="230"/>
      <c r="S8" s="231"/>
      <c r="T8" s="230"/>
      <c r="U8" s="223"/>
      <c r="V8" s="230"/>
      <c r="W8" s="231"/>
      <c r="X8" s="230"/>
      <c r="Y8" s="231"/>
      <c r="Z8" s="230"/>
      <c r="AA8" s="223"/>
      <c r="AB8" s="232"/>
      <c r="AC8" s="233"/>
      <c r="AD8" s="232"/>
      <c r="AE8" s="233"/>
      <c r="AF8" s="232"/>
      <c r="AG8" s="226"/>
      <c r="AH8" s="232"/>
      <c r="AI8" s="233"/>
      <c r="AJ8" s="232"/>
      <c r="AK8" s="233"/>
      <c r="AL8" s="232"/>
      <c r="AM8" s="226"/>
    </row>
    <row r="9" spans="1:39" s="194" customFormat="1" ht="21.9" customHeight="1" x14ac:dyDescent="0.2">
      <c r="A9" s="237" t="s">
        <v>234</v>
      </c>
      <c r="B9" s="238" t="s">
        <v>406</v>
      </c>
      <c r="C9" s="239" t="s">
        <v>12</v>
      </c>
      <c r="D9" s="230">
        <v>518152</v>
      </c>
      <c r="E9" s="231"/>
      <c r="F9" s="230">
        <v>156796</v>
      </c>
      <c r="G9" s="231"/>
      <c r="H9" s="230">
        <v>19136</v>
      </c>
      <c r="I9" s="222"/>
      <c r="J9" s="230">
        <v>514756</v>
      </c>
      <c r="K9" s="231"/>
      <c r="L9" s="230">
        <v>158862</v>
      </c>
      <c r="M9" s="231"/>
      <c r="N9" s="230">
        <v>31145</v>
      </c>
      <c r="O9" s="222"/>
      <c r="P9" s="230">
        <v>487477</v>
      </c>
      <c r="Q9" s="231"/>
      <c r="R9" s="230">
        <v>161078</v>
      </c>
      <c r="S9" s="231"/>
      <c r="T9" s="230">
        <v>36331</v>
      </c>
      <c r="U9" s="240"/>
      <c r="V9" s="241">
        <v>599656</v>
      </c>
      <c r="W9" s="231"/>
      <c r="X9" s="230">
        <v>165889</v>
      </c>
      <c r="Y9" s="231"/>
      <c r="Z9" s="230">
        <v>23910</v>
      </c>
      <c r="AA9" s="240"/>
      <c r="AB9" s="242">
        <v>562536</v>
      </c>
      <c r="AC9" s="233"/>
      <c r="AD9" s="232">
        <v>181728</v>
      </c>
      <c r="AE9" s="233"/>
      <c r="AF9" s="232">
        <v>33584</v>
      </c>
      <c r="AG9" s="226"/>
      <c r="AH9" s="242">
        <v>515488</v>
      </c>
      <c r="AI9" s="233"/>
      <c r="AJ9" s="232">
        <v>187361</v>
      </c>
      <c r="AK9" s="233"/>
      <c r="AL9" s="232">
        <v>33768</v>
      </c>
      <c r="AM9" s="226"/>
    </row>
    <row r="10" spans="1:39" s="194" customFormat="1" ht="21.9" customHeight="1" x14ac:dyDescent="0.2">
      <c r="A10" s="237"/>
      <c r="B10" s="238" t="s">
        <v>235</v>
      </c>
      <c r="C10" s="239" t="s">
        <v>13</v>
      </c>
      <c r="D10" s="230">
        <f>ROUND(D9*1000/D$7,0)</f>
        <v>767633</v>
      </c>
      <c r="E10" s="231"/>
      <c r="F10" s="230">
        <f>ROUND(F9*1000/F$7,0)</f>
        <v>19329</v>
      </c>
      <c r="G10" s="231"/>
      <c r="H10" s="230">
        <f>ROUND(H9*1000/H$7,0)</f>
        <v>4824</v>
      </c>
      <c r="I10" s="222"/>
      <c r="J10" s="230">
        <f>ROUND(J9*1000/J$7,0)</f>
        <v>899923</v>
      </c>
      <c r="K10" s="231"/>
      <c r="L10" s="230">
        <f>ROUND(L9*1000/L$7,0)</f>
        <v>19584</v>
      </c>
      <c r="M10" s="231"/>
      <c r="N10" s="230">
        <f>ROUND(N9*1000/N$7,0)</f>
        <v>7851</v>
      </c>
      <c r="O10" s="222"/>
      <c r="P10" s="230">
        <f>ROUND(P9*1000/P$7,0)</f>
        <v>852233</v>
      </c>
      <c r="Q10" s="231"/>
      <c r="R10" s="230">
        <f>ROUND(R9*1000/R$7,0)</f>
        <v>20120</v>
      </c>
      <c r="S10" s="231"/>
      <c r="T10" s="230">
        <f>ROUND(T9*1000/T$7,0)</f>
        <v>9108</v>
      </c>
      <c r="U10" s="223"/>
      <c r="V10" s="230">
        <f>ROUND(V9*1000/V$7,0)</f>
        <v>1221295</v>
      </c>
      <c r="W10" s="231"/>
      <c r="X10" s="230">
        <f>ROUND(X9*1000/X$7,0)</f>
        <v>21122</v>
      </c>
      <c r="Y10" s="231"/>
      <c r="Z10" s="230">
        <f>ROUND(Z9*1000/Z$7,0)</f>
        <v>5963</v>
      </c>
      <c r="AA10" s="223"/>
      <c r="AB10" s="232">
        <f>ROUND(AB9*1000/AB$7,0)</f>
        <v>1461132</v>
      </c>
      <c r="AC10" s="233"/>
      <c r="AD10" s="232">
        <f>ROUND(AD9*1000/AD$7,0)</f>
        <v>23749</v>
      </c>
      <c r="AE10" s="233"/>
      <c r="AF10" s="232">
        <f>ROUND(AF9*1000/AF$7,0)</f>
        <v>8205</v>
      </c>
      <c r="AG10" s="226"/>
      <c r="AH10" s="232">
        <f>ROUND(AH9*1000/AH$7,0)</f>
        <v>1673662</v>
      </c>
      <c r="AI10" s="233"/>
      <c r="AJ10" s="232">
        <f>ROUND(AJ9*1000/AJ$7,0)</f>
        <v>24806</v>
      </c>
      <c r="AK10" s="233"/>
      <c r="AL10" s="232">
        <f>ROUND(AL9*1000/AL$7,0)</f>
        <v>8436</v>
      </c>
      <c r="AM10" s="226"/>
    </row>
    <row r="11" spans="1:39" s="194" customFormat="1" ht="21.9" customHeight="1" x14ac:dyDescent="0.2">
      <c r="A11" s="237"/>
      <c r="B11" s="238" t="s">
        <v>280</v>
      </c>
      <c r="C11" s="239" t="s">
        <v>13</v>
      </c>
      <c r="D11" s="230">
        <f>ROUND(D9*1000/D$6,0)</f>
        <v>17867310</v>
      </c>
      <c r="E11" s="231"/>
      <c r="F11" s="230">
        <f>ROUND(F9*1000/F$6,0)</f>
        <v>500946</v>
      </c>
      <c r="G11" s="231"/>
      <c r="H11" s="230">
        <f>ROUND(H9*1000/H$6,0)</f>
        <v>138667</v>
      </c>
      <c r="I11" s="222"/>
      <c r="J11" s="230">
        <f>ROUND(J9*1000/J$6,0)</f>
        <v>19798308</v>
      </c>
      <c r="K11" s="231"/>
      <c r="L11" s="230">
        <f>ROUND(L9*1000/L$6,0)</f>
        <v>507546</v>
      </c>
      <c r="M11" s="231"/>
      <c r="N11" s="230">
        <f>ROUND(N9*1000/N$6,0)</f>
        <v>225688</v>
      </c>
      <c r="O11" s="222"/>
      <c r="P11" s="230">
        <f>ROUND(P9*1000/P$6,0)</f>
        <v>18749115</v>
      </c>
      <c r="Q11" s="231"/>
      <c r="R11" s="230">
        <f>ROUND(R9*1000/R$6,0)</f>
        <v>509741</v>
      </c>
      <c r="S11" s="231"/>
      <c r="T11" s="230">
        <f>ROUND(T9*1000/T$6,0)</f>
        <v>257667</v>
      </c>
      <c r="U11" s="223"/>
      <c r="V11" s="230">
        <f>ROUND(V9*1000/V$6,0)</f>
        <v>26072000</v>
      </c>
      <c r="W11" s="231"/>
      <c r="X11" s="230">
        <f>ROUND(X9*1000/X$6,0)</f>
        <v>531696</v>
      </c>
      <c r="Y11" s="231"/>
      <c r="Z11" s="230">
        <f>ROUND(Z9*1000/Z$6,0)</f>
        <v>167203</v>
      </c>
      <c r="AA11" s="223"/>
      <c r="AB11" s="232">
        <f>ROUND(AB9*1000/AB$6,0)</f>
        <v>26787429</v>
      </c>
      <c r="AC11" s="233"/>
      <c r="AD11" s="232">
        <f>ROUND(AD9*1000/AD$6,0)</f>
        <v>591948</v>
      </c>
      <c r="AE11" s="233"/>
      <c r="AF11" s="232">
        <f>ROUND(AF9*1000/AF$6,0)</f>
        <v>231614</v>
      </c>
      <c r="AG11" s="226"/>
      <c r="AH11" s="232">
        <f>ROUND(AH9*1000/AH$6,0)</f>
        <v>30322824</v>
      </c>
      <c r="AI11" s="233"/>
      <c r="AJ11" s="232">
        <f>ROUND(AJ9*1000/AJ$6,0)</f>
        <v>604390</v>
      </c>
      <c r="AK11" s="233"/>
      <c r="AL11" s="232">
        <f>ROUND(AL9*1000/AL$6,0)</f>
        <v>232883</v>
      </c>
      <c r="AM11" s="226"/>
    </row>
    <row r="12" spans="1:39" s="194" customFormat="1" ht="21.9" customHeight="1" x14ac:dyDescent="0.2">
      <c r="A12" s="237" t="s">
        <v>281</v>
      </c>
      <c r="B12" s="238" t="s">
        <v>406</v>
      </c>
      <c r="C12" s="239" t="s">
        <v>12</v>
      </c>
      <c r="D12" s="230">
        <v>250581</v>
      </c>
      <c r="E12" s="231"/>
      <c r="F12" s="230">
        <v>353200</v>
      </c>
      <c r="G12" s="231"/>
      <c r="H12" s="230">
        <v>185320</v>
      </c>
      <c r="I12" s="222"/>
      <c r="J12" s="230">
        <v>223783</v>
      </c>
      <c r="K12" s="231"/>
      <c r="L12" s="230">
        <v>312063</v>
      </c>
      <c r="M12" s="231"/>
      <c r="N12" s="230">
        <v>213608</v>
      </c>
      <c r="O12" s="222"/>
      <c r="P12" s="230">
        <v>216454</v>
      </c>
      <c r="Q12" s="231"/>
      <c r="R12" s="230">
        <v>326012</v>
      </c>
      <c r="S12" s="231"/>
      <c r="T12" s="230">
        <v>209748</v>
      </c>
      <c r="U12" s="223"/>
      <c r="V12" s="230">
        <v>96954</v>
      </c>
      <c r="W12" s="231"/>
      <c r="X12" s="241">
        <v>753011</v>
      </c>
      <c r="Y12" s="231"/>
      <c r="Z12" s="241">
        <v>403983</v>
      </c>
      <c r="AA12" s="223"/>
      <c r="AB12" s="232">
        <v>90476</v>
      </c>
      <c r="AC12" s="233"/>
      <c r="AD12" s="242">
        <v>336003</v>
      </c>
      <c r="AE12" s="233"/>
      <c r="AF12" s="242">
        <v>211357</v>
      </c>
      <c r="AG12" s="226"/>
      <c r="AH12" s="232">
        <v>84050</v>
      </c>
      <c r="AI12" s="233"/>
      <c r="AJ12" s="242">
        <v>390179</v>
      </c>
      <c r="AK12" s="233"/>
      <c r="AL12" s="242">
        <v>242234</v>
      </c>
      <c r="AM12" s="226"/>
    </row>
    <row r="13" spans="1:39" s="194" customFormat="1" ht="21.9" customHeight="1" x14ac:dyDescent="0.2">
      <c r="A13" s="237"/>
      <c r="B13" s="238" t="s">
        <v>235</v>
      </c>
      <c r="C13" s="239" t="s">
        <v>13</v>
      </c>
      <c r="D13" s="230">
        <f>ROUND(D12*1000/D$7,0)</f>
        <v>371231</v>
      </c>
      <c r="E13" s="231"/>
      <c r="F13" s="230">
        <f>ROUND(F12*1000/F$7,0)</f>
        <v>43540</v>
      </c>
      <c r="G13" s="231"/>
      <c r="H13" s="230">
        <f>ROUND(H12*1000/H$7,0)</f>
        <v>46715</v>
      </c>
      <c r="I13" s="222"/>
      <c r="J13" s="230">
        <f>ROUND(J12*1000/J$7,0)</f>
        <v>391229</v>
      </c>
      <c r="K13" s="231"/>
      <c r="L13" s="230">
        <f>ROUND(L12*1000/L$7,0)</f>
        <v>38469</v>
      </c>
      <c r="M13" s="231"/>
      <c r="N13" s="230">
        <f>ROUND(N12*1000/N$7,0)</f>
        <v>53846</v>
      </c>
      <c r="O13" s="222"/>
      <c r="P13" s="230">
        <f>ROUND(P12*1000/P$7,0)</f>
        <v>378416</v>
      </c>
      <c r="Q13" s="231"/>
      <c r="R13" s="230">
        <f>ROUND(R12*1000/R$7,0)</f>
        <v>40721</v>
      </c>
      <c r="S13" s="231"/>
      <c r="T13" s="230">
        <f>ROUND(T12*1000/T$7,0)</f>
        <v>52582</v>
      </c>
      <c r="U13" s="223"/>
      <c r="V13" s="230">
        <f>ROUND(V12*1000/V$7,0)</f>
        <v>197462</v>
      </c>
      <c r="W13" s="231"/>
      <c r="X13" s="230">
        <f>ROUND(X12*1000/X$7,0)</f>
        <v>95876</v>
      </c>
      <c r="Y13" s="231"/>
      <c r="Z13" s="230">
        <f>ROUND(Z12*1000/Z$7,0)</f>
        <v>100744</v>
      </c>
      <c r="AA13" s="223"/>
      <c r="AB13" s="232">
        <f>ROUND(AB12*1000/AB$7,0)</f>
        <v>235003</v>
      </c>
      <c r="AC13" s="233"/>
      <c r="AD13" s="232">
        <f>ROUND(AD12*1000/AD$7,0)</f>
        <v>43910</v>
      </c>
      <c r="AE13" s="233"/>
      <c r="AF13" s="232">
        <f>ROUND(AF12*1000/AF$7,0)</f>
        <v>51639</v>
      </c>
      <c r="AG13" s="226"/>
      <c r="AH13" s="232">
        <f>ROUND(AH12*1000/AH$7,0)</f>
        <v>272890</v>
      </c>
      <c r="AI13" s="233"/>
      <c r="AJ13" s="232">
        <f>ROUND(AJ12*1000/AJ$7,0)</f>
        <v>51659</v>
      </c>
      <c r="AK13" s="233"/>
      <c r="AL13" s="232">
        <f>ROUND(AL12*1000/AL$7,0)</f>
        <v>60513</v>
      </c>
      <c r="AM13" s="226"/>
    </row>
    <row r="14" spans="1:39" s="194" customFormat="1" ht="21.9" customHeight="1" x14ac:dyDescent="0.2">
      <c r="A14" s="237"/>
      <c r="B14" s="238" t="s">
        <v>280</v>
      </c>
      <c r="C14" s="239" t="s">
        <v>13</v>
      </c>
      <c r="D14" s="230">
        <f>ROUND(D12*1000/D$6,0)</f>
        <v>8640724</v>
      </c>
      <c r="E14" s="231"/>
      <c r="F14" s="230">
        <f>ROUND(F12*1000/F$6,0)</f>
        <v>1128435</v>
      </c>
      <c r="G14" s="231"/>
      <c r="H14" s="230">
        <f>ROUND(H12*1000/H$6,0)</f>
        <v>1342899</v>
      </c>
      <c r="I14" s="222"/>
      <c r="J14" s="230">
        <f>ROUND(J12*1000/J$6,0)</f>
        <v>8607038</v>
      </c>
      <c r="K14" s="231"/>
      <c r="L14" s="230">
        <f>ROUND(L12*1000/L$6,0)</f>
        <v>997006</v>
      </c>
      <c r="M14" s="231"/>
      <c r="N14" s="230">
        <f>ROUND(N12*1000/N$6,0)</f>
        <v>1547884</v>
      </c>
      <c r="O14" s="222"/>
      <c r="P14" s="230">
        <f>ROUND(P12*1000/P$6,0)</f>
        <v>8325154</v>
      </c>
      <c r="Q14" s="231"/>
      <c r="R14" s="230">
        <f>ROUND(R12*1000/R$6,0)</f>
        <v>1031684</v>
      </c>
      <c r="S14" s="231"/>
      <c r="T14" s="230">
        <f>ROUND(T12*1000/T$6,0)</f>
        <v>1487574</v>
      </c>
      <c r="U14" s="223"/>
      <c r="V14" s="230">
        <f>ROUND(V12*1000/V$6,0)</f>
        <v>4215391</v>
      </c>
      <c r="W14" s="231"/>
      <c r="X14" s="230">
        <f>ROUND(X12*1000/X$6,0)</f>
        <v>2413497</v>
      </c>
      <c r="Y14" s="231"/>
      <c r="Z14" s="230">
        <f>ROUND(Z12*1000/Z$6,0)</f>
        <v>2825056</v>
      </c>
      <c r="AA14" s="223"/>
      <c r="AB14" s="232">
        <f>ROUND(AB12*1000/AB$6,0)</f>
        <v>4308381</v>
      </c>
      <c r="AC14" s="233"/>
      <c r="AD14" s="232">
        <f>ROUND(AD12*1000/AD$6,0)</f>
        <v>1094472</v>
      </c>
      <c r="AE14" s="233"/>
      <c r="AF14" s="232">
        <f>ROUND(AF12*1000/AF$6,0)</f>
        <v>1457634</v>
      </c>
      <c r="AG14" s="226"/>
      <c r="AH14" s="232">
        <f>ROUND(AH12*1000/AH$6,0)</f>
        <v>4944118</v>
      </c>
      <c r="AI14" s="233"/>
      <c r="AJ14" s="232">
        <f>ROUND(AJ12*1000/AJ$6,0)</f>
        <v>1258642</v>
      </c>
      <c r="AK14" s="233"/>
      <c r="AL14" s="232">
        <f>ROUND(AL12*1000/AL$6,0)</f>
        <v>1670579</v>
      </c>
      <c r="AM14" s="226"/>
    </row>
    <row r="15" spans="1:39" s="194" customFormat="1" ht="21.9" customHeight="1" x14ac:dyDescent="0.2">
      <c r="A15" s="237" t="s">
        <v>6</v>
      </c>
      <c r="B15" s="238" t="s">
        <v>406</v>
      </c>
      <c r="C15" s="239" t="s">
        <v>12</v>
      </c>
      <c r="D15" s="230">
        <v>2789</v>
      </c>
      <c r="E15" s="231"/>
      <c r="F15" s="230">
        <v>7110</v>
      </c>
      <c r="G15" s="231"/>
      <c r="H15" s="230">
        <v>4320</v>
      </c>
      <c r="I15" s="222"/>
      <c r="J15" s="230">
        <v>6182</v>
      </c>
      <c r="K15" s="231"/>
      <c r="L15" s="230">
        <v>17238</v>
      </c>
      <c r="M15" s="231"/>
      <c r="N15" s="230">
        <v>11700</v>
      </c>
      <c r="O15" s="222"/>
      <c r="P15" s="230">
        <v>5174</v>
      </c>
      <c r="Q15" s="231"/>
      <c r="R15" s="230">
        <v>17292</v>
      </c>
      <c r="S15" s="231"/>
      <c r="T15" s="230">
        <v>5627</v>
      </c>
      <c r="U15" s="223"/>
      <c r="V15" s="230">
        <v>3964</v>
      </c>
      <c r="W15" s="231"/>
      <c r="X15" s="230">
        <v>22286</v>
      </c>
      <c r="Y15" s="231"/>
      <c r="Z15" s="230">
        <v>14573</v>
      </c>
      <c r="AA15" s="223"/>
      <c r="AB15" s="232">
        <v>4004</v>
      </c>
      <c r="AC15" s="233"/>
      <c r="AD15" s="232">
        <v>18035</v>
      </c>
      <c r="AE15" s="233"/>
      <c r="AF15" s="232">
        <v>11781</v>
      </c>
      <c r="AG15" s="226"/>
      <c r="AH15" s="232">
        <v>5266</v>
      </c>
      <c r="AI15" s="233"/>
      <c r="AJ15" s="232">
        <v>13745</v>
      </c>
      <c r="AK15" s="233"/>
      <c r="AL15" s="232">
        <v>10849</v>
      </c>
      <c r="AM15" s="226"/>
    </row>
    <row r="16" spans="1:39" s="194" customFormat="1" ht="21.9" customHeight="1" x14ac:dyDescent="0.2">
      <c r="A16" s="237"/>
      <c r="B16" s="238" t="s">
        <v>235</v>
      </c>
      <c r="C16" s="239" t="s">
        <v>13</v>
      </c>
      <c r="D16" s="230">
        <f>ROUND(D15*1000/D$7,0)</f>
        <v>4132</v>
      </c>
      <c r="E16" s="231"/>
      <c r="F16" s="230">
        <f>ROUND(F15*1000/F$7,0)</f>
        <v>876</v>
      </c>
      <c r="G16" s="231"/>
      <c r="H16" s="230">
        <f>ROUND(H15*1000/H$7,0)</f>
        <v>1089</v>
      </c>
      <c r="I16" s="222"/>
      <c r="J16" s="230">
        <f>ROUND(J15*1000/J$7,0)</f>
        <v>10808</v>
      </c>
      <c r="K16" s="231"/>
      <c r="L16" s="230">
        <f>ROUND(L15*1000/L$7,0)</f>
        <v>2125</v>
      </c>
      <c r="M16" s="231"/>
      <c r="N16" s="230">
        <f>ROUND(N15*1000/N$7,0)</f>
        <v>2949</v>
      </c>
      <c r="O16" s="222"/>
      <c r="P16" s="230">
        <f>ROUND(P15*1000/P$7,0)</f>
        <v>9045</v>
      </c>
      <c r="Q16" s="231"/>
      <c r="R16" s="230">
        <f>ROUND(R15*1000/R$7,0)</f>
        <v>2160</v>
      </c>
      <c r="S16" s="231"/>
      <c r="T16" s="230">
        <f>ROUND(T15*1000/T$7,0)</f>
        <v>1411</v>
      </c>
      <c r="U16" s="223"/>
      <c r="V16" s="230">
        <f>ROUND(V15*1000/V$7,0)</f>
        <v>8073</v>
      </c>
      <c r="W16" s="231"/>
      <c r="X16" s="230">
        <f>ROUND(X15*1000/X$7,0)</f>
        <v>2838</v>
      </c>
      <c r="Y16" s="231"/>
      <c r="Z16" s="230">
        <f>ROUND(Z15*1000/Z$7,0)</f>
        <v>3634</v>
      </c>
      <c r="AA16" s="223"/>
      <c r="AB16" s="232">
        <f>ROUND(AB15*1000/AB$7,0)</f>
        <v>10400</v>
      </c>
      <c r="AC16" s="233"/>
      <c r="AD16" s="232">
        <f>ROUND(AD15*1000/AD$7,0)</f>
        <v>2357</v>
      </c>
      <c r="AE16" s="233"/>
      <c r="AF16" s="232">
        <f>ROUND(AF15*1000/AF$7,0)</f>
        <v>2878</v>
      </c>
      <c r="AG16" s="226"/>
      <c r="AH16" s="232">
        <f>ROUND(AH15*1000/AH$7,0)</f>
        <v>17097</v>
      </c>
      <c r="AI16" s="233"/>
      <c r="AJ16" s="232">
        <f>ROUND(AJ15*1000/AJ$7,0)</f>
        <v>1820</v>
      </c>
      <c r="AK16" s="233"/>
      <c r="AL16" s="232">
        <f>ROUND(AL15*1000/AL$7,0)</f>
        <v>2710</v>
      </c>
      <c r="AM16" s="226"/>
    </row>
    <row r="17" spans="1:39" s="194" customFormat="1" ht="21.9" customHeight="1" x14ac:dyDescent="0.2">
      <c r="A17" s="237"/>
      <c r="B17" s="238" t="s">
        <v>280</v>
      </c>
      <c r="C17" s="239" t="s">
        <v>13</v>
      </c>
      <c r="D17" s="230">
        <f>ROUND(D15*1000/D$6,0)</f>
        <v>96172</v>
      </c>
      <c r="E17" s="231"/>
      <c r="F17" s="230">
        <f>ROUND(F15*1000/F$6,0)</f>
        <v>22716</v>
      </c>
      <c r="G17" s="231"/>
      <c r="H17" s="230">
        <f>ROUND(H15*1000/H$6,0)</f>
        <v>31304</v>
      </c>
      <c r="I17" s="222"/>
      <c r="J17" s="230">
        <f>ROUND(J15*1000/J$6,0)</f>
        <v>237769</v>
      </c>
      <c r="K17" s="231"/>
      <c r="L17" s="230">
        <f>ROUND(L15*1000/L$6,0)</f>
        <v>55073</v>
      </c>
      <c r="M17" s="231"/>
      <c r="N17" s="230">
        <f>ROUND(N15*1000/N$6,0)</f>
        <v>84783</v>
      </c>
      <c r="O17" s="222"/>
      <c r="P17" s="230">
        <f>ROUND(P15*1000/P$6,0)</f>
        <v>199000</v>
      </c>
      <c r="Q17" s="231"/>
      <c r="R17" s="230">
        <f>ROUND(R15*1000/R$6,0)</f>
        <v>54722</v>
      </c>
      <c r="S17" s="231"/>
      <c r="T17" s="230">
        <f>ROUND(T15*1000/T$6,0)</f>
        <v>39908</v>
      </c>
      <c r="U17" s="223"/>
      <c r="V17" s="230">
        <f>ROUND(V15*1000/V$6,0)</f>
        <v>172348</v>
      </c>
      <c r="W17" s="231"/>
      <c r="X17" s="230">
        <f>ROUND(X15*1000/X$6,0)</f>
        <v>71429</v>
      </c>
      <c r="Y17" s="231"/>
      <c r="Z17" s="230">
        <f>ROUND(Z15*1000/Z$6,0)</f>
        <v>101909</v>
      </c>
      <c r="AA17" s="223"/>
      <c r="AB17" s="232">
        <f>ROUND(AB15*1000/AB$6,0)</f>
        <v>190667</v>
      </c>
      <c r="AC17" s="233"/>
      <c r="AD17" s="232">
        <f>ROUND(AD15*1000/AD$6,0)</f>
        <v>58746</v>
      </c>
      <c r="AE17" s="233"/>
      <c r="AF17" s="232">
        <f>ROUND(AF15*1000/AF$6,0)</f>
        <v>81248</v>
      </c>
      <c r="AG17" s="226"/>
      <c r="AH17" s="232">
        <f>ROUND(AH15*1000/AH$6,0)</f>
        <v>309765</v>
      </c>
      <c r="AI17" s="233"/>
      <c r="AJ17" s="232">
        <f>ROUND(AJ15*1000/AJ$6,0)</f>
        <v>44339</v>
      </c>
      <c r="AK17" s="233"/>
      <c r="AL17" s="232">
        <f>ROUND(AL15*1000/AL$6,0)</f>
        <v>74821</v>
      </c>
      <c r="AM17" s="226"/>
    </row>
    <row r="18" spans="1:39" s="245" customFormat="1" ht="21.9" customHeight="1" x14ac:dyDescent="0.2">
      <c r="A18" s="237" t="s">
        <v>7</v>
      </c>
      <c r="B18" s="238" t="s">
        <v>406</v>
      </c>
      <c r="C18" s="239" t="s">
        <v>12</v>
      </c>
      <c r="D18" s="230">
        <v>20206</v>
      </c>
      <c r="E18" s="231"/>
      <c r="F18" s="230">
        <v>18686</v>
      </c>
      <c r="G18" s="231"/>
      <c r="H18" s="230">
        <v>7788</v>
      </c>
      <c r="I18" s="222"/>
      <c r="J18" s="230">
        <v>16735</v>
      </c>
      <c r="K18" s="231"/>
      <c r="L18" s="230">
        <v>20201</v>
      </c>
      <c r="M18" s="231"/>
      <c r="N18" s="230">
        <v>7097</v>
      </c>
      <c r="O18" s="222"/>
      <c r="P18" s="230">
        <v>17758</v>
      </c>
      <c r="Q18" s="231"/>
      <c r="R18" s="230">
        <v>26319</v>
      </c>
      <c r="S18" s="231"/>
      <c r="T18" s="230">
        <v>7213</v>
      </c>
      <c r="U18" s="243"/>
      <c r="V18" s="230">
        <v>1787</v>
      </c>
      <c r="W18" s="231"/>
      <c r="X18" s="230">
        <v>17364</v>
      </c>
      <c r="Y18" s="231"/>
      <c r="Z18" s="230">
        <v>8112</v>
      </c>
      <c r="AA18" s="243"/>
      <c r="AB18" s="232">
        <v>1634</v>
      </c>
      <c r="AC18" s="233"/>
      <c r="AD18" s="232">
        <v>36019</v>
      </c>
      <c r="AE18" s="233"/>
      <c r="AF18" s="232">
        <v>27667</v>
      </c>
      <c r="AG18" s="244"/>
      <c r="AH18" s="232">
        <v>1427</v>
      </c>
      <c r="AI18" s="233"/>
      <c r="AJ18" s="232">
        <v>34926</v>
      </c>
      <c r="AK18" s="233"/>
      <c r="AL18" s="232">
        <v>19742</v>
      </c>
      <c r="AM18" s="244"/>
    </row>
    <row r="19" spans="1:39" s="194" customFormat="1" ht="21.9" customHeight="1" x14ac:dyDescent="0.2">
      <c r="A19" s="237"/>
      <c r="B19" s="238" t="s">
        <v>235</v>
      </c>
      <c r="C19" s="239" t="s">
        <v>13</v>
      </c>
      <c r="D19" s="230">
        <f>ROUND(D18*1000/D$7,0)</f>
        <v>29935</v>
      </c>
      <c r="E19" s="231"/>
      <c r="F19" s="230">
        <f>ROUND(F18*1000/F$7,0)</f>
        <v>2304</v>
      </c>
      <c r="G19" s="231"/>
      <c r="H19" s="230">
        <f>ROUND(H18*1000/H$7,0)</f>
        <v>1963</v>
      </c>
      <c r="I19" s="222"/>
      <c r="J19" s="230">
        <f>ROUND(J18*1000/J$7,0)</f>
        <v>29257</v>
      </c>
      <c r="K19" s="231"/>
      <c r="L19" s="230">
        <f>ROUND(L18*1000/L$7,0)</f>
        <v>2490</v>
      </c>
      <c r="M19" s="231"/>
      <c r="N19" s="230">
        <f>ROUND(N18*1000/N$7,0)</f>
        <v>1789</v>
      </c>
      <c r="O19" s="222"/>
      <c r="P19" s="230">
        <f>ROUND(P18*1000/P$7,0)</f>
        <v>31045</v>
      </c>
      <c r="Q19" s="231"/>
      <c r="R19" s="230">
        <f>ROUND(R18*1000/R$7,0)</f>
        <v>3287</v>
      </c>
      <c r="S19" s="231"/>
      <c r="T19" s="230">
        <f>ROUND(T18*1000/T$7,0)</f>
        <v>1808</v>
      </c>
      <c r="U19" s="223"/>
      <c r="V19" s="230">
        <f>ROUND(V18*1000/V$7,0)</f>
        <v>3640</v>
      </c>
      <c r="W19" s="231"/>
      <c r="X19" s="230">
        <f>ROUND(X18*1000/X$7,0)</f>
        <v>2211</v>
      </c>
      <c r="Y19" s="231"/>
      <c r="Z19" s="230">
        <f>ROUND(Z18*1000/Z$7,0)</f>
        <v>2023</v>
      </c>
      <c r="AA19" s="223"/>
      <c r="AB19" s="232">
        <f>ROUND(AB18*1000/AB$7,0)</f>
        <v>4244</v>
      </c>
      <c r="AC19" s="233"/>
      <c r="AD19" s="232">
        <f>ROUND(AD18*1000/AD$7,0)</f>
        <v>4707</v>
      </c>
      <c r="AE19" s="233"/>
      <c r="AF19" s="232">
        <f>ROUND(AF18*1000/AF$7,0)</f>
        <v>6760</v>
      </c>
      <c r="AG19" s="226"/>
      <c r="AH19" s="232">
        <f>ROUND(AH18*1000/AH$7,0)</f>
        <v>4633</v>
      </c>
      <c r="AI19" s="233"/>
      <c r="AJ19" s="232">
        <f>ROUND(AJ18*1000/AJ$7,0)</f>
        <v>4624</v>
      </c>
      <c r="AK19" s="233"/>
      <c r="AL19" s="232">
        <f>ROUND(AL18*1000/AL$7,0)</f>
        <v>4932</v>
      </c>
      <c r="AM19" s="226"/>
    </row>
    <row r="20" spans="1:39" s="245" customFormat="1" ht="21.9" customHeight="1" x14ac:dyDescent="0.2">
      <c r="A20" s="237"/>
      <c r="B20" s="238" t="s">
        <v>280</v>
      </c>
      <c r="C20" s="239" t="s">
        <v>13</v>
      </c>
      <c r="D20" s="230">
        <f>ROUND(D18*1000/D$6,0)</f>
        <v>696759</v>
      </c>
      <c r="E20" s="231"/>
      <c r="F20" s="230">
        <f>ROUND(F18*1000/F$6,0)</f>
        <v>59700</v>
      </c>
      <c r="G20" s="231"/>
      <c r="H20" s="230">
        <f>ROUND(H18*1000/H$6,0)</f>
        <v>56435</v>
      </c>
      <c r="I20" s="222"/>
      <c r="J20" s="230">
        <f>ROUND(J18*1000/J$6,0)</f>
        <v>643654</v>
      </c>
      <c r="K20" s="231"/>
      <c r="L20" s="230">
        <f>ROUND(L18*1000/L$6,0)</f>
        <v>64540</v>
      </c>
      <c r="M20" s="231"/>
      <c r="N20" s="230">
        <f>ROUND(N18*1000/N$6,0)</f>
        <v>51428</v>
      </c>
      <c r="O20" s="222"/>
      <c r="P20" s="230">
        <f>ROUND(P18*1000/P$6,0)</f>
        <v>683000</v>
      </c>
      <c r="Q20" s="231"/>
      <c r="R20" s="230">
        <f>ROUND(R18*1000/R$6,0)</f>
        <v>83288</v>
      </c>
      <c r="S20" s="231"/>
      <c r="T20" s="230">
        <f>ROUND(T18*1000/T$6,0)</f>
        <v>51156</v>
      </c>
      <c r="U20" s="243"/>
      <c r="V20" s="230">
        <f>ROUND(V18*1000/V$6,0)</f>
        <v>77696</v>
      </c>
      <c r="W20" s="231"/>
      <c r="X20" s="230">
        <f>ROUND(X18*1000/X$6,0)</f>
        <v>55654</v>
      </c>
      <c r="Y20" s="231"/>
      <c r="Z20" s="230">
        <f>ROUND(Z18*1000/Z$6,0)</f>
        <v>56727</v>
      </c>
      <c r="AA20" s="243"/>
      <c r="AB20" s="232">
        <f>ROUND(AB18*1000/AB$6,0)</f>
        <v>77810</v>
      </c>
      <c r="AC20" s="233"/>
      <c r="AD20" s="232">
        <f>ROUND(AD18*1000/AD$6,0)</f>
        <v>117326</v>
      </c>
      <c r="AE20" s="233"/>
      <c r="AF20" s="232">
        <f>ROUND(AF18*1000/AF$6,0)</f>
        <v>190807</v>
      </c>
      <c r="AG20" s="244"/>
      <c r="AH20" s="232">
        <f>ROUND(AH18*1000/AH$6,0)</f>
        <v>83941</v>
      </c>
      <c r="AI20" s="233"/>
      <c r="AJ20" s="232">
        <f>ROUND(AJ18*1000/AJ$6,0)</f>
        <v>112665</v>
      </c>
      <c r="AK20" s="233"/>
      <c r="AL20" s="232">
        <f>ROUND(AL18*1000/AL$6,0)</f>
        <v>136152</v>
      </c>
      <c r="AM20" s="244"/>
    </row>
    <row r="21" spans="1:39" s="245" customFormat="1" ht="21.9" customHeight="1" x14ac:dyDescent="0.2">
      <c r="A21" s="237" t="s">
        <v>407</v>
      </c>
      <c r="B21" s="238" t="s">
        <v>406</v>
      </c>
      <c r="C21" s="239" t="s">
        <v>12</v>
      </c>
      <c r="D21" s="246">
        <v>42395</v>
      </c>
      <c r="E21" s="247"/>
      <c r="F21" s="230">
        <v>24306</v>
      </c>
      <c r="G21" s="231"/>
      <c r="H21" s="230">
        <v>29118</v>
      </c>
      <c r="I21" s="222"/>
      <c r="J21" s="246">
        <v>121141</v>
      </c>
      <c r="K21" s="247"/>
      <c r="L21" s="230">
        <v>30814</v>
      </c>
      <c r="M21" s="231"/>
      <c r="N21" s="230">
        <v>38915</v>
      </c>
      <c r="O21" s="222"/>
      <c r="P21" s="246">
        <v>192642</v>
      </c>
      <c r="Q21" s="247"/>
      <c r="R21" s="230">
        <v>30210</v>
      </c>
      <c r="S21" s="231"/>
      <c r="T21" s="230">
        <v>34512</v>
      </c>
      <c r="U21" s="243"/>
      <c r="V21" s="246">
        <v>113</v>
      </c>
      <c r="W21" s="247"/>
      <c r="X21" s="230">
        <v>26959</v>
      </c>
      <c r="Y21" s="231"/>
      <c r="Z21" s="230">
        <v>25880</v>
      </c>
      <c r="AA21" s="243"/>
      <c r="AB21" s="248">
        <v>0</v>
      </c>
      <c r="AC21" s="249"/>
      <c r="AD21" s="232">
        <v>36651</v>
      </c>
      <c r="AE21" s="233"/>
      <c r="AF21" s="232">
        <v>31036</v>
      </c>
      <c r="AG21" s="244"/>
      <c r="AH21" s="248">
        <v>0</v>
      </c>
      <c r="AI21" s="249"/>
      <c r="AJ21" s="232">
        <v>45086</v>
      </c>
      <c r="AK21" s="233"/>
      <c r="AL21" s="232">
        <v>45221</v>
      </c>
      <c r="AM21" s="244"/>
    </row>
    <row r="22" spans="1:39" s="194" customFormat="1" ht="21.9" customHeight="1" x14ac:dyDescent="0.2">
      <c r="A22" s="237"/>
      <c r="B22" s="238" t="s">
        <v>235</v>
      </c>
      <c r="C22" s="239" t="s">
        <v>13</v>
      </c>
      <c r="D22" s="230">
        <f>ROUND(D21*1000/D$7,0)</f>
        <v>62807</v>
      </c>
      <c r="E22" s="247"/>
      <c r="F22" s="230">
        <f>ROUND(F21*1000/F$7,0)</f>
        <v>2996</v>
      </c>
      <c r="G22" s="231"/>
      <c r="H22" s="230">
        <f>ROUND(H21*1000/H$7,0)</f>
        <v>7340</v>
      </c>
      <c r="I22" s="222"/>
      <c r="J22" s="230">
        <f>ROUND(J21*1000/J$7,0)</f>
        <v>211785</v>
      </c>
      <c r="K22" s="247"/>
      <c r="L22" s="230">
        <f>ROUND(L21*1000/L$7,0)</f>
        <v>3799</v>
      </c>
      <c r="M22" s="231"/>
      <c r="N22" s="230">
        <f>ROUND(N21*1000/N$7,0)</f>
        <v>9810</v>
      </c>
      <c r="O22" s="222"/>
      <c r="P22" s="230">
        <f>ROUND(P21*1000/P$7,0)</f>
        <v>336787</v>
      </c>
      <c r="Q22" s="247"/>
      <c r="R22" s="230">
        <f>ROUND(R21*1000/R$7,0)</f>
        <v>3773</v>
      </c>
      <c r="S22" s="231"/>
      <c r="T22" s="230">
        <f>ROUND(T21*1000/T$7,0)</f>
        <v>8652</v>
      </c>
      <c r="U22" s="223"/>
      <c r="V22" s="230">
        <f>ROUND(V21*1000/V$7,0)</f>
        <v>230</v>
      </c>
      <c r="W22" s="247"/>
      <c r="X22" s="230">
        <f>ROUND(X21*1000/X$7,0)</f>
        <v>3433</v>
      </c>
      <c r="Y22" s="231"/>
      <c r="Z22" s="230">
        <f>ROUND(Z21*1000/Z$7,0)</f>
        <v>6454</v>
      </c>
      <c r="AA22" s="223"/>
      <c r="AB22" s="232">
        <f>ROUND(AB21*1000/AB$7,0)</f>
        <v>0</v>
      </c>
      <c r="AC22" s="249"/>
      <c r="AD22" s="232">
        <f>ROUND(AD21*1000/AD$7,0)</f>
        <v>4790</v>
      </c>
      <c r="AE22" s="233"/>
      <c r="AF22" s="232">
        <f>ROUND(AF21*1000/AF$7,0)</f>
        <v>7583</v>
      </c>
      <c r="AG22" s="226"/>
      <c r="AH22" s="232">
        <f>ROUND(AH21*1000/AH$7,0)</f>
        <v>0</v>
      </c>
      <c r="AI22" s="249"/>
      <c r="AJ22" s="232">
        <f>ROUND(AJ21*1000/AJ$7,0)</f>
        <v>5969</v>
      </c>
      <c r="AK22" s="233"/>
      <c r="AL22" s="232">
        <f>ROUND(AL21*1000/AL$7,0)</f>
        <v>11297</v>
      </c>
      <c r="AM22" s="226"/>
    </row>
    <row r="23" spans="1:39" s="194" customFormat="1" ht="21.9" customHeight="1" x14ac:dyDescent="0.2">
      <c r="A23" s="237"/>
      <c r="B23" s="238" t="s">
        <v>280</v>
      </c>
      <c r="C23" s="239" t="s">
        <v>13</v>
      </c>
      <c r="D23" s="230">
        <f>ROUND(D21*1000/D$6,0)</f>
        <v>1461897</v>
      </c>
      <c r="E23" s="247"/>
      <c r="F23" s="230">
        <f>ROUND(F21*1000/F$6,0)</f>
        <v>77655</v>
      </c>
      <c r="G23" s="231"/>
      <c r="H23" s="230">
        <f>ROUND(H21*1000/H$6,0)</f>
        <v>211000</v>
      </c>
      <c r="I23" s="222"/>
      <c r="J23" s="230">
        <f>ROUND(J21*1000/J$6,0)</f>
        <v>4659269</v>
      </c>
      <c r="K23" s="247"/>
      <c r="L23" s="230">
        <f>ROUND(L21*1000/L$6,0)</f>
        <v>98447</v>
      </c>
      <c r="M23" s="231"/>
      <c r="N23" s="230">
        <f>ROUND(N21*1000/N$6,0)</f>
        <v>281993</v>
      </c>
      <c r="O23" s="222"/>
      <c r="P23" s="230">
        <f>ROUND(P21*1000/P$6,0)</f>
        <v>7409308</v>
      </c>
      <c r="Q23" s="247"/>
      <c r="R23" s="230">
        <f>ROUND(R21*1000/R$6,0)</f>
        <v>95601</v>
      </c>
      <c r="S23" s="231"/>
      <c r="T23" s="230">
        <f>ROUND(T21*1000/T$6,0)</f>
        <v>244766</v>
      </c>
      <c r="U23" s="223"/>
      <c r="V23" s="230">
        <f>ROUND(V21*1000/V$6,0)</f>
        <v>4913</v>
      </c>
      <c r="W23" s="247"/>
      <c r="X23" s="230">
        <f>ROUND(X21*1000/X$6,0)</f>
        <v>86407</v>
      </c>
      <c r="Y23" s="231"/>
      <c r="Z23" s="230">
        <f>ROUND(Z21*1000/Z$6,0)</f>
        <v>180979</v>
      </c>
      <c r="AA23" s="223"/>
      <c r="AB23" s="232">
        <f>ROUND(AB21*1000/AB$6,0)</f>
        <v>0</v>
      </c>
      <c r="AC23" s="249"/>
      <c r="AD23" s="232">
        <f>ROUND(AD21*1000/AD$6,0)</f>
        <v>119384</v>
      </c>
      <c r="AE23" s="233"/>
      <c r="AF23" s="232">
        <f>ROUND(AF21*1000/AF$6,0)</f>
        <v>214041</v>
      </c>
      <c r="AG23" s="226"/>
      <c r="AH23" s="232">
        <f>ROUND(AH21*1000/AH$6,0)</f>
        <v>0</v>
      </c>
      <c r="AI23" s="249"/>
      <c r="AJ23" s="232">
        <f>ROUND(AJ21*1000/AJ$6,0)</f>
        <v>145439</v>
      </c>
      <c r="AK23" s="233"/>
      <c r="AL23" s="232">
        <f>ROUND(AL21*1000/AL$6,0)</f>
        <v>311869</v>
      </c>
      <c r="AM23" s="226"/>
    </row>
    <row r="24" spans="1:39" s="245" customFormat="1" ht="21.9" customHeight="1" x14ac:dyDescent="0.2">
      <c r="A24" s="237" t="s">
        <v>8</v>
      </c>
      <c r="B24" s="238" t="s">
        <v>406</v>
      </c>
      <c r="C24" s="239" t="s">
        <v>12</v>
      </c>
      <c r="D24" s="230">
        <v>27957</v>
      </c>
      <c r="E24" s="231"/>
      <c r="F24" s="230">
        <v>177112</v>
      </c>
      <c r="G24" s="231"/>
      <c r="H24" s="230">
        <v>185440</v>
      </c>
      <c r="I24" s="222"/>
      <c r="J24" s="230">
        <v>119966</v>
      </c>
      <c r="K24" s="231"/>
      <c r="L24" s="230">
        <v>170408</v>
      </c>
      <c r="M24" s="231"/>
      <c r="N24" s="230">
        <v>137559</v>
      </c>
      <c r="O24" s="222"/>
      <c r="P24" s="230">
        <v>35677</v>
      </c>
      <c r="Q24" s="231"/>
      <c r="R24" s="230">
        <v>268772</v>
      </c>
      <c r="S24" s="231"/>
      <c r="T24" s="230">
        <v>458345</v>
      </c>
      <c r="U24" s="243"/>
      <c r="V24" s="230">
        <v>25030</v>
      </c>
      <c r="W24" s="231"/>
      <c r="X24" s="230">
        <v>451069</v>
      </c>
      <c r="Y24" s="231"/>
      <c r="Z24" s="230">
        <v>1429505</v>
      </c>
      <c r="AA24" s="243"/>
      <c r="AB24" s="232">
        <v>17604</v>
      </c>
      <c r="AC24" s="233"/>
      <c r="AD24" s="232">
        <v>133849</v>
      </c>
      <c r="AE24" s="233"/>
      <c r="AF24" s="232">
        <v>618640</v>
      </c>
      <c r="AG24" s="244"/>
      <c r="AH24" s="232">
        <v>7941</v>
      </c>
      <c r="AI24" s="233"/>
      <c r="AJ24" s="232">
        <v>73210</v>
      </c>
      <c r="AK24" s="233"/>
      <c r="AL24" s="232">
        <v>52018</v>
      </c>
      <c r="AM24" s="244"/>
    </row>
    <row r="25" spans="1:39" s="194" customFormat="1" ht="21.9" customHeight="1" x14ac:dyDescent="0.2">
      <c r="A25" s="237"/>
      <c r="B25" s="238" t="s">
        <v>235</v>
      </c>
      <c r="C25" s="239" t="s">
        <v>13</v>
      </c>
      <c r="D25" s="230">
        <f>ROUND(D24*1000/D$7,0)</f>
        <v>41418</v>
      </c>
      <c r="E25" s="231"/>
      <c r="F25" s="230">
        <f>ROUND(F24*1000/F$7,0)</f>
        <v>21833</v>
      </c>
      <c r="G25" s="231"/>
      <c r="H25" s="230">
        <f>ROUND(H24*1000/H$7,0)</f>
        <v>46746</v>
      </c>
      <c r="I25" s="222"/>
      <c r="J25" s="230">
        <f>ROUND(J24*1000/J$7,0)</f>
        <v>209731</v>
      </c>
      <c r="K25" s="231"/>
      <c r="L25" s="230">
        <f>ROUND(L24*1000/L$7,0)</f>
        <v>21007</v>
      </c>
      <c r="M25" s="231"/>
      <c r="N25" s="230">
        <f>ROUND(N24*1000/N$7,0)</f>
        <v>34676</v>
      </c>
      <c r="O25" s="222"/>
      <c r="P25" s="230">
        <f>ROUND(P24*1000/P$7,0)</f>
        <v>62372</v>
      </c>
      <c r="Q25" s="231"/>
      <c r="R25" s="230">
        <f>ROUND(R24*1000/R$7,0)</f>
        <v>33571</v>
      </c>
      <c r="S25" s="231"/>
      <c r="T25" s="230">
        <f>ROUND(T24*1000/T$7,0)</f>
        <v>114902</v>
      </c>
      <c r="U25" s="223"/>
      <c r="V25" s="230">
        <f>ROUND(V24*1000/V$7,0)</f>
        <v>50978</v>
      </c>
      <c r="W25" s="231"/>
      <c r="X25" s="230">
        <f>ROUND(X24*1000/X$7,0)</f>
        <v>57432</v>
      </c>
      <c r="Y25" s="231"/>
      <c r="Z25" s="230">
        <f>ROUND(Z24*1000/Z$7,0)</f>
        <v>356485</v>
      </c>
      <c r="AA25" s="223"/>
      <c r="AB25" s="232">
        <f>ROUND(AB24*1000/AB$7,0)</f>
        <v>45725</v>
      </c>
      <c r="AC25" s="233"/>
      <c r="AD25" s="232">
        <f>ROUND(AD24*1000/AD$7,0)</f>
        <v>17492</v>
      </c>
      <c r="AE25" s="233"/>
      <c r="AF25" s="232">
        <f>ROUND(AF24*1000/AF$7,0)</f>
        <v>151146</v>
      </c>
      <c r="AG25" s="226"/>
      <c r="AH25" s="232">
        <f>ROUND(AH24*1000/AH$7,0)</f>
        <v>25782</v>
      </c>
      <c r="AI25" s="233"/>
      <c r="AJ25" s="232">
        <f>ROUND(AJ24*1000/AJ$7,0)</f>
        <v>9693</v>
      </c>
      <c r="AK25" s="233"/>
      <c r="AL25" s="232">
        <f>ROUND(AL24*1000/AL$7,0)</f>
        <v>12995</v>
      </c>
      <c r="AM25" s="226"/>
    </row>
    <row r="26" spans="1:39" s="194" customFormat="1" ht="21.9" customHeight="1" x14ac:dyDescent="0.2">
      <c r="A26" s="237"/>
      <c r="B26" s="238" t="s">
        <v>280</v>
      </c>
      <c r="C26" s="239" t="s">
        <v>13</v>
      </c>
      <c r="D26" s="230">
        <f>ROUND(D24*1000/D$6,0)</f>
        <v>964034</v>
      </c>
      <c r="E26" s="231"/>
      <c r="F26" s="230">
        <f>ROUND(F24*1000/F$6,0)</f>
        <v>565853</v>
      </c>
      <c r="G26" s="231"/>
      <c r="H26" s="230">
        <f>ROUND(H24*1000/H$6,0)</f>
        <v>1343768</v>
      </c>
      <c r="I26" s="222"/>
      <c r="J26" s="230">
        <f>ROUND(J24*1000/J$6,0)</f>
        <v>4614077</v>
      </c>
      <c r="K26" s="231"/>
      <c r="L26" s="230">
        <f>ROUND(L24*1000/L$6,0)</f>
        <v>544435</v>
      </c>
      <c r="M26" s="231"/>
      <c r="N26" s="230">
        <f>ROUND(N24*1000/N$6,0)</f>
        <v>996804</v>
      </c>
      <c r="O26" s="222"/>
      <c r="P26" s="230">
        <f>ROUND(P24*1000/P$6,0)</f>
        <v>1372192</v>
      </c>
      <c r="Q26" s="231"/>
      <c r="R26" s="230">
        <f>ROUND(R24*1000/R$6,0)</f>
        <v>850544</v>
      </c>
      <c r="S26" s="231"/>
      <c r="T26" s="230">
        <f>ROUND(T24*1000/T$6,0)</f>
        <v>3250674</v>
      </c>
      <c r="U26" s="223"/>
      <c r="V26" s="230">
        <f>ROUND(V24*1000/V$6,0)</f>
        <v>1088261</v>
      </c>
      <c r="W26" s="231"/>
      <c r="X26" s="230">
        <f>ROUND(X24*1000/X$6,0)</f>
        <v>1445734</v>
      </c>
      <c r="Y26" s="231"/>
      <c r="Z26" s="230">
        <f>ROUND(Z24*1000/Z$6,0)</f>
        <v>9996538</v>
      </c>
      <c r="AA26" s="223"/>
      <c r="AB26" s="232">
        <f>ROUND(AB24*1000/AB$6,0)</f>
        <v>838286</v>
      </c>
      <c r="AC26" s="233"/>
      <c r="AD26" s="232">
        <f>ROUND(AD24*1000/AD$6,0)</f>
        <v>435990</v>
      </c>
      <c r="AE26" s="233"/>
      <c r="AF26" s="232">
        <f>ROUND(AF24*1000/AF$6,0)</f>
        <v>4266483</v>
      </c>
      <c r="AG26" s="226"/>
      <c r="AH26" s="232">
        <f>ROUND(AH24*1000/AH$6,0)</f>
        <v>467118</v>
      </c>
      <c r="AI26" s="233"/>
      <c r="AJ26" s="232">
        <f>ROUND(AJ24*1000/AJ$6,0)</f>
        <v>236161</v>
      </c>
      <c r="AK26" s="233"/>
      <c r="AL26" s="232">
        <f>ROUND(AL24*1000/AL$6,0)</f>
        <v>358745</v>
      </c>
      <c r="AM26" s="226"/>
    </row>
    <row r="27" spans="1:39" s="245" customFormat="1" ht="21.9" customHeight="1" x14ac:dyDescent="0.2">
      <c r="A27" s="237" t="s">
        <v>9</v>
      </c>
      <c r="B27" s="238" t="s">
        <v>406</v>
      </c>
      <c r="C27" s="239" t="s">
        <v>12</v>
      </c>
      <c r="D27" s="250" t="s">
        <v>1</v>
      </c>
      <c r="E27" s="247"/>
      <c r="F27" s="250" t="s">
        <v>1</v>
      </c>
      <c r="G27" s="247"/>
      <c r="H27" s="250" t="s">
        <v>1</v>
      </c>
      <c r="I27" s="222"/>
      <c r="J27" s="250" t="s">
        <v>1</v>
      </c>
      <c r="K27" s="247"/>
      <c r="L27" s="250" t="s">
        <v>1</v>
      </c>
      <c r="M27" s="247"/>
      <c r="N27" s="250" t="s">
        <v>1</v>
      </c>
      <c r="O27" s="222"/>
      <c r="P27" s="250" t="s">
        <v>229</v>
      </c>
      <c r="Q27" s="247"/>
      <c r="R27" s="250" t="s">
        <v>229</v>
      </c>
      <c r="S27" s="247"/>
      <c r="T27" s="250" t="s">
        <v>229</v>
      </c>
      <c r="U27" s="243"/>
      <c r="V27" s="250" t="s">
        <v>229</v>
      </c>
      <c r="W27" s="247"/>
      <c r="X27" s="250" t="s">
        <v>229</v>
      </c>
      <c r="Y27" s="247"/>
      <c r="Z27" s="250" t="s">
        <v>229</v>
      </c>
      <c r="AA27" s="243"/>
      <c r="AB27" s="251" t="s">
        <v>229</v>
      </c>
      <c r="AC27" s="249"/>
      <c r="AD27" s="251" t="s">
        <v>229</v>
      </c>
      <c r="AE27" s="249"/>
      <c r="AF27" s="251" t="s">
        <v>229</v>
      </c>
      <c r="AG27" s="244"/>
      <c r="AH27" s="251" t="s">
        <v>229</v>
      </c>
      <c r="AI27" s="249"/>
      <c r="AJ27" s="251" t="s">
        <v>229</v>
      </c>
      <c r="AK27" s="249"/>
      <c r="AL27" s="251" t="s">
        <v>229</v>
      </c>
      <c r="AM27" s="244"/>
    </row>
    <row r="28" spans="1:39" s="194" customFormat="1" ht="21.9" customHeight="1" x14ac:dyDescent="0.2">
      <c r="A28" s="237"/>
      <c r="B28" s="238" t="s">
        <v>235</v>
      </c>
      <c r="C28" s="239" t="s">
        <v>13</v>
      </c>
      <c r="D28" s="250" t="s">
        <v>1</v>
      </c>
      <c r="E28" s="247"/>
      <c r="F28" s="250" t="s">
        <v>1</v>
      </c>
      <c r="G28" s="247"/>
      <c r="H28" s="250" t="s">
        <v>1</v>
      </c>
      <c r="I28" s="222"/>
      <c r="J28" s="250" t="s">
        <v>1</v>
      </c>
      <c r="K28" s="247"/>
      <c r="L28" s="250" t="s">
        <v>1</v>
      </c>
      <c r="M28" s="247"/>
      <c r="N28" s="250" t="s">
        <v>1</v>
      </c>
      <c r="O28" s="222"/>
      <c r="P28" s="250" t="s">
        <v>229</v>
      </c>
      <c r="Q28" s="247"/>
      <c r="R28" s="250" t="s">
        <v>229</v>
      </c>
      <c r="S28" s="247"/>
      <c r="T28" s="250" t="s">
        <v>229</v>
      </c>
      <c r="U28" s="223"/>
      <c r="V28" s="250" t="s">
        <v>229</v>
      </c>
      <c r="W28" s="247"/>
      <c r="X28" s="250" t="s">
        <v>229</v>
      </c>
      <c r="Y28" s="247"/>
      <c r="Z28" s="250" t="s">
        <v>229</v>
      </c>
      <c r="AA28" s="223"/>
      <c r="AB28" s="251" t="s">
        <v>229</v>
      </c>
      <c r="AC28" s="249"/>
      <c r="AD28" s="251" t="s">
        <v>229</v>
      </c>
      <c r="AE28" s="249"/>
      <c r="AF28" s="251" t="s">
        <v>229</v>
      </c>
      <c r="AG28" s="226"/>
      <c r="AH28" s="251" t="s">
        <v>229</v>
      </c>
      <c r="AI28" s="249"/>
      <c r="AJ28" s="251" t="s">
        <v>229</v>
      </c>
      <c r="AK28" s="249"/>
      <c r="AL28" s="251" t="s">
        <v>229</v>
      </c>
      <c r="AM28" s="226"/>
    </row>
    <row r="29" spans="1:39" s="194" customFormat="1" ht="21.9" customHeight="1" thickBot="1" x14ac:dyDescent="0.25">
      <c r="A29" s="252"/>
      <c r="B29" s="253" t="s">
        <v>280</v>
      </c>
      <c r="C29" s="219" t="s">
        <v>13</v>
      </c>
      <c r="D29" s="250" t="s">
        <v>1</v>
      </c>
      <c r="E29" s="247"/>
      <c r="F29" s="250" t="s">
        <v>1</v>
      </c>
      <c r="G29" s="247"/>
      <c r="H29" s="250" t="s">
        <v>1</v>
      </c>
      <c r="I29" s="222"/>
      <c r="J29" s="250" t="s">
        <v>1</v>
      </c>
      <c r="K29" s="247"/>
      <c r="L29" s="250" t="s">
        <v>1</v>
      </c>
      <c r="M29" s="247"/>
      <c r="N29" s="250" t="s">
        <v>1</v>
      </c>
      <c r="O29" s="222"/>
      <c r="P29" s="250" t="s">
        <v>229</v>
      </c>
      <c r="Q29" s="247"/>
      <c r="R29" s="250" t="s">
        <v>229</v>
      </c>
      <c r="S29" s="247"/>
      <c r="T29" s="250" t="s">
        <v>229</v>
      </c>
      <c r="U29" s="223"/>
      <c r="V29" s="250" t="s">
        <v>229</v>
      </c>
      <c r="W29" s="247"/>
      <c r="X29" s="250" t="s">
        <v>229</v>
      </c>
      <c r="Y29" s="247"/>
      <c r="Z29" s="250" t="s">
        <v>229</v>
      </c>
      <c r="AA29" s="223"/>
      <c r="AB29" s="251" t="s">
        <v>229</v>
      </c>
      <c r="AC29" s="249"/>
      <c r="AD29" s="251" t="s">
        <v>229</v>
      </c>
      <c r="AE29" s="249"/>
      <c r="AF29" s="251" t="s">
        <v>229</v>
      </c>
      <c r="AG29" s="226"/>
      <c r="AH29" s="251" t="s">
        <v>229</v>
      </c>
      <c r="AI29" s="249"/>
      <c r="AJ29" s="251" t="s">
        <v>229</v>
      </c>
      <c r="AK29" s="249"/>
      <c r="AL29" s="251" t="s">
        <v>229</v>
      </c>
      <c r="AM29" s="226"/>
    </row>
    <row r="30" spans="1:39" s="245" customFormat="1" ht="21.9" customHeight="1" thickTop="1" x14ac:dyDescent="0.2">
      <c r="A30" s="254" t="s">
        <v>0</v>
      </c>
      <c r="B30" s="255" t="s">
        <v>406</v>
      </c>
      <c r="C30" s="256" t="s">
        <v>12</v>
      </c>
      <c r="D30" s="257">
        <f>SUM(D9,D12,D15,D18,D21,D24,D27)</f>
        <v>862080</v>
      </c>
      <c r="E30" s="258"/>
      <c r="F30" s="257">
        <f>SUM(F9,F12,F15,F18,F21,F24,F27)</f>
        <v>737210</v>
      </c>
      <c r="G30" s="258"/>
      <c r="H30" s="257">
        <f>SUM(H9,H12,H15,H18,H21,H24,H27)</f>
        <v>431122</v>
      </c>
      <c r="I30" s="259"/>
      <c r="J30" s="257">
        <f>SUM(J9,J12,J15,J18,J21,J24,J27)</f>
        <v>1002563</v>
      </c>
      <c r="K30" s="258"/>
      <c r="L30" s="257">
        <f>SUM(L9,L12,L15,L18,L21,L24,L27)</f>
        <v>709586</v>
      </c>
      <c r="M30" s="258"/>
      <c r="N30" s="257">
        <f>SUM(N9,N12,N15,N18,N21,N24,N27)</f>
        <v>440024</v>
      </c>
      <c r="O30" s="259"/>
      <c r="P30" s="257">
        <f>SUM(P9,P12,P15,P18,P21,P24,P27)</f>
        <v>955182</v>
      </c>
      <c r="Q30" s="258"/>
      <c r="R30" s="257">
        <f>SUM(R9,R12,R15,R18,R21,R24,R27)</f>
        <v>829683</v>
      </c>
      <c r="S30" s="258"/>
      <c r="T30" s="257">
        <f>SUM(T9,T12,T15,T18,T21,T24,T27)</f>
        <v>751776</v>
      </c>
      <c r="U30" s="260"/>
      <c r="V30" s="257">
        <f>SUM(V9,V12,V15,V18,V21,V24,V27)</f>
        <v>727504</v>
      </c>
      <c r="W30" s="258"/>
      <c r="X30" s="257">
        <f>SUM(X9,X12,X15,X18,X21,X24,X27)</f>
        <v>1436578</v>
      </c>
      <c r="Y30" s="258"/>
      <c r="Z30" s="257">
        <f>SUM(Z9,Z12,Z15,Z18,Z21,Z24,Z27)</f>
        <v>1905963</v>
      </c>
      <c r="AA30" s="260"/>
      <c r="AB30" s="261">
        <f>SUM(AB9,AB12,AB15,AB18,AB21,AB24,AB27)</f>
        <v>676254</v>
      </c>
      <c r="AC30" s="262"/>
      <c r="AD30" s="261">
        <f>SUM(AD9,AD12,AD15,AD18,AD21,AD24,AD27)</f>
        <v>742285</v>
      </c>
      <c r="AE30" s="262"/>
      <c r="AF30" s="261">
        <f>SUM(AF9,AF12,AF15,AF18,AF21,AF24,AF27)</f>
        <v>934065</v>
      </c>
      <c r="AG30" s="263"/>
      <c r="AH30" s="261">
        <f>SUM(AH9,AH12,AH15,AH18,AH21,AH24,AH27)</f>
        <v>614172</v>
      </c>
      <c r="AI30" s="262"/>
      <c r="AJ30" s="261">
        <f>SUM(AJ9,AJ12,AJ15,AJ18,AJ21,AJ24,AJ27)</f>
        <v>744507</v>
      </c>
      <c r="AK30" s="262"/>
      <c r="AL30" s="261">
        <f>SUM(AL9,AL12,AL15,AL18,AL21,AL24,AL27)</f>
        <v>403832</v>
      </c>
      <c r="AM30" s="263"/>
    </row>
    <row r="31" spans="1:39" s="194" customFormat="1" ht="21.9" customHeight="1" x14ac:dyDescent="0.2">
      <c r="A31" s="237"/>
      <c r="B31" s="238" t="s">
        <v>235</v>
      </c>
      <c r="C31" s="239" t="s">
        <v>13</v>
      </c>
      <c r="D31" s="230">
        <f>ROUND(D30*1000/D$7,0)</f>
        <v>1277156</v>
      </c>
      <c r="E31" s="231"/>
      <c r="F31" s="230">
        <f>ROUND(F30*1000/F$7,0)</f>
        <v>90879</v>
      </c>
      <c r="G31" s="231"/>
      <c r="H31" s="230">
        <f>ROUND(H30*1000/H$7,0)</f>
        <v>108677</v>
      </c>
      <c r="I31" s="222"/>
      <c r="J31" s="230">
        <f>ROUND(J30*1000/J$7,0)</f>
        <v>1752733</v>
      </c>
      <c r="K31" s="231"/>
      <c r="L31" s="230">
        <f>ROUND(L30*1000/L$7,0)</f>
        <v>87474</v>
      </c>
      <c r="M31" s="231"/>
      <c r="N31" s="230">
        <f>ROUND(N30*1000/N$7,0)</f>
        <v>110921</v>
      </c>
      <c r="O31" s="222"/>
      <c r="P31" s="230">
        <f>ROUND(P30*1000/P$7,0)</f>
        <v>1669899</v>
      </c>
      <c r="Q31" s="231"/>
      <c r="R31" s="230">
        <f>ROUND(R30*1000/R$7,0)</f>
        <v>103633</v>
      </c>
      <c r="S31" s="231"/>
      <c r="T31" s="230">
        <f>ROUND(T30*1000/T$7,0)</f>
        <v>188462</v>
      </c>
      <c r="U31" s="223"/>
      <c r="V31" s="230">
        <f>ROUND(V30*1000/V$7,0)</f>
        <v>1481678</v>
      </c>
      <c r="W31" s="231"/>
      <c r="X31" s="230">
        <f>ROUND(X30*1000/X$7,0)</f>
        <v>182910</v>
      </c>
      <c r="Y31" s="231"/>
      <c r="Z31" s="230">
        <f>ROUND(Z30*1000/Z$7,0)</f>
        <v>475302</v>
      </c>
      <c r="AA31" s="223"/>
      <c r="AB31" s="232">
        <f>ROUND(AB30*1000/AB$7,0)</f>
        <v>1756504</v>
      </c>
      <c r="AC31" s="233"/>
      <c r="AD31" s="232">
        <f>ROUND(AD30*1000/AD$7,0)</f>
        <v>97005</v>
      </c>
      <c r="AE31" s="233"/>
      <c r="AF31" s="232">
        <f>ROUND(AF30*1000/AF$7,0)</f>
        <v>228210</v>
      </c>
      <c r="AG31" s="226"/>
      <c r="AH31" s="232">
        <f>ROUND(AH30*1000/AH$7,0)</f>
        <v>1994065</v>
      </c>
      <c r="AI31" s="233"/>
      <c r="AJ31" s="232">
        <f>ROUND(AJ30*1000/AJ$7,0)</f>
        <v>98571</v>
      </c>
      <c r="AK31" s="233"/>
      <c r="AL31" s="232">
        <f>ROUND(AL30*1000/AL$7,0)</f>
        <v>100882</v>
      </c>
      <c r="AM31" s="226"/>
    </row>
    <row r="32" spans="1:39" s="194" customFormat="1" ht="21.9" customHeight="1" x14ac:dyDescent="0.2">
      <c r="A32" s="237"/>
      <c r="B32" s="238" t="s">
        <v>280</v>
      </c>
      <c r="C32" s="239" t="s">
        <v>13</v>
      </c>
      <c r="D32" s="264">
        <f>ROUND(D30*1000/D$6,0)</f>
        <v>29726897</v>
      </c>
      <c r="E32" s="265"/>
      <c r="F32" s="264">
        <f>ROUND(F30*1000/F$6,0)</f>
        <v>2355304</v>
      </c>
      <c r="G32" s="265"/>
      <c r="H32" s="264">
        <f>ROUND(H30*1000/H$6,0)</f>
        <v>3124072</v>
      </c>
      <c r="I32" s="266"/>
      <c r="J32" s="264">
        <f>ROUND(J30*1000/J$6,0)</f>
        <v>38560115</v>
      </c>
      <c r="K32" s="265"/>
      <c r="L32" s="264">
        <f>ROUND(L30*1000/L$6,0)</f>
        <v>2267048</v>
      </c>
      <c r="M32" s="265"/>
      <c r="N32" s="264">
        <f>ROUND(N30*1000/N$6,0)</f>
        <v>3188580</v>
      </c>
      <c r="O32" s="266"/>
      <c r="P32" s="264">
        <f>ROUND(P30*1000/P$6,0)</f>
        <v>36737769</v>
      </c>
      <c r="Q32" s="265"/>
      <c r="R32" s="264">
        <f>ROUND(R30*1000/R$6,0)</f>
        <v>2625579</v>
      </c>
      <c r="S32" s="265"/>
      <c r="T32" s="264">
        <f>ROUND(T30*1000/T$6,0)</f>
        <v>5331745</v>
      </c>
      <c r="U32" s="267"/>
      <c r="V32" s="264">
        <f>ROUND(V30*1000/V$6,0)</f>
        <v>31630609</v>
      </c>
      <c r="W32" s="265"/>
      <c r="X32" s="264">
        <f>ROUND(X30*1000/X$6,0)</f>
        <v>4604417</v>
      </c>
      <c r="Y32" s="265"/>
      <c r="Z32" s="264">
        <f>ROUND(Z30*1000/Z$6,0)</f>
        <v>13328413</v>
      </c>
      <c r="AA32" s="267"/>
      <c r="AB32" s="268">
        <f>ROUND(AB30*1000/AB$6,0)</f>
        <v>32202571</v>
      </c>
      <c r="AC32" s="269"/>
      <c r="AD32" s="268">
        <f>ROUND(AD30*1000/AD$6,0)</f>
        <v>2417866</v>
      </c>
      <c r="AE32" s="269"/>
      <c r="AF32" s="268">
        <f>ROUND(AF30*1000/AF$6,0)</f>
        <v>6441828</v>
      </c>
      <c r="AG32" s="270"/>
      <c r="AH32" s="268">
        <f>ROUND(AH30*1000/AH$6,0)</f>
        <v>36127765</v>
      </c>
      <c r="AI32" s="269"/>
      <c r="AJ32" s="268">
        <f>ROUND(AJ30*1000/AJ$6,0)</f>
        <v>2401635</v>
      </c>
      <c r="AK32" s="269"/>
      <c r="AL32" s="268">
        <f>ROUND(AL30*1000/AL$6,0)</f>
        <v>2785048</v>
      </c>
      <c r="AM32" s="270"/>
    </row>
    <row r="33" spans="1:38" s="274" customFormat="1" ht="13.5" customHeight="1" x14ac:dyDescent="0.2">
      <c r="A33" s="271" t="s">
        <v>363</v>
      </c>
      <c r="B33" s="271"/>
      <c r="C33" s="271"/>
      <c r="D33" s="271"/>
      <c r="E33" s="271"/>
      <c r="F33" s="271"/>
      <c r="G33" s="271"/>
      <c r="H33" s="271"/>
      <c r="I33" s="271"/>
      <c r="J33" s="271"/>
      <c r="K33" s="271"/>
      <c r="L33" s="271"/>
      <c r="M33" s="271"/>
      <c r="N33" s="271"/>
      <c r="O33" s="271"/>
      <c r="P33" s="271"/>
      <c r="Q33" s="271"/>
      <c r="R33" s="271"/>
      <c r="S33" s="272"/>
      <c r="T33" s="273"/>
      <c r="V33" s="273"/>
      <c r="X33" s="273"/>
      <c r="Z33" s="273"/>
      <c r="AB33" s="273"/>
      <c r="AD33" s="273"/>
      <c r="AF33" s="273"/>
      <c r="AH33" s="273"/>
      <c r="AJ33" s="273"/>
      <c r="AL33" s="273"/>
    </row>
    <row r="34" spans="1:38" s="194" customFormat="1" ht="13.5" customHeight="1" x14ac:dyDescent="0.2">
      <c r="A34" s="271" t="s">
        <v>212</v>
      </c>
      <c r="B34" s="271"/>
      <c r="C34" s="271"/>
      <c r="D34" s="271"/>
      <c r="E34" s="271"/>
      <c r="F34" s="271"/>
      <c r="G34" s="271"/>
      <c r="H34" s="271"/>
      <c r="I34" s="271"/>
      <c r="J34" s="271"/>
      <c r="K34" s="271"/>
      <c r="L34" s="271"/>
      <c r="M34" s="271"/>
      <c r="N34" s="271"/>
      <c r="O34" s="271"/>
      <c r="P34" s="271"/>
      <c r="Q34" s="271"/>
      <c r="R34" s="271"/>
      <c r="T34" s="196"/>
      <c r="V34" s="196"/>
      <c r="X34" s="196"/>
      <c r="Z34" s="196"/>
      <c r="AB34" s="196"/>
      <c r="AD34" s="196"/>
      <c r="AF34" s="196"/>
      <c r="AH34" s="197"/>
      <c r="AI34" s="198"/>
      <c r="AJ34" s="197"/>
      <c r="AK34" s="198"/>
      <c r="AL34" s="197"/>
    </row>
    <row r="41" spans="1:38" ht="24.6" x14ac:dyDescent="0.2">
      <c r="A41" s="275"/>
    </row>
    <row r="42" spans="1:38" ht="24.6" x14ac:dyDescent="0.2">
      <c r="A42" s="275"/>
    </row>
  </sheetData>
  <sheetProtection sheet="1" objects="1" scenarios="1"/>
  <mergeCells count="36">
    <mergeCell ref="A1:AM1"/>
    <mergeCell ref="V4:Z4"/>
    <mergeCell ref="P4:S4"/>
    <mergeCell ref="J5:K5"/>
    <mergeCell ref="L5:M5"/>
    <mergeCell ref="N5:O5"/>
    <mergeCell ref="T5:U5"/>
    <mergeCell ref="AD5:AE5"/>
    <mergeCell ref="A15:A17"/>
    <mergeCell ref="T3:AL3"/>
    <mergeCell ref="A4:C5"/>
    <mergeCell ref="D4:I4"/>
    <mergeCell ref="J4:O4"/>
    <mergeCell ref="AB4:AG4"/>
    <mergeCell ref="AH4:AM4"/>
    <mergeCell ref="D5:E5"/>
    <mergeCell ref="AJ5:AK5"/>
    <mergeCell ref="AL5:AM5"/>
    <mergeCell ref="AF5:AG5"/>
    <mergeCell ref="AH5:AI5"/>
    <mergeCell ref="A34:R34"/>
    <mergeCell ref="AB5:AC5"/>
    <mergeCell ref="A24:A26"/>
    <mergeCell ref="A27:A29"/>
    <mergeCell ref="A30:A32"/>
    <mergeCell ref="A33:R33"/>
    <mergeCell ref="A7:B7"/>
    <mergeCell ref="A9:A11"/>
    <mergeCell ref="A12:A14"/>
    <mergeCell ref="A6:B6"/>
    <mergeCell ref="R5:S5"/>
    <mergeCell ref="F5:G5"/>
    <mergeCell ref="H5:I5"/>
    <mergeCell ref="P5:Q5"/>
    <mergeCell ref="A18:A20"/>
    <mergeCell ref="A21:A23"/>
  </mergeCells>
  <phoneticPr fontId="7"/>
  <printOptions horizontalCentered="1"/>
  <pageMargins left="0.70866141732283472" right="0.70866141732283472" top="0.78740157480314965" bottom="0.78740157480314965" header="0.51181102362204722" footer="0.51181102362204722"/>
  <pageSetup paperSize="8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4"/>
  <dimension ref="A1:AG50"/>
  <sheetViews>
    <sheetView showGridLines="0" zoomScaleNormal="100" zoomScaleSheetLayoutView="131" workbookViewId="0">
      <selection activeCell="AH1" sqref="AH1"/>
    </sheetView>
  </sheetViews>
  <sheetFormatPr defaultColWidth="9" defaultRowHeight="13.2" x14ac:dyDescent="0.2"/>
  <cols>
    <col min="1" max="1" width="12.6640625" style="38" customWidth="1"/>
    <col min="2" max="2" width="5.77734375" style="39" customWidth="1"/>
    <col min="3" max="3" width="0.33203125" style="38" customWidth="1"/>
    <col min="4" max="4" width="4.33203125" style="39" customWidth="1"/>
    <col min="5" max="5" width="0.33203125" style="38" customWidth="1"/>
    <col min="6" max="6" width="4.33203125" style="39" customWidth="1"/>
    <col min="7" max="7" width="0.33203125" style="38" customWidth="1"/>
    <col min="8" max="8" width="4.33203125" style="39" customWidth="1"/>
    <col min="9" max="9" width="0.33203125" style="38" customWidth="1"/>
    <col min="10" max="10" width="4.33203125" style="39" customWidth="1"/>
    <col min="11" max="11" width="0.33203125" style="38" customWidth="1"/>
    <col min="12" max="12" width="4.33203125" style="39" customWidth="1"/>
    <col min="13" max="13" width="0.33203125" style="38" customWidth="1"/>
    <col min="14" max="14" width="4.33203125" style="39" customWidth="1"/>
    <col min="15" max="15" width="0.33203125" style="38" customWidth="1"/>
    <col min="16" max="16" width="5.109375" style="39" customWidth="1"/>
    <col min="17" max="17" width="0.33203125" style="38" customWidth="1"/>
    <col min="18" max="18" width="4.109375" style="39" customWidth="1"/>
    <col min="19" max="19" width="0.33203125" style="38" customWidth="1"/>
    <col min="20" max="20" width="4.109375" style="39" customWidth="1"/>
    <col min="21" max="21" width="0.33203125" style="38" customWidth="1"/>
    <col min="22" max="22" width="4.109375" style="39" customWidth="1"/>
    <col min="23" max="23" width="0.33203125" style="38" customWidth="1"/>
    <col min="24" max="24" width="4.109375" style="39" customWidth="1"/>
    <col min="25" max="25" width="0.33203125" style="38" customWidth="1"/>
    <col min="26" max="26" width="4.109375" style="39" customWidth="1"/>
    <col min="27" max="27" width="0.33203125" style="38" customWidth="1"/>
    <col min="28" max="28" width="4.109375" style="39" customWidth="1"/>
    <col min="29" max="29" width="0.33203125" style="38" customWidth="1"/>
    <col min="30" max="30" width="4.109375" style="39" customWidth="1"/>
    <col min="31" max="31" width="0.33203125" style="38" customWidth="1"/>
    <col min="32" max="32" width="4.109375" style="39" customWidth="1"/>
    <col min="33" max="33" width="0.33203125" style="38" customWidth="1"/>
    <col min="34" max="16384" width="9" style="38"/>
  </cols>
  <sheetData>
    <row r="1" spans="1:33" s="2" customFormat="1" ht="22.95" customHeight="1" x14ac:dyDescent="0.2">
      <c r="A1" s="1" t="s">
        <v>468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3" s="2" customFormat="1" ht="22.95" customHeight="1" x14ac:dyDescent="0.2">
      <c r="B2" s="3"/>
      <c r="D2" s="3"/>
      <c r="F2" s="3"/>
      <c r="H2" s="3"/>
      <c r="J2" s="3"/>
      <c r="L2" s="3"/>
      <c r="N2" s="3"/>
      <c r="P2" s="3"/>
      <c r="R2" s="3"/>
      <c r="T2" s="3"/>
      <c r="V2" s="3"/>
      <c r="X2" s="3"/>
      <c r="Z2" s="3"/>
      <c r="AB2" s="3"/>
      <c r="AD2" s="3"/>
      <c r="AF2" s="3"/>
    </row>
    <row r="3" spans="1:33" s="2" customFormat="1" ht="22.95" customHeight="1" x14ac:dyDescent="0.2">
      <c r="A3" s="161" t="s">
        <v>273</v>
      </c>
      <c r="B3" s="161"/>
      <c r="C3" s="161"/>
      <c r="D3" s="161"/>
      <c r="E3" s="161"/>
      <c r="F3" s="161"/>
      <c r="G3" s="161"/>
      <c r="H3" s="161"/>
      <c r="I3" s="161"/>
      <c r="J3" s="161"/>
      <c r="K3" s="161"/>
      <c r="L3" s="161"/>
      <c r="M3" s="161"/>
      <c r="N3" s="161"/>
      <c r="O3" s="161"/>
      <c r="P3" s="161"/>
      <c r="Q3" s="161"/>
      <c r="R3" s="161"/>
      <c r="S3" s="161"/>
      <c r="T3" s="161"/>
      <c r="U3" s="161"/>
      <c r="V3" s="161"/>
      <c r="W3" s="161"/>
      <c r="X3" s="161"/>
      <c r="Y3" s="161"/>
      <c r="Z3" s="161"/>
      <c r="AA3" s="161"/>
      <c r="AB3" s="161"/>
      <c r="AC3" s="161"/>
      <c r="AD3" s="161"/>
      <c r="AE3" s="161"/>
      <c r="AF3" s="161"/>
    </row>
    <row r="4" spans="1:33" s="2" customFormat="1" ht="18" customHeight="1" x14ac:dyDescent="0.2">
      <c r="A4" s="175" t="s">
        <v>14</v>
      </c>
      <c r="B4" s="49" t="s">
        <v>96</v>
      </c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176" t="s">
        <v>97</v>
      </c>
      <c r="Q4" s="163"/>
      <c r="R4" s="163"/>
      <c r="S4" s="163"/>
      <c r="T4" s="163"/>
      <c r="U4" s="163"/>
      <c r="V4" s="163"/>
      <c r="W4" s="163"/>
      <c r="X4" s="163"/>
      <c r="Y4" s="163"/>
      <c r="Z4" s="163"/>
      <c r="AA4" s="163"/>
      <c r="AB4" s="163"/>
      <c r="AC4" s="163"/>
      <c r="AD4" s="163"/>
      <c r="AE4" s="163"/>
      <c r="AF4" s="163"/>
      <c r="AG4" s="163"/>
    </row>
    <row r="5" spans="1:33" s="2" customFormat="1" ht="18" customHeight="1" x14ac:dyDescent="0.2">
      <c r="A5" s="177"/>
      <c r="B5" s="44" t="s">
        <v>0</v>
      </c>
      <c r="C5" s="52"/>
      <c r="D5" s="47" t="s">
        <v>98</v>
      </c>
      <c r="E5" s="47"/>
      <c r="F5" s="47"/>
      <c r="G5" s="48"/>
      <c r="H5" s="49" t="s">
        <v>99</v>
      </c>
      <c r="I5" s="47"/>
      <c r="J5" s="47"/>
      <c r="K5" s="48"/>
      <c r="L5" s="163" t="s">
        <v>100</v>
      </c>
      <c r="M5" s="163"/>
      <c r="N5" s="163"/>
      <c r="O5" s="49"/>
      <c r="P5" s="46" t="s">
        <v>0</v>
      </c>
      <c r="Q5" s="48"/>
      <c r="R5" s="48" t="s">
        <v>98</v>
      </c>
      <c r="S5" s="163"/>
      <c r="T5" s="163"/>
      <c r="U5" s="163"/>
      <c r="V5" s="163" t="s">
        <v>99</v>
      </c>
      <c r="W5" s="163"/>
      <c r="X5" s="163"/>
      <c r="Y5" s="163"/>
      <c r="Z5" s="163" t="s">
        <v>100</v>
      </c>
      <c r="AA5" s="163"/>
      <c r="AB5" s="163"/>
      <c r="AC5" s="163"/>
      <c r="AD5" s="163" t="s">
        <v>101</v>
      </c>
      <c r="AE5" s="163"/>
      <c r="AF5" s="163"/>
      <c r="AG5" s="163"/>
    </row>
    <row r="6" spans="1:33" s="2" customFormat="1" ht="18" customHeight="1" x14ac:dyDescent="0.2">
      <c r="A6" s="178"/>
      <c r="B6" s="54"/>
      <c r="C6" s="58"/>
      <c r="D6" s="47" t="s">
        <v>30</v>
      </c>
      <c r="E6" s="48"/>
      <c r="F6" s="49" t="s">
        <v>31</v>
      </c>
      <c r="G6" s="48"/>
      <c r="H6" s="49" t="s">
        <v>30</v>
      </c>
      <c r="I6" s="48"/>
      <c r="J6" s="49" t="s">
        <v>31</v>
      </c>
      <c r="K6" s="48"/>
      <c r="L6" s="163" t="s">
        <v>30</v>
      </c>
      <c r="M6" s="163"/>
      <c r="N6" s="163" t="s">
        <v>31</v>
      </c>
      <c r="O6" s="49"/>
      <c r="P6" s="46"/>
      <c r="Q6" s="48"/>
      <c r="R6" s="48" t="s">
        <v>30</v>
      </c>
      <c r="S6" s="163"/>
      <c r="T6" s="163" t="s">
        <v>31</v>
      </c>
      <c r="U6" s="163"/>
      <c r="V6" s="163" t="s">
        <v>30</v>
      </c>
      <c r="W6" s="163"/>
      <c r="X6" s="163" t="s">
        <v>31</v>
      </c>
      <c r="Y6" s="163"/>
      <c r="Z6" s="163" t="s">
        <v>30</v>
      </c>
      <c r="AA6" s="163"/>
      <c r="AB6" s="163" t="s">
        <v>31</v>
      </c>
      <c r="AC6" s="163"/>
      <c r="AD6" s="163" t="s">
        <v>30</v>
      </c>
      <c r="AE6" s="163"/>
      <c r="AF6" s="163" t="s">
        <v>31</v>
      </c>
      <c r="AG6" s="163"/>
    </row>
    <row r="7" spans="1:33" s="2" customFormat="1" ht="8.1" customHeight="1" x14ac:dyDescent="0.2">
      <c r="A7" s="165"/>
      <c r="B7" s="148"/>
      <c r="C7" s="147"/>
      <c r="D7" s="146"/>
      <c r="E7" s="147"/>
      <c r="F7" s="146"/>
      <c r="G7" s="147"/>
      <c r="H7" s="146"/>
      <c r="I7" s="147"/>
      <c r="J7" s="146"/>
      <c r="K7" s="147"/>
      <c r="L7" s="146"/>
      <c r="M7" s="147"/>
      <c r="N7" s="146"/>
      <c r="O7" s="146"/>
      <c r="P7" s="179"/>
      <c r="Q7" s="147"/>
      <c r="R7" s="146"/>
      <c r="S7" s="147"/>
      <c r="T7" s="146"/>
      <c r="U7" s="147"/>
      <c r="V7" s="146"/>
      <c r="W7" s="147"/>
      <c r="X7" s="146"/>
      <c r="Y7" s="147"/>
      <c r="Z7" s="146"/>
      <c r="AA7" s="147"/>
      <c r="AB7" s="146"/>
      <c r="AC7" s="147"/>
      <c r="AD7" s="146"/>
      <c r="AE7" s="147"/>
      <c r="AF7" s="146"/>
      <c r="AG7" s="24"/>
    </row>
    <row r="8" spans="1:33" s="2" customFormat="1" ht="15.9" customHeight="1" x14ac:dyDescent="0.2">
      <c r="A8" s="149" t="s">
        <v>510</v>
      </c>
      <c r="B8" s="180">
        <f t="shared" ref="B8:B13" si="0">SUM(D8:N8)</f>
        <v>2615</v>
      </c>
      <c r="C8" s="181"/>
      <c r="D8" s="182">
        <v>440</v>
      </c>
      <c r="E8" s="183"/>
      <c r="F8" s="182">
        <v>441</v>
      </c>
      <c r="G8" s="183"/>
      <c r="H8" s="182">
        <v>469</v>
      </c>
      <c r="I8" s="183"/>
      <c r="J8" s="182">
        <v>401</v>
      </c>
      <c r="K8" s="183"/>
      <c r="L8" s="182">
        <v>447</v>
      </c>
      <c r="M8" s="183"/>
      <c r="N8" s="182">
        <v>417</v>
      </c>
      <c r="O8" s="182"/>
      <c r="P8" s="184">
        <f t="shared" ref="P8:P13" si="1">SUM(R8:AF8)</f>
        <v>59</v>
      </c>
      <c r="Q8" s="185"/>
      <c r="R8" s="182">
        <v>14</v>
      </c>
      <c r="S8" s="183"/>
      <c r="T8" s="182">
        <v>6</v>
      </c>
      <c r="U8" s="183"/>
      <c r="V8" s="182">
        <v>10</v>
      </c>
      <c r="W8" s="183"/>
      <c r="X8" s="182">
        <v>7</v>
      </c>
      <c r="Y8" s="183"/>
      <c r="Z8" s="182">
        <v>13</v>
      </c>
      <c r="AA8" s="183"/>
      <c r="AB8" s="182">
        <v>6</v>
      </c>
      <c r="AC8" s="183"/>
      <c r="AD8" s="182">
        <v>3</v>
      </c>
      <c r="AE8" s="183"/>
      <c r="AF8" s="182">
        <v>0</v>
      </c>
      <c r="AG8" s="24"/>
    </row>
    <row r="9" spans="1:33" s="2" customFormat="1" ht="15.9" customHeight="1" x14ac:dyDescent="0.2">
      <c r="A9" s="149" t="s">
        <v>364</v>
      </c>
      <c r="B9" s="180">
        <f t="shared" si="0"/>
        <v>2598</v>
      </c>
      <c r="C9" s="181"/>
      <c r="D9" s="182">
        <v>462</v>
      </c>
      <c r="E9" s="183"/>
      <c r="F9" s="182">
        <v>407</v>
      </c>
      <c r="G9" s="183"/>
      <c r="H9" s="182">
        <v>438</v>
      </c>
      <c r="I9" s="183"/>
      <c r="J9" s="182">
        <v>437</v>
      </c>
      <c r="K9" s="183"/>
      <c r="L9" s="182">
        <v>459</v>
      </c>
      <c r="M9" s="183"/>
      <c r="N9" s="182">
        <v>395</v>
      </c>
      <c r="O9" s="182"/>
      <c r="P9" s="184">
        <f t="shared" si="1"/>
        <v>53</v>
      </c>
      <c r="Q9" s="185"/>
      <c r="R9" s="182">
        <v>4</v>
      </c>
      <c r="S9" s="183"/>
      <c r="T9" s="182">
        <v>6</v>
      </c>
      <c r="U9" s="183"/>
      <c r="V9" s="182">
        <v>13</v>
      </c>
      <c r="W9" s="183"/>
      <c r="X9" s="182">
        <v>4</v>
      </c>
      <c r="Y9" s="183"/>
      <c r="Z9" s="182">
        <v>10</v>
      </c>
      <c r="AA9" s="183"/>
      <c r="AB9" s="182">
        <v>8</v>
      </c>
      <c r="AC9" s="183"/>
      <c r="AD9" s="182">
        <v>4</v>
      </c>
      <c r="AE9" s="183"/>
      <c r="AF9" s="182">
        <v>4</v>
      </c>
      <c r="AG9" s="186"/>
    </row>
    <row r="10" spans="1:33" s="154" customFormat="1" ht="15.9" customHeight="1" x14ac:dyDescent="0.2">
      <c r="A10" s="149" t="s">
        <v>343</v>
      </c>
      <c r="B10" s="180">
        <f t="shared" si="0"/>
        <v>2547</v>
      </c>
      <c r="C10" s="181"/>
      <c r="D10" s="182">
        <v>430</v>
      </c>
      <c r="E10" s="183"/>
      <c r="F10" s="182">
        <v>392</v>
      </c>
      <c r="G10" s="183"/>
      <c r="H10" s="182">
        <v>459</v>
      </c>
      <c r="I10" s="183"/>
      <c r="J10" s="182">
        <v>403</v>
      </c>
      <c r="K10" s="183"/>
      <c r="L10" s="182">
        <v>434</v>
      </c>
      <c r="M10" s="183"/>
      <c r="N10" s="182">
        <v>429</v>
      </c>
      <c r="O10" s="182"/>
      <c r="P10" s="184">
        <f t="shared" si="1"/>
        <v>46</v>
      </c>
      <c r="Q10" s="185"/>
      <c r="R10" s="182">
        <v>1</v>
      </c>
      <c r="S10" s="183"/>
      <c r="T10" s="182">
        <v>3</v>
      </c>
      <c r="U10" s="183"/>
      <c r="V10" s="182">
        <v>8</v>
      </c>
      <c r="W10" s="183"/>
      <c r="X10" s="182">
        <v>7</v>
      </c>
      <c r="Y10" s="183"/>
      <c r="Z10" s="182">
        <v>12</v>
      </c>
      <c r="AA10" s="183"/>
      <c r="AB10" s="182">
        <v>7</v>
      </c>
      <c r="AC10" s="183"/>
      <c r="AD10" s="182">
        <v>6</v>
      </c>
      <c r="AE10" s="183"/>
      <c r="AF10" s="182">
        <v>2</v>
      </c>
      <c r="AG10" s="26"/>
    </row>
    <row r="11" spans="1:33" s="187" customFormat="1" ht="15.9" customHeight="1" x14ac:dyDescent="0.2">
      <c r="A11" s="149" t="s">
        <v>365</v>
      </c>
      <c r="B11" s="180">
        <f t="shared" si="0"/>
        <v>2474</v>
      </c>
      <c r="C11" s="181"/>
      <c r="D11" s="182">
        <v>413</v>
      </c>
      <c r="E11" s="183"/>
      <c r="F11" s="182">
        <v>394</v>
      </c>
      <c r="G11" s="183"/>
      <c r="H11" s="182">
        <v>421</v>
      </c>
      <c r="I11" s="183"/>
      <c r="J11" s="182">
        <v>391</v>
      </c>
      <c r="K11" s="183"/>
      <c r="L11" s="182">
        <v>453</v>
      </c>
      <c r="M11" s="183"/>
      <c r="N11" s="182">
        <v>402</v>
      </c>
      <c r="O11" s="182"/>
      <c r="P11" s="184">
        <f t="shared" si="1"/>
        <v>34</v>
      </c>
      <c r="Q11" s="185"/>
      <c r="R11" s="182">
        <v>6</v>
      </c>
      <c r="S11" s="183"/>
      <c r="T11" s="182">
        <v>5</v>
      </c>
      <c r="U11" s="183"/>
      <c r="V11" s="182">
        <v>2</v>
      </c>
      <c r="W11" s="183"/>
      <c r="X11" s="182">
        <v>4</v>
      </c>
      <c r="Y11" s="183"/>
      <c r="Z11" s="182">
        <v>7</v>
      </c>
      <c r="AA11" s="183"/>
      <c r="AB11" s="182">
        <v>7</v>
      </c>
      <c r="AC11" s="183"/>
      <c r="AD11" s="182">
        <v>2</v>
      </c>
      <c r="AE11" s="183"/>
      <c r="AF11" s="182">
        <v>1</v>
      </c>
      <c r="AG11" s="26"/>
    </row>
    <row r="12" spans="1:33" s="187" customFormat="1" ht="15.9" customHeight="1" x14ac:dyDescent="0.2">
      <c r="A12" s="149" t="s">
        <v>424</v>
      </c>
      <c r="B12" s="180">
        <f t="shared" si="0"/>
        <v>2441</v>
      </c>
      <c r="C12" s="181"/>
      <c r="D12" s="182">
        <v>415</v>
      </c>
      <c r="E12" s="183"/>
      <c r="F12" s="182">
        <v>422</v>
      </c>
      <c r="G12" s="183"/>
      <c r="H12" s="182">
        <v>411</v>
      </c>
      <c r="I12" s="183"/>
      <c r="J12" s="182">
        <v>392</v>
      </c>
      <c r="K12" s="183"/>
      <c r="L12" s="182">
        <v>415</v>
      </c>
      <c r="M12" s="183"/>
      <c r="N12" s="182">
        <v>386</v>
      </c>
      <c r="O12" s="182"/>
      <c r="P12" s="184">
        <f t="shared" si="1"/>
        <v>32</v>
      </c>
      <c r="Q12" s="185"/>
      <c r="R12" s="182">
        <v>7</v>
      </c>
      <c r="S12" s="183"/>
      <c r="T12" s="182">
        <v>4</v>
      </c>
      <c r="U12" s="183"/>
      <c r="V12" s="182">
        <v>7</v>
      </c>
      <c r="W12" s="183"/>
      <c r="X12" s="182">
        <v>7</v>
      </c>
      <c r="Y12" s="183"/>
      <c r="Z12" s="182">
        <v>3</v>
      </c>
      <c r="AA12" s="183"/>
      <c r="AB12" s="182">
        <v>3</v>
      </c>
      <c r="AC12" s="183"/>
      <c r="AD12" s="182">
        <v>1</v>
      </c>
      <c r="AE12" s="183"/>
      <c r="AF12" s="182" t="s">
        <v>469</v>
      </c>
      <c r="AG12" s="26"/>
    </row>
    <row r="13" spans="1:33" s="187" customFormat="1" ht="15.9" customHeight="1" x14ac:dyDescent="0.2">
      <c r="A13" s="149" t="s">
        <v>492</v>
      </c>
      <c r="B13" s="180">
        <f t="shared" si="0"/>
        <v>2452</v>
      </c>
      <c r="C13" s="181"/>
      <c r="D13" s="182">
        <v>467</v>
      </c>
      <c r="E13" s="183"/>
      <c r="F13" s="182">
        <v>371</v>
      </c>
      <c r="G13" s="183"/>
      <c r="H13" s="182">
        <v>407</v>
      </c>
      <c r="I13" s="183"/>
      <c r="J13" s="182">
        <v>414</v>
      </c>
      <c r="K13" s="183"/>
      <c r="L13" s="182">
        <v>407</v>
      </c>
      <c r="M13" s="183"/>
      <c r="N13" s="182">
        <v>386</v>
      </c>
      <c r="O13" s="182"/>
      <c r="P13" s="184">
        <f t="shared" si="1"/>
        <v>39</v>
      </c>
      <c r="Q13" s="185"/>
      <c r="R13" s="182">
        <v>9</v>
      </c>
      <c r="S13" s="183"/>
      <c r="T13" s="182">
        <v>8</v>
      </c>
      <c r="U13" s="183"/>
      <c r="V13" s="182">
        <v>3</v>
      </c>
      <c r="W13" s="183"/>
      <c r="X13" s="182">
        <v>3</v>
      </c>
      <c r="Y13" s="183"/>
      <c r="Z13" s="182">
        <v>7</v>
      </c>
      <c r="AA13" s="183"/>
      <c r="AB13" s="182">
        <v>7</v>
      </c>
      <c r="AC13" s="183"/>
      <c r="AD13" s="182">
        <v>1</v>
      </c>
      <c r="AE13" s="183"/>
      <c r="AF13" s="182">
        <v>1</v>
      </c>
      <c r="AG13" s="26"/>
    </row>
    <row r="14" spans="1:33" s="2" customFormat="1" ht="8.1" customHeight="1" x14ac:dyDescent="0.2">
      <c r="A14" s="188"/>
      <c r="B14" s="189"/>
      <c r="C14" s="190"/>
      <c r="D14" s="191"/>
      <c r="E14" s="190"/>
      <c r="F14" s="191"/>
      <c r="G14" s="190"/>
      <c r="H14" s="191"/>
      <c r="I14" s="190"/>
      <c r="J14" s="191"/>
      <c r="K14" s="190"/>
      <c r="L14" s="191"/>
      <c r="M14" s="190"/>
      <c r="N14" s="191"/>
      <c r="O14" s="191"/>
      <c r="P14" s="192"/>
      <c r="Q14" s="190"/>
      <c r="R14" s="191"/>
      <c r="S14" s="190"/>
      <c r="T14" s="191"/>
      <c r="U14" s="190"/>
      <c r="V14" s="191"/>
      <c r="W14" s="190"/>
      <c r="X14" s="191"/>
      <c r="Y14" s="190"/>
      <c r="Z14" s="191"/>
      <c r="AA14" s="190"/>
      <c r="AB14" s="191"/>
      <c r="AC14" s="190"/>
      <c r="AD14" s="191"/>
      <c r="AE14" s="190"/>
      <c r="AF14" s="191"/>
      <c r="AG14" s="159"/>
    </row>
    <row r="15" spans="1:33" ht="23.1" customHeight="1" x14ac:dyDescent="0.2"/>
    <row r="33" ht="23.1" customHeight="1" x14ac:dyDescent="0.2"/>
    <row r="50" ht="14.1" customHeight="1" x14ac:dyDescent="0.2"/>
  </sheetData>
  <sheetProtection sheet="1" objects="1" scenarios="1"/>
  <mergeCells count="28">
    <mergeCell ref="AF6:AG6"/>
    <mergeCell ref="R6:S6"/>
    <mergeCell ref="T6:U6"/>
    <mergeCell ref="V6:W6"/>
    <mergeCell ref="X6:Y6"/>
    <mergeCell ref="Z6:AA6"/>
    <mergeCell ref="AB6:AC6"/>
    <mergeCell ref="H6:I6"/>
    <mergeCell ref="J6:K6"/>
    <mergeCell ref="L6:M6"/>
    <mergeCell ref="N6:O6"/>
    <mergeCell ref="AD6:AE6"/>
    <mergeCell ref="A1:AF1"/>
    <mergeCell ref="A3:AF3"/>
    <mergeCell ref="A4:A6"/>
    <mergeCell ref="B4:O4"/>
    <mergeCell ref="P4:AG4"/>
    <mergeCell ref="B5:C6"/>
    <mergeCell ref="D5:G5"/>
    <mergeCell ref="H5:K5"/>
    <mergeCell ref="L5:O5"/>
    <mergeCell ref="P5:Q6"/>
    <mergeCell ref="R5:U5"/>
    <mergeCell ref="V5:Y5"/>
    <mergeCell ref="Z5:AC5"/>
    <mergeCell ref="AD5:AG5"/>
    <mergeCell ref="D6:E6"/>
    <mergeCell ref="F6:G6"/>
  </mergeCells>
  <phoneticPr fontId="7"/>
  <pageMargins left="0.70866141732283472" right="0.70866141732283472" top="0.78740157480314965" bottom="0.78740157480314965" header="0.51181102362204722" footer="0.51181102362204722"/>
  <pageSetup paperSize="9" orientation="portrait" r:id="rId1"/>
  <headerFooter alignWithMargins="0"/>
  <drawing r:id="rId2"/>
  <legacyDrawing r:id="rId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A14"/>
  <sheetViews>
    <sheetView showGridLines="0" workbookViewId="0">
      <selection activeCell="AB1" sqref="AB1"/>
    </sheetView>
  </sheetViews>
  <sheetFormatPr defaultColWidth="9" defaultRowHeight="13.2" x14ac:dyDescent="0.2"/>
  <cols>
    <col min="1" max="1" width="12.77734375" style="38" customWidth="1"/>
    <col min="2" max="2" width="5.109375" style="39" customWidth="1"/>
    <col min="3" max="3" width="0.6640625" style="38" customWidth="1"/>
    <col min="4" max="4" width="5.109375" style="39" customWidth="1"/>
    <col min="5" max="5" width="0.6640625" style="38" customWidth="1"/>
    <col min="6" max="6" width="5.109375" style="39" customWidth="1"/>
    <col min="7" max="7" width="0.6640625" style="38" customWidth="1"/>
    <col min="8" max="8" width="5.109375" style="39" customWidth="1"/>
    <col min="9" max="9" width="0.6640625" style="38" customWidth="1"/>
    <col min="10" max="10" width="5.109375" style="39" customWidth="1"/>
    <col min="11" max="11" width="0.6640625" style="38" customWidth="1"/>
    <col min="12" max="12" width="5.109375" style="39" customWidth="1"/>
    <col min="13" max="13" width="0.6640625" style="38" customWidth="1"/>
    <col min="14" max="14" width="5.109375" style="39" customWidth="1"/>
    <col min="15" max="15" width="0.6640625" style="38" customWidth="1"/>
    <col min="16" max="16" width="5.109375" style="39" customWidth="1"/>
    <col min="17" max="17" width="0.6640625" style="38" customWidth="1"/>
    <col min="18" max="18" width="5.109375" style="39" customWidth="1"/>
    <col min="19" max="19" width="0.6640625" style="38" customWidth="1"/>
    <col min="20" max="20" width="5.109375" style="38" customWidth="1"/>
    <col min="21" max="21" width="0.6640625" style="38" customWidth="1"/>
    <col min="22" max="22" width="5.109375" style="38" customWidth="1"/>
    <col min="23" max="23" width="0.6640625" style="38" customWidth="1"/>
    <col min="24" max="24" width="5.109375" style="38" customWidth="1"/>
    <col min="25" max="25" width="0.6640625" style="38" customWidth="1"/>
    <col min="26" max="26" width="5.109375" style="38" customWidth="1"/>
    <col min="27" max="27" width="0.6640625" style="38" customWidth="1"/>
    <col min="28" max="16384" width="9" style="38"/>
  </cols>
  <sheetData>
    <row r="1" spans="1:27" s="2" customFormat="1" ht="22.95" customHeight="1" x14ac:dyDescent="0.2">
      <c r="A1" s="1" t="s">
        <v>467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40"/>
    </row>
    <row r="2" spans="1:27" s="2" customFormat="1" ht="22.95" customHeight="1" x14ac:dyDescent="0.2">
      <c r="A2" s="40"/>
      <c r="B2" s="41"/>
      <c r="C2" s="40"/>
      <c r="D2" s="41"/>
      <c r="E2" s="40"/>
      <c r="F2" s="41"/>
      <c r="G2" s="40"/>
      <c r="H2" s="41"/>
      <c r="I2" s="40"/>
      <c r="J2" s="41"/>
      <c r="K2" s="40"/>
      <c r="L2" s="41"/>
      <c r="M2" s="40"/>
      <c r="N2" s="41"/>
      <c r="O2" s="40"/>
      <c r="P2" s="41"/>
      <c r="Q2" s="40"/>
      <c r="R2" s="41"/>
      <c r="S2" s="40"/>
      <c r="T2" s="41"/>
      <c r="U2" s="40"/>
      <c r="V2" s="41"/>
      <c r="W2" s="40"/>
      <c r="X2" s="41"/>
      <c r="Y2" s="40"/>
      <c r="Z2" s="41"/>
      <c r="AA2" s="40"/>
    </row>
    <row r="3" spans="1:27" s="2" customFormat="1" ht="22.95" customHeight="1" x14ac:dyDescent="0.2">
      <c r="A3" s="161" t="s">
        <v>273</v>
      </c>
      <c r="B3" s="161"/>
      <c r="C3" s="161"/>
      <c r="D3" s="161"/>
      <c r="E3" s="161"/>
      <c r="F3" s="161"/>
      <c r="G3" s="161"/>
      <c r="H3" s="161"/>
      <c r="I3" s="161"/>
      <c r="J3" s="161"/>
      <c r="K3" s="161"/>
      <c r="L3" s="161"/>
      <c r="M3" s="161"/>
      <c r="N3" s="161"/>
      <c r="O3" s="161"/>
      <c r="P3" s="161"/>
      <c r="Q3" s="161"/>
      <c r="R3" s="161"/>
      <c r="S3" s="161"/>
      <c r="T3" s="162"/>
      <c r="U3" s="162"/>
      <c r="V3" s="162"/>
      <c r="W3" s="162"/>
      <c r="X3" s="162"/>
      <c r="Y3" s="162"/>
      <c r="Z3" s="162"/>
      <c r="AA3" s="40"/>
    </row>
    <row r="4" spans="1:27" s="2" customFormat="1" ht="18" customHeight="1" x14ac:dyDescent="0.2">
      <c r="A4" s="43" t="s">
        <v>14</v>
      </c>
      <c r="B4" s="49" t="s">
        <v>102</v>
      </c>
      <c r="C4" s="47"/>
      <c r="D4" s="47"/>
      <c r="E4" s="47"/>
      <c r="F4" s="47"/>
      <c r="G4" s="47"/>
      <c r="H4" s="47"/>
      <c r="I4" s="47"/>
      <c r="J4" s="47"/>
      <c r="K4" s="47"/>
      <c r="L4" s="46" t="s">
        <v>103</v>
      </c>
      <c r="M4" s="47"/>
      <c r="N4" s="47"/>
      <c r="O4" s="47"/>
      <c r="P4" s="47"/>
      <c r="Q4" s="47"/>
      <c r="R4" s="47"/>
      <c r="S4" s="48"/>
      <c r="T4" s="163" t="s">
        <v>104</v>
      </c>
      <c r="U4" s="163"/>
      <c r="V4" s="163"/>
      <c r="W4" s="163"/>
      <c r="X4" s="163"/>
      <c r="Y4" s="163"/>
      <c r="Z4" s="163"/>
      <c r="AA4" s="163"/>
    </row>
    <row r="5" spans="1:27" s="2" customFormat="1" ht="18" customHeight="1" x14ac:dyDescent="0.2">
      <c r="A5" s="164"/>
      <c r="B5" s="44" t="s">
        <v>0</v>
      </c>
      <c r="C5" s="52"/>
      <c r="D5" s="47" t="s">
        <v>59</v>
      </c>
      <c r="E5" s="47"/>
      <c r="F5" s="47"/>
      <c r="G5" s="48"/>
      <c r="H5" s="49" t="s">
        <v>60</v>
      </c>
      <c r="I5" s="47"/>
      <c r="J5" s="47"/>
      <c r="K5" s="47"/>
      <c r="L5" s="46" t="s">
        <v>59</v>
      </c>
      <c r="M5" s="47"/>
      <c r="N5" s="47"/>
      <c r="O5" s="48"/>
      <c r="P5" s="49" t="s">
        <v>60</v>
      </c>
      <c r="Q5" s="47"/>
      <c r="R5" s="47"/>
      <c r="S5" s="48"/>
      <c r="T5" s="163" t="s">
        <v>59</v>
      </c>
      <c r="U5" s="163"/>
      <c r="V5" s="163"/>
      <c r="W5" s="163"/>
      <c r="X5" s="163" t="s">
        <v>60</v>
      </c>
      <c r="Y5" s="163"/>
      <c r="Z5" s="163"/>
      <c r="AA5" s="163"/>
    </row>
    <row r="6" spans="1:27" s="2" customFormat="1" ht="18" customHeight="1" x14ac:dyDescent="0.2">
      <c r="A6" s="53"/>
      <c r="B6" s="54"/>
      <c r="C6" s="58"/>
      <c r="D6" s="47" t="s">
        <v>30</v>
      </c>
      <c r="E6" s="48"/>
      <c r="F6" s="49" t="s">
        <v>31</v>
      </c>
      <c r="G6" s="48"/>
      <c r="H6" s="49" t="s">
        <v>30</v>
      </c>
      <c r="I6" s="48"/>
      <c r="J6" s="49" t="s">
        <v>31</v>
      </c>
      <c r="K6" s="47"/>
      <c r="L6" s="46" t="s">
        <v>30</v>
      </c>
      <c r="M6" s="48"/>
      <c r="N6" s="49" t="s">
        <v>31</v>
      </c>
      <c r="O6" s="48"/>
      <c r="P6" s="49" t="s">
        <v>30</v>
      </c>
      <c r="Q6" s="48"/>
      <c r="R6" s="49" t="s">
        <v>31</v>
      </c>
      <c r="S6" s="48"/>
      <c r="T6" s="163" t="s">
        <v>30</v>
      </c>
      <c r="U6" s="163"/>
      <c r="V6" s="163" t="s">
        <v>31</v>
      </c>
      <c r="W6" s="163"/>
      <c r="X6" s="163" t="s">
        <v>30</v>
      </c>
      <c r="Y6" s="163"/>
      <c r="Z6" s="163" t="s">
        <v>31</v>
      </c>
      <c r="AA6" s="163"/>
    </row>
    <row r="7" spans="1:27" s="2" customFormat="1" ht="8.1" customHeight="1" x14ac:dyDescent="0.2">
      <c r="A7" s="165"/>
      <c r="B7" s="148"/>
      <c r="C7" s="147"/>
      <c r="D7" s="146"/>
      <c r="E7" s="147"/>
      <c r="F7" s="146"/>
      <c r="G7" s="147"/>
      <c r="H7" s="146"/>
      <c r="I7" s="147"/>
      <c r="J7" s="146"/>
      <c r="K7" s="146"/>
      <c r="L7" s="166"/>
      <c r="M7" s="147"/>
      <c r="N7" s="146"/>
      <c r="O7" s="147"/>
      <c r="P7" s="146"/>
      <c r="Q7" s="147"/>
      <c r="R7" s="146"/>
      <c r="S7" s="147"/>
      <c r="T7" s="148"/>
      <c r="U7" s="147"/>
      <c r="V7" s="146"/>
      <c r="W7" s="147"/>
      <c r="X7" s="146"/>
      <c r="Y7" s="147"/>
      <c r="Z7" s="146"/>
      <c r="AA7" s="167"/>
    </row>
    <row r="8" spans="1:27" s="2" customFormat="1" ht="15.9" customHeight="1" x14ac:dyDescent="0.2">
      <c r="A8" s="168" t="s">
        <v>491</v>
      </c>
      <c r="B8" s="69">
        <f t="shared" ref="B8:B13" si="0">SUM(D8:J8)</f>
        <v>236</v>
      </c>
      <c r="C8" s="68"/>
      <c r="D8" s="169">
        <f>L8+T8</f>
        <v>138</v>
      </c>
      <c r="E8" s="68"/>
      <c r="F8" s="169">
        <f>N8+V8</f>
        <v>74</v>
      </c>
      <c r="G8" s="68"/>
      <c r="H8" s="169">
        <f>P8+X8</f>
        <v>18</v>
      </c>
      <c r="I8" s="68"/>
      <c r="J8" s="169">
        <f>R8+Z8</f>
        <v>6</v>
      </c>
      <c r="K8" s="169"/>
      <c r="L8" s="170">
        <v>117</v>
      </c>
      <c r="M8" s="68"/>
      <c r="N8" s="169">
        <v>43</v>
      </c>
      <c r="O8" s="68"/>
      <c r="P8" s="169">
        <v>9</v>
      </c>
      <c r="Q8" s="68"/>
      <c r="R8" s="169">
        <v>2</v>
      </c>
      <c r="S8" s="68"/>
      <c r="T8" s="69">
        <v>21</v>
      </c>
      <c r="U8" s="68"/>
      <c r="V8" s="169">
        <v>31</v>
      </c>
      <c r="W8" s="68"/>
      <c r="X8" s="169">
        <v>9</v>
      </c>
      <c r="Y8" s="68"/>
      <c r="Z8" s="169">
        <v>4</v>
      </c>
      <c r="AA8" s="167"/>
    </row>
    <row r="9" spans="1:27" s="154" customFormat="1" ht="15.9" customHeight="1" x14ac:dyDescent="0.2">
      <c r="A9" s="168" t="s">
        <v>408</v>
      </c>
      <c r="B9" s="69">
        <f t="shared" si="0"/>
        <v>219</v>
      </c>
      <c r="C9" s="68"/>
      <c r="D9" s="169">
        <f>L9+T9</f>
        <v>136</v>
      </c>
      <c r="E9" s="68"/>
      <c r="F9" s="169">
        <f>N9+V9</f>
        <v>71</v>
      </c>
      <c r="G9" s="68"/>
      <c r="H9" s="169">
        <v>10</v>
      </c>
      <c r="I9" s="68"/>
      <c r="J9" s="169">
        <v>2</v>
      </c>
      <c r="K9" s="169"/>
      <c r="L9" s="170">
        <v>114</v>
      </c>
      <c r="M9" s="68"/>
      <c r="N9" s="169">
        <v>44</v>
      </c>
      <c r="O9" s="68"/>
      <c r="P9" s="169">
        <v>10</v>
      </c>
      <c r="Q9" s="68"/>
      <c r="R9" s="169">
        <v>2</v>
      </c>
      <c r="S9" s="68"/>
      <c r="T9" s="69">
        <v>22</v>
      </c>
      <c r="U9" s="68"/>
      <c r="V9" s="169">
        <v>27</v>
      </c>
      <c r="W9" s="68"/>
      <c r="X9" s="169">
        <v>6</v>
      </c>
      <c r="Y9" s="68"/>
      <c r="Z9" s="169">
        <v>5</v>
      </c>
      <c r="AA9" s="171"/>
    </row>
    <row r="10" spans="1:27" s="2" customFormat="1" ht="15.9" customHeight="1" x14ac:dyDescent="0.2">
      <c r="A10" s="168" t="s">
        <v>409</v>
      </c>
      <c r="B10" s="69">
        <f t="shared" si="0"/>
        <v>237</v>
      </c>
      <c r="C10" s="68"/>
      <c r="D10" s="169">
        <v>149</v>
      </c>
      <c r="E10" s="68"/>
      <c r="F10" s="169">
        <v>65</v>
      </c>
      <c r="G10" s="68"/>
      <c r="H10" s="169">
        <v>17</v>
      </c>
      <c r="I10" s="68"/>
      <c r="J10" s="169">
        <v>6</v>
      </c>
      <c r="K10" s="169"/>
      <c r="L10" s="170">
        <v>118</v>
      </c>
      <c r="M10" s="68"/>
      <c r="N10" s="169">
        <v>40</v>
      </c>
      <c r="O10" s="68"/>
      <c r="P10" s="169">
        <v>12</v>
      </c>
      <c r="Q10" s="68"/>
      <c r="R10" s="169">
        <v>3</v>
      </c>
      <c r="S10" s="68"/>
      <c r="T10" s="69">
        <v>31</v>
      </c>
      <c r="U10" s="68"/>
      <c r="V10" s="169">
        <v>25</v>
      </c>
      <c r="W10" s="68"/>
      <c r="X10" s="169">
        <v>5</v>
      </c>
      <c r="Y10" s="68"/>
      <c r="Z10" s="169">
        <v>3</v>
      </c>
      <c r="AA10" s="171"/>
    </row>
    <row r="11" spans="1:27" s="2" customFormat="1" ht="15.9" customHeight="1" x14ac:dyDescent="0.2">
      <c r="A11" s="168" t="s">
        <v>410</v>
      </c>
      <c r="B11" s="69">
        <f t="shared" si="0"/>
        <v>238</v>
      </c>
      <c r="C11" s="68"/>
      <c r="D11" s="169">
        <v>147</v>
      </c>
      <c r="E11" s="68"/>
      <c r="F11" s="169">
        <v>69</v>
      </c>
      <c r="G11" s="68"/>
      <c r="H11" s="169">
        <v>15</v>
      </c>
      <c r="I11" s="68"/>
      <c r="J11" s="169">
        <v>7</v>
      </c>
      <c r="K11" s="169"/>
      <c r="L11" s="170">
        <v>118</v>
      </c>
      <c r="M11" s="68"/>
      <c r="N11" s="169">
        <v>44</v>
      </c>
      <c r="O11" s="68"/>
      <c r="P11" s="169">
        <v>11</v>
      </c>
      <c r="Q11" s="68"/>
      <c r="R11" s="169">
        <v>3</v>
      </c>
      <c r="S11" s="68"/>
      <c r="T11" s="69">
        <v>29</v>
      </c>
      <c r="U11" s="68"/>
      <c r="V11" s="169">
        <v>25</v>
      </c>
      <c r="W11" s="68"/>
      <c r="X11" s="169">
        <v>4</v>
      </c>
      <c r="Y11" s="68"/>
      <c r="Z11" s="169">
        <v>4</v>
      </c>
      <c r="AA11" s="171"/>
    </row>
    <row r="12" spans="1:27" s="2" customFormat="1" ht="15.9" customHeight="1" x14ac:dyDescent="0.2">
      <c r="A12" s="168" t="s">
        <v>425</v>
      </c>
      <c r="B12" s="69">
        <f t="shared" si="0"/>
        <v>232</v>
      </c>
      <c r="C12" s="68"/>
      <c r="D12" s="169">
        <f>L12+T12</f>
        <v>137</v>
      </c>
      <c r="E12" s="68"/>
      <c r="F12" s="169">
        <f>N12+V12</f>
        <v>73</v>
      </c>
      <c r="G12" s="68"/>
      <c r="H12" s="169">
        <f>P12+X12</f>
        <v>13</v>
      </c>
      <c r="I12" s="68"/>
      <c r="J12" s="169">
        <f>R12+Z12</f>
        <v>9</v>
      </c>
      <c r="K12" s="169"/>
      <c r="L12" s="170">
        <v>111</v>
      </c>
      <c r="M12" s="68"/>
      <c r="N12" s="169">
        <v>49</v>
      </c>
      <c r="O12" s="68"/>
      <c r="P12" s="169">
        <v>9</v>
      </c>
      <c r="Q12" s="68"/>
      <c r="R12" s="169">
        <v>5</v>
      </c>
      <c r="S12" s="68"/>
      <c r="T12" s="69">
        <v>26</v>
      </c>
      <c r="U12" s="68"/>
      <c r="V12" s="169">
        <v>24</v>
      </c>
      <c r="W12" s="68"/>
      <c r="X12" s="169">
        <v>4</v>
      </c>
      <c r="Y12" s="68"/>
      <c r="Z12" s="169">
        <v>4</v>
      </c>
      <c r="AA12" s="171"/>
    </row>
    <row r="13" spans="1:27" s="2" customFormat="1" ht="15.9" customHeight="1" x14ac:dyDescent="0.2">
      <c r="A13" s="168" t="s">
        <v>493</v>
      </c>
      <c r="B13" s="69">
        <f t="shared" si="0"/>
        <v>232</v>
      </c>
      <c r="C13" s="68"/>
      <c r="D13" s="169">
        <f>L13+T13</f>
        <v>139</v>
      </c>
      <c r="E13" s="68"/>
      <c r="F13" s="169">
        <f>N13+V13</f>
        <v>71</v>
      </c>
      <c r="G13" s="68"/>
      <c r="H13" s="169">
        <f>P13+X13</f>
        <v>14</v>
      </c>
      <c r="I13" s="68"/>
      <c r="J13" s="169">
        <f>R13+Z13</f>
        <v>8</v>
      </c>
      <c r="K13" s="169"/>
      <c r="L13" s="170">
        <v>106</v>
      </c>
      <c r="M13" s="68"/>
      <c r="N13" s="169">
        <v>50</v>
      </c>
      <c r="O13" s="68"/>
      <c r="P13" s="169">
        <v>10</v>
      </c>
      <c r="Q13" s="68"/>
      <c r="R13" s="169">
        <v>4</v>
      </c>
      <c r="S13" s="68"/>
      <c r="T13" s="69">
        <v>33</v>
      </c>
      <c r="U13" s="68"/>
      <c r="V13" s="169">
        <v>21</v>
      </c>
      <c r="W13" s="68"/>
      <c r="X13" s="169">
        <v>4</v>
      </c>
      <c r="Y13" s="68"/>
      <c r="Z13" s="169">
        <v>4</v>
      </c>
      <c r="AA13" s="171"/>
    </row>
    <row r="14" spans="1:27" s="2" customFormat="1" ht="8.1" customHeight="1" x14ac:dyDescent="0.2">
      <c r="A14" s="172"/>
      <c r="B14" s="158"/>
      <c r="C14" s="157"/>
      <c r="D14" s="156"/>
      <c r="E14" s="157"/>
      <c r="F14" s="156"/>
      <c r="G14" s="157"/>
      <c r="H14" s="156"/>
      <c r="I14" s="157"/>
      <c r="J14" s="156"/>
      <c r="K14" s="156"/>
      <c r="L14" s="173"/>
      <c r="M14" s="157"/>
      <c r="N14" s="156"/>
      <c r="O14" s="157"/>
      <c r="P14" s="156"/>
      <c r="Q14" s="157"/>
      <c r="R14" s="156"/>
      <c r="S14" s="157"/>
      <c r="T14" s="158"/>
      <c r="U14" s="157"/>
      <c r="V14" s="156"/>
      <c r="W14" s="157"/>
      <c r="X14" s="156"/>
      <c r="Y14" s="157"/>
      <c r="Z14" s="156"/>
      <c r="AA14" s="174"/>
    </row>
  </sheetData>
  <sheetProtection sheet="1" objects="1" scenarios="1"/>
  <mergeCells count="25">
    <mergeCell ref="T6:U6"/>
    <mergeCell ref="V6:W6"/>
    <mergeCell ref="X6:Y6"/>
    <mergeCell ref="Z6:AA6"/>
    <mergeCell ref="J6:K6"/>
    <mergeCell ref="L6:M6"/>
    <mergeCell ref="N6:O6"/>
    <mergeCell ref="P6:Q6"/>
    <mergeCell ref="R6:S6"/>
    <mergeCell ref="A1:Z1"/>
    <mergeCell ref="A3:Z3"/>
    <mergeCell ref="A4:A6"/>
    <mergeCell ref="B4:K4"/>
    <mergeCell ref="L4:S4"/>
    <mergeCell ref="T4:AA4"/>
    <mergeCell ref="B5:C6"/>
    <mergeCell ref="D5:G5"/>
    <mergeCell ref="H5:K5"/>
    <mergeCell ref="L5:O5"/>
    <mergeCell ref="P5:S5"/>
    <mergeCell ref="T5:W5"/>
    <mergeCell ref="X5:AA5"/>
    <mergeCell ref="D6:E6"/>
    <mergeCell ref="F6:G6"/>
    <mergeCell ref="H6:I6"/>
  </mergeCells>
  <phoneticPr fontId="7"/>
  <pageMargins left="0.70866141732283472" right="0.70866141732283472" top="0.78740157480314965" bottom="0.78740157480314965" header="0.51181102362204722" footer="0.51181102362204722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S14"/>
  <sheetViews>
    <sheetView showGridLines="0" workbookViewId="0">
      <selection activeCell="T1" sqref="T1"/>
    </sheetView>
  </sheetViews>
  <sheetFormatPr defaultColWidth="9" defaultRowHeight="13.2" x14ac:dyDescent="0.2"/>
  <cols>
    <col min="1" max="1" width="13.33203125" style="38" customWidth="1"/>
    <col min="2" max="2" width="7.6640625" style="39" customWidth="1"/>
    <col min="3" max="3" width="0.88671875" style="38" customWidth="1"/>
    <col min="4" max="4" width="7.109375" style="39" customWidth="1"/>
    <col min="5" max="5" width="0.88671875" style="38" customWidth="1"/>
    <col min="6" max="6" width="7.109375" style="39" customWidth="1"/>
    <col min="7" max="7" width="0.88671875" style="38" customWidth="1"/>
    <col min="8" max="8" width="7.6640625" style="39" customWidth="1"/>
    <col min="9" max="9" width="0.88671875" style="38" customWidth="1"/>
    <col min="10" max="10" width="7.109375" style="39" customWidth="1"/>
    <col min="11" max="11" width="0.88671875" style="38" customWidth="1"/>
    <col min="12" max="12" width="7.109375" style="39" customWidth="1"/>
    <col min="13" max="13" width="0.88671875" style="38" customWidth="1"/>
    <col min="14" max="14" width="7.6640625" style="39" customWidth="1"/>
    <col min="15" max="15" width="0.88671875" style="38" customWidth="1"/>
    <col min="16" max="16" width="7.109375" style="39" customWidth="1"/>
    <col min="17" max="17" width="0.88671875" style="38" customWidth="1"/>
    <col min="18" max="18" width="7.109375" style="39" customWidth="1"/>
    <col min="19" max="19" width="0.88671875" style="38" customWidth="1"/>
    <col min="20" max="16384" width="9" style="38"/>
  </cols>
  <sheetData>
    <row r="1" spans="1:19" s="2" customFormat="1" ht="22.95" customHeight="1" x14ac:dyDescent="0.2">
      <c r="A1" s="1" t="s">
        <v>466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9" s="2" customFormat="1" ht="22.95" customHeight="1" x14ac:dyDescent="0.2">
      <c r="B2" s="3"/>
      <c r="D2" s="3"/>
      <c r="F2" s="3"/>
      <c r="H2" s="3"/>
      <c r="J2" s="3"/>
      <c r="L2" s="3"/>
      <c r="N2" s="3"/>
      <c r="P2" s="3"/>
      <c r="R2" s="3"/>
    </row>
    <row r="3" spans="1:19" s="2" customFormat="1" ht="22.95" customHeight="1" x14ac:dyDescent="0.2">
      <c r="A3" s="144" t="s">
        <v>274</v>
      </c>
      <c r="B3" s="144"/>
      <c r="C3" s="144"/>
      <c r="D3" s="144"/>
      <c r="E3" s="144"/>
      <c r="F3" s="144"/>
      <c r="G3" s="144"/>
      <c r="H3" s="144"/>
      <c r="I3" s="144"/>
      <c r="J3" s="144"/>
      <c r="K3" s="144"/>
      <c r="L3" s="144"/>
      <c r="M3" s="144"/>
      <c r="N3" s="144"/>
      <c r="O3" s="144"/>
      <c r="P3" s="144"/>
      <c r="Q3" s="144"/>
      <c r="R3" s="144"/>
    </row>
    <row r="4" spans="1:19" s="2" customFormat="1" ht="18" customHeight="1" x14ac:dyDescent="0.2">
      <c r="A4" s="43" t="s">
        <v>14</v>
      </c>
      <c r="B4" s="49" t="s">
        <v>105</v>
      </c>
      <c r="C4" s="47"/>
      <c r="D4" s="47"/>
      <c r="E4" s="47"/>
      <c r="F4" s="47"/>
      <c r="G4" s="48"/>
      <c r="H4" s="49" t="s">
        <v>106</v>
      </c>
      <c r="I4" s="47"/>
      <c r="J4" s="47"/>
      <c r="K4" s="47"/>
      <c r="L4" s="47"/>
      <c r="M4" s="48"/>
      <c r="N4" s="49" t="s">
        <v>107</v>
      </c>
      <c r="O4" s="47"/>
      <c r="P4" s="47"/>
      <c r="Q4" s="47"/>
      <c r="R4" s="47"/>
      <c r="S4" s="48"/>
    </row>
    <row r="5" spans="1:19" s="2" customFormat="1" ht="18" customHeight="1" x14ac:dyDescent="0.2">
      <c r="A5" s="53"/>
      <c r="B5" s="49" t="s">
        <v>0</v>
      </c>
      <c r="C5" s="48"/>
      <c r="D5" s="49" t="s">
        <v>108</v>
      </c>
      <c r="E5" s="48"/>
      <c r="F5" s="49" t="s">
        <v>109</v>
      </c>
      <c r="G5" s="48"/>
      <c r="H5" s="49" t="s">
        <v>0</v>
      </c>
      <c r="I5" s="48"/>
      <c r="J5" s="49" t="s">
        <v>30</v>
      </c>
      <c r="K5" s="48"/>
      <c r="L5" s="49" t="s">
        <v>31</v>
      </c>
      <c r="M5" s="48"/>
      <c r="N5" s="49" t="s">
        <v>0</v>
      </c>
      <c r="O5" s="48"/>
      <c r="P5" s="49" t="s">
        <v>30</v>
      </c>
      <c r="Q5" s="48"/>
      <c r="R5" s="49" t="s">
        <v>31</v>
      </c>
      <c r="S5" s="48"/>
    </row>
    <row r="6" spans="1:19" s="2" customFormat="1" ht="8.1" customHeight="1" x14ac:dyDescent="0.2">
      <c r="A6" s="145"/>
      <c r="B6" s="146"/>
      <c r="C6" s="147"/>
      <c r="D6" s="146"/>
      <c r="E6" s="147"/>
      <c r="F6" s="146"/>
      <c r="G6" s="147"/>
      <c r="H6" s="146"/>
      <c r="I6" s="147"/>
      <c r="J6" s="146"/>
      <c r="K6" s="147"/>
      <c r="L6" s="146"/>
      <c r="M6" s="147"/>
      <c r="N6" s="148"/>
      <c r="O6" s="147"/>
      <c r="P6" s="146"/>
      <c r="Q6" s="147"/>
      <c r="R6" s="146"/>
      <c r="S6" s="24"/>
    </row>
    <row r="7" spans="1:19" s="2" customFormat="1" ht="15.9" customHeight="1" x14ac:dyDescent="0.2">
      <c r="A7" s="149" t="s">
        <v>510</v>
      </c>
      <c r="B7" s="150">
        <f t="shared" ref="B7:B12" si="0">SUM(D7:F7)</f>
        <v>1</v>
      </c>
      <c r="C7" s="151"/>
      <c r="D7" s="150">
        <v>1</v>
      </c>
      <c r="E7" s="151"/>
      <c r="F7" s="152" t="s">
        <v>1</v>
      </c>
      <c r="G7" s="151"/>
      <c r="H7" s="150">
        <f t="shared" ref="H7:H12" si="1">SUM(J7:L7)</f>
        <v>34</v>
      </c>
      <c r="I7" s="151"/>
      <c r="J7" s="150">
        <v>4</v>
      </c>
      <c r="K7" s="151"/>
      <c r="L7" s="150">
        <v>30</v>
      </c>
      <c r="M7" s="151"/>
      <c r="N7" s="65">
        <f t="shared" ref="N7:N12" si="2">SUM(P7:R7)</f>
        <v>13</v>
      </c>
      <c r="O7" s="151"/>
      <c r="P7" s="150">
        <v>6</v>
      </c>
      <c r="Q7" s="151"/>
      <c r="R7" s="150">
        <v>7</v>
      </c>
      <c r="S7" s="24"/>
    </row>
    <row r="8" spans="1:19" s="2" customFormat="1" ht="15.9" customHeight="1" x14ac:dyDescent="0.2">
      <c r="A8" s="149" t="s">
        <v>408</v>
      </c>
      <c r="B8" s="150">
        <f t="shared" si="0"/>
        <v>1</v>
      </c>
      <c r="C8" s="151"/>
      <c r="D8" s="150">
        <v>1</v>
      </c>
      <c r="E8" s="151"/>
      <c r="F8" s="152" t="s">
        <v>1</v>
      </c>
      <c r="G8" s="151"/>
      <c r="H8" s="150">
        <f t="shared" si="1"/>
        <v>48</v>
      </c>
      <c r="I8" s="151"/>
      <c r="J8" s="150">
        <v>5</v>
      </c>
      <c r="K8" s="151"/>
      <c r="L8" s="150">
        <v>43</v>
      </c>
      <c r="M8" s="151"/>
      <c r="N8" s="65">
        <f t="shared" si="2"/>
        <v>6</v>
      </c>
      <c r="O8" s="151"/>
      <c r="P8" s="150">
        <v>4</v>
      </c>
      <c r="Q8" s="151"/>
      <c r="R8" s="150">
        <v>2</v>
      </c>
      <c r="S8" s="24"/>
    </row>
    <row r="9" spans="1:19" s="154" customFormat="1" ht="15.9" customHeight="1" x14ac:dyDescent="0.2">
      <c r="A9" s="149" t="s">
        <v>409</v>
      </c>
      <c r="B9" s="150">
        <f t="shared" si="0"/>
        <v>1</v>
      </c>
      <c r="C9" s="151"/>
      <c r="D9" s="150">
        <v>1</v>
      </c>
      <c r="E9" s="151"/>
      <c r="F9" s="152" t="s">
        <v>1</v>
      </c>
      <c r="G9" s="151"/>
      <c r="H9" s="150">
        <f t="shared" si="1"/>
        <v>54</v>
      </c>
      <c r="I9" s="151"/>
      <c r="J9" s="150">
        <v>8</v>
      </c>
      <c r="K9" s="151"/>
      <c r="L9" s="150">
        <v>46</v>
      </c>
      <c r="M9" s="151"/>
      <c r="N9" s="65">
        <f t="shared" si="2"/>
        <v>3</v>
      </c>
      <c r="O9" s="151"/>
      <c r="P9" s="150">
        <v>2</v>
      </c>
      <c r="Q9" s="151"/>
      <c r="R9" s="150">
        <v>1</v>
      </c>
      <c r="S9" s="153"/>
    </row>
    <row r="10" spans="1:19" s="2" customFormat="1" ht="15.9" customHeight="1" x14ac:dyDescent="0.2">
      <c r="A10" s="149" t="s">
        <v>410</v>
      </c>
      <c r="B10" s="150">
        <f t="shared" si="0"/>
        <v>1</v>
      </c>
      <c r="C10" s="151"/>
      <c r="D10" s="150">
        <v>1</v>
      </c>
      <c r="E10" s="151"/>
      <c r="F10" s="152" t="s">
        <v>229</v>
      </c>
      <c r="G10" s="151"/>
      <c r="H10" s="150">
        <f t="shared" si="1"/>
        <v>53</v>
      </c>
      <c r="I10" s="151"/>
      <c r="J10" s="150">
        <v>11</v>
      </c>
      <c r="K10" s="151"/>
      <c r="L10" s="150">
        <v>42</v>
      </c>
      <c r="M10" s="151"/>
      <c r="N10" s="65">
        <f t="shared" si="2"/>
        <v>17</v>
      </c>
      <c r="O10" s="151"/>
      <c r="P10" s="150">
        <v>8</v>
      </c>
      <c r="Q10" s="151"/>
      <c r="R10" s="150">
        <v>9</v>
      </c>
      <c r="S10" s="25"/>
    </row>
    <row r="11" spans="1:19" s="2" customFormat="1" ht="15.9" customHeight="1" x14ac:dyDescent="0.2">
      <c r="A11" s="149" t="s">
        <v>425</v>
      </c>
      <c r="B11" s="150">
        <f t="shared" si="0"/>
        <v>1</v>
      </c>
      <c r="C11" s="151"/>
      <c r="D11" s="150">
        <v>1</v>
      </c>
      <c r="E11" s="151"/>
      <c r="F11" s="152" t="s">
        <v>229</v>
      </c>
      <c r="G11" s="151"/>
      <c r="H11" s="150">
        <f t="shared" si="1"/>
        <v>55</v>
      </c>
      <c r="I11" s="151"/>
      <c r="J11" s="150">
        <v>8</v>
      </c>
      <c r="K11" s="151"/>
      <c r="L11" s="150">
        <v>47</v>
      </c>
      <c r="M11" s="151"/>
      <c r="N11" s="65">
        <f t="shared" si="2"/>
        <v>15</v>
      </c>
      <c r="O11" s="151"/>
      <c r="P11" s="150">
        <v>7</v>
      </c>
      <c r="Q11" s="151"/>
      <c r="R11" s="150">
        <v>8</v>
      </c>
      <c r="S11" s="25"/>
    </row>
    <row r="12" spans="1:19" s="2" customFormat="1" ht="15.9" customHeight="1" x14ac:dyDescent="0.2">
      <c r="A12" s="149" t="s">
        <v>493</v>
      </c>
      <c r="B12" s="150">
        <f t="shared" si="0"/>
        <v>1</v>
      </c>
      <c r="C12" s="151"/>
      <c r="D12" s="150">
        <v>1</v>
      </c>
      <c r="E12" s="151"/>
      <c r="F12" s="152" t="s">
        <v>229</v>
      </c>
      <c r="G12" s="151"/>
      <c r="H12" s="150">
        <f t="shared" si="1"/>
        <v>60</v>
      </c>
      <c r="I12" s="151"/>
      <c r="J12" s="150">
        <v>7</v>
      </c>
      <c r="K12" s="151"/>
      <c r="L12" s="150">
        <v>53</v>
      </c>
      <c r="M12" s="151"/>
      <c r="N12" s="65">
        <f t="shared" si="2"/>
        <v>16</v>
      </c>
      <c r="O12" s="151"/>
      <c r="P12" s="150">
        <v>7</v>
      </c>
      <c r="Q12" s="151"/>
      <c r="R12" s="150">
        <v>9</v>
      </c>
      <c r="S12" s="25"/>
    </row>
    <row r="13" spans="1:19" s="2" customFormat="1" ht="8.1" customHeight="1" x14ac:dyDescent="0.2">
      <c r="A13" s="155"/>
      <c r="B13" s="156"/>
      <c r="C13" s="157"/>
      <c r="D13" s="156"/>
      <c r="E13" s="157"/>
      <c r="F13" s="156"/>
      <c r="G13" s="157"/>
      <c r="H13" s="156"/>
      <c r="I13" s="157"/>
      <c r="J13" s="156"/>
      <c r="K13" s="157"/>
      <c r="L13" s="156"/>
      <c r="M13" s="157"/>
      <c r="N13" s="158"/>
      <c r="O13" s="157"/>
      <c r="P13" s="156"/>
      <c r="Q13" s="157"/>
      <c r="R13" s="156"/>
      <c r="S13" s="159"/>
    </row>
    <row r="14" spans="1:19" s="2" customFormat="1" ht="13.5" customHeight="1" x14ac:dyDescent="0.2">
      <c r="A14" s="160" t="s">
        <v>420</v>
      </c>
      <c r="B14" s="160"/>
      <c r="C14" s="160"/>
      <c r="D14" s="160"/>
      <c r="E14" s="160"/>
      <c r="F14" s="160"/>
      <c r="G14" s="160"/>
      <c r="H14" s="160"/>
      <c r="I14" s="160"/>
      <c r="J14" s="160"/>
      <c r="K14" s="160"/>
      <c r="L14" s="160"/>
      <c r="M14" s="160"/>
      <c r="N14" s="160"/>
      <c r="O14" s="160"/>
      <c r="P14" s="160"/>
      <c r="Q14" s="160"/>
      <c r="R14" s="160"/>
    </row>
  </sheetData>
  <sheetProtection sheet="1" objects="1" scenarios="1"/>
  <mergeCells count="16">
    <mergeCell ref="A14:R14"/>
    <mergeCell ref="A1:R1"/>
    <mergeCell ref="A3:R3"/>
    <mergeCell ref="A4:A5"/>
    <mergeCell ref="B4:G4"/>
    <mergeCell ref="H4:M4"/>
    <mergeCell ref="N4:S4"/>
    <mergeCell ref="B5:C5"/>
    <mergeCell ref="D5:E5"/>
    <mergeCell ref="F5:G5"/>
    <mergeCell ref="H5:I5"/>
    <mergeCell ref="J5:K5"/>
    <mergeCell ref="L5:M5"/>
    <mergeCell ref="N5:O5"/>
    <mergeCell ref="P5:Q5"/>
    <mergeCell ref="R5:S5"/>
  </mergeCells>
  <phoneticPr fontId="7"/>
  <pageMargins left="0.70866141732283472" right="0.70866141732283472" top="0.78740157480314965" bottom="0.78740157480314965" header="0.51181102362204722" footer="0.51181102362204722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7"/>
  <dimension ref="A1:F72"/>
  <sheetViews>
    <sheetView showGridLines="0" zoomScaleNormal="100" zoomScaleSheetLayoutView="110" workbookViewId="0">
      <selection activeCell="G1" sqref="G1"/>
    </sheetView>
  </sheetViews>
  <sheetFormatPr defaultColWidth="9" defaultRowHeight="13.2" x14ac:dyDescent="0.2"/>
  <cols>
    <col min="1" max="1" width="4.6640625" style="81" customWidth="1"/>
    <col min="2" max="2" width="32.33203125" style="81" customWidth="1"/>
    <col min="3" max="3" width="5.6640625" style="81" customWidth="1"/>
    <col min="4" max="4" width="14.109375" style="81" customWidth="1"/>
    <col min="5" max="5" width="16.33203125" style="81" customWidth="1"/>
    <col min="6" max="6" width="15.6640625" style="81" customWidth="1"/>
    <col min="7" max="16384" width="9" style="81"/>
  </cols>
  <sheetData>
    <row r="1" spans="1:6" ht="23.1" customHeight="1" x14ac:dyDescent="0.2">
      <c r="A1" s="80" t="s">
        <v>446</v>
      </c>
      <c r="B1" s="80"/>
      <c r="C1" s="80"/>
      <c r="D1" s="80"/>
      <c r="E1" s="80"/>
      <c r="F1" s="80"/>
    </row>
    <row r="2" spans="1:6" ht="23.1" customHeight="1" x14ac:dyDescent="0.2">
      <c r="A2" s="82"/>
      <c r="B2" s="82"/>
      <c r="C2" s="82"/>
      <c r="D2" s="82"/>
      <c r="E2" s="82"/>
      <c r="F2" s="82"/>
    </row>
    <row r="3" spans="1:6" ht="23.1" customHeight="1" x14ac:dyDescent="0.2">
      <c r="A3" s="83" t="s">
        <v>515</v>
      </c>
      <c r="B3" s="83"/>
      <c r="C3" s="83"/>
      <c r="D3" s="83"/>
      <c r="E3" s="83"/>
      <c r="F3" s="83"/>
    </row>
    <row r="4" spans="1:6" ht="12.9" customHeight="1" x14ac:dyDescent="0.15">
      <c r="A4" s="84" t="s">
        <v>110</v>
      </c>
      <c r="B4" s="85" t="s">
        <v>111</v>
      </c>
      <c r="C4" s="85" t="s">
        <v>112</v>
      </c>
      <c r="D4" s="86" t="s">
        <v>113</v>
      </c>
      <c r="E4" s="87" t="s">
        <v>115</v>
      </c>
      <c r="F4" s="88"/>
    </row>
    <row r="5" spans="1:6" ht="12.9" customHeight="1" x14ac:dyDescent="0.2">
      <c r="A5" s="89"/>
      <c r="B5" s="90"/>
      <c r="C5" s="90"/>
      <c r="D5" s="91" t="s">
        <v>114</v>
      </c>
      <c r="E5" s="92"/>
      <c r="F5" s="93"/>
    </row>
    <row r="6" spans="1:6" ht="14.25" customHeight="1" x14ac:dyDescent="0.2">
      <c r="A6" s="94" t="s">
        <v>214</v>
      </c>
      <c r="B6" s="95" t="s">
        <v>219</v>
      </c>
      <c r="C6" s="96" t="s">
        <v>227</v>
      </c>
      <c r="D6" s="97" t="s">
        <v>236</v>
      </c>
      <c r="E6" s="95" t="s">
        <v>118</v>
      </c>
      <c r="F6" s="95" t="s">
        <v>119</v>
      </c>
    </row>
    <row r="7" spans="1:6" ht="14.25" customHeight="1" x14ac:dyDescent="0.2">
      <c r="A7" s="98" t="s">
        <v>213</v>
      </c>
      <c r="B7" s="99" t="s">
        <v>127</v>
      </c>
      <c r="C7" s="96" t="s">
        <v>128</v>
      </c>
      <c r="D7" s="100" t="s">
        <v>315</v>
      </c>
      <c r="E7" s="99" t="s">
        <v>347</v>
      </c>
      <c r="F7" s="99" t="s">
        <v>215</v>
      </c>
    </row>
    <row r="8" spans="1:6" ht="14.25" customHeight="1" x14ac:dyDescent="0.2">
      <c r="A8" s="101"/>
      <c r="B8" s="102" t="s">
        <v>129</v>
      </c>
      <c r="C8" s="103" t="s">
        <v>130</v>
      </c>
      <c r="D8" s="104" t="s">
        <v>237</v>
      </c>
      <c r="E8" s="102" t="s">
        <v>336</v>
      </c>
      <c r="F8" s="102" t="s">
        <v>131</v>
      </c>
    </row>
    <row r="9" spans="1:6" ht="14.25" customHeight="1" x14ac:dyDescent="0.2">
      <c r="A9" s="101"/>
      <c r="B9" s="102" t="s">
        <v>132</v>
      </c>
      <c r="C9" s="103" t="s">
        <v>121</v>
      </c>
      <c r="D9" s="104" t="s">
        <v>316</v>
      </c>
      <c r="E9" s="102" t="s">
        <v>231</v>
      </c>
      <c r="F9" s="105" t="s">
        <v>199</v>
      </c>
    </row>
    <row r="10" spans="1:6" ht="14.25" customHeight="1" x14ac:dyDescent="0.2">
      <c r="A10" s="101"/>
      <c r="B10" s="102" t="s">
        <v>133</v>
      </c>
      <c r="C10" s="103" t="s">
        <v>134</v>
      </c>
      <c r="D10" s="104" t="s">
        <v>317</v>
      </c>
      <c r="E10" s="102" t="s">
        <v>238</v>
      </c>
      <c r="F10" s="106" t="s">
        <v>348</v>
      </c>
    </row>
    <row r="11" spans="1:6" ht="14.25" customHeight="1" x14ac:dyDescent="0.2">
      <c r="A11" s="101"/>
      <c r="B11" s="102" t="s">
        <v>373</v>
      </c>
      <c r="C11" s="103" t="s">
        <v>374</v>
      </c>
      <c r="D11" s="104" t="s">
        <v>385</v>
      </c>
      <c r="E11" s="102" t="s">
        <v>349</v>
      </c>
      <c r="F11" s="106" t="s">
        <v>350</v>
      </c>
    </row>
    <row r="12" spans="1:6" ht="14.25" customHeight="1" x14ac:dyDescent="0.2">
      <c r="A12" s="107"/>
      <c r="B12" s="102" t="s">
        <v>141</v>
      </c>
      <c r="C12" s="103" t="s">
        <v>130</v>
      </c>
      <c r="D12" s="104" t="s">
        <v>386</v>
      </c>
      <c r="E12" s="102" t="s">
        <v>351</v>
      </c>
      <c r="F12" s="102" t="s">
        <v>140</v>
      </c>
    </row>
    <row r="13" spans="1:6" ht="14.25" customHeight="1" x14ac:dyDescent="0.2">
      <c r="A13" s="108" t="s">
        <v>318</v>
      </c>
      <c r="B13" s="99" t="s">
        <v>135</v>
      </c>
      <c r="C13" s="96" t="s">
        <v>136</v>
      </c>
      <c r="D13" s="100" t="s">
        <v>319</v>
      </c>
      <c r="E13" s="99" t="s">
        <v>137</v>
      </c>
      <c r="F13" s="99" t="s">
        <v>138</v>
      </c>
    </row>
    <row r="14" spans="1:6" ht="14.25" customHeight="1" x14ac:dyDescent="0.2">
      <c r="A14" s="109"/>
      <c r="B14" s="102" t="s">
        <v>139</v>
      </c>
      <c r="C14" s="103" t="s">
        <v>130</v>
      </c>
      <c r="D14" s="103" t="s">
        <v>116</v>
      </c>
      <c r="E14" s="102" t="s">
        <v>239</v>
      </c>
      <c r="F14" s="102" t="s">
        <v>140</v>
      </c>
    </row>
    <row r="15" spans="1:6" ht="14.25" customHeight="1" x14ac:dyDescent="0.2">
      <c r="A15" s="109"/>
      <c r="B15" s="102" t="s">
        <v>144</v>
      </c>
      <c r="C15" s="103" t="s">
        <v>283</v>
      </c>
      <c r="D15" s="103" t="s">
        <v>116</v>
      </c>
      <c r="E15" s="102" t="s">
        <v>352</v>
      </c>
      <c r="F15" s="106" t="s">
        <v>348</v>
      </c>
    </row>
    <row r="16" spans="1:6" ht="14.25" customHeight="1" x14ac:dyDescent="0.2">
      <c r="A16" s="109"/>
      <c r="B16" s="102" t="s">
        <v>117</v>
      </c>
      <c r="C16" s="103" t="s">
        <v>206</v>
      </c>
      <c r="D16" s="103" t="s">
        <v>116</v>
      </c>
      <c r="E16" s="102" t="s">
        <v>284</v>
      </c>
      <c r="F16" s="102" t="s">
        <v>145</v>
      </c>
    </row>
    <row r="17" spans="1:6" ht="14.25" customHeight="1" x14ac:dyDescent="0.2">
      <c r="A17" s="109"/>
      <c r="B17" s="102" t="s">
        <v>146</v>
      </c>
      <c r="C17" s="103" t="s">
        <v>206</v>
      </c>
      <c r="D17" s="103" t="s">
        <v>116</v>
      </c>
      <c r="E17" s="102" t="s">
        <v>375</v>
      </c>
      <c r="F17" s="102" t="s">
        <v>143</v>
      </c>
    </row>
    <row r="18" spans="1:6" ht="14.25" customHeight="1" x14ac:dyDescent="0.2">
      <c r="A18" s="109"/>
      <c r="B18" s="102" t="s">
        <v>320</v>
      </c>
      <c r="C18" s="103" t="s">
        <v>206</v>
      </c>
      <c r="D18" s="103" t="s">
        <v>116</v>
      </c>
      <c r="E18" s="102" t="s">
        <v>321</v>
      </c>
      <c r="F18" s="102" t="s">
        <v>142</v>
      </c>
    </row>
    <row r="19" spans="1:6" ht="14.25" customHeight="1" x14ac:dyDescent="0.2">
      <c r="A19" s="109"/>
      <c r="B19" s="102" t="s">
        <v>147</v>
      </c>
      <c r="C19" s="103" t="s">
        <v>148</v>
      </c>
      <c r="D19" s="104" t="s">
        <v>285</v>
      </c>
      <c r="E19" s="102" t="s">
        <v>322</v>
      </c>
      <c r="F19" s="102" t="s">
        <v>149</v>
      </c>
    </row>
    <row r="20" spans="1:6" ht="14.25" customHeight="1" x14ac:dyDescent="0.2">
      <c r="A20" s="109"/>
      <c r="B20" s="102" t="s">
        <v>323</v>
      </c>
      <c r="C20" s="103" t="s">
        <v>130</v>
      </c>
      <c r="D20" s="104" t="s">
        <v>286</v>
      </c>
      <c r="E20" s="102" t="s">
        <v>336</v>
      </c>
      <c r="F20" s="102" t="s">
        <v>131</v>
      </c>
    </row>
    <row r="21" spans="1:6" ht="14.25" customHeight="1" x14ac:dyDescent="0.2">
      <c r="A21" s="109"/>
      <c r="B21" s="102" t="s">
        <v>150</v>
      </c>
      <c r="C21" s="103" t="s">
        <v>130</v>
      </c>
      <c r="D21" s="103" t="s">
        <v>116</v>
      </c>
      <c r="E21" s="102" t="s">
        <v>324</v>
      </c>
      <c r="F21" s="102" t="s">
        <v>151</v>
      </c>
    </row>
    <row r="22" spans="1:6" ht="14.25" customHeight="1" x14ac:dyDescent="0.2">
      <c r="A22" s="109"/>
      <c r="B22" s="102" t="s">
        <v>152</v>
      </c>
      <c r="C22" s="103" t="s">
        <v>153</v>
      </c>
      <c r="D22" s="103" t="s">
        <v>116</v>
      </c>
      <c r="E22" s="102" t="s">
        <v>287</v>
      </c>
      <c r="F22" s="102" t="s">
        <v>154</v>
      </c>
    </row>
    <row r="23" spans="1:6" ht="14.25" customHeight="1" x14ac:dyDescent="0.2">
      <c r="A23" s="109"/>
      <c r="B23" s="102" t="s">
        <v>155</v>
      </c>
      <c r="C23" s="103" t="s">
        <v>128</v>
      </c>
      <c r="D23" s="103" t="s">
        <v>116</v>
      </c>
      <c r="E23" s="102" t="s">
        <v>376</v>
      </c>
      <c r="F23" s="102" t="s">
        <v>156</v>
      </c>
    </row>
    <row r="24" spans="1:6" ht="14.25" customHeight="1" x14ac:dyDescent="0.2">
      <c r="A24" s="109"/>
      <c r="B24" s="102" t="s">
        <v>157</v>
      </c>
      <c r="C24" s="103" t="s">
        <v>128</v>
      </c>
      <c r="D24" s="103" t="s">
        <v>116</v>
      </c>
      <c r="E24" s="102" t="s">
        <v>377</v>
      </c>
      <c r="F24" s="102" t="s">
        <v>158</v>
      </c>
    </row>
    <row r="25" spans="1:6" ht="14.25" customHeight="1" x14ac:dyDescent="0.2">
      <c r="A25" s="109"/>
      <c r="B25" s="102" t="s">
        <v>159</v>
      </c>
      <c r="C25" s="103" t="s">
        <v>128</v>
      </c>
      <c r="D25" s="103" t="s">
        <v>116</v>
      </c>
      <c r="E25" s="102" t="s">
        <v>284</v>
      </c>
      <c r="F25" s="102" t="s">
        <v>145</v>
      </c>
    </row>
    <row r="26" spans="1:6" ht="14.25" customHeight="1" x14ac:dyDescent="0.2">
      <c r="A26" s="109"/>
      <c r="B26" s="102" t="s">
        <v>160</v>
      </c>
      <c r="C26" s="103" t="s">
        <v>121</v>
      </c>
      <c r="D26" s="103" t="s">
        <v>116</v>
      </c>
      <c r="E26" s="102" t="s">
        <v>288</v>
      </c>
      <c r="F26" s="102" t="s">
        <v>161</v>
      </c>
    </row>
    <row r="27" spans="1:6" ht="14.25" customHeight="1" x14ac:dyDescent="0.2">
      <c r="A27" s="109"/>
      <c r="B27" s="102" t="s">
        <v>163</v>
      </c>
      <c r="C27" s="103" t="s">
        <v>162</v>
      </c>
      <c r="D27" s="104" t="s">
        <v>325</v>
      </c>
      <c r="E27" s="102" t="s">
        <v>423</v>
      </c>
      <c r="F27" s="102" t="s">
        <v>223</v>
      </c>
    </row>
    <row r="28" spans="1:6" ht="14.25" customHeight="1" x14ac:dyDescent="0.2">
      <c r="A28" s="109"/>
      <c r="B28" s="102" t="s">
        <v>164</v>
      </c>
      <c r="C28" s="103" t="s">
        <v>165</v>
      </c>
      <c r="D28" s="104" t="s">
        <v>378</v>
      </c>
      <c r="E28" s="102" t="s">
        <v>289</v>
      </c>
      <c r="F28" s="102" t="s">
        <v>166</v>
      </c>
    </row>
    <row r="29" spans="1:6" ht="14.25" customHeight="1" x14ac:dyDescent="0.2">
      <c r="A29" s="109"/>
      <c r="B29" s="102" t="s">
        <v>167</v>
      </c>
      <c r="C29" s="103" t="s">
        <v>165</v>
      </c>
      <c r="D29" s="104" t="s">
        <v>290</v>
      </c>
      <c r="E29" s="102" t="s">
        <v>326</v>
      </c>
      <c r="F29" s="102" t="s">
        <v>168</v>
      </c>
    </row>
    <row r="30" spans="1:6" ht="14.25" customHeight="1" x14ac:dyDescent="0.2">
      <c r="A30" s="109"/>
      <c r="B30" s="102" t="s">
        <v>150</v>
      </c>
      <c r="C30" s="103" t="s">
        <v>130</v>
      </c>
      <c r="D30" s="104" t="s">
        <v>291</v>
      </c>
      <c r="E30" s="102" t="s">
        <v>169</v>
      </c>
      <c r="F30" s="102" t="s">
        <v>170</v>
      </c>
    </row>
    <row r="31" spans="1:6" ht="14.25" customHeight="1" x14ac:dyDescent="0.2">
      <c r="A31" s="109"/>
      <c r="B31" s="102" t="s">
        <v>150</v>
      </c>
      <c r="C31" s="103" t="s">
        <v>130</v>
      </c>
      <c r="D31" s="104" t="s">
        <v>327</v>
      </c>
      <c r="E31" s="102" t="s">
        <v>328</v>
      </c>
      <c r="F31" s="102" t="s">
        <v>171</v>
      </c>
    </row>
    <row r="32" spans="1:6" ht="14.25" customHeight="1" x14ac:dyDescent="0.2">
      <c r="A32" s="109"/>
      <c r="B32" s="102" t="s">
        <v>172</v>
      </c>
      <c r="C32" s="103" t="s">
        <v>130</v>
      </c>
      <c r="D32" s="103" t="s">
        <v>116</v>
      </c>
      <c r="E32" s="102" t="s">
        <v>379</v>
      </c>
      <c r="F32" s="102" t="s">
        <v>173</v>
      </c>
    </row>
    <row r="33" spans="1:6" ht="14.25" customHeight="1" x14ac:dyDescent="0.2">
      <c r="A33" s="109"/>
      <c r="B33" s="102" t="s">
        <v>174</v>
      </c>
      <c r="C33" s="103" t="s">
        <v>130</v>
      </c>
      <c r="D33" s="104" t="s">
        <v>329</v>
      </c>
      <c r="E33" s="102" t="s">
        <v>380</v>
      </c>
      <c r="F33" s="102" t="s">
        <v>175</v>
      </c>
    </row>
    <row r="34" spans="1:6" ht="14.25" customHeight="1" x14ac:dyDescent="0.2">
      <c r="A34" s="109"/>
      <c r="B34" s="102" t="s">
        <v>176</v>
      </c>
      <c r="C34" s="103" t="s">
        <v>130</v>
      </c>
      <c r="D34" s="103" t="s">
        <v>116</v>
      </c>
      <c r="E34" s="102" t="s">
        <v>330</v>
      </c>
      <c r="F34" s="102" t="s">
        <v>142</v>
      </c>
    </row>
    <row r="35" spans="1:6" ht="14.25" customHeight="1" x14ac:dyDescent="0.2">
      <c r="A35" s="109"/>
      <c r="B35" s="102" t="s">
        <v>129</v>
      </c>
      <c r="C35" s="103" t="s">
        <v>130</v>
      </c>
      <c r="D35" s="103" t="s">
        <v>116</v>
      </c>
      <c r="E35" s="102" t="s">
        <v>331</v>
      </c>
      <c r="F35" s="102" t="s">
        <v>177</v>
      </c>
    </row>
    <row r="36" spans="1:6" ht="14.25" customHeight="1" x14ac:dyDescent="0.2">
      <c r="A36" s="109"/>
      <c r="B36" s="102" t="s">
        <v>178</v>
      </c>
      <c r="C36" s="103" t="s">
        <v>179</v>
      </c>
      <c r="D36" s="103" t="s">
        <v>116</v>
      </c>
      <c r="E36" s="102" t="s">
        <v>336</v>
      </c>
      <c r="F36" s="102" t="s">
        <v>131</v>
      </c>
    </row>
    <row r="37" spans="1:6" ht="14.25" customHeight="1" x14ac:dyDescent="0.2">
      <c r="A37" s="109"/>
      <c r="B37" s="102" t="s">
        <v>208</v>
      </c>
      <c r="C37" s="103" t="s">
        <v>180</v>
      </c>
      <c r="D37" s="104" t="s">
        <v>292</v>
      </c>
      <c r="E37" s="102" t="s">
        <v>337</v>
      </c>
      <c r="F37" s="102" t="s">
        <v>142</v>
      </c>
    </row>
    <row r="38" spans="1:6" ht="14.25" customHeight="1" x14ac:dyDescent="0.2">
      <c r="A38" s="109"/>
      <c r="B38" s="102" t="s">
        <v>209</v>
      </c>
      <c r="C38" s="103" t="s">
        <v>207</v>
      </c>
      <c r="D38" s="103" t="s">
        <v>116</v>
      </c>
      <c r="E38" s="102" t="s">
        <v>220</v>
      </c>
      <c r="F38" s="102" t="s">
        <v>181</v>
      </c>
    </row>
    <row r="39" spans="1:6" ht="14.25" customHeight="1" x14ac:dyDescent="0.2">
      <c r="A39" s="109"/>
      <c r="B39" s="102" t="s">
        <v>182</v>
      </c>
      <c r="C39" s="103" t="s">
        <v>183</v>
      </c>
      <c r="D39" s="103" t="s">
        <v>116</v>
      </c>
      <c r="E39" s="102" t="s">
        <v>293</v>
      </c>
      <c r="F39" s="102" t="s">
        <v>184</v>
      </c>
    </row>
    <row r="40" spans="1:6" ht="14.25" customHeight="1" x14ac:dyDescent="0.2">
      <c r="A40" s="109"/>
      <c r="B40" s="102" t="s">
        <v>185</v>
      </c>
      <c r="C40" s="103" t="s">
        <v>183</v>
      </c>
      <c r="D40" s="103" t="s">
        <v>116</v>
      </c>
      <c r="E40" s="110" t="s">
        <v>294</v>
      </c>
      <c r="F40" s="102" t="s">
        <v>186</v>
      </c>
    </row>
    <row r="41" spans="1:6" ht="14.25" customHeight="1" x14ac:dyDescent="0.2">
      <c r="A41" s="109"/>
      <c r="B41" s="102" t="s">
        <v>187</v>
      </c>
      <c r="C41" s="103" t="s">
        <v>183</v>
      </c>
      <c r="D41" s="103" t="s">
        <v>116</v>
      </c>
      <c r="E41" s="102" t="s">
        <v>381</v>
      </c>
      <c r="F41" s="102" t="s">
        <v>188</v>
      </c>
    </row>
    <row r="42" spans="1:6" ht="14.25" customHeight="1" x14ac:dyDescent="0.2">
      <c r="A42" s="109"/>
      <c r="B42" s="111" t="s">
        <v>200</v>
      </c>
      <c r="C42" s="112" t="s">
        <v>201</v>
      </c>
      <c r="D42" s="113" t="s">
        <v>240</v>
      </c>
      <c r="E42" s="102" t="s">
        <v>336</v>
      </c>
      <c r="F42" s="111" t="s">
        <v>131</v>
      </c>
    </row>
    <row r="43" spans="1:6" ht="16.95" customHeight="1" x14ac:dyDescent="0.2">
      <c r="A43" s="109"/>
      <c r="B43" s="114" t="s">
        <v>241</v>
      </c>
      <c r="C43" s="115" t="s">
        <v>204</v>
      </c>
      <c r="D43" s="113" t="s">
        <v>242</v>
      </c>
      <c r="E43" s="111" t="s">
        <v>221</v>
      </c>
      <c r="F43" s="111" t="s">
        <v>205</v>
      </c>
    </row>
    <row r="44" spans="1:6" ht="24.9" customHeight="1" x14ac:dyDescent="0.2">
      <c r="A44" s="109"/>
      <c r="B44" s="111" t="s">
        <v>216</v>
      </c>
      <c r="C44" s="103" t="s">
        <v>210</v>
      </c>
      <c r="D44" s="113" t="s">
        <v>243</v>
      </c>
      <c r="E44" s="111" t="s">
        <v>222</v>
      </c>
      <c r="F44" s="102" t="s">
        <v>211</v>
      </c>
    </row>
    <row r="45" spans="1:6" ht="16.95" customHeight="1" x14ac:dyDescent="0.2">
      <c r="A45" s="109"/>
      <c r="B45" s="111" t="s">
        <v>224</v>
      </c>
      <c r="C45" s="116" t="s">
        <v>244</v>
      </c>
      <c r="D45" s="113" t="s">
        <v>245</v>
      </c>
      <c r="E45" s="111" t="s">
        <v>238</v>
      </c>
      <c r="F45" s="102" t="s">
        <v>332</v>
      </c>
    </row>
    <row r="46" spans="1:6" ht="19.95" customHeight="1" x14ac:dyDescent="0.2">
      <c r="A46" s="109"/>
      <c r="B46" s="117" t="s">
        <v>226</v>
      </c>
      <c r="C46" s="118" t="s">
        <v>227</v>
      </c>
      <c r="D46" s="113" t="s">
        <v>246</v>
      </c>
      <c r="E46" s="119" t="s">
        <v>295</v>
      </c>
      <c r="F46" s="120" t="s">
        <v>228</v>
      </c>
    </row>
    <row r="47" spans="1:6" ht="13.95" customHeight="1" x14ac:dyDescent="0.15">
      <c r="A47" s="109"/>
      <c r="B47" s="121" t="s">
        <v>296</v>
      </c>
      <c r="C47" s="122" t="s">
        <v>333</v>
      </c>
      <c r="D47" s="122" t="s">
        <v>297</v>
      </c>
      <c r="E47" s="123" t="s">
        <v>298</v>
      </c>
      <c r="F47" s="124" t="s">
        <v>299</v>
      </c>
    </row>
    <row r="48" spans="1:6" x14ac:dyDescent="0.15">
      <c r="A48" s="109"/>
      <c r="B48" s="121"/>
      <c r="C48" s="122"/>
      <c r="D48" s="122"/>
      <c r="E48" s="123" t="s">
        <v>382</v>
      </c>
      <c r="F48" s="124"/>
    </row>
    <row r="49" spans="1:6" x14ac:dyDescent="0.2">
      <c r="A49" s="109"/>
      <c r="B49" s="125" t="s">
        <v>353</v>
      </c>
      <c r="C49" s="126" t="s">
        <v>383</v>
      </c>
      <c r="D49" s="126" t="s">
        <v>384</v>
      </c>
      <c r="E49" s="127" t="s">
        <v>238</v>
      </c>
      <c r="F49" s="127" t="s">
        <v>354</v>
      </c>
    </row>
    <row r="50" spans="1:6" ht="13.2" customHeight="1" x14ac:dyDescent="0.2">
      <c r="A50" s="109"/>
      <c r="B50" s="128" t="s">
        <v>355</v>
      </c>
      <c r="C50" s="126" t="s">
        <v>206</v>
      </c>
      <c r="D50" s="126" t="s">
        <v>300</v>
      </c>
      <c r="E50" s="115" t="s">
        <v>300</v>
      </c>
      <c r="F50" s="127" t="s">
        <v>519</v>
      </c>
    </row>
    <row r="51" spans="1:6" ht="13.2" customHeight="1" x14ac:dyDescent="0.2">
      <c r="A51" s="129"/>
      <c r="B51" s="130" t="s">
        <v>460</v>
      </c>
      <c r="C51" s="131" t="s">
        <v>461</v>
      </c>
      <c r="D51" s="132" t="s">
        <v>462</v>
      </c>
      <c r="E51" s="133" t="s">
        <v>463</v>
      </c>
      <c r="F51" s="134" t="s">
        <v>464</v>
      </c>
    </row>
    <row r="52" spans="1:6" ht="10.199999999999999" customHeight="1" x14ac:dyDescent="0.2">
      <c r="A52" s="135"/>
      <c r="B52" s="136"/>
      <c r="C52" s="137"/>
      <c r="D52" s="137"/>
      <c r="E52" s="138"/>
      <c r="F52" s="118"/>
    </row>
    <row r="53" spans="1:6" ht="23.1" customHeight="1" x14ac:dyDescent="0.2">
      <c r="A53" s="139" t="s">
        <v>447</v>
      </c>
      <c r="B53" s="139"/>
      <c r="C53" s="139"/>
      <c r="D53" s="139"/>
      <c r="E53" s="139"/>
      <c r="F53" s="139"/>
    </row>
    <row r="54" spans="1:6" ht="23.1" customHeight="1" x14ac:dyDescent="0.2">
      <c r="A54" s="82"/>
      <c r="B54" s="82"/>
      <c r="C54" s="82"/>
      <c r="D54" s="82"/>
      <c r="E54" s="82"/>
      <c r="F54" s="82"/>
    </row>
    <row r="55" spans="1:6" ht="22.95" customHeight="1" x14ac:dyDescent="0.2">
      <c r="A55" s="83" t="s">
        <v>515</v>
      </c>
      <c r="B55" s="83"/>
      <c r="C55" s="83"/>
      <c r="D55" s="83"/>
      <c r="E55" s="83"/>
      <c r="F55" s="83"/>
    </row>
    <row r="56" spans="1:6" ht="14.25" customHeight="1" x14ac:dyDescent="0.2">
      <c r="A56" s="108" t="s">
        <v>275</v>
      </c>
      <c r="B56" s="99" t="s">
        <v>120</v>
      </c>
      <c r="C56" s="96" t="s">
        <v>121</v>
      </c>
      <c r="D56" s="100" t="s">
        <v>247</v>
      </c>
      <c r="E56" s="99" t="s">
        <v>387</v>
      </c>
      <c r="F56" s="99" t="s">
        <v>122</v>
      </c>
    </row>
    <row r="57" spans="1:6" ht="14.25" customHeight="1" x14ac:dyDescent="0.2">
      <c r="A57" s="109"/>
      <c r="B57" s="102" t="s">
        <v>123</v>
      </c>
      <c r="C57" s="103" t="s">
        <v>121</v>
      </c>
      <c r="D57" s="103" t="s">
        <v>116</v>
      </c>
      <c r="E57" s="102" t="s">
        <v>124</v>
      </c>
      <c r="F57" s="102" t="s">
        <v>125</v>
      </c>
    </row>
    <row r="58" spans="1:6" ht="14.25" customHeight="1" x14ac:dyDescent="0.2">
      <c r="A58" s="109"/>
      <c r="B58" s="102" t="s">
        <v>126</v>
      </c>
      <c r="C58" s="103" t="s">
        <v>121</v>
      </c>
      <c r="D58" s="103" t="s">
        <v>116</v>
      </c>
      <c r="E58" s="102" t="s">
        <v>124</v>
      </c>
      <c r="F58" s="102" t="s">
        <v>125</v>
      </c>
    </row>
    <row r="59" spans="1:6" ht="14.25" customHeight="1" x14ac:dyDescent="0.2">
      <c r="A59" s="109"/>
      <c r="B59" s="102" t="s">
        <v>248</v>
      </c>
      <c r="C59" s="103" t="s">
        <v>249</v>
      </c>
      <c r="D59" s="103" t="s">
        <v>250</v>
      </c>
      <c r="E59" s="102" t="s">
        <v>251</v>
      </c>
      <c r="F59" s="102" t="s">
        <v>252</v>
      </c>
    </row>
    <row r="60" spans="1:6" ht="14.25" customHeight="1" x14ac:dyDescent="0.2">
      <c r="A60" s="109"/>
      <c r="B60" s="102" t="s">
        <v>253</v>
      </c>
      <c r="C60" s="103" t="s">
        <v>210</v>
      </c>
      <c r="D60" s="103" t="s">
        <v>254</v>
      </c>
      <c r="E60" s="102" t="s">
        <v>422</v>
      </c>
      <c r="F60" s="102" t="s">
        <v>255</v>
      </c>
    </row>
    <row r="61" spans="1:6" ht="14.25" customHeight="1" x14ac:dyDescent="0.2">
      <c r="A61" s="109"/>
      <c r="B61" s="102" t="s">
        <v>256</v>
      </c>
      <c r="C61" s="103" t="s">
        <v>249</v>
      </c>
      <c r="D61" s="103" t="s">
        <v>257</v>
      </c>
      <c r="E61" s="102" t="s">
        <v>340</v>
      </c>
      <c r="F61" s="102" t="s">
        <v>258</v>
      </c>
    </row>
    <row r="62" spans="1:6" ht="14.25" customHeight="1" x14ac:dyDescent="0.2">
      <c r="A62" s="109"/>
      <c r="B62" s="102" t="s">
        <v>259</v>
      </c>
      <c r="C62" s="103" t="s">
        <v>249</v>
      </c>
      <c r="D62" s="103" t="s">
        <v>300</v>
      </c>
      <c r="E62" s="102" t="s">
        <v>341</v>
      </c>
      <c r="F62" s="102" t="s">
        <v>334</v>
      </c>
    </row>
    <row r="63" spans="1:6" ht="14.25" customHeight="1" x14ac:dyDescent="0.2">
      <c r="A63" s="109"/>
      <c r="B63" s="102" t="s">
        <v>260</v>
      </c>
      <c r="C63" s="103" t="s">
        <v>249</v>
      </c>
      <c r="D63" s="103" t="s">
        <v>300</v>
      </c>
      <c r="E63" s="102" t="s">
        <v>342</v>
      </c>
      <c r="F63" s="102" t="s">
        <v>334</v>
      </c>
    </row>
    <row r="64" spans="1:6" ht="14.25" customHeight="1" x14ac:dyDescent="0.2">
      <c r="A64" s="109"/>
      <c r="B64" s="102" t="s">
        <v>261</v>
      </c>
      <c r="C64" s="103" t="s">
        <v>249</v>
      </c>
      <c r="D64" s="103" t="s">
        <v>300</v>
      </c>
      <c r="E64" s="102" t="s">
        <v>340</v>
      </c>
      <c r="F64" s="111" t="s">
        <v>334</v>
      </c>
    </row>
    <row r="65" spans="1:6" ht="14.25" customHeight="1" x14ac:dyDescent="0.2">
      <c r="A65" s="109"/>
      <c r="B65" s="102" t="s">
        <v>262</v>
      </c>
      <c r="C65" s="103" t="s">
        <v>249</v>
      </c>
      <c r="D65" s="103" t="s">
        <v>300</v>
      </c>
      <c r="E65" s="102" t="s">
        <v>263</v>
      </c>
      <c r="F65" s="111" t="s">
        <v>252</v>
      </c>
    </row>
    <row r="66" spans="1:6" ht="14.25" customHeight="1" x14ac:dyDescent="0.2">
      <c r="A66" s="109"/>
      <c r="B66" s="102" t="s">
        <v>264</v>
      </c>
      <c r="C66" s="103" t="s">
        <v>249</v>
      </c>
      <c r="D66" s="103" t="s">
        <v>300</v>
      </c>
      <c r="E66" s="102" t="s">
        <v>301</v>
      </c>
      <c r="F66" s="111" t="s">
        <v>335</v>
      </c>
    </row>
    <row r="67" spans="1:6" ht="14.25" customHeight="1" x14ac:dyDescent="0.2">
      <c r="A67" s="109"/>
      <c r="B67" s="102" t="s">
        <v>265</v>
      </c>
      <c r="C67" s="103" t="s">
        <v>249</v>
      </c>
      <c r="D67" s="103" t="s">
        <v>300</v>
      </c>
      <c r="E67" s="102" t="s">
        <v>301</v>
      </c>
      <c r="F67" s="111" t="s">
        <v>335</v>
      </c>
    </row>
    <row r="68" spans="1:6" ht="14.25" customHeight="1" x14ac:dyDescent="0.2">
      <c r="A68" s="109"/>
      <c r="B68" s="102" t="s">
        <v>266</v>
      </c>
      <c r="C68" s="103" t="s">
        <v>249</v>
      </c>
      <c r="D68" s="103" t="s">
        <v>300</v>
      </c>
      <c r="E68" s="102" t="s">
        <v>301</v>
      </c>
      <c r="F68" s="111" t="s">
        <v>335</v>
      </c>
    </row>
    <row r="69" spans="1:6" ht="14.25" customHeight="1" x14ac:dyDescent="0.2">
      <c r="A69" s="109"/>
      <c r="B69" s="140" t="s">
        <v>267</v>
      </c>
      <c r="C69" s="112" t="s">
        <v>249</v>
      </c>
      <c r="D69" s="112" t="s">
        <v>300</v>
      </c>
      <c r="E69" s="140" t="s">
        <v>301</v>
      </c>
      <c r="F69" s="111" t="s">
        <v>335</v>
      </c>
    </row>
    <row r="70" spans="1:6" ht="14.25" customHeight="1" x14ac:dyDescent="0.2">
      <c r="A70" s="109"/>
      <c r="B70" s="111" t="s">
        <v>356</v>
      </c>
      <c r="C70" s="103" t="s">
        <v>249</v>
      </c>
      <c r="D70" s="103" t="s">
        <v>391</v>
      </c>
      <c r="E70" s="102" t="s">
        <v>421</v>
      </c>
      <c r="F70" s="111" t="s">
        <v>357</v>
      </c>
    </row>
    <row r="71" spans="1:6" ht="14.25" customHeight="1" x14ac:dyDescent="0.2">
      <c r="A71" s="141"/>
      <c r="B71" s="142" t="s">
        <v>388</v>
      </c>
      <c r="C71" s="143" t="s">
        <v>229</v>
      </c>
      <c r="D71" s="143" t="s">
        <v>392</v>
      </c>
      <c r="E71" s="142" t="s">
        <v>389</v>
      </c>
      <c r="F71" s="142" t="s">
        <v>390</v>
      </c>
    </row>
    <row r="72" spans="1:6" ht="22.95" customHeight="1" x14ac:dyDescent="0.2"/>
  </sheetData>
  <sheetProtection sheet="1" objects="1" scenarios="1"/>
  <mergeCells count="15">
    <mergeCell ref="A53:F53"/>
    <mergeCell ref="A55:F55"/>
    <mergeCell ref="A56:A70"/>
    <mergeCell ref="A7:A12"/>
    <mergeCell ref="A1:F1"/>
    <mergeCell ref="A3:F3"/>
    <mergeCell ref="A4:A5"/>
    <mergeCell ref="B4:B5"/>
    <mergeCell ref="C4:C5"/>
    <mergeCell ref="E4:F5"/>
    <mergeCell ref="B47:B48"/>
    <mergeCell ref="C47:C48"/>
    <mergeCell ref="D47:D48"/>
    <mergeCell ref="F47:F48"/>
    <mergeCell ref="A13:A51"/>
  </mergeCells>
  <phoneticPr fontId="7"/>
  <pageMargins left="0.70866141732283472" right="0.70866141732283472" top="0.78740157480314965" bottom="0.78740157480314965" header="0.51181102362204722" footer="0.51181102362204722"/>
  <pageSetup paperSize="9" orientation="portrait" r:id="rId1"/>
  <headerFooter alignWithMargins="0"/>
  <rowBreaks count="1" manualBreakCount="1">
    <brk id="52" max="5" man="1"/>
  </rowBreaks>
  <drawing r:id="rId2"/>
  <legacyDrawing r:id="rId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T15"/>
  <sheetViews>
    <sheetView showGridLines="0" zoomScaleNormal="100" workbookViewId="0">
      <selection activeCell="T1" sqref="T1"/>
    </sheetView>
  </sheetViews>
  <sheetFormatPr defaultColWidth="9" defaultRowHeight="13.2" x14ac:dyDescent="0.2"/>
  <cols>
    <col min="1" max="1" width="10.77734375" style="38" customWidth="1"/>
    <col min="2" max="2" width="8.77734375" style="39" customWidth="1"/>
    <col min="3" max="3" width="0.44140625" style="38" customWidth="1"/>
    <col min="4" max="4" width="7.6640625" style="39" customWidth="1"/>
    <col min="5" max="5" width="0.44140625" style="38" customWidth="1"/>
    <col min="6" max="6" width="7.6640625" style="39" customWidth="1"/>
    <col min="7" max="7" width="0.44140625" style="38" customWidth="1"/>
    <col min="8" max="8" width="7.6640625" style="39" customWidth="1"/>
    <col min="9" max="9" width="0.44140625" style="38" customWidth="1"/>
    <col min="10" max="10" width="7.6640625" style="39" customWidth="1"/>
    <col min="11" max="11" width="0.44140625" style="38" customWidth="1"/>
    <col min="12" max="12" width="7.6640625" style="39" customWidth="1"/>
    <col min="13" max="13" width="0.44140625" style="38" customWidth="1"/>
    <col min="14" max="14" width="7.6640625" style="39" customWidth="1"/>
    <col min="15" max="15" width="0.44140625" style="38" customWidth="1"/>
    <col min="16" max="16" width="9.77734375" style="39" customWidth="1"/>
    <col min="17" max="17" width="0.44140625" style="38" customWidth="1"/>
    <col min="18" max="18" width="7.77734375" style="39" customWidth="1"/>
    <col min="19" max="19" width="0.44140625" style="38" customWidth="1"/>
    <col min="20" max="16384" width="9" style="38"/>
  </cols>
  <sheetData>
    <row r="1" spans="1:20" s="2" customFormat="1" ht="22.95" customHeight="1" x14ac:dyDescent="0.2">
      <c r="A1" s="1" t="s">
        <v>448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40"/>
    </row>
    <row r="2" spans="1:20" s="2" customFormat="1" ht="22.95" customHeight="1" x14ac:dyDescent="0.2">
      <c r="A2" s="40"/>
      <c r="B2" s="41"/>
      <c r="C2" s="40"/>
      <c r="D2" s="41"/>
      <c r="E2" s="40"/>
      <c r="F2" s="41"/>
      <c r="G2" s="40"/>
      <c r="H2" s="41"/>
      <c r="I2" s="40"/>
      <c r="J2" s="41"/>
      <c r="K2" s="40"/>
      <c r="L2" s="41"/>
      <c r="M2" s="40"/>
      <c r="N2" s="41"/>
      <c r="O2" s="40"/>
      <c r="P2" s="41"/>
      <c r="Q2" s="40"/>
      <c r="R2" s="41"/>
      <c r="S2" s="40"/>
    </row>
    <row r="3" spans="1:20" s="2" customFormat="1" ht="22.95" customHeight="1" x14ac:dyDescent="0.2">
      <c r="A3" s="42" t="s">
        <v>520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0"/>
    </row>
    <row r="4" spans="1:20" s="2" customFormat="1" ht="18" customHeight="1" x14ac:dyDescent="0.2">
      <c r="A4" s="43" t="s">
        <v>371</v>
      </c>
      <c r="B4" s="44" t="s">
        <v>189</v>
      </c>
      <c r="C4" s="45"/>
      <c r="D4" s="46" t="s">
        <v>190</v>
      </c>
      <c r="E4" s="47"/>
      <c r="F4" s="47"/>
      <c r="G4" s="47"/>
      <c r="H4" s="47"/>
      <c r="I4" s="48"/>
      <c r="J4" s="49" t="s">
        <v>191</v>
      </c>
      <c r="K4" s="47"/>
      <c r="L4" s="47"/>
      <c r="M4" s="47"/>
      <c r="N4" s="47"/>
      <c r="O4" s="48"/>
      <c r="P4" s="50" t="s">
        <v>372</v>
      </c>
      <c r="Q4" s="51"/>
      <c r="R4" s="44" t="s">
        <v>192</v>
      </c>
      <c r="S4" s="52"/>
    </row>
    <row r="5" spans="1:20" s="2" customFormat="1" ht="18" customHeight="1" x14ac:dyDescent="0.2">
      <c r="A5" s="53"/>
      <c r="B5" s="54"/>
      <c r="C5" s="55"/>
      <c r="D5" s="46" t="s">
        <v>0</v>
      </c>
      <c r="E5" s="48"/>
      <c r="F5" s="49" t="s">
        <v>193</v>
      </c>
      <c r="G5" s="48"/>
      <c r="H5" s="49" t="s">
        <v>194</v>
      </c>
      <c r="I5" s="48"/>
      <c r="J5" s="49" t="s">
        <v>282</v>
      </c>
      <c r="K5" s="48"/>
      <c r="L5" s="49" t="s">
        <v>195</v>
      </c>
      <c r="M5" s="48"/>
      <c r="N5" s="49" t="s">
        <v>194</v>
      </c>
      <c r="O5" s="48"/>
      <c r="P5" s="56"/>
      <c r="Q5" s="57"/>
      <c r="R5" s="54"/>
      <c r="S5" s="58"/>
    </row>
    <row r="6" spans="1:20" s="2" customFormat="1" ht="6" customHeight="1" x14ac:dyDescent="0.2">
      <c r="A6" s="59"/>
      <c r="B6" s="60"/>
      <c r="C6" s="61"/>
      <c r="D6" s="62"/>
      <c r="E6" s="63"/>
      <c r="F6" s="60"/>
      <c r="G6" s="63"/>
      <c r="H6" s="60"/>
      <c r="I6" s="63"/>
      <c r="J6" s="62"/>
      <c r="K6" s="63"/>
      <c r="L6" s="60"/>
      <c r="M6" s="63"/>
      <c r="N6" s="60"/>
      <c r="O6" s="63"/>
      <c r="P6" s="60"/>
      <c r="Q6" s="63"/>
      <c r="R6" s="60"/>
      <c r="S6" s="63"/>
    </row>
    <row r="7" spans="1:20" s="2" customFormat="1" ht="18" customHeight="1" x14ac:dyDescent="0.2">
      <c r="A7" s="64" t="s">
        <v>511</v>
      </c>
      <c r="B7" s="65">
        <f t="shared" ref="B7:B13" si="0">SUM(D7,J7,P7,R7)</f>
        <v>111</v>
      </c>
      <c r="C7" s="66"/>
      <c r="D7" s="67">
        <f t="shared" ref="D7:D13" si="1">SUM(F7:H7)</f>
        <v>51</v>
      </c>
      <c r="E7" s="68"/>
      <c r="F7" s="69">
        <v>46</v>
      </c>
      <c r="G7" s="68"/>
      <c r="H7" s="69">
        <v>5</v>
      </c>
      <c r="I7" s="68"/>
      <c r="J7" s="65">
        <f t="shared" ref="J7:J13" si="2">SUM(L7:N7)</f>
        <v>51</v>
      </c>
      <c r="K7" s="68"/>
      <c r="L7" s="69">
        <v>51</v>
      </c>
      <c r="M7" s="68"/>
      <c r="N7" s="69" t="s">
        <v>229</v>
      </c>
      <c r="O7" s="68"/>
      <c r="P7" s="69">
        <v>4</v>
      </c>
      <c r="Q7" s="68"/>
      <c r="R7" s="69">
        <v>5</v>
      </c>
      <c r="S7" s="70"/>
    </row>
    <row r="8" spans="1:20" s="2" customFormat="1" ht="18" customHeight="1" x14ac:dyDescent="0.2">
      <c r="A8" s="64" t="s">
        <v>277</v>
      </c>
      <c r="B8" s="65">
        <f t="shared" si="0"/>
        <v>111</v>
      </c>
      <c r="C8" s="66"/>
      <c r="D8" s="67">
        <f t="shared" si="1"/>
        <v>51</v>
      </c>
      <c r="E8" s="68"/>
      <c r="F8" s="69">
        <v>46</v>
      </c>
      <c r="G8" s="68"/>
      <c r="H8" s="69">
        <v>5</v>
      </c>
      <c r="I8" s="68"/>
      <c r="J8" s="65">
        <f t="shared" si="2"/>
        <v>51</v>
      </c>
      <c r="K8" s="68"/>
      <c r="L8" s="69">
        <v>51</v>
      </c>
      <c r="M8" s="68"/>
      <c r="N8" s="69" t="s">
        <v>229</v>
      </c>
      <c r="O8" s="68"/>
      <c r="P8" s="69">
        <v>4</v>
      </c>
      <c r="Q8" s="68"/>
      <c r="R8" s="69">
        <v>5</v>
      </c>
      <c r="S8" s="70"/>
    </row>
    <row r="9" spans="1:20" s="2" customFormat="1" ht="18" customHeight="1" x14ac:dyDescent="0.2">
      <c r="A9" s="64" t="s">
        <v>314</v>
      </c>
      <c r="B9" s="65">
        <f t="shared" si="0"/>
        <v>112</v>
      </c>
      <c r="C9" s="66"/>
      <c r="D9" s="67">
        <f t="shared" si="1"/>
        <v>51</v>
      </c>
      <c r="E9" s="68"/>
      <c r="F9" s="69">
        <v>46</v>
      </c>
      <c r="G9" s="68"/>
      <c r="H9" s="69">
        <v>5</v>
      </c>
      <c r="I9" s="68"/>
      <c r="J9" s="65">
        <f t="shared" si="2"/>
        <v>52</v>
      </c>
      <c r="K9" s="68"/>
      <c r="L9" s="69">
        <v>52</v>
      </c>
      <c r="M9" s="68"/>
      <c r="N9" s="69" t="s">
        <v>229</v>
      </c>
      <c r="O9" s="68"/>
      <c r="P9" s="69">
        <v>4</v>
      </c>
      <c r="Q9" s="68"/>
      <c r="R9" s="69">
        <v>5</v>
      </c>
      <c r="S9" s="70"/>
    </row>
    <row r="10" spans="1:20" s="2" customFormat="1" ht="18" customHeight="1" x14ac:dyDescent="0.2">
      <c r="A10" s="64" t="s">
        <v>346</v>
      </c>
      <c r="B10" s="65">
        <f t="shared" si="0"/>
        <v>111</v>
      </c>
      <c r="C10" s="66"/>
      <c r="D10" s="67">
        <f t="shared" si="1"/>
        <v>50</v>
      </c>
      <c r="E10" s="68"/>
      <c r="F10" s="69">
        <v>45</v>
      </c>
      <c r="G10" s="68"/>
      <c r="H10" s="69">
        <v>5</v>
      </c>
      <c r="I10" s="68"/>
      <c r="J10" s="65">
        <f t="shared" si="2"/>
        <v>52</v>
      </c>
      <c r="K10" s="68"/>
      <c r="L10" s="69">
        <v>52</v>
      </c>
      <c r="M10" s="68"/>
      <c r="N10" s="69" t="s">
        <v>229</v>
      </c>
      <c r="O10" s="68"/>
      <c r="P10" s="69">
        <v>4</v>
      </c>
      <c r="Q10" s="68"/>
      <c r="R10" s="69">
        <v>5</v>
      </c>
      <c r="S10" s="70"/>
      <c r="T10" s="3"/>
    </row>
    <row r="11" spans="1:20" s="2" customFormat="1" ht="18" customHeight="1" x14ac:dyDescent="0.2">
      <c r="A11" s="64" t="s">
        <v>370</v>
      </c>
      <c r="B11" s="65">
        <f t="shared" si="0"/>
        <v>112</v>
      </c>
      <c r="C11" s="66"/>
      <c r="D11" s="67">
        <f t="shared" si="1"/>
        <v>50</v>
      </c>
      <c r="E11" s="68"/>
      <c r="F11" s="69">
        <v>45</v>
      </c>
      <c r="G11" s="68"/>
      <c r="H11" s="69">
        <v>5</v>
      </c>
      <c r="I11" s="68"/>
      <c r="J11" s="65">
        <f t="shared" si="2"/>
        <v>52</v>
      </c>
      <c r="K11" s="68"/>
      <c r="L11" s="69">
        <v>52</v>
      </c>
      <c r="M11" s="68"/>
      <c r="N11" s="69" t="s">
        <v>229</v>
      </c>
      <c r="O11" s="68"/>
      <c r="P11" s="69">
        <v>5</v>
      </c>
      <c r="Q11" s="68"/>
      <c r="R11" s="69">
        <v>5</v>
      </c>
      <c r="S11" s="70"/>
      <c r="T11" s="3"/>
    </row>
    <row r="12" spans="1:20" s="2" customFormat="1" ht="18" customHeight="1" x14ac:dyDescent="0.2">
      <c r="A12" s="64" t="s">
        <v>430</v>
      </c>
      <c r="B12" s="65">
        <f t="shared" si="0"/>
        <v>110</v>
      </c>
      <c r="C12" s="66"/>
      <c r="D12" s="67">
        <f t="shared" si="1"/>
        <v>50</v>
      </c>
      <c r="E12" s="68"/>
      <c r="F12" s="69">
        <v>45</v>
      </c>
      <c r="G12" s="68"/>
      <c r="H12" s="69">
        <v>5</v>
      </c>
      <c r="I12" s="68"/>
      <c r="J12" s="65">
        <f t="shared" si="2"/>
        <v>52</v>
      </c>
      <c r="K12" s="68"/>
      <c r="L12" s="69">
        <v>52</v>
      </c>
      <c r="M12" s="68"/>
      <c r="N12" s="69" t="s">
        <v>229</v>
      </c>
      <c r="O12" s="68"/>
      <c r="P12" s="69">
        <v>4</v>
      </c>
      <c r="Q12" s="68"/>
      <c r="R12" s="69">
        <v>4</v>
      </c>
      <c r="S12" s="70"/>
      <c r="T12" s="3"/>
    </row>
    <row r="13" spans="1:20" s="2" customFormat="1" ht="18" customHeight="1" x14ac:dyDescent="0.2">
      <c r="A13" s="64" t="s">
        <v>512</v>
      </c>
      <c r="B13" s="65">
        <f t="shared" si="0"/>
        <v>110</v>
      </c>
      <c r="C13" s="66"/>
      <c r="D13" s="67">
        <f t="shared" si="1"/>
        <v>50</v>
      </c>
      <c r="E13" s="68"/>
      <c r="F13" s="69">
        <v>45</v>
      </c>
      <c r="G13" s="68"/>
      <c r="H13" s="69">
        <v>5</v>
      </c>
      <c r="I13" s="68"/>
      <c r="J13" s="65">
        <f t="shared" si="2"/>
        <v>52</v>
      </c>
      <c r="K13" s="68"/>
      <c r="L13" s="69">
        <v>52</v>
      </c>
      <c r="M13" s="68"/>
      <c r="N13" s="69" t="s">
        <v>229</v>
      </c>
      <c r="O13" s="68"/>
      <c r="P13" s="69">
        <v>4</v>
      </c>
      <c r="Q13" s="68"/>
      <c r="R13" s="69">
        <v>4</v>
      </c>
      <c r="S13" s="70"/>
      <c r="T13" s="3"/>
    </row>
    <row r="14" spans="1:20" s="2" customFormat="1" ht="6" customHeight="1" x14ac:dyDescent="0.2">
      <c r="A14" s="71"/>
      <c r="B14" s="72"/>
      <c r="C14" s="73"/>
      <c r="D14" s="74"/>
      <c r="E14" s="75"/>
      <c r="F14" s="76"/>
      <c r="G14" s="75"/>
      <c r="H14" s="76"/>
      <c r="I14" s="75"/>
      <c r="J14" s="72"/>
      <c r="K14" s="75"/>
      <c r="L14" s="76"/>
      <c r="M14" s="75"/>
      <c r="N14" s="76"/>
      <c r="O14" s="75"/>
      <c r="P14" s="76"/>
      <c r="Q14" s="75"/>
      <c r="R14" s="76"/>
      <c r="S14" s="77"/>
      <c r="T14" s="3"/>
    </row>
    <row r="15" spans="1:20" ht="14.1" customHeight="1" x14ac:dyDescent="0.2">
      <c r="A15" s="78"/>
      <c r="B15" s="79"/>
      <c r="C15" s="79"/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79"/>
    </row>
  </sheetData>
  <sheetProtection sheet="1" objects="1" scenarios="1"/>
  <mergeCells count="15">
    <mergeCell ref="A15:R15"/>
    <mergeCell ref="A1:R1"/>
    <mergeCell ref="A3:R3"/>
    <mergeCell ref="A4:A5"/>
    <mergeCell ref="B4:C5"/>
    <mergeCell ref="D4:I4"/>
    <mergeCell ref="J4:O4"/>
    <mergeCell ref="P4:Q5"/>
    <mergeCell ref="R4:S5"/>
    <mergeCell ref="D5:E5"/>
    <mergeCell ref="F5:G5"/>
    <mergeCell ref="H5:I5"/>
    <mergeCell ref="J5:K5"/>
    <mergeCell ref="L5:M5"/>
    <mergeCell ref="N5:O5"/>
  </mergeCells>
  <phoneticPr fontId="7"/>
  <pageMargins left="0.70866141732283472" right="0.70866141732283472" top="0.78740157480314965" bottom="0.78740157480314965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F12"/>
  <sheetViews>
    <sheetView showGridLines="0" zoomScaleNormal="100" workbookViewId="0">
      <selection activeCell="AF1" sqref="AF1"/>
    </sheetView>
  </sheetViews>
  <sheetFormatPr defaultColWidth="9" defaultRowHeight="13.2" x14ac:dyDescent="0.2"/>
  <cols>
    <col min="1" max="1" width="9.88671875" style="38" customWidth="1"/>
    <col min="2" max="2" width="5.109375" style="39" customWidth="1"/>
    <col min="3" max="3" width="0.44140625" style="38" customWidth="1"/>
    <col min="4" max="4" width="5.109375" style="39" customWidth="1"/>
    <col min="5" max="5" width="0.44140625" style="38" customWidth="1"/>
    <col min="6" max="6" width="5.109375" style="39" customWidth="1"/>
    <col min="7" max="7" width="0.44140625" style="38" customWidth="1"/>
    <col min="8" max="8" width="4.44140625" style="39" customWidth="1"/>
    <col min="9" max="9" width="0.44140625" style="38" customWidth="1"/>
    <col min="10" max="10" width="4.44140625" style="39" customWidth="1"/>
    <col min="11" max="11" width="0.44140625" style="38" customWidth="1"/>
    <col min="12" max="12" width="4.44140625" style="39" customWidth="1"/>
    <col min="13" max="13" width="0.44140625" style="38" customWidth="1"/>
    <col min="14" max="14" width="4.44140625" style="39" customWidth="1"/>
    <col min="15" max="15" width="0.44140625" style="38" customWidth="1"/>
    <col min="16" max="16" width="4.44140625" style="39" customWidth="1"/>
    <col min="17" max="17" width="0.44140625" style="38" customWidth="1"/>
    <col min="18" max="18" width="4.44140625" style="39" customWidth="1"/>
    <col min="19" max="19" width="0.44140625" style="38" customWidth="1"/>
    <col min="20" max="20" width="4.44140625" style="39" customWidth="1"/>
    <col min="21" max="21" width="0.44140625" style="38" customWidth="1"/>
    <col min="22" max="22" width="4.44140625" style="39" customWidth="1"/>
    <col min="23" max="23" width="0.44140625" style="38" customWidth="1"/>
    <col min="24" max="24" width="4.44140625" style="39" customWidth="1"/>
    <col min="25" max="25" width="0.44140625" style="38" customWidth="1"/>
    <col min="26" max="26" width="4.44140625" style="39" customWidth="1"/>
    <col min="27" max="27" width="0.44140625" style="38" customWidth="1"/>
    <col min="28" max="28" width="4.44140625" style="39" customWidth="1"/>
    <col min="29" max="29" width="0.44140625" style="38" customWidth="1"/>
    <col min="30" max="30" width="4.44140625" style="39" customWidth="1"/>
    <col min="31" max="31" width="0.44140625" style="38" customWidth="1"/>
    <col min="32" max="16384" width="9" style="38"/>
  </cols>
  <sheetData>
    <row r="1" spans="1:32" s="2" customFormat="1" ht="22.95" customHeight="1" x14ac:dyDescent="0.2">
      <c r="A1" s="1" t="s">
        <v>303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</row>
    <row r="2" spans="1:32" s="2" customFormat="1" ht="22.95" customHeight="1" x14ac:dyDescent="0.2">
      <c r="B2" s="3"/>
      <c r="D2" s="3"/>
      <c r="F2" s="3"/>
      <c r="H2" s="3"/>
      <c r="J2" s="3"/>
      <c r="L2" s="3"/>
      <c r="N2" s="3"/>
      <c r="P2" s="3"/>
      <c r="R2" s="3"/>
      <c r="T2" s="3"/>
      <c r="V2" s="3"/>
      <c r="X2" s="3"/>
      <c r="Z2" s="3"/>
      <c r="AB2" s="3"/>
      <c r="AD2" s="3"/>
    </row>
    <row r="3" spans="1:32" s="2" customFormat="1" ht="22.95" customHeight="1" x14ac:dyDescent="0.2">
      <c r="A3" s="4" t="s">
        <v>268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</row>
    <row r="4" spans="1:32" s="2" customFormat="1" ht="18" customHeight="1" x14ac:dyDescent="0.2">
      <c r="A4" s="5" t="s">
        <v>14</v>
      </c>
      <c r="B4" s="6" t="s">
        <v>23</v>
      </c>
      <c r="C4" s="7"/>
      <c r="D4" s="7"/>
      <c r="E4" s="7"/>
      <c r="F4" s="7"/>
      <c r="G4" s="8"/>
      <c r="H4" s="7" t="s">
        <v>24</v>
      </c>
      <c r="I4" s="7"/>
      <c r="J4" s="7"/>
      <c r="K4" s="9"/>
      <c r="L4" s="6" t="s">
        <v>25</v>
      </c>
      <c r="M4" s="7"/>
      <c r="N4" s="7"/>
      <c r="O4" s="9"/>
      <c r="P4" s="6" t="s">
        <v>26</v>
      </c>
      <c r="Q4" s="7"/>
      <c r="R4" s="7"/>
      <c r="S4" s="9"/>
      <c r="T4" s="6" t="s">
        <v>27</v>
      </c>
      <c r="U4" s="7"/>
      <c r="V4" s="7"/>
      <c r="W4" s="9"/>
      <c r="X4" s="6" t="s">
        <v>28</v>
      </c>
      <c r="Y4" s="7"/>
      <c r="Z4" s="7"/>
      <c r="AA4" s="9"/>
      <c r="AB4" s="6" t="s">
        <v>29</v>
      </c>
      <c r="AC4" s="7"/>
      <c r="AD4" s="7"/>
      <c r="AE4" s="9"/>
    </row>
    <row r="5" spans="1:32" s="2" customFormat="1" ht="18" customHeight="1" x14ac:dyDescent="0.2">
      <c r="A5" s="10"/>
      <c r="B5" s="11" t="s">
        <v>0</v>
      </c>
      <c r="C5" s="12"/>
      <c r="D5" s="11" t="s">
        <v>30</v>
      </c>
      <c r="E5" s="12"/>
      <c r="F5" s="11" t="s">
        <v>31</v>
      </c>
      <c r="G5" s="13"/>
      <c r="H5" s="14" t="s">
        <v>30</v>
      </c>
      <c r="I5" s="12"/>
      <c r="J5" s="11" t="s">
        <v>31</v>
      </c>
      <c r="K5" s="12"/>
      <c r="L5" s="11" t="s">
        <v>30</v>
      </c>
      <c r="M5" s="12"/>
      <c r="N5" s="11" t="s">
        <v>31</v>
      </c>
      <c r="O5" s="12"/>
      <c r="P5" s="11" t="s">
        <v>30</v>
      </c>
      <c r="Q5" s="12"/>
      <c r="R5" s="11" t="s">
        <v>31</v>
      </c>
      <c r="S5" s="12"/>
      <c r="T5" s="11" t="s">
        <v>30</v>
      </c>
      <c r="U5" s="12"/>
      <c r="V5" s="11" t="s">
        <v>31</v>
      </c>
      <c r="W5" s="12"/>
      <c r="X5" s="11" t="s">
        <v>30</v>
      </c>
      <c r="Y5" s="12"/>
      <c r="Z5" s="11" t="s">
        <v>31</v>
      </c>
      <c r="AA5" s="12"/>
      <c r="AB5" s="15" t="s">
        <v>30</v>
      </c>
      <c r="AC5" s="16"/>
      <c r="AD5" s="11" t="s">
        <v>31</v>
      </c>
      <c r="AE5" s="12"/>
    </row>
    <row r="6" spans="1:32" s="2" customFormat="1" ht="14.1" customHeight="1" x14ac:dyDescent="0.2">
      <c r="A6" s="17" t="s">
        <v>491</v>
      </c>
      <c r="B6" s="18">
        <f t="shared" ref="B6:B11" si="0">SUM(D6:F6)</f>
        <v>8112</v>
      </c>
      <c r="C6" s="19"/>
      <c r="D6" s="18">
        <f t="shared" ref="D6:D11" si="1">SUM(H6,L6,P6,T6,X6,AB6)</f>
        <v>4177</v>
      </c>
      <c r="E6" s="19"/>
      <c r="F6" s="18">
        <f t="shared" ref="F6:F11" si="2">SUM(J6,N6,R6,V6,Z6,AD6)</f>
        <v>3935</v>
      </c>
      <c r="G6" s="20"/>
      <c r="H6" s="21">
        <v>673</v>
      </c>
      <c r="I6" s="22"/>
      <c r="J6" s="23">
        <v>617</v>
      </c>
      <c r="K6" s="22"/>
      <c r="L6" s="23">
        <v>679</v>
      </c>
      <c r="M6" s="22"/>
      <c r="N6" s="23">
        <v>632</v>
      </c>
      <c r="O6" s="22"/>
      <c r="P6" s="23">
        <v>664</v>
      </c>
      <c r="Q6" s="22"/>
      <c r="R6" s="23">
        <v>633</v>
      </c>
      <c r="S6" s="22"/>
      <c r="T6" s="23">
        <v>742</v>
      </c>
      <c r="U6" s="22"/>
      <c r="V6" s="23">
        <v>691</v>
      </c>
      <c r="W6" s="22"/>
      <c r="X6" s="23">
        <v>733</v>
      </c>
      <c r="Y6" s="22"/>
      <c r="Z6" s="23">
        <v>663</v>
      </c>
      <c r="AA6" s="22"/>
      <c r="AB6" s="23">
        <v>686</v>
      </c>
      <c r="AC6" s="22"/>
      <c r="AD6" s="23">
        <v>699</v>
      </c>
      <c r="AE6" s="24"/>
    </row>
    <row r="7" spans="1:32" s="2" customFormat="1" ht="14.1" customHeight="1" x14ac:dyDescent="0.2">
      <c r="A7" s="17" t="s">
        <v>408</v>
      </c>
      <c r="B7" s="18">
        <f t="shared" si="0"/>
        <v>8006</v>
      </c>
      <c r="C7" s="19"/>
      <c r="D7" s="18">
        <f t="shared" si="1"/>
        <v>4170</v>
      </c>
      <c r="E7" s="19"/>
      <c r="F7" s="18">
        <f t="shared" si="2"/>
        <v>3836</v>
      </c>
      <c r="G7" s="20"/>
      <c r="H7" s="21">
        <v>655</v>
      </c>
      <c r="I7" s="22"/>
      <c r="J7" s="23">
        <v>595</v>
      </c>
      <c r="K7" s="22"/>
      <c r="L7" s="23">
        <v>681</v>
      </c>
      <c r="M7" s="22"/>
      <c r="N7" s="23">
        <v>624</v>
      </c>
      <c r="O7" s="22"/>
      <c r="P7" s="23">
        <v>688</v>
      </c>
      <c r="Q7" s="22"/>
      <c r="R7" s="23">
        <v>634</v>
      </c>
      <c r="S7" s="22"/>
      <c r="T7" s="23">
        <v>664</v>
      </c>
      <c r="U7" s="22"/>
      <c r="V7" s="23">
        <v>625</v>
      </c>
      <c r="W7" s="22"/>
      <c r="X7" s="23">
        <v>746</v>
      </c>
      <c r="Y7" s="22"/>
      <c r="Z7" s="23">
        <v>694</v>
      </c>
      <c r="AA7" s="22"/>
      <c r="AB7" s="23">
        <v>736</v>
      </c>
      <c r="AC7" s="22"/>
      <c r="AD7" s="23">
        <v>664</v>
      </c>
      <c r="AE7" s="25"/>
    </row>
    <row r="8" spans="1:32" s="2" customFormat="1" ht="14.1" customHeight="1" x14ac:dyDescent="0.2">
      <c r="A8" s="17" t="s">
        <v>409</v>
      </c>
      <c r="B8" s="18">
        <f t="shared" si="0"/>
        <v>7854</v>
      </c>
      <c r="C8" s="19"/>
      <c r="D8" s="18">
        <f t="shared" si="1"/>
        <v>4067</v>
      </c>
      <c r="E8" s="19"/>
      <c r="F8" s="18">
        <f t="shared" si="2"/>
        <v>3787</v>
      </c>
      <c r="G8" s="20"/>
      <c r="H8" s="21">
        <v>630</v>
      </c>
      <c r="I8" s="22"/>
      <c r="J8" s="23">
        <v>586</v>
      </c>
      <c r="K8" s="22"/>
      <c r="L8" s="23">
        <v>651</v>
      </c>
      <c r="M8" s="22"/>
      <c r="N8" s="23">
        <v>603</v>
      </c>
      <c r="O8" s="22"/>
      <c r="P8" s="23">
        <v>680</v>
      </c>
      <c r="Q8" s="22"/>
      <c r="R8" s="23">
        <v>630</v>
      </c>
      <c r="S8" s="22"/>
      <c r="T8" s="23">
        <v>690</v>
      </c>
      <c r="U8" s="22"/>
      <c r="V8" s="23">
        <v>633</v>
      </c>
      <c r="W8" s="22"/>
      <c r="X8" s="23">
        <v>665</v>
      </c>
      <c r="Y8" s="22"/>
      <c r="Z8" s="23">
        <v>636</v>
      </c>
      <c r="AA8" s="22"/>
      <c r="AB8" s="23">
        <v>751</v>
      </c>
      <c r="AC8" s="22"/>
      <c r="AD8" s="23">
        <v>699</v>
      </c>
      <c r="AE8" s="25"/>
    </row>
    <row r="9" spans="1:32" s="2" customFormat="1" ht="14.1" customHeight="1" x14ac:dyDescent="0.2">
      <c r="A9" s="17" t="s">
        <v>410</v>
      </c>
      <c r="B9" s="18">
        <f t="shared" si="0"/>
        <v>7652</v>
      </c>
      <c r="C9" s="19"/>
      <c r="D9" s="18">
        <f t="shared" si="1"/>
        <v>3968</v>
      </c>
      <c r="E9" s="19"/>
      <c r="F9" s="18">
        <f t="shared" si="2"/>
        <v>3684</v>
      </c>
      <c r="G9" s="20"/>
      <c r="H9" s="21">
        <v>626</v>
      </c>
      <c r="I9" s="22"/>
      <c r="J9" s="23">
        <v>585</v>
      </c>
      <c r="K9" s="22"/>
      <c r="L9" s="23">
        <v>632</v>
      </c>
      <c r="M9" s="22"/>
      <c r="N9" s="23">
        <v>591</v>
      </c>
      <c r="O9" s="22"/>
      <c r="P9" s="23">
        <v>659</v>
      </c>
      <c r="Q9" s="22"/>
      <c r="R9" s="23">
        <v>606</v>
      </c>
      <c r="S9" s="22"/>
      <c r="T9" s="23">
        <v>686</v>
      </c>
      <c r="U9" s="22"/>
      <c r="V9" s="23">
        <v>632</v>
      </c>
      <c r="W9" s="22"/>
      <c r="X9" s="23">
        <v>692</v>
      </c>
      <c r="Y9" s="22"/>
      <c r="Z9" s="23">
        <v>631</v>
      </c>
      <c r="AA9" s="22"/>
      <c r="AB9" s="23">
        <v>673</v>
      </c>
      <c r="AC9" s="22"/>
      <c r="AD9" s="23">
        <v>639</v>
      </c>
      <c r="AE9" s="26"/>
    </row>
    <row r="10" spans="1:32" s="27" customFormat="1" ht="14.1" customHeight="1" x14ac:dyDescent="0.2">
      <c r="A10" s="17" t="s">
        <v>425</v>
      </c>
      <c r="B10" s="18">
        <f t="shared" si="0"/>
        <v>7553</v>
      </c>
      <c r="C10" s="19"/>
      <c r="D10" s="18">
        <f t="shared" si="1"/>
        <v>3912</v>
      </c>
      <c r="E10" s="19"/>
      <c r="F10" s="18">
        <f t="shared" si="2"/>
        <v>3641</v>
      </c>
      <c r="G10" s="20"/>
      <c r="H10" s="21">
        <v>599</v>
      </c>
      <c r="I10" s="22"/>
      <c r="J10" s="23">
        <v>582</v>
      </c>
      <c r="K10" s="22"/>
      <c r="L10" s="23">
        <v>626</v>
      </c>
      <c r="M10" s="22"/>
      <c r="N10" s="23">
        <v>590</v>
      </c>
      <c r="O10" s="22"/>
      <c r="P10" s="23">
        <v>639</v>
      </c>
      <c r="Q10" s="22"/>
      <c r="R10" s="23">
        <v>596</v>
      </c>
      <c r="S10" s="22"/>
      <c r="T10" s="23">
        <v>665</v>
      </c>
      <c r="U10" s="22"/>
      <c r="V10" s="23">
        <v>606</v>
      </c>
      <c r="W10" s="22"/>
      <c r="X10" s="23">
        <v>689</v>
      </c>
      <c r="Y10" s="22"/>
      <c r="Z10" s="23">
        <v>635</v>
      </c>
      <c r="AA10" s="22"/>
      <c r="AB10" s="23">
        <v>694</v>
      </c>
      <c r="AC10" s="22"/>
      <c r="AD10" s="23">
        <v>632</v>
      </c>
      <c r="AE10" s="26"/>
      <c r="AF10" s="3"/>
    </row>
    <row r="11" spans="1:32" s="27" customFormat="1" ht="14.1" customHeight="1" x14ac:dyDescent="0.2">
      <c r="A11" s="28" t="s">
        <v>493</v>
      </c>
      <c r="B11" s="29">
        <f t="shared" si="0"/>
        <v>7326</v>
      </c>
      <c r="C11" s="30"/>
      <c r="D11" s="29">
        <f t="shared" si="1"/>
        <v>3822</v>
      </c>
      <c r="E11" s="30"/>
      <c r="F11" s="29">
        <f t="shared" si="2"/>
        <v>3504</v>
      </c>
      <c r="G11" s="31"/>
      <c r="H11" s="32">
        <v>581</v>
      </c>
      <c r="I11" s="33"/>
      <c r="J11" s="34">
        <v>502</v>
      </c>
      <c r="K11" s="33"/>
      <c r="L11" s="34">
        <v>601</v>
      </c>
      <c r="M11" s="33"/>
      <c r="N11" s="34">
        <v>580</v>
      </c>
      <c r="O11" s="33"/>
      <c r="P11" s="34">
        <v>635</v>
      </c>
      <c r="Q11" s="33"/>
      <c r="R11" s="34">
        <v>591</v>
      </c>
      <c r="S11" s="33"/>
      <c r="T11" s="34">
        <v>643</v>
      </c>
      <c r="U11" s="33"/>
      <c r="V11" s="34">
        <v>593</v>
      </c>
      <c r="W11" s="33"/>
      <c r="X11" s="34">
        <v>675</v>
      </c>
      <c r="Y11" s="33"/>
      <c r="Z11" s="34">
        <v>605</v>
      </c>
      <c r="AA11" s="33"/>
      <c r="AB11" s="34">
        <v>687</v>
      </c>
      <c r="AC11" s="33"/>
      <c r="AD11" s="34">
        <v>633</v>
      </c>
      <c r="AE11" s="35"/>
      <c r="AF11" s="3"/>
    </row>
    <row r="12" spans="1:32" x14ac:dyDescent="0.2">
      <c r="A12" s="2"/>
      <c r="B12" s="36"/>
      <c r="C12" s="37"/>
      <c r="D12" s="36"/>
      <c r="E12" s="37"/>
      <c r="F12" s="36"/>
      <c r="G12" s="37"/>
      <c r="H12" s="36"/>
      <c r="I12" s="37"/>
      <c r="J12" s="36"/>
      <c r="K12" s="37"/>
      <c r="L12" s="36"/>
      <c r="M12" s="37"/>
      <c r="N12" s="36"/>
      <c r="O12" s="37"/>
      <c r="P12" s="36"/>
      <c r="Q12" s="37"/>
      <c r="R12" s="36"/>
      <c r="S12" s="37"/>
      <c r="T12" s="36"/>
      <c r="U12" s="37"/>
      <c r="V12" s="36"/>
      <c r="W12" s="37"/>
      <c r="X12" s="36"/>
      <c r="Y12" s="37"/>
      <c r="Z12" s="36"/>
      <c r="AA12" s="37"/>
      <c r="AB12" s="36"/>
      <c r="AC12" s="37"/>
      <c r="AD12" s="36"/>
      <c r="AE12" s="37"/>
    </row>
  </sheetData>
  <sheetProtection sheet="1" objects="1" scenarios="1"/>
  <mergeCells count="25">
    <mergeCell ref="Z5:AA5"/>
    <mergeCell ref="AB5:AC5"/>
    <mergeCell ref="AD5:AE5"/>
    <mergeCell ref="N5:O5"/>
    <mergeCell ref="P5:Q5"/>
    <mergeCell ref="R5:S5"/>
    <mergeCell ref="T5:U5"/>
    <mergeCell ref="V5:W5"/>
    <mergeCell ref="X5:Y5"/>
    <mergeCell ref="L5:M5"/>
    <mergeCell ref="A1:AD1"/>
    <mergeCell ref="A3:AD3"/>
    <mergeCell ref="A4:A5"/>
    <mergeCell ref="B4:G4"/>
    <mergeCell ref="H4:K4"/>
    <mergeCell ref="L4:O4"/>
    <mergeCell ref="P4:S4"/>
    <mergeCell ref="T4:W4"/>
    <mergeCell ref="X4:AA4"/>
    <mergeCell ref="AB4:AE4"/>
    <mergeCell ref="B5:C5"/>
    <mergeCell ref="D5:E5"/>
    <mergeCell ref="F5:G5"/>
    <mergeCell ref="H5:I5"/>
    <mergeCell ref="J5:K5"/>
  </mergeCells>
  <phoneticPr fontId="7"/>
  <pageMargins left="0.70866141732283472" right="0.70866141732283472" top="0.78740157480314965" bottom="0.78740157480314965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E24"/>
  <sheetViews>
    <sheetView showGridLines="0" zoomScaleNormal="100" workbookViewId="0">
      <selection activeCell="AE1" sqref="AE1"/>
    </sheetView>
  </sheetViews>
  <sheetFormatPr defaultColWidth="9" defaultRowHeight="13.2" x14ac:dyDescent="0.2"/>
  <cols>
    <col min="1" max="1" width="5.77734375" style="276" customWidth="1"/>
    <col min="2" max="2" width="7.77734375" style="276" customWidth="1"/>
    <col min="3" max="3" width="6.109375" style="277" customWidth="1"/>
    <col min="4" max="4" width="0.33203125" style="276" customWidth="1"/>
    <col min="5" max="5" width="4.77734375" style="277" customWidth="1"/>
    <col min="6" max="6" width="0.33203125" style="276" customWidth="1"/>
    <col min="7" max="7" width="4.77734375" style="277" customWidth="1"/>
    <col min="8" max="8" width="0.33203125" style="276" customWidth="1"/>
    <col min="9" max="9" width="4.77734375" style="277" customWidth="1"/>
    <col min="10" max="10" width="0.33203125" style="276" customWidth="1"/>
    <col min="11" max="11" width="4.77734375" style="277" customWidth="1"/>
    <col min="12" max="12" width="0.33203125" style="276" customWidth="1"/>
    <col min="13" max="13" width="4.77734375" style="277" customWidth="1"/>
    <col min="14" max="14" width="0.33203125" style="276" customWidth="1"/>
    <col min="15" max="15" width="4.77734375" style="277" customWidth="1"/>
    <col min="16" max="16" width="0.33203125" style="276" customWidth="1"/>
    <col min="17" max="17" width="4.77734375" style="277" customWidth="1"/>
    <col min="18" max="18" width="0.33203125" style="276" customWidth="1"/>
    <col min="19" max="19" width="4.77734375" style="277" customWidth="1"/>
    <col min="20" max="20" width="0.33203125" style="276" customWidth="1"/>
    <col min="21" max="21" width="4.77734375" style="277" customWidth="1"/>
    <col min="22" max="22" width="0.33203125" style="276" customWidth="1"/>
    <col min="23" max="23" width="4.77734375" style="277" customWidth="1"/>
    <col min="24" max="24" width="0.33203125" style="276" customWidth="1"/>
    <col min="25" max="25" width="4.77734375" style="277" customWidth="1"/>
    <col min="26" max="26" width="0.33203125" style="276" customWidth="1"/>
    <col min="27" max="27" width="4.77734375" style="277" customWidth="1"/>
    <col min="28" max="28" width="0.33203125" style="276" customWidth="1"/>
    <col min="29" max="29" width="4.77734375" style="277" customWidth="1"/>
    <col min="30" max="30" width="0.33203125" style="276" customWidth="1"/>
    <col min="31" max="16384" width="9" style="276"/>
  </cols>
  <sheetData>
    <row r="1" spans="1:31" s="194" customFormat="1" ht="23.1" customHeight="1" x14ac:dyDescent="0.2">
      <c r="A1" s="701" t="s">
        <v>225</v>
      </c>
      <c r="B1" s="701"/>
      <c r="C1" s="701"/>
      <c r="D1" s="701"/>
      <c r="E1" s="701"/>
      <c r="F1" s="701"/>
      <c r="G1" s="701"/>
      <c r="H1" s="701"/>
      <c r="I1" s="701"/>
      <c r="J1" s="701"/>
      <c r="K1" s="701"/>
      <c r="L1" s="701"/>
      <c r="M1" s="701"/>
      <c r="N1" s="701"/>
      <c r="O1" s="701"/>
      <c r="P1" s="701"/>
      <c r="Q1" s="701"/>
      <c r="R1" s="701"/>
      <c r="S1" s="701"/>
      <c r="T1" s="701"/>
      <c r="U1" s="701"/>
      <c r="V1" s="701"/>
      <c r="W1" s="701"/>
      <c r="X1" s="701"/>
      <c r="Y1" s="701"/>
      <c r="Z1" s="701"/>
      <c r="AA1" s="701"/>
      <c r="AB1" s="701"/>
      <c r="AC1" s="701"/>
      <c r="AD1" s="702"/>
    </row>
    <row r="2" spans="1:31" s="194" customFormat="1" ht="18.75" customHeight="1" x14ac:dyDescent="0.2">
      <c r="A2" s="702"/>
      <c r="B2" s="702"/>
      <c r="C2" s="703"/>
      <c r="D2" s="702"/>
      <c r="E2" s="703"/>
      <c r="F2" s="702"/>
      <c r="G2" s="703"/>
      <c r="H2" s="702"/>
      <c r="I2" s="703"/>
      <c r="J2" s="702"/>
      <c r="K2" s="703"/>
      <c r="L2" s="702"/>
      <c r="M2" s="703"/>
      <c r="N2" s="702"/>
      <c r="O2" s="703"/>
      <c r="P2" s="702"/>
      <c r="Q2" s="703"/>
      <c r="R2" s="702"/>
      <c r="S2" s="703"/>
      <c r="T2" s="702"/>
      <c r="U2" s="703"/>
      <c r="V2" s="702"/>
      <c r="W2" s="703"/>
      <c r="X2" s="702"/>
      <c r="Y2" s="703"/>
      <c r="Z2" s="702"/>
      <c r="AA2" s="703"/>
      <c r="AB2" s="702"/>
      <c r="AC2" s="703"/>
      <c r="AD2" s="702"/>
    </row>
    <row r="3" spans="1:31" s="194" customFormat="1" ht="23.1" customHeight="1" x14ac:dyDescent="0.2">
      <c r="A3" s="704" t="s">
        <v>494</v>
      </c>
      <c r="B3" s="704"/>
      <c r="C3" s="704"/>
      <c r="D3" s="704"/>
      <c r="E3" s="704"/>
      <c r="F3" s="704"/>
      <c r="G3" s="704"/>
      <c r="H3" s="704"/>
      <c r="I3" s="704"/>
      <c r="J3" s="704"/>
      <c r="K3" s="704"/>
      <c r="L3" s="704"/>
      <c r="M3" s="704"/>
      <c r="N3" s="704"/>
      <c r="O3" s="704"/>
      <c r="P3" s="704"/>
      <c r="Q3" s="704"/>
      <c r="R3" s="704"/>
      <c r="S3" s="704"/>
      <c r="T3" s="704"/>
      <c r="U3" s="704"/>
      <c r="V3" s="704"/>
      <c r="W3" s="704"/>
      <c r="X3" s="704"/>
      <c r="Y3" s="704"/>
      <c r="Z3" s="704"/>
      <c r="AA3" s="704"/>
      <c r="AB3" s="704"/>
      <c r="AC3" s="704"/>
      <c r="AD3" s="702"/>
    </row>
    <row r="4" spans="1:31" s="711" customFormat="1" ht="18" customHeight="1" x14ac:dyDescent="0.2">
      <c r="A4" s="705" t="s">
        <v>32</v>
      </c>
      <c r="B4" s="706"/>
      <c r="C4" s="705" t="s">
        <v>0</v>
      </c>
      <c r="D4" s="707"/>
      <c r="E4" s="708" t="s">
        <v>33</v>
      </c>
      <c r="F4" s="706"/>
      <c r="G4" s="705" t="s">
        <v>34</v>
      </c>
      <c r="H4" s="706"/>
      <c r="I4" s="705" t="s">
        <v>35</v>
      </c>
      <c r="J4" s="706"/>
      <c r="K4" s="705" t="s">
        <v>36</v>
      </c>
      <c r="L4" s="706"/>
      <c r="M4" s="705" t="s">
        <v>37</v>
      </c>
      <c r="N4" s="706"/>
      <c r="O4" s="705" t="s">
        <v>38</v>
      </c>
      <c r="P4" s="706"/>
      <c r="Q4" s="705" t="s">
        <v>39</v>
      </c>
      <c r="R4" s="706"/>
      <c r="S4" s="705" t="s">
        <v>40</v>
      </c>
      <c r="T4" s="706"/>
      <c r="U4" s="705" t="s">
        <v>41</v>
      </c>
      <c r="V4" s="706"/>
      <c r="W4" s="705" t="s">
        <v>42</v>
      </c>
      <c r="X4" s="706"/>
      <c r="Y4" s="709" t="s">
        <v>43</v>
      </c>
      <c r="Z4" s="710"/>
      <c r="AA4" s="705" t="s">
        <v>44</v>
      </c>
      <c r="AB4" s="706"/>
      <c r="AC4" s="705" t="s">
        <v>45</v>
      </c>
      <c r="AD4" s="706"/>
    </row>
    <row r="5" spans="1:31" s="711" customFormat="1" ht="14.1" customHeight="1" x14ac:dyDescent="0.2">
      <c r="A5" s="712" t="s">
        <v>46</v>
      </c>
      <c r="B5" s="713"/>
      <c r="C5" s="714">
        <f>SUM(E5:AC5)</f>
        <v>312</v>
      </c>
      <c r="D5" s="715"/>
      <c r="E5" s="716">
        <v>30</v>
      </c>
      <c r="F5" s="717"/>
      <c r="G5" s="718">
        <v>43</v>
      </c>
      <c r="H5" s="717"/>
      <c r="I5" s="718">
        <v>21</v>
      </c>
      <c r="J5" s="717"/>
      <c r="K5" s="718">
        <v>30</v>
      </c>
      <c r="L5" s="717"/>
      <c r="M5" s="718">
        <v>20</v>
      </c>
      <c r="N5" s="717"/>
      <c r="O5" s="718">
        <v>24</v>
      </c>
      <c r="P5" s="717"/>
      <c r="Q5" s="718">
        <v>8</v>
      </c>
      <c r="R5" s="717"/>
      <c r="S5" s="718">
        <v>9</v>
      </c>
      <c r="T5" s="717"/>
      <c r="U5" s="718">
        <v>33</v>
      </c>
      <c r="V5" s="717"/>
      <c r="W5" s="718">
        <v>22</v>
      </c>
      <c r="X5" s="717"/>
      <c r="Y5" s="718">
        <v>23</v>
      </c>
      <c r="Z5" s="717"/>
      <c r="AA5" s="718">
        <v>21</v>
      </c>
      <c r="AB5" s="717"/>
      <c r="AC5" s="718">
        <v>28</v>
      </c>
      <c r="AD5" s="719"/>
    </row>
    <row r="6" spans="1:31" s="711" customFormat="1" ht="14.1" customHeight="1" x14ac:dyDescent="0.2">
      <c r="A6" s="712" t="s">
        <v>47</v>
      </c>
      <c r="B6" s="713"/>
      <c r="C6" s="720">
        <f>SUM(E6:AC6)</f>
        <v>7326</v>
      </c>
      <c r="D6" s="721">
        <f>SUM(F6:AD6)</f>
        <v>6607</v>
      </c>
      <c r="E6" s="722">
        <v>719</v>
      </c>
      <c r="F6" s="723"/>
      <c r="G6" s="724">
        <v>1121</v>
      </c>
      <c r="H6" s="723"/>
      <c r="I6" s="725">
        <v>539</v>
      </c>
      <c r="J6" s="723"/>
      <c r="K6" s="725">
        <v>691</v>
      </c>
      <c r="L6" s="723"/>
      <c r="M6" s="725">
        <v>431</v>
      </c>
      <c r="N6" s="723"/>
      <c r="O6" s="725">
        <v>636</v>
      </c>
      <c r="P6" s="723"/>
      <c r="Q6" s="725">
        <v>83</v>
      </c>
      <c r="R6" s="723"/>
      <c r="S6" s="725">
        <v>125</v>
      </c>
      <c r="T6" s="723"/>
      <c r="U6" s="725">
        <v>736</v>
      </c>
      <c r="V6" s="723"/>
      <c r="W6" s="725">
        <v>490</v>
      </c>
      <c r="X6" s="723"/>
      <c r="Y6" s="725">
        <v>535</v>
      </c>
      <c r="Z6" s="723"/>
      <c r="AA6" s="725">
        <v>486</v>
      </c>
      <c r="AB6" s="723"/>
      <c r="AC6" s="725">
        <v>734</v>
      </c>
      <c r="AD6" s="726"/>
    </row>
    <row r="7" spans="1:31" s="194" customFormat="1" ht="14.1" customHeight="1" x14ac:dyDescent="0.2">
      <c r="A7" s="727" t="s">
        <v>72</v>
      </c>
      <c r="B7" s="728" t="s">
        <v>358</v>
      </c>
      <c r="C7" s="714">
        <f t="shared" ref="C7:D18" si="0">SUM(E7:AC7)</f>
        <v>471</v>
      </c>
      <c r="D7" s="721">
        <f t="shared" si="0"/>
        <v>421</v>
      </c>
      <c r="E7" s="729">
        <v>50</v>
      </c>
      <c r="F7" s="730"/>
      <c r="G7" s="731">
        <v>60</v>
      </c>
      <c r="H7" s="732"/>
      <c r="I7" s="730">
        <v>30</v>
      </c>
      <c r="J7" s="730"/>
      <c r="K7" s="731">
        <v>42</v>
      </c>
      <c r="L7" s="732"/>
      <c r="M7" s="730">
        <v>33</v>
      </c>
      <c r="N7" s="730"/>
      <c r="O7" s="731">
        <v>35</v>
      </c>
      <c r="P7" s="732"/>
      <c r="Q7" s="730">
        <v>12</v>
      </c>
      <c r="R7" s="730"/>
      <c r="S7" s="731">
        <v>14</v>
      </c>
      <c r="T7" s="732"/>
      <c r="U7" s="730">
        <v>50</v>
      </c>
      <c r="V7" s="730"/>
      <c r="W7" s="731">
        <v>39</v>
      </c>
      <c r="X7" s="732"/>
      <c r="Y7" s="730">
        <v>36</v>
      </c>
      <c r="Z7" s="730"/>
      <c r="AA7" s="731">
        <v>30</v>
      </c>
      <c r="AB7" s="732"/>
      <c r="AC7" s="731">
        <v>40</v>
      </c>
      <c r="AD7" s="733"/>
    </row>
    <row r="8" spans="1:31" s="194" customFormat="1" ht="14.1" customHeight="1" x14ac:dyDescent="0.2">
      <c r="A8" s="734"/>
      <c r="B8" s="728" t="s">
        <v>359</v>
      </c>
      <c r="C8" s="720">
        <f>SUM(E8:AC8)</f>
        <v>42</v>
      </c>
      <c r="D8" s="721">
        <f t="shared" si="0"/>
        <v>39</v>
      </c>
      <c r="E8" s="735">
        <v>3</v>
      </c>
      <c r="F8" s="736"/>
      <c r="G8" s="737">
        <v>3</v>
      </c>
      <c r="H8" s="738"/>
      <c r="I8" s="736">
        <v>2</v>
      </c>
      <c r="J8" s="736"/>
      <c r="K8" s="737">
        <v>4</v>
      </c>
      <c r="L8" s="738"/>
      <c r="M8" s="736">
        <v>2</v>
      </c>
      <c r="N8" s="736"/>
      <c r="O8" s="737">
        <v>2</v>
      </c>
      <c r="P8" s="738"/>
      <c r="Q8" s="736">
        <v>3</v>
      </c>
      <c r="R8" s="736"/>
      <c r="S8" s="737">
        <v>6</v>
      </c>
      <c r="T8" s="738"/>
      <c r="U8" s="736">
        <v>2</v>
      </c>
      <c r="V8" s="736"/>
      <c r="W8" s="737">
        <v>3</v>
      </c>
      <c r="X8" s="738"/>
      <c r="Y8" s="736">
        <v>8</v>
      </c>
      <c r="Z8" s="736"/>
      <c r="AA8" s="737">
        <v>2</v>
      </c>
      <c r="AB8" s="738"/>
      <c r="AC8" s="737">
        <v>2</v>
      </c>
      <c r="AD8" s="739"/>
    </row>
    <row r="9" spans="1:31" s="194" customFormat="1" ht="14.1" customHeight="1" x14ac:dyDescent="0.2">
      <c r="A9" s="740"/>
      <c r="B9" s="741" t="s">
        <v>0</v>
      </c>
      <c r="C9" s="720">
        <f t="shared" si="0"/>
        <v>513</v>
      </c>
      <c r="D9" s="742"/>
      <c r="E9" s="743">
        <f>SUM(E7:E8)</f>
        <v>53</v>
      </c>
      <c r="F9" s="742"/>
      <c r="G9" s="744">
        <f>SUM(G7:G8)</f>
        <v>63</v>
      </c>
      <c r="H9" s="742"/>
      <c r="I9" s="744">
        <f t="shared" ref="I9" si="1">SUM(I7:I8)</f>
        <v>32</v>
      </c>
      <c r="J9" s="742"/>
      <c r="K9" s="744">
        <f t="shared" ref="K9" si="2">SUM(K7:K8)</f>
        <v>46</v>
      </c>
      <c r="L9" s="742"/>
      <c r="M9" s="744">
        <f t="shared" ref="M9" si="3">SUM(M7:M8)</f>
        <v>35</v>
      </c>
      <c r="N9" s="742"/>
      <c r="O9" s="744">
        <f t="shared" ref="O9" si="4">SUM(O7:O8)</f>
        <v>37</v>
      </c>
      <c r="P9" s="742"/>
      <c r="Q9" s="744">
        <f t="shared" ref="Q9" si="5">SUM(Q7:Q8)</f>
        <v>15</v>
      </c>
      <c r="R9" s="742"/>
      <c r="S9" s="744">
        <f t="shared" ref="S9" si="6">SUM(S7:S8)</f>
        <v>20</v>
      </c>
      <c r="T9" s="742"/>
      <c r="U9" s="744">
        <f t="shared" ref="U9" si="7">SUM(U7:U8)</f>
        <v>52</v>
      </c>
      <c r="V9" s="742"/>
      <c r="W9" s="744">
        <f t="shared" ref="W9" si="8">SUM(W7:W8)</f>
        <v>42</v>
      </c>
      <c r="X9" s="742"/>
      <c r="Y9" s="744">
        <f t="shared" ref="Y9" si="9">SUM(Y7:Y8)</f>
        <v>44</v>
      </c>
      <c r="Z9" s="742"/>
      <c r="AA9" s="744">
        <f t="shared" ref="AA9" si="10">SUM(AA7:AA8)</f>
        <v>32</v>
      </c>
      <c r="AB9" s="742"/>
      <c r="AC9" s="744">
        <f>SUM(AC7:AC8)</f>
        <v>42</v>
      </c>
      <c r="AD9" s="745"/>
      <c r="AE9" s="746"/>
    </row>
    <row r="10" spans="1:31" s="194" customFormat="1" ht="14.1" customHeight="1" x14ac:dyDescent="0.2">
      <c r="A10" s="747" t="s">
        <v>360</v>
      </c>
      <c r="B10" s="748" t="s">
        <v>361</v>
      </c>
      <c r="C10" s="714">
        <f t="shared" si="0"/>
        <v>130648</v>
      </c>
      <c r="D10" s="749"/>
      <c r="E10" s="750">
        <v>14373</v>
      </c>
      <c r="F10" s="751"/>
      <c r="G10" s="750">
        <v>8355</v>
      </c>
      <c r="H10" s="751"/>
      <c r="I10" s="750">
        <v>5750</v>
      </c>
      <c r="J10" s="751"/>
      <c r="K10" s="750">
        <v>8884</v>
      </c>
      <c r="L10" s="751"/>
      <c r="M10" s="750">
        <v>11252</v>
      </c>
      <c r="N10" s="751"/>
      <c r="O10" s="750">
        <v>9609</v>
      </c>
      <c r="P10" s="751"/>
      <c r="Q10" s="750">
        <v>8458</v>
      </c>
      <c r="R10" s="751"/>
      <c r="S10" s="750">
        <v>8978</v>
      </c>
      <c r="T10" s="751"/>
      <c r="U10" s="750">
        <v>10355</v>
      </c>
      <c r="V10" s="751"/>
      <c r="W10" s="750">
        <v>13260</v>
      </c>
      <c r="X10" s="751"/>
      <c r="Y10" s="750">
        <v>11982</v>
      </c>
      <c r="Z10" s="751"/>
      <c r="AA10" s="750">
        <v>8913</v>
      </c>
      <c r="AB10" s="751"/>
      <c r="AC10" s="752">
        <v>10479</v>
      </c>
      <c r="AD10" s="753"/>
    </row>
    <row r="11" spans="1:31" s="194" customFormat="1" ht="14.1" customHeight="1" x14ac:dyDescent="0.2">
      <c r="A11" s="754"/>
      <c r="B11" s="748" t="s">
        <v>232</v>
      </c>
      <c r="C11" s="720">
        <f t="shared" si="0"/>
        <v>124141</v>
      </c>
      <c r="D11" s="749"/>
      <c r="E11" s="750">
        <v>12211</v>
      </c>
      <c r="F11" s="751"/>
      <c r="G11" s="750">
        <v>8330</v>
      </c>
      <c r="H11" s="751"/>
      <c r="I11" s="750">
        <v>6619</v>
      </c>
      <c r="J11" s="751"/>
      <c r="K11" s="750">
        <v>13130</v>
      </c>
      <c r="L11" s="751"/>
      <c r="M11" s="750">
        <v>8951</v>
      </c>
      <c r="N11" s="751"/>
      <c r="O11" s="750">
        <v>10878</v>
      </c>
      <c r="P11" s="751"/>
      <c r="Q11" s="750">
        <v>8230</v>
      </c>
      <c r="R11" s="751"/>
      <c r="S11" s="750">
        <v>8344</v>
      </c>
      <c r="T11" s="751"/>
      <c r="U11" s="750">
        <v>11941</v>
      </c>
      <c r="V11" s="751"/>
      <c r="W11" s="750">
        <v>9562</v>
      </c>
      <c r="X11" s="751"/>
      <c r="Y11" s="750">
        <v>9339</v>
      </c>
      <c r="Z11" s="751"/>
      <c r="AA11" s="750">
        <v>7443</v>
      </c>
      <c r="AB11" s="751"/>
      <c r="AC11" s="752">
        <v>9163</v>
      </c>
      <c r="AD11" s="753"/>
    </row>
    <row r="12" spans="1:31" s="194" customFormat="1" ht="14.1" customHeight="1" x14ac:dyDescent="0.2">
      <c r="A12" s="755"/>
      <c r="B12" s="756" t="s">
        <v>0</v>
      </c>
      <c r="C12" s="720">
        <f t="shared" si="0"/>
        <v>254789</v>
      </c>
      <c r="D12" s="749"/>
      <c r="E12" s="750">
        <f>SUM(E10:E11)</f>
        <v>26584</v>
      </c>
      <c r="F12" s="751"/>
      <c r="G12" s="750">
        <f>SUM(G10:G11)</f>
        <v>16685</v>
      </c>
      <c r="H12" s="751"/>
      <c r="I12" s="750">
        <f>SUM(I10:I11)</f>
        <v>12369</v>
      </c>
      <c r="J12" s="751"/>
      <c r="K12" s="750">
        <f>SUM(K10:K11)</f>
        <v>22014</v>
      </c>
      <c r="L12" s="751"/>
      <c r="M12" s="750">
        <f>SUM(M10:M11)</f>
        <v>20203</v>
      </c>
      <c r="N12" s="751"/>
      <c r="O12" s="750">
        <f>SUM(O10:O11)</f>
        <v>20487</v>
      </c>
      <c r="P12" s="751"/>
      <c r="Q12" s="750">
        <f>SUM(Q10:Q11)</f>
        <v>16688</v>
      </c>
      <c r="R12" s="751"/>
      <c r="S12" s="750">
        <f>SUM(S10:S11)</f>
        <v>17322</v>
      </c>
      <c r="T12" s="751"/>
      <c r="U12" s="750">
        <f>SUM(U10:U11)</f>
        <v>22296</v>
      </c>
      <c r="V12" s="751"/>
      <c r="W12" s="750">
        <f>SUM(W10:W11)</f>
        <v>22822</v>
      </c>
      <c r="X12" s="751"/>
      <c r="Y12" s="750">
        <f>SUM(Y10:Y11)</f>
        <v>21321</v>
      </c>
      <c r="Z12" s="751"/>
      <c r="AA12" s="750">
        <f>SUM(AA10:AA11)</f>
        <v>16356</v>
      </c>
      <c r="AB12" s="751"/>
      <c r="AC12" s="752">
        <f>SUM(AC10:AC11)</f>
        <v>19642</v>
      </c>
      <c r="AD12" s="757"/>
    </row>
    <row r="13" spans="1:31" s="194" customFormat="1" ht="14.1" customHeight="1" x14ac:dyDescent="0.2">
      <c r="A13" s="747" t="s">
        <v>217</v>
      </c>
      <c r="B13" s="758" t="s">
        <v>48</v>
      </c>
      <c r="C13" s="720">
        <f>SUM(E13:AC13)</f>
        <v>312</v>
      </c>
      <c r="D13" s="759"/>
      <c r="E13" s="736">
        <v>30</v>
      </c>
      <c r="F13" s="738"/>
      <c r="G13" s="736">
        <v>43</v>
      </c>
      <c r="H13" s="738"/>
      <c r="I13" s="736">
        <v>21</v>
      </c>
      <c r="J13" s="738"/>
      <c r="K13" s="736">
        <v>30</v>
      </c>
      <c r="L13" s="738"/>
      <c r="M13" s="736">
        <v>20</v>
      </c>
      <c r="N13" s="738"/>
      <c r="O13" s="736">
        <v>24</v>
      </c>
      <c r="P13" s="738"/>
      <c r="Q13" s="736">
        <v>8</v>
      </c>
      <c r="R13" s="738"/>
      <c r="S13" s="736">
        <v>9</v>
      </c>
      <c r="T13" s="738"/>
      <c r="U13" s="736">
        <v>33</v>
      </c>
      <c r="V13" s="738"/>
      <c r="W13" s="736">
        <v>22</v>
      </c>
      <c r="X13" s="738"/>
      <c r="Y13" s="736">
        <v>23</v>
      </c>
      <c r="Z13" s="738"/>
      <c r="AA13" s="736">
        <v>21</v>
      </c>
      <c r="AB13" s="738"/>
      <c r="AC13" s="737">
        <v>28</v>
      </c>
      <c r="AD13" s="753"/>
    </row>
    <row r="14" spans="1:31" s="194" customFormat="1" ht="14.1" customHeight="1" x14ac:dyDescent="0.2">
      <c r="A14" s="754"/>
      <c r="B14" s="758" t="s">
        <v>49</v>
      </c>
      <c r="C14" s="720">
        <f t="shared" si="0"/>
        <v>151</v>
      </c>
      <c r="D14" s="759"/>
      <c r="E14" s="736">
        <v>12</v>
      </c>
      <c r="F14" s="738"/>
      <c r="G14" s="736">
        <v>8</v>
      </c>
      <c r="H14" s="738"/>
      <c r="I14" s="736">
        <v>10</v>
      </c>
      <c r="J14" s="738"/>
      <c r="K14" s="736">
        <v>10</v>
      </c>
      <c r="L14" s="738"/>
      <c r="M14" s="736">
        <v>18</v>
      </c>
      <c r="N14" s="738"/>
      <c r="O14" s="736">
        <v>18</v>
      </c>
      <c r="P14" s="738"/>
      <c r="Q14" s="736">
        <v>7</v>
      </c>
      <c r="R14" s="738"/>
      <c r="S14" s="736">
        <v>10</v>
      </c>
      <c r="T14" s="738"/>
      <c r="U14" s="736">
        <v>12</v>
      </c>
      <c r="V14" s="738"/>
      <c r="W14" s="736">
        <v>14</v>
      </c>
      <c r="X14" s="738"/>
      <c r="Y14" s="736">
        <v>10</v>
      </c>
      <c r="Z14" s="738"/>
      <c r="AA14" s="736">
        <v>10</v>
      </c>
      <c r="AB14" s="738"/>
      <c r="AC14" s="737">
        <v>12</v>
      </c>
      <c r="AD14" s="753"/>
    </row>
    <row r="15" spans="1:31" s="194" customFormat="1" ht="14.1" customHeight="1" x14ac:dyDescent="0.2">
      <c r="A15" s="755"/>
      <c r="B15" s="756" t="s">
        <v>0</v>
      </c>
      <c r="C15" s="720">
        <f t="shared" si="0"/>
        <v>463</v>
      </c>
      <c r="D15" s="759"/>
      <c r="E15" s="736">
        <f>SUM(E13:E14)</f>
        <v>42</v>
      </c>
      <c r="F15" s="738"/>
      <c r="G15" s="736">
        <f>SUM(G13:G14)</f>
        <v>51</v>
      </c>
      <c r="H15" s="738"/>
      <c r="I15" s="736">
        <f>SUM(I13:I14)</f>
        <v>31</v>
      </c>
      <c r="J15" s="738"/>
      <c r="K15" s="736">
        <f>SUM(K13:K14)</f>
        <v>40</v>
      </c>
      <c r="L15" s="738"/>
      <c r="M15" s="736">
        <f>SUM(M13:M14)</f>
        <v>38</v>
      </c>
      <c r="N15" s="738"/>
      <c r="O15" s="736">
        <f>SUM(O13:O14)</f>
        <v>42</v>
      </c>
      <c r="P15" s="738"/>
      <c r="Q15" s="736">
        <f>SUM(Q13:Q14)</f>
        <v>15</v>
      </c>
      <c r="R15" s="738"/>
      <c r="S15" s="736">
        <f>SUM(S13:S14)</f>
        <v>19</v>
      </c>
      <c r="T15" s="738"/>
      <c r="U15" s="736">
        <f>SUM(U13:U14)</f>
        <v>45</v>
      </c>
      <c r="V15" s="738"/>
      <c r="W15" s="736">
        <f>SUM(W13:W14)</f>
        <v>36</v>
      </c>
      <c r="X15" s="738"/>
      <c r="Y15" s="736">
        <f>SUM(Y13:Y14)</f>
        <v>33</v>
      </c>
      <c r="Z15" s="738"/>
      <c r="AA15" s="736">
        <f>SUM(AA13:AA14)</f>
        <v>31</v>
      </c>
      <c r="AB15" s="738"/>
      <c r="AC15" s="737">
        <f>SUM(AC13:AC14)</f>
        <v>40</v>
      </c>
      <c r="AD15" s="760"/>
    </row>
    <row r="16" spans="1:31" s="194" customFormat="1" ht="14.1" customHeight="1" x14ac:dyDescent="0.2">
      <c r="A16" s="747" t="s">
        <v>393</v>
      </c>
      <c r="B16" s="748" t="s">
        <v>394</v>
      </c>
      <c r="C16" s="720">
        <f t="shared" si="0"/>
        <v>93499</v>
      </c>
      <c r="D16" s="749"/>
      <c r="E16" s="750">
        <v>8268</v>
      </c>
      <c r="F16" s="751"/>
      <c r="G16" s="750">
        <v>7611</v>
      </c>
      <c r="H16" s="751"/>
      <c r="I16" s="750">
        <v>7563</v>
      </c>
      <c r="J16" s="751"/>
      <c r="K16" s="750">
        <v>7296</v>
      </c>
      <c r="L16" s="751"/>
      <c r="M16" s="750">
        <v>8042</v>
      </c>
      <c r="N16" s="751"/>
      <c r="O16" s="750">
        <v>8894</v>
      </c>
      <c r="P16" s="751"/>
      <c r="Q16" s="750">
        <v>4117</v>
      </c>
      <c r="R16" s="751"/>
      <c r="S16" s="750">
        <v>5812</v>
      </c>
      <c r="T16" s="751"/>
      <c r="U16" s="750">
        <v>8284</v>
      </c>
      <c r="V16" s="751"/>
      <c r="W16" s="750">
        <v>6449</v>
      </c>
      <c r="X16" s="751"/>
      <c r="Y16" s="750">
        <v>6751</v>
      </c>
      <c r="Z16" s="751"/>
      <c r="AA16" s="750">
        <v>6565</v>
      </c>
      <c r="AB16" s="751"/>
      <c r="AC16" s="752">
        <v>7847</v>
      </c>
      <c r="AD16" s="753"/>
    </row>
    <row r="17" spans="1:30" s="194" customFormat="1" ht="14.1" customHeight="1" x14ac:dyDescent="0.2">
      <c r="A17" s="754"/>
      <c r="B17" s="758" t="s">
        <v>50</v>
      </c>
      <c r="C17" s="720">
        <f t="shared" si="0"/>
        <v>12157</v>
      </c>
      <c r="D17" s="749"/>
      <c r="E17" s="736">
        <v>913</v>
      </c>
      <c r="F17" s="738"/>
      <c r="G17" s="736">
        <v>763</v>
      </c>
      <c r="H17" s="738"/>
      <c r="I17" s="736">
        <v>896</v>
      </c>
      <c r="J17" s="738"/>
      <c r="K17" s="750">
        <v>1357</v>
      </c>
      <c r="L17" s="751"/>
      <c r="M17" s="736">
        <v>764</v>
      </c>
      <c r="N17" s="738"/>
      <c r="O17" s="750">
        <v>1484</v>
      </c>
      <c r="P17" s="751"/>
      <c r="Q17" s="736">
        <v>763</v>
      </c>
      <c r="R17" s="738"/>
      <c r="S17" s="736">
        <v>778</v>
      </c>
      <c r="T17" s="738"/>
      <c r="U17" s="736">
        <v>788</v>
      </c>
      <c r="V17" s="738"/>
      <c r="W17" s="736">
        <v>779</v>
      </c>
      <c r="X17" s="738"/>
      <c r="Y17" s="736">
        <v>952</v>
      </c>
      <c r="Z17" s="738"/>
      <c r="AA17" s="736">
        <v>972</v>
      </c>
      <c r="AB17" s="738"/>
      <c r="AC17" s="737">
        <v>948</v>
      </c>
      <c r="AD17" s="753"/>
    </row>
    <row r="18" spans="1:30" s="194" customFormat="1" ht="14.1" customHeight="1" x14ac:dyDescent="0.2">
      <c r="A18" s="755"/>
      <c r="B18" s="756" t="s">
        <v>0</v>
      </c>
      <c r="C18" s="761">
        <f t="shared" si="0"/>
        <v>105656</v>
      </c>
      <c r="D18" s="762"/>
      <c r="E18" s="763">
        <f>SUM(E16:E17)</f>
        <v>9181</v>
      </c>
      <c r="F18" s="764"/>
      <c r="G18" s="763">
        <f>SUM(G16:G17)</f>
        <v>8374</v>
      </c>
      <c r="H18" s="764"/>
      <c r="I18" s="763">
        <f>SUM(I16:I17)</f>
        <v>8459</v>
      </c>
      <c r="J18" s="764"/>
      <c r="K18" s="763">
        <f>SUM(K16:K17)</f>
        <v>8653</v>
      </c>
      <c r="L18" s="764"/>
      <c r="M18" s="763">
        <f>SUM(M16:M17)</f>
        <v>8806</v>
      </c>
      <c r="N18" s="764"/>
      <c r="O18" s="763">
        <f>SUM(O16:O17)</f>
        <v>10378</v>
      </c>
      <c r="P18" s="764"/>
      <c r="Q18" s="763">
        <f>SUM(Q16:Q17)</f>
        <v>4880</v>
      </c>
      <c r="R18" s="764"/>
      <c r="S18" s="763">
        <f>SUM(S16:S17)</f>
        <v>6590</v>
      </c>
      <c r="T18" s="764"/>
      <c r="U18" s="763">
        <f>SUM(U16:U17)</f>
        <v>9072</v>
      </c>
      <c r="V18" s="764"/>
      <c r="W18" s="763">
        <f>SUM(W16:W17)</f>
        <v>7228</v>
      </c>
      <c r="X18" s="764"/>
      <c r="Y18" s="763">
        <f>SUM(Y16:Y17)</f>
        <v>7703</v>
      </c>
      <c r="Z18" s="764"/>
      <c r="AA18" s="763">
        <f>SUM(AA16:AA17)</f>
        <v>7537</v>
      </c>
      <c r="AB18" s="764"/>
      <c r="AC18" s="765">
        <f>SUM(AC16:AC17)</f>
        <v>8795</v>
      </c>
      <c r="AD18" s="766"/>
    </row>
    <row r="19" spans="1:30" s="194" customFormat="1" ht="13.5" customHeight="1" x14ac:dyDescent="0.2">
      <c r="A19" s="767" t="s">
        <v>362</v>
      </c>
      <c r="B19" s="768"/>
      <c r="C19" s="768"/>
      <c r="D19" s="768"/>
      <c r="E19" s="768"/>
      <c r="F19" s="768"/>
      <c r="G19" s="768"/>
      <c r="H19" s="768"/>
      <c r="I19" s="768"/>
      <c r="J19" s="768"/>
      <c r="K19" s="768"/>
      <c r="L19" s="768"/>
      <c r="M19" s="768"/>
      <c r="N19" s="768"/>
      <c r="O19" s="768"/>
      <c r="P19" s="768"/>
      <c r="Q19" s="768"/>
      <c r="R19" s="768"/>
      <c r="S19" s="768"/>
      <c r="T19" s="768"/>
      <c r="U19" s="768"/>
      <c r="V19" s="768"/>
      <c r="W19" s="768"/>
      <c r="X19" s="768"/>
      <c r="Y19" s="768"/>
      <c r="Z19" s="768"/>
      <c r="AA19" s="768"/>
      <c r="AB19" s="768"/>
      <c r="AC19" s="768"/>
      <c r="AD19" s="702"/>
    </row>
    <row r="20" spans="1:30" s="194" customFormat="1" ht="13.5" customHeight="1" x14ac:dyDescent="0.2">
      <c r="A20" s="767" t="s">
        <v>312</v>
      </c>
      <c r="B20" s="768"/>
      <c r="C20" s="768"/>
      <c r="D20" s="768"/>
      <c r="E20" s="768"/>
      <c r="F20" s="768"/>
      <c r="G20" s="768"/>
      <c r="H20" s="768"/>
      <c r="I20" s="768"/>
      <c r="J20" s="768"/>
      <c r="K20" s="768"/>
      <c r="L20" s="768"/>
      <c r="M20" s="768"/>
      <c r="N20" s="768"/>
      <c r="O20" s="768"/>
      <c r="P20" s="768"/>
      <c r="Q20" s="768"/>
      <c r="R20" s="768"/>
      <c r="S20" s="768"/>
      <c r="T20" s="768"/>
      <c r="U20" s="768"/>
      <c r="V20" s="768"/>
      <c r="W20" s="768"/>
      <c r="X20" s="768"/>
      <c r="Y20" s="768"/>
      <c r="Z20" s="768"/>
      <c r="AA20" s="768"/>
      <c r="AB20" s="768"/>
      <c r="AC20" s="768"/>
      <c r="AD20" s="702"/>
    </row>
    <row r="21" spans="1:30" s="194" customFormat="1" ht="13.5" customHeight="1" x14ac:dyDescent="0.2">
      <c r="A21" s="767" t="s">
        <v>395</v>
      </c>
      <c r="B21" s="768"/>
      <c r="C21" s="768"/>
      <c r="D21" s="768"/>
      <c r="E21" s="768"/>
      <c r="F21" s="768"/>
      <c r="G21" s="768"/>
      <c r="H21" s="768"/>
      <c r="I21" s="768"/>
      <c r="J21" s="768"/>
      <c r="K21" s="768"/>
      <c r="L21" s="768"/>
      <c r="M21" s="768"/>
      <c r="N21" s="768"/>
      <c r="O21" s="768"/>
      <c r="P21" s="768"/>
      <c r="Q21" s="768"/>
      <c r="R21" s="768"/>
      <c r="S21" s="768"/>
      <c r="T21" s="768"/>
      <c r="U21" s="768"/>
      <c r="V21" s="768"/>
      <c r="W21" s="768"/>
      <c r="X21" s="768"/>
      <c r="Y21" s="768"/>
      <c r="Z21" s="768"/>
      <c r="AA21" s="768"/>
      <c r="AB21" s="768"/>
      <c r="AC21" s="768"/>
      <c r="AD21" s="702"/>
    </row>
    <row r="22" spans="1:30" s="194" customFormat="1" ht="13.5" customHeight="1" x14ac:dyDescent="0.2">
      <c r="A22" s="767" t="s">
        <v>487</v>
      </c>
      <c r="B22" s="768"/>
      <c r="C22" s="768"/>
      <c r="D22" s="768"/>
      <c r="E22" s="768"/>
      <c r="F22" s="768"/>
      <c r="G22" s="768"/>
      <c r="H22" s="768"/>
      <c r="I22" s="768"/>
      <c r="J22" s="768"/>
      <c r="K22" s="768"/>
      <c r="L22" s="768"/>
      <c r="M22" s="768"/>
      <c r="N22" s="768"/>
      <c r="O22" s="768"/>
      <c r="P22" s="768"/>
      <c r="Q22" s="768"/>
      <c r="R22" s="768"/>
      <c r="S22" s="768"/>
      <c r="T22" s="768"/>
      <c r="U22" s="768"/>
      <c r="V22" s="768"/>
      <c r="W22" s="768"/>
      <c r="X22" s="768"/>
      <c r="Y22" s="768"/>
      <c r="Z22" s="768"/>
      <c r="AA22" s="768"/>
      <c r="AB22" s="768"/>
      <c r="AC22" s="768"/>
      <c r="AD22" s="702"/>
    </row>
    <row r="23" spans="1:30" s="194" customFormat="1" ht="13.5" customHeight="1" x14ac:dyDescent="0.2">
      <c r="A23" s="767" t="s">
        <v>313</v>
      </c>
      <c r="B23" s="768"/>
      <c r="C23" s="768"/>
      <c r="D23" s="768"/>
      <c r="E23" s="768"/>
      <c r="F23" s="768"/>
      <c r="G23" s="768"/>
      <c r="H23" s="768"/>
      <c r="I23" s="768"/>
      <c r="J23" s="768"/>
      <c r="K23" s="768"/>
      <c r="L23" s="768"/>
      <c r="M23" s="768"/>
      <c r="N23" s="768"/>
      <c r="O23" s="768"/>
      <c r="P23" s="768"/>
      <c r="Q23" s="768"/>
      <c r="R23" s="768"/>
      <c r="S23" s="768"/>
      <c r="T23" s="768"/>
      <c r="U23" s="768"/>
      <c r="V23" s="768"/>
      <c r="W23" s="768"/>
      <c r="X23" s="768"/>
      <c r="Y23" s="768"/>
      <c r="Z23" s="768"/>
      <c r="AA23" s="768"/>
      <c r="AB23" s="768"/>
      <c r="AC23" s="768"/>
      <c r="AD23" s="702"/>
    </row>
    <row r="24" spans="1:30" ht="14.1" customHeight="1" x14ac:dyDescent="0.2">
      <c r="A24" s="636"/>
      <c r="B24" s="769"/>
      <c r="C24" s="769"/>
      <c r="D24" s="769"/>
      <c r="E24" s="769"/>
      <c r="F24" s="769"/>
      <c r="G24" s="769"/>
      <c r="H24" s="769"/>
      <c r="I24" s="769"/>
      <c r="J24" s="769"/>
      <c r="K24" s="769"/>
      <c r="L24" s="769"/>
      <c r="M24" s="769"/>
      <c r="N24" s="769"/>
      <c r="O24" s="769"/>
      <c r="P24" s="769"/>
      <c r="Q24" s="769"/>
      <c r="R24" s="769"/>
      <c r="S24" s="769"/>
      <c r="T24" s="769"/>
      <c r="U24" s="769"/>
      <c r="V24" s="769"/>
      <c r="W24" s="769"/>
      <c r="X24" s="769"/>
      <c r="Y24" s="769"/>
      <c r="Z24" s="769"/>
      <c r="AA24" s="769"/>
      <c r="AB24" s="769"/>
      <c r="AC24" s="769"/>
      <c r="AD24" s="194"/>
    </row>
  </sheetData>
  <sheetProtection sheet="1" objects="1" scenarios="1"/>
  <mergeCells count="29">
    <mergeCell ref="A1:AC1"/>
    <mergeCell ref="A3:AC3"/>
    <mergeCell ref="A4:B4"/>
    <mergeCell ref="C4:D4"/>
    <mergeCell ref="E4:F4"/>
    <mergeCell ref="G4:H4"/>
    <mergeCell ref="K4:L4"/>
    <mergeCell ref="AC4:AD4"/>
    <mergeCell ref="W4:X4"/>
    <mergeCell ref="Q4:R4"/>
    <mergeCell ref="S4:T4"/>
    <mergeCell ref="U4:V4"/>
    <mergeCell ref="AA4:AB4"/>
    <mergeCell ref="M4:N4"/>
    <mergeCell ref="O4:P4"/>
    <mergeCell ref="Y4:Z4"/>
    <mergeCell ref="I4:J4"/>
    <mergeCell ref="A5:B5"/>
    <mergeCell ref="A10:A12"/>
    <mergeCell ref="A13:A15"/>
    <mergeCell ref="A24:AC24"/>
    <mergeCell ref="A16:A18"/>
    <mergeCell ref="A19:AC19"/>
    <mergeCell ref="A20:AC20"/>
    <mergeCell ref="A21:AC21"/>
    <mergeCell ref="A22:AC22"/>
    <mergeCell ref="A23:AC23"/>
    <mergeCell ref="A6:B6"/>
    <mergeCell ref="A7:A9"/>
  </mergeCells>
  <phoneticPr fontId="7"/>
  <pageMargins left="0.70866141732283472" right="0.70866141732283472" top="0.78740157480314965" bottom="0.78740157480314965" header="0.51181102362204722" footer="0.51181102362204722"/>
  <pageSetup paperSize="9" orientation="portrait" r:id="rId1"/>
  <headerFooter alignWithMargins="0"/>
  <ignoredErrors>
    <ignoredError sqref="E9 G9 I9 M9 K9 O9 Q9 S9 U9 W9 Y9 AA9 AC9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Z35"/>
  <sheetViews>
    <sheetView showGridLines="0" zoomScaleNormal="100" zoomScaleSheetLayoutView="100" workbookViewId="0">
      <selection activeCell="Z1" sqref="Z1"/>
    </sheetView>
  </sheetViews>
  <sheetFormatPr defaultColWidth="9" defaultRowHeight="13.2" x14ac:dyDescent="0.2"/>
  <cols>
    <col min="1" max="1" width="13.109375" style="81" customWidth="1"/>
    <col min="2" max="2" width="5.6640625" style="671" customWidth="1"/>
    <col min="3" max="3" width="0.44140625" style="81" customWidth="1"/>
    <col min="4" max="4" width="5.6640625" style="671" customWidth="1"/>
    <col min="5" max="5" width="0.44140625" style="81" customWidth="1"/>
    <col min="6" max="6" width="5.6640625" style="671" customWidth="1"/>
    <col min="7" max="7" width="0.44140625" style="81" customWidth="1"/>
    <col min="8" max="8" width="5.6640625" style="671" customWidth="1"/>
    <col min="9" max="9" width="0.44140625" style="81" customWidth="1"/>
    <col min="10" max="10" width="5.6640625" style="671" customWidth="1"/>
    <col min="11" max="11" width="0.44140625" style="81" customWidth="1"/>
    <col min="12" max="12" width="5.6640625" style="671" customWidth="1"/>
    <col min="13" max="13" width="0.44140625" style="81" customWidth="1"/>
    <col min="14" max="14" width="5.6640625" style="671" customWidth="1"/>
    <col min="15" max="15" width="0.44140625" style="81" customWidth="1"/>
    <col min="16" max="16" width="5.77734375" style="671" customWidth="1"/>
    <col min="17" max="17" width="0.44140625" style="81" customWidth="1"/>
    <col min="18" max="18" width="5.6640625" style="671" customWidth="1"/>
    <col min="19" max="19" width="0.44140625" style="81" customWidth="1"/>
    <col min="20" max="20" width="5.6640625" style="671" customWidth="1"/>
    <col min="21" max="21" width="0.44140625" style="81" customWidth="1"/>
    <col min="22" max="22" width="5.6640625" style="671" customWidth="1"/>
    <col min="23" max="23" width="0.44140625" style="81" customWidth="1"/>
    <col min="24" max="24" width="5.6640625" style="671" customWidth="1"/>
    <col min="25" max="25" width="0.44140625" style="81" customWidth="1"/>
    <col min="26" max="26" width="9.77734375" style="81" customWidth="1"/>
    <col min="27" max="33" width="9" style="81"/>
    <col min="34" max="34" width="15.109375" style="81" customWidth="1"/>
    <col min="35" max="35" width="15.21875" style="81" customWidth="1"/>
    <col min="36" max="16384" width="9" style="81"/>
  </cols>
  <sheetData>
    <row r="1" spans="1:25" s="40" customFormat="1" ht="22.95" customHeight="1" x14ac:dyDescent="0.2">
      <c r="A1" s="1" t="s">
        <v>304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5" s="40" customFormat="1" ht="22.95" customHeight="1" x14ac:dyDescent="0.2">
      <c r="B2" s="41"/>
      <c r="D2" s="41"/>
      <c r="F2" s="41"/>
      <c r="H2" s="41"/>
      <c r="J2" s="41"/>
      <c r="L2" s="41"/>
      <c r="N2" s="41"/>
      <c r="P2" s="41"/>
      <c r="R2" s="41"/>
      <c r="T2" s="41"/>
      <c r="V2" s="41"/>
      <c r="X2" s="41"/>
    </row>
    <row r="3" spans="1:25" s="40" customFormat="1" ht="22.95" customHeight="1" x14ac:dyDescent="0.2">
      <c r="A3" s="144" t="s">
        <v>411</v>
      </c>
      <c r="B3" s="144"/>
      <c r="C3" s="144"/>
      <c r="D3" s="144"/>
      <c r="E3" s="144"/>
      <c r="F3" s="144"/>
      <c r="G3" s="144"/>
      <c r="H3" s="144"/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4"/>
      <c r="U3" s="4"/>
      <c r="V3" s="4"/>
      <c r="W3" s="4"/>
      <c r="X3" s="4"/>
    </row>
    <row r="4" spans="1:25" s="40" customFormat="1" ht="15.9" customHeight="1" x14ac:dyDescent="0.2">
      <c r="A4" s="637" t="s">
        <v>14</v>
      </c>
      <c r="B4" s="6" t="s">
        <v>51</v>
      </c>
      <c r="C4" s="7"/>
      <c r="D4" s="7"/>
      <c r="E4" s="7"/>
      <c r="F4" s="7"/>
      <c r="G4" s="8"/>
      <c r="H4" s="7" t="s">
        <v>24</v>
      </c>
      <c r="I4" s="7"/>
      <c r="J4" s="7"/>
      <c r="K4" s="7"/>
      <c r="L4" s="7"/>
      <c r="M4" s="9"/>
      <c r="N4" s="6" t="s">
        <v>25</v>
      </c>
      <c r="O4" s="7"/>
      <c r="P4" s="7"/>
      <c r="Q4" s="7"/>
      <c r="R4" s="7"/>
      <c r="S4" s="9"/>
      <c r="T4" s="6" t="s">
        <v>26</v>
      </c>
      <c r="U4" s="7"/>
      <c r="V4" s="7"/>
      <c r="W4" s="7"/>
      <c r="X4" s="7"/>
      <c r="Y4" s="9"/>
    </row>
    <row r="5" spans="1:25" s="40" customFormat="1" ht="15.9" customHeight="1" x14ac:dyDescent="0.2">
      <c r="A5" s="654"/>
      <c r="B5" s="6" t="s">
        <v>0</v>
      </c>
      <c r="C5" s="9"/>
      <c r="D5" s="6" t="s">
        <v>30</v>
      </c>
      <c r="E5" s="9"/>
      <c r="F5" s="6" t="s">
        <v>31</v>
      </c>
      <c r="G5" s="8"/>
      <c r="H5" s="7" t="s">
        <v>0</v>
      </c>
      <c r="I5" s="9"/>
      <c r="J5" s="6" t="s">
        <v>30</v>
      </c>
      <c r="K5" s="9"/>
      <c r="L5" s="6" t="s">
        <v>31</v>
      </c>
      <c r="M5" s="9"/>
      <c r="N5" s="6" t="s">
        <v>0</v>
      </c>
      <c r="O5" s="9"/>
      <c r="P5" s="6" t="s">
        <v>30</v>
      </c>
      <c r="Q5" s="9"/>
      <c r="R5" s="6" t="s">
        <v>31</v>
      </c>
      <c r="S5" s="9"/>
      <c r="T5" s="510" t="s">
        <v>0</v>
      </c>
      <c r="U5" s="511"/>
      <c r="V5" s="510" t="s">
        <v>30</v>
      </c>
      <c r="W5" s="511"/>
      <c r="X5" s="6" t="s">
        <v>31</v>
      </c>
      <c r="Y5" s="9"/>
    </row>
    <row r="6" spans="1:25" s="40" customFormat="1" ht="14.1" customHeight="1" x14ac:dyDescent="0.2">
      <c r="A6" s="149" t="s">
        <v>491</v>
      </c>
      <c r="B6" s="180">
        <f t="shared" ref="B6:B11" si="0">SUM(D6:F6)</f>
        <v>3967</v>
      </c>
      <c r="C6" s="672"/>
      <c r="D6" s="673">
        <f t="shared" ref="D6:D11" si="1">SUM(J6,P6,V6)</f>
        <v>1933</v>
      </c>
      <c r="E6" s="672"/>
      <c r="F6" s="673">
        <f t="shared" ref="F6:F11" si="2">SUM(L6,R6,X6)</f>
        <v>2034</v>
      </c>
      <c r="G6" s="674"/>
      <c r="H6" s="675">
        <f t="shared" ref="H6:H11" si="3">SUM(J6:L6)</f>
        <v>1309</v>
      </c>
      <c r="I6" s="672"/>
      <c r="J6" s="512">
        <v>642</v>
      </c>
      <c r="K6" s="182"/>
      <c r="L6" s="512">
        <v>667</v>
      </c>
      <c r="M6" s="182"/>
      <c r="N6" s="673">
        <f t="shared" ref="N6:N11" si="4">SUM(P6:R6)</f>
        <v>1333</v>
      </c>
      <c r="O6" s="672"/>
      <c r="P6" s="512">
        <v>656</v>
      </c>
      <c r="Q6" s="182"/>
      <c r="R6" s="512">
        <v>677</v>
      </c>
      <c r="S6" s="182"/>
      <c r="T6" s="673">
        <f t="shared" ref="T6:T11" si="5">SUM(V6:X6)</f>
        <v>1325</v>
      </c>
      <c r="U6" s="672"/>
      <c r="V6" s="512">
        <v>635</v>
      </c>
      <c r="W6" s="182"/>
      <c r="X6" s="512">
        <v>690</v>
      </c>
      <c r="Y6" s="167"/>
    </row>
    <row r="7" spans="1:25" s="40" customFormat="1" ht="14.1" customHeight="1" x14ac:dyDescent="0.2">
      <c r="A7" s="149" t="s">
        <v>408</v>
      </c>
      <c r="B7" s="180">
        <f t="shared" si="0"/>
        <v>3989</v>
      </c>
      <c r="C7" s="672"/>
      <c r="D7" s="673">
        <f t="shared" si="1"/>
        <v>1960</v>
      </c>
      <c r="E7" s="672"/>
      <c r="F7" s="673">
        <f t="shared" si="2"/>
        <v>2029</v>
      </c>
      <c r="G7" s="674"/>
      <c r="H7" s="675">
        <f t="shared" si="3"/>
        <v>1339</v>
      </c>
      <c r="I7" s="672"/>
      <c r="J7" s="512">
        <v>657</v>
      </c>
      <c r="K7" s="182"/>
      <c r="L7" s="512">
        <v>682</v>
      </c>
      <c r="M7" s="182"/>
      <c r="N7" s="673">
        <f t="shared" si="4"/>
        <v>1318</v>
      </c>
      <c r="O7" s="672"/>
      <c r="P7" s="512">
        <v>647</v>
      </c>
      <c r="Q7" s="182"/>
      <c r="R7" s="512">
        <v>671</v>
      </c>
      <c r="S7" s="182"/>
      <c r="T7" s="673">
        <f t="shared" si="5"/>
        <v>1332</v>
      </c>
      <c r="U7" s="672"/>
      <c r="V7" s="512">
        <v>656</v>
      </c>
      <c r="W7" s="182"/>
      <c r="X7" s="512">
        <v>676</v>
      </c>
      <c r="Y7" s="167"/>
    </row>
    <row r="8" spans="1:25" s="40" customFormat="1" ht="14.1" customHeight="1" x14ac:dyDescent="0.2">
      <c r="A8" s="149" t="s">
        <v>409</v>
      </c>
      <c r="B8" s="180">
        <f t="shared" si="0"/>
        <v>4010</v>
      </c>
      <c r="C8" s="672"/>
      <c r="D8" s="673">
        <f t="shared" si="1"/>
        <v>2015</v>
      </c>
      <c r="E8" s="672"/>
      <c r="F8" s="673">
        <f t="shared" si="2"/>
        <v>1995</v>
      </c>
      <c r="G8" s="674"/>
      <c r="H8" s="675">
        <f t="shared" si="3"/>
        <v>1349</v>
      </c>
      <c r="I8" s="672"/>
      <c r="J8" s="512">
        <v>708</v>
      </c>
      <c r="K8" s="182"/>
      <c r="L8" s="512">
        <v>641</v>
      </c>
      <c r="M8" s="182"/>
      <c r="N8" s="673">
        <f t="shared" si="4"/>
        <v>1342</v>
      </c>
      <c r="O8" s="672"/>
      <c r="P8" s="512">
        <v>660</v>
      </c>
      <c r="Q8" s="182"/>
      <c r="R8" s="512">
        <v>682</v>
      </c>
      <c r="S8" s="182"/>
      <c r="T8" s="673">
        <f t="shared" si="5"/>
        <v>1319</v>
      </c>
      <c r="U8" s="672"/>
      <c r="V8" s="512">
        <v>647</v>
      </c>
      <c r="W8" s="182"/>
      <c r="X8" s="512">
        <v>672</v>
      </c>
      <c r="Y8" s="167"/>
    </row>
    <row r="9" spans="1:25" s="40" customFormat="1" ht="14.1" customHeight="1" x14ac:dyDescent="0.2">
      <c r="A9" s="149" t="s">
        <v>410</v>
      </c>
      <c r="B9" s="180">
        <f t="shared" si="0"/>
        <v>4093</v>
      </c>
      <c r="C9" s="672"/>
      <c r="D9" s="673">
        <f t="shared" si="1"/>
        <v>2092</v>
      </c>
      <c r="E9" s="672"/>
      <c r="F9" s="673">
        <f t="shared" si="2"/>
        <v>2001</v>
      </c>
      <c r="G9" s="674"/>
      <c r="H9" s="675">
        <f t="shared" si="3"/>
        <v>1397</v>
      </c>
      <c r="I9" s="672"/>
      <c r="J9" s="512">
        <v>724</v>
      </c>
      <c r="K9" s="182"/>
      <c r="L9" s="512">
        <v>673</v>
      </c>
      <c r="M9" s="182"/>
      <c r="N9" s="673">
        <f t="shared" si="4"/>
        <v>1352</v>
      </c>
      <c r="O9" s="672"/>
      <c r="P9" s="512">
        <v>706</v>
      </c>
      <c r="Q9" s="182"/>
      <c r="R9" s="512">
        <v>646</v>
      </c>
      <c r="S9" s="182"/>
      <c r="T9" s="673">
        <f t="shared" si="5"/>
        <v>1344</v>
      </c>
      <c r="U9" s="672"/>
      <c r="V9" s="512">
        <v>662</v>
      </c>
      <c r="W9" s="182"/>
      <c r="X9" s="512">
        <v>682</v>
      </c>
      <c r="Y9" s="167"/>
    </row>
    <row r="10" spans="1:25" s="677" customFormat="1" ht="14.1" customHeight="1" x14ac:dyDescent="0.2">
      <c r="A10" s="149" t="s">
        <v>425</v>
      </c>
      <c r="B10" s="180">
        <f t="shared" si="0"/>
        <v>4003</v>
      </c>
      <c r="C10" s="672"/>
      <c r="D10" s="673">
        <f t="shared" si="1"/>
        <v>2075</v>
      </c>
      <c r="E10" s="672"/>
      <c r="F10" s="673">
        <f t="shared" si="2"/>
        <v>1928</v>
      </c>
      <c r="G10" s="674"/>
      <c r="H10" s="675">
        <f t="shared" si="3"/>
        <v>1262</v>
      </c>
      <c r="I10" s="672"/>
      <c r="J10" s="512">
        <v>653</v>
      </c>
      <c r="K10" s="182"/>
      <c r="L10" s="512">
        <v>609</v>
      </c>
      <c r="M10" s="182"/>
      <c r="N10" s="673">
        <f t="shared" si="4"/>
        <v>1390</v>
      </c>
      <c r="O10" s="672"/>
      <c r="P10" s="512">
        <v>721</v>
      </c>
      <c r="Q10" s="182"/>
      <c r="R10" s="512">
        <v>669</v>
      </c>
      <c r="S10" s="182"/>
      <c r="T10" s="673">
        <f t="shared" si="5"/>
        <v>1351</v>
      </c>
      <c r="U10" s="672"/>
      <c r="V10" s="512">
        <v>701</v>
      </c>
      <c r="W10" s="182"/>
      <c r="X10" s="512">
        <v>650</v>
      </c>
      <c r="Y10" s="676"/>
    </row>
    <row r="11" spans="1:25" s="677" customFormat="1" ht="14.1" customHeight="1" x14ac:dyDescent="0.2">
      <c r="A11" s="678" t="s">
        <v>493</v>
      </c>
      <c r="B11" s="679">
        <f t="shared" si="0"/>
        <v>3942</v>
      </c>
      <c r="C11" s="680"/>
      <c r="D11" s="681">
        <f t="shared" si="1"/>
        <v>2053</v>
      </c>
      <c r="E11" s="680"/>
      <c r="F11" s="681">
        <f t="shared" si="2"/>
        <v>1889</v>
      </c>
      <c r="G11" s="682"/>
      <c r="H11" s="683">
        <f t="shared" si="3"/>
        <v>1289</v>
      </c>
      <c r="I11" s="680"/>
      <c r="J11" s="521">
        <v>680</v>
      </c>
      <c r="K11" s="684"/>
      <c r="L11" s="521">
        <v>609</v>
      </c>
      <c r="M11" s="684"/>
      <c r="N11" s="681">
        <f t="shared" si="4"/>
        <v>1262</v>
      </c>
      <c r="O11" s="680"/>
      <c r="P11" s="521">
        <v>652</v>
      </c>
      <c r="Q11" s="684"/>
      <c r="R11" s="521">
        <v>610</v>
      </c>
      <c r="S11" s="684"/>
      <c r="T11" s="681">
        <f t="shared" si="5"/>
        <v>1391</v>
      </c>
      <c r="U11" s="680"/>
      <c r="V11" s="521">
        <v>721</v>
      </c>
      <c r="W11" s="684"/>
      <c r="X11" s="521">
        <v>670</v>
      </c>
      <c r="Y11" s="685"/>
    </row>
    <row r="12" spans="1:25" s="40" customFormat="1" ht="23.1" customHeight="1" x14ac:dyDescent="0.2">
      <c r="B12" s="41"/>
      <c r="D12" s="41"/>
      <c r="F12" s="41"/>
      <c r="H12" s="41"/>
      <c r="J12" s="41"/>
      <c r="L12" s="41"/>
      <c r="N12" s="41"/>
      <c r="P12" s="41"/>
      <c r="R12" s="41"/>
      <c r="T12" s="41"/>
      <c r="V12" s="41"/>
      <c r="X12" s="41"/>
    </row>
    <row r="13" spans="1:25" s="40" customFormat="1" ht="22.95" customHeight="1" x14ac:dyDescent="0.2">
      <c r="A13" s="1" t="s">
        <v>305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5" s="40" customFormat="1" ht="22.95" customHeight="1" x14ac:dyDescent="0.2">
      <c r="B14" s="41"/>
      <c r="D14" s="41"/>
      <c r="F14" s="41"/>
      <c r="H14" s="41"/>
      <c r="J14" s="41"/>
      <c r="L14" s="41"/>
      <c r="N14" s="41"/>
      <c r="P14" s="41"/>
      <c r="R14" s="41"/>
      <c r="T14" s="41"/>
      <c r="V14" s="41"/>
      <c r="X14" s="41"/>
    </row>
    <row r="15" spans="1:25" s="40" customFormat="1" ht="22.95" customHeight="1" x14ac:dyDescent="0.2">
      <c r="A15" s="144" t="s">
        <v>306</v>
      </c>
      <c r="B15" s="144"/>
      <c r="C15" s="144"/>
      <c r="D15" s="144"/>
      <c r="E15" s="144"/>
      <c r="F15" s="144"/>
      <c r="G15" s="144"/>
      <c r="H15" s="144"/>
      <c r="I15" s="144"/>
      <c r="J15" s="144"/>
      <c r="K15" s="144"/>
      <c r="L15" s="144"/>
      <c r="M15" s="144"/>
      <c r="N15" s="144"/>
      <c r="O15" s="144"/>
      <c r="P15" s="144"/>
      <c r="Q15" s="144"/>
      <c r="R15" s="144"/>
      <c r="S15" s="144"/>
      <c r="T15" s="4"/>
      <c r="U15" s="4"/>
      <c r="V15" s="4"/>
      <c r="W15" s="4"/>
      <c r="X15" s="4"/>
    </row>
    <row r="16" spans="1:25" s="40" customFormat="1" ht="15" customHeight="1" x14ac:dyDescent="0.2">
      <c r="A16" s="637" t="s">
        <v>14</v>
      </c>
      <c r="B16" s="508" t="s">
        <v>52</v>
      </c>
      <c r="C16" s="638"/>
      <c r="D16" s="638"/>
      <c r="E16" s="638"/>
      <c r="F16" s="638"/>
      <c r="G16" s="639"/>
      <c r="H16" s="638" t="s">
        <v>269</v>
      </c>
      <c r="I16" s="638"/>
      <c r="J16" s="638"/>
      <c r="K16" s="638"/>
      <c r="L16" s="638"/>
      <c r="M16" s="509"/>
      <c r="N16" s="508" t="s">
        <v>470</v>
      </c>
      <c r="O16" s="638"/>
      <c r="P16" s="638"/>
      <c r="Q16" s="638"/>
      <c r="R16" s="638"/>
      <c r="S16" s="509"/>
      <c r="T16" s="508" t="s">
        <v>412</v>
      </c>
      <c r="U16" s="638"/>
      <c r="V16" s="638"/>
      <c r="W16" s="638"/>
      <c r="X16" s="638"/>
      <c r="Y16" s="509"/>
    </row>
    <row r="17" spans="1:26" s="40" customFormat="1" ht="15" customHeight="1" x14ac:dyDescent="0.2">
      <c r="A17" s="647"/>
      <c r="B17" s="510"/>
      <c r="C17" s="648"/>
      <c r="D17" s="648"/>
      <c r="E17" s="648"/>
      <c r="F17" s="648"/>
      <c r="G17" s="649"/>
      <c r="H17" s="648" t="s">
        <v>53</v>
      </c>
      <c r="I17" s="648"/>
      <c r="J17" s="648"/>
      <c r="K17" s="648"/>
      <c r="L17" s="648"/>
      <c r="M17" s="511"/>
      <c r="N17" s="15" t="s">
        <v>54</v>
      </c>
      <c r="O17" s="539"/>
      <c r="P17" s="539"/>
      <c r="Q17" s="539"/>
      <c r="R17" s="539"/>
      <c r="S17" s="16"/>
      <c r="T17" s="510"/>
      <c r="U17" s="648"/>
      <c r="V17" s="648"/>
      <c r="W17" s="648"/>
      <c r="X17" s="648"/>
      <c r="Y17" s="511"/>
    </row>
    <row r="18" spans="1:26" s="40" customFormat="1" ht="14.1" customHeight="1" x14ac:dyDescent="0.2">
      <c r="A18" s="654"/>
      <c r="B18" s="6" t="s">
        <v>0</v>
      </c>
      <c r="C18" s="9"/>
      <c r="D18" s="6" t="s">
        <v>30</v>
      </c>
      <c r="E18" s="9"/>
      <c r="F18" s="6" t="s">
        <v>270</v>
      </c>
      <c r="G18" s="8"/>
      <c r="H18" s="7" t="s">
        <v>0</v>
      </c>
      <c r="I18" s="9"/>
      <c r="J18" s="6" t="s">
        <v>30</v>
      </c>
      <c r="K18" s="9"/>
      <c r="L18" s="6" t="s">
        <v>31</v>
      </c>
      <c r="M18" s="9"/>
      <c r="N18" s="6" t="s">
        <v>0</v>
      </c>
      <c r="O18" s="9"/>
      <c r="P18" s="6" t="s">
        <v>30</v>
      </c>
      <c r="Q18" s="9"/>
      <c r="R18" s="6" t="s">
        <v>31</v>
      </c>
      <c r="S18" s="9"/>
      <c r="T18" s="510" t="s">
        <v>0</v>
      </c>
      <c r="U18" s="511"/>
      <c r="V18" s="510" t="s">
        <v>30</v>
      </c>
      <c r="W18" s="511"/>
      <c r="X18" s="6" t="s">
        <v>31</v>
      </c>
      <c r="Y18" s="9"/>
      <c r="Z18" s="686"/>
    </row>
    <row r="19" spans="1:26" s="40" customFormat="1" ht="13.95" customHeight="1" x14ac:dyDescent="0.2">
      <c r="A19" s="149" t="s">
        <v>491</v>
      </c>
      <c r="B19" s="673">
        <v>1375</v>
      </c>
      <c r="C19" s="181"/>
      <c r="D19" s="182">
        <v>697</v>
      </c>
      <c r="E19" s="183"/>
      <c r="F19" s="672">
        <v>678</v>
      </c>
      <c r="G19" s="687"/>
      <c r="H19" s="672">
        <v>1360</v>
      </c>
      <c r="I19" s="181"/>
      <c r="J19" s="512">
        <v>684</v>
      </c>
      <c r="K19" s="183"/>
      <c r="L19" s="512">
        <v>676</v>
      </c>
      <c r="M19" s="183"/>
      <c r="N19" s="512">
        <v>7</v>
      </c>
      <c r="O19" s="514"/>
      <c r="P19" s="513">
        <v>6</v>
      </c>
      <c r="Q19" s="514"/>
      <c r="R19" s="513">
        <v>1</v>
      </c>
      <c r="S19" s="183"/>
      <c r="T19" s="512">
        <v>2</v>
      </c>
      <c r="U19" s="183"/>
      <c r="V19" s="512">
        <v>2</v>
      </c>
      <c r="W19" s="183"/>
      <c r="X19" s="512" t="s">
        <v>1</v>
      </c>
      <c r="Y19" s="167"/>
    </row>
    <row r="20" spans="1:26" s="40" customFormat="1" ht="14.1" customHeight="1" x14ac:dyDescent="0.2">
      <c r="A20" s="149" t="s">
        <v>495</v>
      </c>
      <c r="B20" s="673">
        <v>1324</v>
      </c>
      <c r="C20" s="181"/>
      <c r="D20" s="182">
        <v>634</v>
      </c>
      <c r="E20" s="183"/>
      <c r="F20" s="672">
        <v>690</v>
      </c>
      <c r="G20" s="687"/>
      <c r="H20" s="672">
        <v>1316</v>
      </c>
      <c r="I20" s="181"/>
      <c r="J20" s="512">
        <v>630</v>
      </c>
      <c r="K20" s="183"/>
      <c r="L20" s="512">
        <v>686</v>
      </c>
      <c r="M20" s="183"/>
      <c r="N20" s="512">
        <v>1</v>
      </c>
      <c r="O20" s="514"/>
      <c r="P20" s="513" t="s">
        <v>1</v>
      </c>
      <c r="Q20" s="514"/>
      <c r="R20" s="513">
        <v>1</v>
      </c>
      <c r="S20" s="183"/>
      <c r="T20" s="512">
        <v>1</v>
      </c>
      <c r="U20" s="183"/>
      <c r="V20" s="512" t="s">
        <v>1</v>
      </c>
      <c r="W20" s="183"/>
      <c r="X20" s="512">
        <v>1</v>
      </c>
      <c r="Y20" s="167"/>
    </row>
    <row r="21" spans="1:26" s="40" customFormat="1" ht="14.1" customHeight="1" x14ac:dyDescent="0.2">
      <c r="A21" s="149" t="s">
        <v>496</v>
      </c>
      <c r="B21" s="673">
        <v>1332</v>
      </c>
      <c r="C21" s="181"/>
      <c r="D21" s="182">
        <v>656</v>
      </c>
      <c r="E21" s="183"/>
      <c r="F21" s="672">
        <v>676</v>
      </c>
      <c r="G21" s="687"/>
      <c r="H21" s="672">
        <v>1316</v>
      </c>
      <c r="I21" s="181"/>
      <c r="J21" s="512">
        <v>648</v>
      </c>
      <c r="K21" s="183"/>
      <c r="L21" s="512">
        <v>668</v>
      </c>
      <c r="M21" s="183"/>
      <c r="N21" s="512">
        <v>6</v>
      </c>
      <c r="O21" s="514"/>
      <c r="P21" s="513">
        <v>3</v>
      </c>
      <c r="Q21" s="514"/>
      <c r="R21" s="513">
        <v>3</v>
      </c>
      <c r="S21" s="183"/>
      <c r="T21" s="512">
        <v>4</v>
      </c>
      <c r="U21" s="183"/>
      <c r="V21" s="512">
        <v>3</v>
      </c>
      <c r="W21" s="183"/>
      <c r="X21" s="512">
        <v>1</v>
      </c>
      <c r="Y21" s="167"/>
    </row>
    <row r="22" spans="1:26" s="40" customFormat="1" ht="14.1" customHeight="1" x14ac:dyDescent="0.2">
      <c r="A22" s="149" t="s">
        <v>497</v>
      </c>
      <c r="B22" s="673">
        <v>1320</v>
      </c>
      <c r="C22" s="181"/>
      <c r="D22" s="182">
        <v>647</v>
      </c>
      <c r="E22" s="183"/>
      <c r="F22" s="672">
        <v>673</v>
      </c>
      <c r="G22" s="687"/>
      <c r="H22" s="672">
        <v>1314</v>
      </c>
      <c r="I22" s="181"/>
      <c r="J22" s="512">
        <v>643</v>
      </c>
      <c r="K22" s="183"/>
      <c r="L22" s="512">
        <v>671</v>
      </c>
      <c r="M22" s="183"/>
      <c r="N22" s="512">
        <v>3</v>
      </c>
      <c r="O22" s="514"/>
      <c r="P22" s="513">
        <v>2</v>
      </c>
      <c r="Q22" s="514"/>
      <c r="R22" s="513">
        <v>1</v>
      </c>
      <c r="S22" s="183"/>
      <c r="T22" s="512">
        <v>2</v>
      </c>
      <c r="U22" s="183"/>
      <c r="V22" s="512">
        <v>2</v>
      </c>
      <c r="W22" s="183"/>
      <c r="X22" s="512" t="s">
        <v>1</v>
      </c>
      <c r="Y22" s="167"/>
    </row>
    <row r="23" spans="1:26" s="40" customFormat="1" ht="14.1" customHeight="1" x14ac:dyDescent="0.2">
      <c r="A23" s="149" t="s">
        <v>498</v>
      </c>
      <c r="B23" s="673">
        <v>1348</v>
      </c>
      <c r="C23" s="181"/>
      <c r="D23" s="182">
        <v>666</v>
      </c>
      <c r="E23" s="183"/>
      <c r="F23" s="672">
        <v>682</v>
      </c>
      <c r="G23" s="687"/>
      <c r="H23" s="672">
        <v>1335</v>
      </c>
      <c r="I23" s="181"/>
      <c r="J23" s="512">
        <v>658</v>
      </c>
      <c r="K23" s="183"/>
      <c r="L23" s="512">
        <v>677</v>
      </c>
      <c r="M23" s="183"/>
      <c r="N23" s="512">
        <v>4</v>
      </c>
      <c r="O23" s="514"/>
      <c r="P23" s="513">
        <v>2</v>
      </c>
      <c r="Q23" s="514"/>
      <c r="R23" s="513">
        <v>2</v>
      </c>
      <c r="S23" s="183"/>
      <c r="T23" s="512">
        <v>2</v>
      </c>
      <c r="U23" s="183"/>
      <c r="V23" s="512">
        <v>2</v>
      </c>
      <c r="W23" s="183"/>
      <c r="X23" s="512" t="s">
        <v>1</v>
      </c>
      <c r="Y23" s="167"/>
    </row>
    <row r="24" spans="1:26" s="677" customFormat="1" ht="14.1" customHeight="1" thickBot="1" x14ac:dyDescent="0.25">
      <c r="A24" s="688" t="s">
        <v>493</v>
      </c>
      <c r="B24" s="673">
        <f t="shared" ref="B24" si="6">SUM(D24:F24)</f>
        <v>1347</v>
      </c>
      <c r="C24" s="181"/>
      <c r="D24" s="182">
        <f t="shared" ref="D24" si="7">SUM(J24,P24,V24,D33,J33,P33)</f>
        <v>699</v>
      </c>
      <c r="E24" s="183"/>
      <c r="F24" s="672">
        <f t="shared" ref="F24" si="8">SUM(L24,R24,X24,F33,L33,R33)</f>
        <v>648</v>
      </c>
      <c r="G24" s="687"/>
      <c r="H24" s="672">
        <f t="shared" ref="H24" si="9">SUM(J24:L24)</f>
        <v>1327</v>
      </c>
      <c r="I24" s="181"/>
      <c r="J24" s="512">
        <v>695</v>
      </c>
      <c r="K24" s="183"/>
      <c r="L24" s="512">
        <v>632</v>
      </c>
      <c r="M24" s="183"/>
      <c r="N24" s="689" t="s">
        <v>229</v>
      </c>
      <c r="O24" s="514"/>
      <c r="P24" s="513" t="s">
        <v>229</v>
      </c>
      <c r="Q24" s="514"/>
      <c r="R24" s="513" t="s">
        <v>229</v>
      </c>
      <c r="S24" s="183"/>
      <c r="T24" s="521">
        <v>2</v>
      </c>
      <c r="U24" s="522"/>
      <c r="V24" s="521">
        <v>1</v>
      </c>
      <c r="W24" s="522"/>
      <c r="X24" s="521">
        <v>1</v>
      </c>
      <c r="Y24" s="685"/>
    </row>
    <row r="25" spans="1:26" s="40" customFormat="1" ht="15" customHeight="1" thickTop="1" x14ac:dyDescent="0.2">
      <c r="A25" s="690" t="s">
        <v>14</v>
      </c>
      <c r="B25" s="691" t="s">
        <v>197</v>
      </c>
      <c r="C25" s="692"/>
      <c r="D25" s="692"/>
      <c r="E25" s="692"/>
      <c r="F25" s="692"/>
      <c r="G25" s="693"/>
      <c r="H25" s="691" t="s">
        <v>55</v>
      </c>
      <c r="I25" s="692"/>
      <c r="J25" s="692"/>
      <c r="K25" s="692"/>
      <c r="L25" s="692"/>
      <c r="M25" s="693"/>
      <c r="N25" s="691" t="s">
        <v>56</v>
      </c>
      <c r="O25" s="692"/>
      <c r="P25" s="692"/>
      <c r="Q25" s="692"/>
      <c r="R25" s="692"/>
      <c r="S25" s="693"/>
      <c r="T25" s="694"/>
      <c r="U25" s="695"/>
      <c r="V25" s="695"/>
      <c r="W25" s="695"/>
      <c r="X25" s="695"/>
      <c r="Y25" s="696"/>
    </row>
    <row r="26" spans="1:26" s="40" customFormat="1" ht="15" customHeight="1" x14ac:dyDescent="0.2">
      <c r="A26" s="647"/>
      <c r="B26" s="510" t="s">
        <v>196</v>
      </c>
      <c r="C26" s="648"/>
      <c r="D26" s="648"/>
      <c r="E26" s="648"/>
      <c r="F26" s="648"/>
      <c r="G26" s="511"/>
      <c r="H26" s="510"/>
      <c r="I26" s="648"/>
      <c r="J26" s="648"/>
      <c r="K26" s="648"/>
      <c r="L26" s="648"/>
      <c r="M26" s="511"/>
      <c r="N26" s="510" t="s">
        <v>57</v>
      </c>
      <c r="O26" s="648"/>
      <c r="P26" s="648"/>
      <c r="Q26" s="648"/>
      <c r="R26" s="648"/>
      <c r="S26" s="511"/>
      <c r="T26" s="697"/>
      <c r="U26" s="698"/>
      <c r="V26" s="698"/>
      <c r="W26" s="698"/>
      <c r="X26" s="698"/>
      <c r="Y26" s="41"/>
    </row>
    <row r="27" spans="1:26" s="40" customFormat="1" ht="14.1" customHeight="1" x14ac:dyDescent="0.2">
      <c r="A27" s="654"/>
      <c r="B27" s="6" t="s">
        <v>0</v>
      </c>
      <c r="C27" s="9"/>
      <c r="D27" s="6" t="s">
        <v>30</v>
      </c>
      <c r="E27" s="9"/>
      <c r="F27" s="6" t="s">
        <v>31</v>
      </c>
      <c r="G27" s="9"/>
      <c r="H27" s="6" t="s">
        <v>0</v>
      </c>
      <c r="I27" s="9"/>
      <c r="J27" s="6" t="s">
        <v>30</v>
      </c>
      <c r="K27" s="9"/>
      <c r="L27" s="6" t="s">
        <v>31</v>
      </c>
      <c r="M27" s="9"/>
      <c r="N27" s="6" t="s">
        <v>0</v>
      </c>
      <c r="O27" s="9"/>
      <c r="P27" s="6" t="s">
        <v>30</v>
      </c>
      <c r="Q27" s="9"/>
      <c r="R27" s="6" t="s">
        <v>31</v>
      </c>
      <c r="S27" s="9"/>
      <c r="T27" s="699"/>
      <c r="U27" s="700"/>
      <c r="V27" s="700"/>
      <c r="W27" s="700"/>
      <c r="X27" s="700"/>
      <c r="Y27" s="41"/>
    </row>
    <row r="28" spans="1:26" s="40" customFormat="1" ht="14.1" customHeight="1" x14ac:dyDescent="0.2">
      <c r="A28" s="149" t="s">
        <v>491</v>
      </c>
      <c r="B28" s="512">
        <f t="shared" ref="B28:B33" si="10">SUM(D28:F28)</f>
        <v>6</v>
      </c>
      <c r="C28" s="183"/>
      <c r="D28" s="512">
        <v>5</v>
      </c>
      <c r="E28" s="183"/>
      <c r="F28" s="512">
        <v>1</v>
      </c>
      <c r="G28" s="183"/>
      <c r="H28" s="512" t="s">
        <v>413</v>
      </c>
      <c r="I28" s="183"/>
      <c r="J28" s="512" t="s">
        <v>413</v>
      </c>
      <c r="K28" s="183"/>
      <c r="L28" s="512" t="s">
        <v>413</v>
      </c>
      <c r="M28" s="183"/>
      <c r="N28" s="512" t="s">
        <v>413</v>
      </c>
      <c r="O28" s="183"/>
      <c r="P28" s="512" t="s">
        <v>413</v>
      </c>
      <c r="Q28" s="183"/>
      <c r="R28" s="512" t="s">
        <v>413</v>
      </c>
      <c r="S28" s="22"/>
      <c r="T28" s="148"/>
      <c r="U28" s="146"/>
      <c r="V28" s="146"/>
      <c r="W28" s="146"/>
      <c r="X28" s="146"/>
      <c r="Y28" s="41"/>
    </row>
    <row r="29" spans="1:26" s="40" customFormat="1" ht="14.1" customHeight="1" x14ac:dyDescent="0.2">
      <c r="A29" s="149" t="s">
        <v>408</v>
      </c>
      <c r="B29" s="512">
        <f t="shared" si="10"/>
        <v>6</v>
      </c>
      <c r="C29" s="183"/>
      <c r="D29" s="512">
        <v>4</v>
      </c>
      <c r="E29" s="183"/>
      <c r="F29" s="512">
        <v>2</v>
      </c>
      <c r="G29" s="183"/>
      <c r="H29" s="512" t="s">
        <v>1</v>
      </c>
      <c r="I29" s="183"/>
      <c r="J29" s="512" t="s">
        <v>1</v>
      </c>
      <c r="K29" s="183"/>
      <c r="L29" s="512" t="s">
        <v>1</v>
      </c>
      <c r="M29" s="183"/>
      <c r="N29" s="512" t="s">
        <v>1</v>
      </c>
      <c r="O29" s="183"/>
      <c r="P29" s="512" t="s">
        <v>1</v>
      </c>
      <c r="Q29" s="183"/>
      <c r="R29" s="512" t="s">
        <v>1</v>
      </c>
      <c r="S29" s="22"/>
      <c r="T29" s="148"/>
      <c r="U29" s="146"/>
      <c r="V29" s="146"/>
      <c r="W29" s="146"/>
      <c r="X29" s="146"/>
      <c r="Y29" s="41"/>
    </row>
    <row r="30" spans="1:26" s="40" customFormat="1" ht="14.1" customHeight="1" x14ac:dyDescent="0.2">
      <c r="A30" s="149" t="s">
        <v>409</v>
      </c>
      <c r="B30" s="512">
        <f t="shared" si="10"/>
        <v>6</v>
      </c>
      <c r="C30" s="183"/>
      <c r="D30" s="512">
        <v>2</v>
      </c>
      <c r="E30" s="183"/>
      <c r="F30" s="512">
        <v>4</v>
      </c>
      <c r="G30" s="183"/>
      <c r="H30" s="512" t="s">
        <v>1</v>
      </c>
      <c r="I30" s="183"/>
      <c r="J30" s="512" t="s">
        <v>1</v>
      </c>
      <c r="K30" s="183"/>
      <c r="L30" s="512" t="s">
        <v>1</v>
      </c>
      <c r="M30" s="183"/>
      <c r="N30" s="512" t="s">
        <v>1</v>
      </c>
      <c r="O30" s="183"/>
      <c r="P30" s="512" t="s">
        <v>1</v>
      </c>
      <c r="Q30" s="183"/>
      <c r="R30" s="512" t="s">
        <v>1</v>
      </c>
      <c r="S30" s="22"/>
      <c r="T30" s="148"/>
      <c r="U30" s="146"/>
      <c r="V30" s="146"/>
      <c r="W30" s="146"/>
      <c r="X30" s="146"/>
      <c r="Y30" s="41"/>
    </row>
    <row r="31" spans="1:26" s="40" customFormat="1" ht="13.5" customHeight="1" x14ac:dyDescent="0.2">
      <c r="A31" s="149" t="s">
        <v>410</v>
      </c>
      <c r="B31" s="512">
        <f t="shared" si="10"/>
        <v>1</v>
      </c>
      <c r="C31" s="183"/>
      <c r="D31" s="512" t="s">
        <v>229</v>
      </c>
      <c r="E31" s="183"/>
      <c r="F31" s="512">
        <v>1</v>
      </c>
      <c r="G31" s="183"/>
      <c r="H31" s="512" t="s">
        <v>1</v>
      </c>
      <c r="I31" s="183"/>
      <c r="J31" s="512" t="s">
        <v>1</v>
      </c>
      <c r="K31" s="183"/>
      <c r="L31" s="512" t="s">
        <v>1</v>
      </c>
      <c r="M31" s="183"/>
      <c r="N31" s="512" t="s">
        <v>1</v>
      </c>
      <c r="O31" s="183"/>
      <c r="P31" s="512" t="s">
        <v>1</v>
      </c>
      <c r="Q31" s="183"/>
      <c r="R31" s="512" t="s">
        <v>229</v>
      </c>
      <c r="S31" s="22"/>
      <c r="T31" s="148"/>
      <c r="U31" s="146"/>
      <c r="V31" s="146"/>
      <c r="W31" s="146"/>
      <c r="X31" s="146"/>
      <c r="Y31" s="41"/>
    </row>
    <row r="32" spans="1:26" s="677" customFormat="1" ht="14.1" customHeight="1" x14ac:dyDescent="0.2">
      <c r="A32" s="149" t="s">
        <v>425</v>
      </c>
      <c r="B32" s="512">
        <f t="shared" si="10"/>
        <v>7</v>
      </c>
      <c r="C32" s="183"/>
      <c r="D32" s="512">
        <v>4</v>
      </c>
      <c r="E32" s="183"/>
      <c r="F32" s="512">
        <v>3</v>
      </c>
      <c r="G32" s="183"/>
      <c r="H32" s="512" t="s">
        <v>1</v>
      </c>
      <c r="I32" s="183"/>
      <c r="J32" s="512" t="s">
        <v>1</v>
      </c>
      <c r="K32" s="183"/>
      <c r="L32" s="512" t="s">
        <v>1</v>
      </c>
      <c r="M32" s="183"/>
      <c r="N32" s="512" t="s">
        <v>1</v>
      </c>
      <c r="O32" s="183"/>
      <c r="P32" s="512" t="s">
        <v>1</v>
      </c>
      <c r="Q32" s="183"/>
      <c r="R32" s="512" t="s">
        <v>1</v>
      </c>
      <c r="S32" s="183"/>
      <c r="T32" s="148"/>
      <c r="U32" s="146"/>
      <c r="V32" s="146"/>
      <c r="W32" s="146"/>
      <c r="X32" s="146"/>
    </row>
    <row r="33" spans="1:24" s="677" customFormat="1" ht="14.1" customHeight="1" x14ac:dyDescent="0.2">
      <c r="A33" s="678" t="s">
        <v>493</v>
      </c>
      <c r="B33" s="521">
        <f t="shared" si="10"/>
        <v>18</v>
      </c>
      <c r="C33" s="522"/>
      <c r="D33" s="521">
        <v>3</v>
      </c>
      <c r="E33" s="522"/>
      <c r="F33" s="521">
        <v>15</v>
      </c>
      <c r="G33" s="522"/>
      <c r="H33" s="521" t="s">
        <v>229</v>
      </c>
      <c r="I33" s="522"/>
      <c r="J33" s="521" t="s">
        <v>229</v>
      </c>
      <c r="K33" s="522"/>
      <c r="L33" s="521" t="s">
        <v>229</v>
      </c>
      <c r="M33" s="522"/>
      <c r="N33" s="521" t="s">
        <v>229</v>
      </c>
      <c r="O33" s="522"/>
      <c r="P33" s="521" t="s">
        <v>229</v>
      </c>
      <c r="Q33" s="522"/>
      <c r="R33" s="521" t="s">
        <v>229</v>
      </c>
      <c r="S33" s="522"/>
      <c r="T33" s="148"/>
      <c r="U33" s="146"/>
      <c r="V33" s="146"/>
      <c r="W33" s="146"/>
      <c r="X33" s="146"/>
    </row>
    <row r="34" spans="1:24" s="81" customFormat="1" ht="23.1" customHeight="1" x14ac:dyDescent="0.2">
      <c r="B34" s="671"/>
      <c r="D34" s="671"/>
      <c r="F34" s="671"/>
      <c r="H34" s="671"/>
      <c r="J34" s="671"/>
      <c r="L34" s="671"/>
      <c r="N34" s="671"/>
      <c r="P34" s="671"/>
      <c r="R34" s="671"/>
      <c r="T34" s="671"/>
      <c r="V34" s="671"/>
      <c r="X34" s="671"/>
    </row>
    <row r="35" spans="1:24" s="81" customFormat="1" ht="9.9" customHeight="1" x14ac:dyDescent="0.2">
      <c r="B35" s="671"/>
      <c r="D35" s="671"/>
      <c r="F35" s="671"/>
      <c r="H35" s="671"/>
      <c r="J35" s="671"/>
      <c r="L35" s="671"/>
      <c r="N35" s="671"/>
      <c r="P35" s="671"/>
      <c r="R35" s="671"/>
      <c r="T35" s="671"/>
      <c r="V35" s="671"/>
      <c r="X35" s="671"/>
    </row>
  </sheetData>
  <sheetProtection sheet="1" objects="1" scenarios="1"/>
  <mergeCells count="56">
    <mergeCell ref="A25:A27"/>
    <mergeCell ref="H25:M26"/>
    <mergeCell ref="L27:M27"/>
    <mergeCell ref="J27:K27"/>
    <mergeCell ref="D27:E27"/>
    <mergeCell ref="B27:C27"/>
    <mergeCell ref="H27:I27"/>
    <mergeCell ref="F27:G27"/>
    <mergeCell ref="B25:G25"/>
    <mergeCell ref="B26:G26"/>
    <mergeCell ref="V5:W5"/>
    <mergeCell ref="B16:G17"/>
    <mergeCell ref="B18:C18"/>
    <mergeCell ref="D18:E18"/>
    <mergeCell ref="H16:M16"/>
    <mergeCell ref="L18:M18"/>
    <mergeCell ref="H18:I18"/>
    <mergeCell ref="N16:S16"/>
    <mergeCell ref="N17:S17"/>
    <mergeCell ref="A15:X15"/>
    <mergeCell ref="T16:Y17"/>
    <mergeCell ref="A16:A18"/>
    <mergeCell ref="A13:X13"/>
    <mergeCell ref="H17:M17"/>
    <mergeCell ref="R27:S27"/>
    <mergeCell ref="P27:Q27"/>
    <mergeCell ref="N27:O27"/>
    <mergeCell ref="D5:E5"/>
    <mergeCell ref="B5:C5"/>
    <mergeCell ref="T25:X26"/>
    <mergeCell ref="T18:U18"/>
    <mergeCell ref="V18:W18"/>
    <mergeCell ref="X18:Y18"/>
    <mergeCell ref="F18:G18"/>
    <mergeCell ref="N18:O18"/>
    <mergeCell ref="P18:Q18"/>
    <mergeCell ref="J18:K18"/>
    <mergeCell ref="R18:S18"/>
    <mergeCell ref="N25:S25"/>
    <mergeCell ref="N26:S26"/>
    <mergeCell ref="A1:X1"/>
    <mergeCell ref="A3:X3"/>
    <mergeCell ref="B4:G4"/>
    <mergeCell ref="H4:M4"/>
    <mergeCell ref="N4:S4"/>
    <mergeCell ref="T4:Y4"/>
    <mergeCell ref="A4:A5"/>
    <mergeCell ref="R5:S5"/>
    <mergeCell ref="T5:U5"/>
    <mergeCell ref="X5:Y5"/>
    <mergeCell ref="P5:Q5"/>
    <mergeCell ref="N5:O5"/>
    <mergeCell ref="L5:M5"/>
    <mergeCell ref="J5:K5"/>
    <mergeCell ref="H5:I5"/>
    <mergeCell ref="F5:G5"/>
  </mergeCells>
  <phoneticPr fontId="7"/>
  <pageMargins left="0.70866141732283472" right="0.70866141732283472" top="0.78740157480314965" bottom="0.78740157480314965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AK41"/>
  <sheetViews>
    <sheetView showGridLines="0" zoomScaleNormal="100" zoomScaleSheetLayoutView="72" workbookViewId="0">
      <selection activeCell="AL1" sqref="AL1"/>
    </sheetView>
  </sheetViews>
  <sheetFormatPr defaultColWidth="9" defaultRowHeight="13.2" x14ac:dyDescent="0.2"/>
  <cols>
    <col min="1" max="1" width="9.33203125" style="81" customWidth="1"/>
    <col min="2" max="2" width="5" style="671" customWidth="1"/>
    <col min="3" max="3" width="0.44140625" style="81" customWidth="1"/>
    <col min="4" max="4" width="4.109375" style="671" customWidth="1"/>
    <col min="5" max="5" width="0.33203125" style="81" customWidth="1"/>
    <col min="6" max="6" width="4.109375" style="671" customWidth="1"/>
    <col min="7" max="7" width="0.33203125" style="81" customWidth="1"/>
    <col min="8" max="8" width="5" style="671" customWidth="1"/>
    <col min="9" max="9" width="0.33203125" style="81" customWidth="1"/>
    <col min="10" max="10" width="5" style="671" customWidth="1"/>
    <col min="11" max="11" width="0.33203125" style="81" customWidth="1"/>
    <col min="12" max="12" width="4.21875" style="671" customWidth="1"/>
    <col min="13" max="13" width="0.33203125" style="81" customWidth="1"/>
    <col min="14" max="14" width="3.6640625" style="671" customWidth="1"/>
    <col min="15" max="15" width="0.33203125" style="81" customWidth="1"/>
    <col min="16" max="16" width="4.109375" style="671" customWidth="1"/>
    <col min="17" max="17" width="0.33203125" style="81" customWidth="1"/>
    <col min="18" max="18" width="4.109375" style="671" customWidth="1"/>
    <col min="19" max="19" width="0.33203125" style="81" customWidth="1"/>
    <col min="20" max="20" width="3.6640625" style="671" customWidth="1"/>
    <col min="21" max="21" width="0.33203125" style="81" customWidth="1"/>
    <col min="22" max="22" width="3.6640625" style="671" customWidth="1"/>
    <col min="23" max="23" width="0.33203125" style="81" customWidth="1"/>
    <col min="24" max="24" width="3.6640625" style="671" customWidth="1"/>
    <col min="25" max="25" width="0.33203125" style="81" customWidth="1"/>
    <col min="26" max="26" width="3.6640625" style="671" customWidth="1"/>
    <col min="27" max="27" width="0.33203125" style="81" customWidth="1"/>
    <col min="28" max="28" width="3.6640625" style="671" customWidth="1"/>
    <col min="29" max="29" width="0.33203125" style="81" customWidth="1"/>
    <col min="30" max="30" width="3.6640625" style="671" customWidth="1"/>
    <col min="31" max="31" width="0.33203125" style="81" customWidth="1"/>
    <col min="32" max="32" width="3.6640625" style="671" customWidth="1"/>
    <col min="33" max="33" width="0.33203125" style="81" customWidth="1"/>
    <col min="34" max="34" width="3.6640625" style="671" customWidth="1"/>
    <col min="35" max="35" width="0.33203125" style="81" customWidth="1"/>
    <col min="36" max="36" width="3.6640625" style="671" customWidth="1"/>
    <col min="37" max="37" width="0.33203125" style="81" customWidth="1"/>
    <col min="38" max="38" width="2.88671875" style="81" customWidth="1"/>
    <col min="39" max="16384" width="9" style="81"/>
  </cols>
  <sheetData>
    <row r="1" spans="1:37" s="40" customFormat="1" ht="22.95" customHeight="1" x14ac:dyDescent="0.2">
      <c r="A1" s="1" t="s">
        <v>414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</row>
    <row r="2" spans="1:37" s="40" customFormat="1" ht="22.95" customHeight="1" x14ac:dyDescent="0.2">
      <c r="B2" s="41"/>
      <c r="D2" s="41"/>
      <c r="F2" s="41"/>
      <c r="H2" s="41"/>
      <c r="J2" s="41"/>
      <c r="L2" s="41"/>
      <c r="N2" s="41"/>
      <c r="P2" s="41"/>
      <c r="R2" s="41"/>
      <c r="T2" s="41"/>
      <c r="V2" s="41"/>
      <c r="X2" s="41"/>
      <c r="Z2" s="41"/>
      <c r="AB2" s="41"/>
      <c r="AD2" s="41"/>
      <c r="AF2" s="41"/>
      <c r="AH2" s="41"/>
      <c r="AJ2" s="41"/>
    </row>
    <row r="3" spans="1:37" s="40" customFormat="1" ht="22.95" customHeight="1" x14ac:dyDescent="0.2">
      <c r="A3" s="144" t="s">
        <v>307</v>
      </c>
      <c r="B3" s="144"/>
      <c r="C3" s="144"/>
      <c r="D3" s="144"/>
      <c r="E3" s="144"/>
      <c r="F3" s="144"/>
      <c r="G3" s="144"/>
      <c r="H3" s="144"/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144"/>
      <c r="Z3" s="144"/>
      <c r="AA3" s="144"/>
      <c r="AB3" s="144"/>
      <c r="AC3" s="144"/>
      <c r="AD3" s="144"/>
      <c r="AE3" s="144"/>
      <c r="AF3" s="144"/>
      <c r="AG3" s="144"/>
      <c r="AH3" s="144"/>
      <c r="AI3" s="144"/>
      <c r="AJ3" s="144"/>
    </row>
    <row r="4" spans="1:37" s="40" customFormat="1" ht="12.9" customHeight="1" x14ac:dyDescent="0.2">
      <c r="A4" s="637" t="s">
        <v>14</v>
      </c>
      <c r="B4" s="508" t="s">
        <v>61</v>
      </c>
      <c r="C4" s="638"/>
      <c r="D4" s="638"/>
      <c r="E4" s="638"/>
      <c r="F4" s="638"/>
      <c r="G4" s="639"/>
      <c r="H4" s="640" t="s">
        <v>58</v>
      </c>
      <c r="I4" s="7"/>
      <c r="J4" s="7"/>
      <c r="K4" s="7"/>
      <c r="L4" s="7"/>
      <c r="M4" s="7"/>
      <c r="N4" s="7"/>
      <c r="O4" s="7"/>
      <c r="P4" s="7"/>
      <c r="Q4" s="7"/>
      <c r="R4" s="7"/>
      <c r="S4" s="9"/>
      <c r="T4" s="641" t="s">
        <v>308</v>
      </c>
      <c r="U4" s="642"/>
      <c r="V4" s="642"/>
      <c r="W4" s="642"/>
      <c r="X4" s="642"/>
      <c r="Y4" s="643"/>
      <c r="Z4" s="641" t="s">
        <v>271</v>
      </c>
      <c r="AA4" s="642"/>
      <c r="AB4" s="642"/>
      <c r="AC4" s="642"/>
      <c r="AD4" s="642"/>
      <c r="AE4" s="643"/>
      <c r="AF4" s="644" t="s">
        <v>202</v>
      </c>
      <c r="AG4" s="645"/>
      <c r="AH4" s="645"/>
      <c r="AI4" s="645"/>
      <c r="AJ4" s="645"/>
      <c r="AK4" s="646"/>
    </row>
    <row r="5" spans="1:37" s="40" customFormat="1" ht="12.9" customHeight="1" x14ac:dyDescent="0.2">
      <c r="A5" s="647"/>
      <c r="B5" s="510"/>
      <c r="C5" s="648"/>
      <c r="D5" s="648"/>
      <c r="E5" s="648"/>
      <c r="F5" s="648"/>
      <c r="G5" s="649"/>
      <c r="H5" s="640" t="s">
        <v>59</v>
      </c>
      <c r="I5" s="7"/>
      <c r="J5" s="7"/>
      <c r="K5" s="7"/>
      <c r="L5" s="7"/>
      <c r="M5" s="9"/>
      <c r="N5" s="6" t="s">
        <v>60</v>
      </c>
      <c r="O5" s="7"/>
      <c r="P5" s="7"/>
      <c r="Q5" s="7"/>
      <c r="R5" s="7"/>
      <c r="S5" s="9"/>
      <c r="T5" s="650" t="s">
        <v>309</v>
      </c>
      <c r="U5" s="651"/>
      <c r="V5" s="651"/>
      <c r="W5" s="651"/>
      <c r="X5" s="651"/>
      <c r="Y5" s="652"/>
      <c r="Z5" s="650" t="s">
        <v>310</v>
      </c>
      <c r="AA5" s="651"/>
      <c r="AB5" s="651"/>
      <c r="AC5" s="651"/>
      <c r="AD5" s="651"/>
      <c r="AE5" s="652"/>
      <c r="AF5" s="650" t="s">
        <v>415</v>
      </c>
      <c r="AG5" s="651"/>
      <c r="AH5" s="651"/>
      <c r="AI5" s="651"/>
      <c r="AJ5" s="651"/>
      <c r="AK5" s="653"/>
    </row>
    <row r="6" spans="1:37" s="40" customFormat="1" ht="12.9" customHeight="1" x14ac:dyDescent="0.2">
      <c r="A6" s="654"/>
      <c r="B6" s="6" t="s">
        <v>0</v>
      </c>
      <c r="C6" s="9"/>
      <c r="D6" s="6" t="s">
        <v>30</v>
      </c>
      <c r="E6" s="9"/>
      <c r="F6" s="6" t="s">
        <v>31</v>
      </c>
      <c r="G6" s="8"/>
      <c r="H6" s="640" t="s">
        <v>0</v>
      </c>
      <c r="I6" s="9"/>
      <c r="J6" s="6" t="s">
        <v>30</v>
      </c>
      <c r="K6" s="9"/>
      <c r="L6" s="6" t="s">
        <v>31</v>
      </c>
      <c r="M6" s="9"/>
      <c r="N6" s="6" t="s">
        <v>0</v>
      </c>
      <c r="O6" s="9"/>
      <c r="P6" s="6" t="s">
        <v>30</v>
      </c>
      <c r="Q6" s="9"/>
      <c r="R6" s="6" t="s">
        <v>31</v>
      </c>
      <c r="S6" s="9"/>
      <c r="T6" s="6" t="s">
        <v>0</v>
      </c>
      <c r="U6" s="9"/>
      <c r="V6" s="6" t="s">
        <v>30</v>
      </c>
      <c r="W6" s="9"/>
      <c r="X6" s="6" t="s">
        <v>31</v>
      </c>
      <c r="Y6" s="9"/>
      <c r="Z6" s="6" t="s">
        <v>0</v>
      </c>
      <c r="AA6" s="9"/>
      <c r="AB6" s="6" t="s">
        <v>30</v>
      </c>
      <c r="AC6" s="9"/>
      <c r="AD6" s="6" t="s">
        <v>31</v>
      </c>
      <c r="AE6" s="9"/>
      <c r="AF6" s="6" t="s">
        <v>0</v>
      </c>
      <c r="AG6" s="9"/>
      <c r="AH6" s="6" t="s">
        <v>30</v>
      </c>
      <c r="AI6" s="9"/>
      <c r="AJ6" s="6" t="s">
        <v>270</v>
      </c>
      <c r="AK6" s="9"/>
    </row>
    <row r="7" spans="1:37" s="40" customFormat="1" ht="14.1" customHeight="1" x14ac:dyDescent="0.2">
      <c r="A7" s="655" t="s">
        <v>499</v>
      </c>
      <c r="B7" s="656">
        <f t="shared" ref="B7:B12" si="0">D7+F7</f>
        <v>1360</v>
      </c>
      <c r="C7" s="657"/>
      <c r="D7" s="658">
        <f>J7+P7+V7+AB7+AH7</f>
        <v>684</v>
      </c>
      <c r="E7" s="657"/>
      <c r="F7" s="658">
        <f t="shared" ref="F7:F12" si="1">SUM(L7,R7,X7,AD7,AJ7)</f>
        <v>676</v>
      </c>
      <c r="G7" s="659"/>
      <c r="H7" s="660">
        <f t="shared" ref="H7:H12" si="2">J7+L7</f>
        <v>1273</v>
      </c>
      <c r="I7" s="657"/>
      <c r="J7" s="661">
        <v>640</v>
      </c>
      <c r="K7" s="657"/>
      <c r="L7" s="661">
        <v>633</v>
      </c>
      <c r="M7" s="657"/>
      <c r="N7" s="658">
        <f t="shared" ref="N7:N12" si="3">P7+R7</f>
        <v>25</v>
      </c>
      <c r="O7" s="657"/>
      <c r="P7" s="661">
        <v>14</v>
      </c>
      <c r="Q7" s="657"/>
      <c r="R7" s="661">
        <v>11</v>
      </c>
      <c r="S7" s="657"/>
      <c r="T7" s="658">
        <f>SUM(V7:X7)</f>
        <v>3</v>
      </c>
      <c r="U7" s="657"/>
      <c r="V7" s="658">
        <v>2</v>
      </c>
      <c r="W7" s="657"/>
      <c r="X7" s="658">
        <v>1</v>
      </c>
      <c r="Y7" s="657"/>
      <c r="Z7" s="658">
        <f t="shared" ref="Z7:Z12" si="4">AB7+AD7</f>
        <v>40</v>
      </c>
      <c r="AA7" s="657"/>
      <c r="AB7" s="661">
        <v>17</v>
      </c>
      <c r="AC7" s="657"/>
      <c r="AD7" s="661">
        <v>23</v>
      </c>
      <c r="AE7" s="657"/>
      <c r="AF7" s="658">
        <f t="shared" ref="AF7:AF12" si="5">SUM(AH7:AJ7)</f>
        <v>19</v>
      </c>
      <c r="AG7" s="657"/>
      <c r="AH7" s="661">
        <v>11</v>
      </c>
      <c r="AI7" s="657"/>
      <c r="AJ7" s="661">
        <v>8</v>
      </c>
      <c r="AK7" s="662"/>
    </row>
    <row r="8" spans="1:37" s="40" customFormat="1" ht="14.1" customHeight="1" x14ac:dyDescent="0.2">
      <c r="A8" s="655" t="s">
        <v>416</v>
      </c>
      <c r="B8" s="656">
        <f t="shared" si="0"/>
        <v>1316</v>
      </c>
      <c r="C8" s="657"/>
      <c r="D8" s="658">
        <f>J8+P8+V8+AB8+AH8</f>
        <v>630</v>
      </c>
      <c r="E8" s="657"/>
      <c r="F8" s="658">
        <f t="shared" si="1"/>
        <v>686</v>
      </c>
      <c r="G8" s="659"/>
      <c r="H8" s="660">
        <f t="shared" si="2"/>
        <v>1237</v>
      </c>
      <c r="I8" s="657"/>
      <c r="J8" s="661">
        <v>588</v>
      </c>
      <c r="K8" s="657"/>
      <c r="L8" s="661">
        <v>649</v>
      </c>
      <c r="M8" s="657"/>
      <c r="N8" s="658">
        <f t="shared" si="3"/>
        <v>11</v>
      </c>
      <c r="O8" s="657"/>
      <c r="P8" s="661">
        <v>5</v>
      </c>
      <c r="Q8" s="657"/>
      <c r="R8" s="661">
        <v>6</v>
      </c>
      <c r="S8" s="657"/>
      <c r="T8" s="658">
        <f>SUM(V8:X8)</f>
        <v>6</v>
      </c>
      <c r="U8" s="657"/>
      <c r="V8" s="658">
        <v>5</v>
      </c>
      <c r="W8" s="657"/>
      <c r="X8" s="658">
        <v>1</v>
      </c>
      <c r="Y8" s="657"/>
      <c r="Z8" s="658">
        <f t="shared" si="4"/>
        <v>44</v>
      </c>
      <c r="AA8" s="657"/>
      <c r="AB8" s="661">
        <v>20</v>
      </c>
      <c r="AC8" s="657"/>
      <c r="AD8" s="661">
        <v>24</v>
      </c>
      <c r="AE8" s="657"/>
      <c r="AF8" s="658">
        <f t="shared" si="5"/>
        <v>18</v>
      </c>
      <c r="AG8" s="657"/>
      <c r="AH8" s="661">
        <v>12</v>
      </c>
      <c r="AI8" s="657"/>
      <c r="AJ8" s="661">
        <v>6</v>
      </c>
      <c r="AK8" s="662"/>
    </row>
    <row r="9" spans="1:37" s="663" customFormat="1" ht="14.1" customHeight="1" x14ac:dyDescent="0.2">
      <c r="A9" s="655" t="s">
        <v>417</v>
      </c>
      <c r="B9" s="656">
        <f t="shared" si="0"/>
        <v>1316</v>
      </c>
      <c r="C9" s="657"/>
      <c r="D9" s="658">
        <f>J9+P9+AB9+AH9</f>
        <v>648</v>
      </c>
      <c r="E9" s="657"/>
      <c r="F9" s="658">
        <f t="shared" si="1"/>
        <v>668</v>
      </c>
      <c r="G9" s="659"/>
      <c r="H9" s="660">
        <f t="shared" si="2"/>
        <v>1242</v>
      </c>
      <c r="I9" s="657"/>
      <c r="J9" s="661">
        <v>612</v>
      </c>
      <c r="K9" s="657"/>
      <c r="L9" s="661">
        <v>630</v>
      </c>
      <c r="M9" s="657"/>
      <c r="N9" s="658">
        <f t="shared" si="3"/>
        <v>11</v>
      </c>
      <c r="O9" s="657"/>
      <c r="P9" s="661">
        <v>3</v>
      </c>
      <c r="Q9" s="657"/>
      <c r="R9" s="661">
        <v>8</v>
      </c>
      <c r="S9" s="657"/>
      <c r="T9" s="658" t="s">
        <v>229</v>
      </c>
      <c r="U9" s="657"/>
      <c r="V9" s="658" t="s">
        <v>229</v>
      </c>
      <c r="W9" s="657"/>
      <c r="X9" s="658" t="s">
        <v>229</v>
      </c>
      <c r="Y9" s="657"/>
      <c r="Z9" s="658">
        <f t="shared" si="4"/>
        <v>35</v>
      </c>
      <c r="AA9" s="657"/>
      <c r="AB9" s="661">
        <v>16</v>
      </c>
      <c r="AC9" s="657"/>
      <c r="AD9" s="661">
        <v>19</v>
      </c>
      <c r="AE9" s="657"/>
      <c r="AF9" s="658">
        <f t="shared" si="5"/>
        <v>28</v>
      </c>
      <c r="AG9" s="657"/>
      <c r="AH9" s="661">
        <v>17</v>
      </c>
      <c r="AI9" s="657"/>
      <c r="AJ9" s="661">
        <v>11</v>
      </c>
      <c r="AK9" s="657"/>
    </row>
    <row r="10" spans="1:37" s="569" customFormat="1" ht="14.1" customHeight="1" x14ac:dyDescent="0.2">
      <c r="A10" s="655" t="s">
        <v>418</v>
      </c>
      <c r="B10" s="656">
        <f t="shared" si="0"/>
        <v>1314</v>
      </c>
      <c r="C10" s="657"/>
      <c r="D10" s="658">
        <f>J10+P10+V10+AB10+AH10</f>
        <v>643</v>
      </c>
      <c r="E10" s="657"/>
      <c r="F10" s="658">
        <f t="shared" si="1"/>
        <v>671</v>
      </c>
      <c r="G10" s="659"/>
      <c r="H10" s="660">
        <f t="shared" si="2"/>
        <v>1223</v>
      </c>
      <c r="I10" s="657"/>
      <c r="J10" s="661">
        <v>597</v>
      </c>
      <c r="K10" s="657"/>
      <c r="L10" s="661">
        <v>626</v>
      </c>
      <c r="M10" s="657"/>
      <c r="N10" s="658">
        <f t="shared" si="3"/>
        <v>18</v>
      </c>
      <c r="O10" s="657"/>
      <c r="P10" s="661">
        <v>8</v>
      </c>
      <c r="Q10" s="657"/>
      <c r="R10" s="661">
        <v>10</v>
      </c>
      <c r="S10" s="657"/>
      <c r="T10" s="658">
        <f>SUM(V10:X10)</f>
        <v>5</v>
      </c>
      <c r="U10" s="657"/>
      <c r="V10" s="658">
        <v>4</v>
      </c>
      <c r="W10" s="657"/>
      <c r="X10" s="658">
        <v>1</v>
      </c>
      <c r="Y10" s="657"/>
      <c r="Z10" s="658">
        <f t="shared" si="4"/>
        <v>50</v>
      </c>
      <c r="AA10" s="657"/>
      <c r="AB10" s="661">
        <v>19</v>
      </c>
      <c r="AC10" s="657"/>
      <c r="AD10" s="661">
        <v>31</v>
      </c>
      <c r="AE10" s="657"/>
      <c r="AF10" s="658">
        <f t="shared" si="5"/>
        <v>18</v>
      </c>
      <c r="AG10" s="657"/>
      <c r="AH10" s="661">
        <v>15</v>
      </c>
      <c r="AI10" s="657"/>
      <c r="AJ10" s="661">
        <v>3</v>
      </c>
      <c r="AK10" s="657"/>
    </row>
    <row r="11" spans="1:37" s="569" customFormat="1" ht="14.1" customHeight="1" x14ac:dyDescent="0.2">
      <c r="A11" s="655" t="s">
        <v>426</v>
      </c>
      <c r="B11" s="656">
        <f t="shared" si="0"/>
        <v>1335</v>
      </c>
      <c r="C11" s="657"/>
      <c r="D11" s="658">
        <f>J11+P11+V11+AB11+AH11</f>
        <v>658</v>
      </c>
      <c r="E11" s="657"/>
      <c r="F11" s="658">
        <f t="shared" si="1"/>
        <v>677</v>
      </c>
      <c r="G11" s="659"/>
      <c r="H11" s="660">
        <f t="shared" si="2"/>
        <v>1245</v>
      </c>
      <c r="I11" s="657"/>
      <c r="J11" s="661">
        <v>612</v>
      </c>
      <c r="K11" s="657"/>
      <c r="L11" s="661">
        <v>633</v>
      </c>
      <c r="M11" s="657"/>
      <c r="N11" s="658">
        <f t="shared" si="3"/>
        <v>15</v>
      </c>
      <c r="O11" s="657"/>
      <c r="P11" s="661">
        <v>8</v>
      </c>
      <c r="Q11" s="657"/>
      <c r="R11" s="661">
        <v>7</v>
      </c>
      <c r="S11" s="657"/>
      <c r="T11" s="658">
        <f>SUM(V11:X11)</f>
        <v>3</v>
      </c>
      <c r="U11" s="657"/>
      <c r="V11" s="658">
        <v>2</v>
      </c>
      <c r="W11" s="657"/>
      <c r="X11" s="658">
        <v>1</v>
      </c>
      <c r="Y11" s="657"/>
      <c r="Z11" s="658">
        <f t="shared" si="4"/>
        <v>52</v>
      </c>
      <c r="AA11" s="657"/>
      <c r="AB11" s="661">
        <v>23</v>
      </c>
      <c r="AC11" s="657"/>
      <c r="AD11" s="661">
        <v>29</v>
      </c>
      <c r="AE11" s="657"/>
      <c r="AF11" s="658">
        <f t="shared" si="5"/>
        <v>20</v>
      </c>
      <c r="AG11" s="657"/>
      <c r="AH11" s="661">
        <v>13</v>
      </c>
      <c r="AI11" s="657"/>
      <c r="AJ11" s="661">
        <v>7</v>
      </c>
      <c r="AK11" s="657"/>
    </row>
    <row r="12" spans="1:37" s="569" customFormat="1" ht="14.1" customHeight="1" x14ac:dyDescent="0.2">
      <c r="A12" s="664" t="s">
        <v>500</v>
      </c>
      <c r="B12" s="665">
        <f t="shared" si="0"/>
        <v>1327</v>
      </c>
      <c r="C12" s="666"/>
      <c r="D12" s="667">
        <f>J12+P12+V12+AB12+AH12</f>
        <v>695</v>
      </c>
      <c r="E12" s="666"/>
      <c r="F12" s="667">
        <f t="shared" si="1"/>
        <v>632</v>
      </c>
      <c r="G12" s="668"/>
      <c r="H12" s="669">
        <f t="shared" si="2"/>
        <v>1200</v>
      </c>
      <c r="I12" s="666"/>
      <c r="J12" s="670">
        <v>634</v>
      </c>
      <c r="K12" s="666"/>
      <c r="L12" s="670">
        <v>566</v>
      </c>
      <c r="M12" s="666"/>
      <c r="N12" s="667">
        <f t="shared" si="3"/>
        <v>20</v>
      </c>
      <c r="O12" s="666"/>
      <c r="P12" s="670">
        <v>9</v>
      </c>
      <c r="Q12" s="666"/>
      <c r="R12" s="670">
        <v>11</v>
      </c>
      <c r="S12" s="666"/>
      <c r="T12" s="667">
        <f>SUM(V12:X12)</f>
        <v>3</v>
      </c>
      <c r="U12" s="666"/>
      <c r="V12" s="667">
        <v>3</v>
      </c>
      <c r="W12" s="666"/>
      <c r="X12" s="667" t="s">
        <v>1</v>
      </c>
      <c r="Y12" s="666"/>
      <c r="Z12" s="667">
        <f t="shared" si="4"/>
        <v>71</v>
      </c>
      <c r="AA12" s="666"/>
      <c r="AB12" s="670">
        <v>27</v>
      </c>
      <c r="AC12" s="666"/>
      <c r="AD12" s="670">
        <v>44</v>
      </c>
      <c r="AE12" s="666"/>
      <c r="AF12" s="667">
        <f t="shared" si="5"/>
        <v>33</v>
      </c>
      <c r="AG12" s="666"/>
      <c r="AH12" s="670">
        <v>22</v>
      </c>
      <c r="AI12" s="666"/>
      <c r="AJ12" s="670">
        <v>11</v>
      </c>
      <c r="AK12" s="666"/>
    </row>
    <row r="13" spans="1:37" s="81" customFormat="1" ht="23.1" customHeight="1" x14ac:dyDescent="0.2">
      <c r="B13" s="671"/>
      <c r="D13" s="671"/>
      <c r="F13" s="671"/>
      <c r="H13" s="671"/>
      <c r="J13" s="671"/>
      <c r="L13" s="671"/>
      <c r="N13" s="671"/>
      <c r="P13" s="671"/>
      <c r="R13" s="671"/>
      <c r="T13" s="671"/>
      <c r="V13" s="671"/>
      <c r="X13" s="671"/>
      <c r="Z13" s="671"/>
      <c r="AB13" s="671"/>
      <c r="AD13" s="671"/>
      <c r="AF13" s="671"/>
      <c r="AH13" s="671"/>
      <c r="AJ13" s="671"/>
    </row>
    <row r="40" spans="2:36" s="81" customFormat="1" ht="9.75" customHeight="1" x14ac:dyDescent="0.2">
      <c r="B40" s="671"/>
      <c r="D40" s="671"/>
      <c r="F40" s="671"/>
      <c r="H40" s="671"/>
      <c r="J40" s="671"/>
      <c r="L40" s="671"/>
      <c r="N40" s="671"/>
      <c r="P40" s="671"/>
      <c r="R40" s="671"/>
      <c r="T40" s="671"/>
      <c r="V40" s="671"/>
      <c r="X40" s="671"/>
      <c r="Z40" s="671"/>
      <c r="AB40" s="671"/>
      <c r="AD40" s="671"/>
      <c r="AF40" s="671"/>
      <c r="AH40" s="671"/>
      <c r="AJ40" s="671"/>
    </row>
    <row r="41" spans="2:36" s="81" customFormat="1" ht="23.1" customHeight="1" x14ac:dyDescent="0.2">
      <c r="B41" s="671"/>
      <c r="D41" s="671"/>
      <c r="F41" s="671"/>
      <c r="H41" s="671"/>
      <c r="J41" s="671"/>
      <c r="L41" s="671"/>
      <c r="N41" s="671"/>
      <c r="P41" s="671"/>
      <c r="R41" s="671"/>
      <c r="T41" s="671"/>
      <c r="V41" s="671"/>
      <c r="X41" s="671"/>
      <c r="Z41" s="671"/>
      <c r="AB41" s="671"/>
      <c r="AD41" s="671"/>
      <c r="AF41" s="671"/>
      <c r="AH41" s="671"/>
      <c r="AJ41" s="671"/>
    </row>
  </sheetData>
  <sheetProtection sheet="1" objects="1" scenarios="1"/>
  <mergeCells count="31">
    <mergeCell ref="A4:A6"/>
    <mergeCell ref="P6:Q6"/>
    <mergeCell ref="Z4:AE4"/>
    <mergeCell ref="AJ6:AK6"/>
    <mergeCell ref="AF4:AJ4"/>
    <mergeCell ref="J6:K6"/>
    <mergeCell ref="T6:U6"/>
    <mergeCell ref="B4:G5"/>
    <mergeCell ref="L6:M6"/>
    <mergeCell ref="Z5:AE5"/>
    <mergeCell ref="R6:S6"/>
    <mergeCell ref="N5:S5"/>
    <mergeCell ref="H6:I6"/>
    <mergeCell ref="AD6:AE6"/>
    <mergeCell ref="AF5:AJ5"/>
    <mergeCell ref="A1:AJ1"/>
    <mergeCell ref="AH6:AI6"/>
    <mergeCell ref="X6:Y6"/>
    <mergeCell ref="Z6:AA6"/>
    <mergeCell ref="AB6:AC6"/>
    <mergeCell ref="H5:M5"/>
    <mergeCell ref="A3:AJ3"/>
    <mergeCell ref="B6:C6"/>
    <mergeCell ref="T4:Y4"/>
    <mergeCell ref="T5:Y5"/>
    <mergeCell ref="H4:S4"/>
    <mergeCell ref="N6:O6"/>
    <mergeCell ref="D6:E6"/>
    <mergeCell ref="AF6:AG6"/>
    <mergeCell ref="V6:W6"/>
    <mergeCell ref="F6:G6"/>
  </mergeCells>
  <phoneticPr fontId="7"/>
  <pageMargins left="0.70866141732283472" right="0.70866141732283472" top="0.78740157480314965" bottom="0.78740157480314965" header="0.51181102362204722" footer="0.51181102362204722"/>
  <pageSetup paperSize="9" orientation="portrait" r:id="rId1"/>
  <headerFooter alignWithMargins="0"/>
  <ignoredErrors>
    <ignoredError sqref="D9" formula="1"/>
  </ignoredErrors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AC40"/>
  <sheetViews>
    <sheetView showGridLines="0" zoomScaleNormal="100" zoomScaleSheetLayoutView="89" workbookViewId="0">
      <selection activeCell="W1" sqref="W1"/>
    </sheetView>
  </sheetViews>
  <sheetFormatPr defaultColWidth="9" defaultRowHeight="13.2" x14ac:dyDescent="0.2"/>
  <cols>
    <col min="1" max="1" width="7.77734375" style="276" customWidth="1"/>
    <col min="2" max="2" width="8.77734375" style="276" customWidth="1"/>
    <col min="3" max="3" width="7.77734375" style="277" customWidth="1"/>
    <col min="4" max="4" width="1.109375" style="276" customWidth="1"/>
    <col min="5" max="5" width="6.44140625" style="277" customWidth="1"/>
    <col min="6" max="6" width="0.44140625" style="276" customWidth="1"/>
    <col min="7" max="7" width="6.44140625" style="277" customWidth="1"/>
    <col min="8" max="8" width="0.44140625" style="276" customWidth="1"/>
    <col min="9" max="9" width="6.44140625" style="277" customWidth="1"/>
    <col min="10" max="10" width="0.44140625" style="276" customWidth="1"/>
    <col min="11" max="11" width="6.44140625" style="277" customWidth="1"/>
    <col min="12" max="12" width="0.44140625" style="276" customWidth="1"/>
    <col min="13" max="13" width="6.44140625" style="277" customWidth="1"/>
    <col min="14" max="14" width="0.44140625" style="276" customWidth="1"/>
    <col min="15" max="15" width="6.44140625" style="277" customWidth="1"/>
    <col min="16" max="16" width="0.44140625" style="276" customWidth="1"/>
    <col min="17" max="17" width="6.44140625" style="277" customWidth="1"/>
    <col min="18" max="18" width="0.44140625" style="276" customWidth="1"/>
    <col min="19" max="19" width="6.44140625" style="277" customWidth="1"/>
    <col min="20" max="20" width="0.44140625" style="276" customWidth="1"/>
    <col min="21" max="21" width="6.44140625" style="277" customWidth="1"/>
    <col min="22" max="22" width="0.44140625" style="276" customWidth="1"/>
    <col min="23" max="16384" width="9" style="276"/>
  </cols>
  <sheetData>
    <row r="1" spans="1:22" s="194" customFormat="1" ht="22.95" customHeight="1" x14ac:dyDescent="0.2">
      <c r="A1" s="397" t="s">
        <v>396</v>
      </c>
      <c r="B1" s="397"/>
      <c r="C1" s="397"/>
      <c r="D1" s="397"/>
      <c r="E1" s="397"/>
      <c r="F1" s="397"/>
      <c r="G1" s="397"/>
      <c r="H1" s="397"/>
      <c r="I1" s="397"/>
      <c r="J1" s="397"/>
      <c r="K1" s="397"/>
      <c r="L1" s="397"/>
      <c r="M1" s="397"/>
      <c r="N1" s="397"/>
      <c r="O1" s="397"/>
      <c r="P1" s="397"/>
      <c r="Q1" s="397"/>
      <c r="R1" s="397"/>
      <c r="S1" s="397"/>
      <c r="T1" s="397"/>
      <c r="U1" s="397"/>
      <c r="V1" s="589"/>
    </row>
    <row r="2" spans="1:22" s="194" customFormat="1" ht="22.95" customHeight="1" x14ac:dyDescent="0.2">
      <c r="A2" s="590"/>
      <c r="B2" s="589"/>
      <c r="C2" s="591"/>
      <c r="D2" s="589"/>
      <c r="E2" s="591"/>
      <c r="F2" s="589"/>
      <c r="G2" s="591"/>
      <c r="H2" s="589"/>
      <c r="I2" s="591"/>
      <c r="J2" s="589"/>
      <c r="K2" s="591"/>
      <c r="L2" s="589"/>
      <c r="M2" s="591"/>
      <c r="N2" s="589"/>
      <c r="O2" s="591"/>
      <c r="P2" s="589"/>
      <c r="Q2" s="591"/>
      <c r="R2" s="589"/>
      <c r="S2" s="591"/>
      <c r="T2" s="589"/>
      <c r="U2" s="591"/>
      <c r="V2" s="589"/>
    </row>
    <row r="3" spans="1:22" s="194" customFormat="1" ht="22.95" customHeight="1" x14ac:dyDescent="0.2">
      <c r="A3" s="592" t="s">
        <v>505</v>
      </c>
      <c r="B3" s="592"/>
      <c r="C3" s="592"/>
      <c r="D3" s="592"/>
      <c r="E3" s="592"/>
      <c r="F3" s="592"/>
      <c r="G3" s="592"/>
      <c r="H3" s="592"/>
      <c r="I3" s="592"/>
      <c r="J3" s="592"/>
      <c r="K3" s="592"/>
      <c r="L3" s="592"/>
      <c r="M3" s="592"/>
      <c r="N3" s="592"/>
      <c r="O3" s="592"/>
      <c r="P3" s="592"/>
      <c r="Q3" s="592"/>
      <c r="R3" s="592"/>
      <c r="S3" s="592"/>
      <c r="T3" s="592"/>
      <c r="U3" s="592"/>
      <c r="V3" s="592"/>
    </row>
    <row r="4" spans="1:22" s="194" customFormat="1" ht="15" customHeight="1" x14ac:dyDescent="0.2">
      <c r="A4" s="593" t="s">
        <v>32</v>
      </c>
      <c r="B4" s="594"/>
      <c r="C4" s="593" t="s">
        <v>0</v>
      </c>
      <c r="D4" s="595"/>
      <c r="E4" s="596" t="s">
        <v>62</v>
      </c>
      <c r="F4" s="594"/>
      <c r="G4" s="593" t="s">
        <v>34</v>
      </c>
      <c r="H4" s="594"/>
      <c r="I4" s="593" t="s">
        <v>35</v>
      </c>
      <c r="J4" s="594"/>
      <c r="K4" s="593" t="s">
        <v>36</v>
      </c>
      <c r="L4" s="594"/>
      <c r="M4" s="593" t="s">
        <v>63</v>
      </c>
      <c r="N4" s="594"/>
      <c r="O4" s="593" t="s">
        <v>38</v>
      </c>
      <c r="P4" s="594"/>
      <c r="Q4" s="593" t="s">
        <v>43</v>
      </c>
      <c r="R4" s="594"/>
      <c r="S4" s="593" t="s">
        <v>64</v>
      </c>
      <c r="T4" s="594"/>
      <c r="U4" s="593" t="s">
        <v>65</v>
      </c>
      <c r="V4" s="594"/>
    </row>
    <row r="5" spans="1:22" s="194" customFormat="1" ht="14.1" customHeight="1" x14ac:dyDescent="0.2">
      <c r="A5" s="202" t="s">
        <v>46</v>
      </c>
      <c r="B5" s="204"/>
      <c r="C5" s="597">
        <f t="shared" ref="C5:C14" si="0">SUM(E5:U5)</f>
        <v>146</v>
      </c>
      <c r="D5" s="598"/>
      <c r="E5" s="599">
        <v>22</v>
      </c>
      <c r="F5" s="600"/>
      <c r="G5" s="599">
        <v>18</v>
      </c>
      <c r="H5" s="600"/>
      <c r="I5" s="599">
        <v>11</v>
      </c>
      <c r="J5" s="600"/>
      <c r="K5" s="599">
        <v>19</v>
      </c>
      <c r="L5" s="600"/>
      <c r="M5" s="599">
        <v>15</v>
      </c>
      <c r="N5" s="600"/>
      <c r="O5" s="599">
        <v>24</v>
      </c>
      <c r="P5" s="600"/>
      <c r="Q5" s="599">
        <v>11</v>
      </c>
      <c r="R5" s="600"/>
      <c r="S5" s="599">
        <v>13</v>
      </c>
      <c r="T5" s="600"/>
      <c r="U5" s="601">
        <v>13</v>
      </c>
      <c r="V5" s="602"/>
    </row>
    <row r="6" spans="1:22" s="194" customFormat="1" ht="14.1" customHeight="1" x14ac:dyDescent="0.2">
      <c r="A6" s="202" t="s">
        <v>66</v>
      </c>
      <c r="B6" s="204"/>
      <c r="C6" s="603">
        <f>SUM(E6:U6)</f>
        <v>3942</v>
      </c>
      <c r="D6" s="598"/>
      <c r="E6" s="599">
        <v>671</v>
      </c>
      <c r="F6" s="600"/>
      <c r="G6" s="599">
        <v>572</v>
      </c>
      <c r="H6" s="600"/>
      <c r="I6" s="599">
        <v>272</v>
      </c>
      <c r="J6" s="600"/>
      <c r="K6" s="599">
        <v>370</v>
      </c>
      <c r="L6" s="600"/>
      <c r="M6" s="599">
        <v>351</v>
      </c>
      <c r="N6" s="600"/>
      <c r="O6" s="599">
        <v>599</v>
      </c>
      <c r="P6" s="600"/>
      <c r="Q6" s="599">
        <v>339</v>
      </c>
      <c r="R6" s="600"/>
      <c r="S6" s="599">
        <v>368</v>
      </c>
      <c r="T6" s="600"/>
      <c r="U6" s="601">
        <v>400</v>
      </c>
      <c r="V6" s="604"/>
    </row>
    <row r="7" spans="1:22" s="194" customFormat="1" ht="14.1" customHeight="1" x14ac:dyDescent="0.2">
      <c r="A7" s="605" t="s">
        <v>72</v>
      </c>
      <c r="B7" s="606" t="s">
        <v>67</v>
      </c>
      <c r="C7" s="597">
        <f>SUM(E7:U7)</f>
        <v>290</v>
      </c>
      <c r="D7" s="607"/>
      <c r="E7" s="608">
        <v>46</v>
      </c>
      <c r="F7" s="609"/>
      <c r="G7" s="608">
        <v>33</v>
      </c>
      <c r="H7" s="609"/>
      <c r="I7" s="608">
        <v>22</v>
      </c>
      <c r="J7" s="609"/>
      <c r="K7" s="608">
        <v>33</v>
      </c>
      <c r="L7" s="609"/>
      <c r="M7" s="608">
        <v>29</v>
      </c>
      <c r="N7" s="609"/>
      <c r="O7" s="608">
        <v>47</v>
      </c>
      <c r="P7" s="609"/>
      <c r="Q7" s="608">
        <v>23</v>
      </c>
      <c r="R7" s="609"/>
      <c r="S7" s="608">
        <v>30</v>
      </c>
      <c r="T7" s="609"/>
      <c r="U7" s="610">
        <v>27</v>
      </c>
      <c r="V7" s="602"/>
    </row>
    <row r="8" spans="1:22" s="194" customFormat="1" ht="14.1" customHeight="1" x14ac:dyDescent="0.2">
      <c r="A8" s="611"/>
      <c r="B8" s="606" t="s">
        <v>68</v>
      </c>
      <c r="C8" s="597">
        <f>SUM(E8:U8)</f>
        <v>14</v>
      </c>
      <c r="D8" s="598"/>
      <c r="E8" s="599">
        <v>3</v>
      </c>
      <c r="F8" s="600"/>
      <c r="G8" s="599">
        <v>2</v>
      </c>
      <c r="H8" s="600"/>
      <c r="I8" s="599">
        <v>1</v>
      </c>
      <c r="J8" s="600"/>
      <c r="K8" s="599">
        <v>1</v>
      </c>
      <c r="L8" s="600"/>
      <c r="M8" s="599">
        <v>1</v>
      </c>
      <c r="N8" s="600"/>
      <c r="O8" s="599">
        <v>2</v>
      </c>
      <c r="P8" s="600"/>
      <c r="Q8" s="599">
        <v>1</v>
      </c>
      <c r="R8" s="600"/>
      <c r="S8" s="599">
        <v>1</v>
      </c>
      <c r="T8" s="600"/>
      <c r="U8" s="599">
        <v>2</v>
      </c>
      <c r="V8" s="612"/>
    </row>
    <row r="9" spans="1:22" s="194" customFormat="1" ht="14.1" customHeight="1" x14ac:dyDescent="0.2">
      <c r="A9" s="613"/>
      <c r="B9" s="606" t="s">
        <v>0</v>
      </c>
      <c r="C9" s="603">
        <f t="shared" si="0"/>
        <v>304</v>
      </c>
      <c r="D9" s="614"/>
      <c r="E9" s="615">
        <f>SUM(E7:E8)</f>
        <v>49</v>
      </c>
      <c r="F9" s="616"/>
      <c r="G9" s="617">
        <f>SUM(G7:G8)</f>
        <v>35</v>
      </c>
      <c r="H9" s="616"/>
      <c r="I9" s="617">
        <f t="shared" ref="I9" si="1">SUM(I7:I8)</f>
        <v>23</v>
      </c>
      <c r="J9" s="616"/>
      <c r="K9" s="617">
        <f t="shared" ref="K9" si="2">SUM(K7:K8)</f>
        <v>34</v>
      </c>
      <c r="L9" s="616"/>
      <c r="M9" s="617">
        <f t="shared" ref="M9" si="3">SUM(M7:M8)</f>
        <v>30</v>
      </c>
      <c r="N9" s="616"/>
      <c r="O9" s="617">
        <f t="shared" ref="O9" si="4">SUM(O7:O8)</f>
        <v>49</v>
      </c>
      <c r="P9" s="616"/>
      <c r="Q9" s="617">
        <f t="shared" ref="Q9" si="5">SUM(Q7:Q8)</f>
        <v>24</v>
      </c>
      <c r="R9" s="616"/>
      <c r="S9" s="617">
        <f t="shared" ref="S9" si="6">SUM(S7:S8)</f>
        <v>31</v>
      </c>
      <c r="T9" s="616"/>
      <c r="U9" s="617">
        <f t="shared" ref="U9" si="7">SUM(U7:U8)</f>
        <v>29</v>
      </c>
      <c r="V9" s="618"/>
    </row>
    <row r="10" spans="1:22" s="194" customFormat="1" ht="14.1" customHeight="1" x14ac:dyDescent="0.2">
      <c r="A10" s="605" t="s">
        <v>272</v>
      </c>
      <c r="B10" s="606" t="s">
        <v>69</v>
      </c>
      <c r="C10" s="619">
        <f t="shared" si="0"/>
        <v>106961</v>
      </c>
      <c r="D10" s="620"/>
      <c r="E10" s="621">
        <v>12928</v>
      </c>
      <c r="F10" s="622"/>
      <c r="G10" s="621">
        <v>14436</v>
      </c>
      <c r="H10" s="622"/>
      <c r="I10" s="621">
        <v>9527</v>
      </c>
      <c r="J10" s="622"/>
      <c r="K10" s="621">
        <v>11314</v>
      </c>
      <c r="L10" s="622"/>
      <c r="M10" s="621">
        <v>12342</v>
      </c>
      <c r="N10" s="622"/>
      <c r="O10" s="621">
        <v>14936</v>
      </c>
      <c r="P10" s="622"/>
      <c r="Q10" s="621">
        <v>10885</v>
      </c>
      <c r="R10" s="622"/>
      <c r="S10" s="621">
        <v>9535</v>
      </c>
      <c r="T10" s="622"/>
      <c r="U10" s="623">
        <v>11058</v>
      </c>
      <c r="V10" s="624"/>
    </row>
    <row r="11" spans="1:22" s="194" customFormat="1" ht="14.1" customHeight="1" x14ac:dyDescent="0.2">
      <c r="A11" s="611"/>
      <c r="B11" s="606" t="s">
        <v>70</v>
      </c>
      <c r="C11" s="619">
        <f t="shared" si="0"/>
        <v>103205</v>
      </c>
      <c r="D11" s="620"/>
      <c r="E11" s="621">
        <v>9828</v>
      </c>
      <c r="F11" s="622"/>
      <c r="G11" s="621">
        <v>13227</v>
      </c>
      <c r="H11" s="622"/>
      <c r="I11" s="621">
        <v>9830</v>
      </c>
      <c r="J11" s="622"/>
      <c r="K11" s="621">
        <v>11758</v>
      </c>
      <c r="L11" s="622"/>
      <c r="M11" s="621">
        <v>7832</v>
      </c>
      <c r="N11" s="622"/>
      <c r="O11" s="621">
        <v>13795</v>
      </c>
      <c r="P11" s="622"/>
      <c r="Q11" s="621">
        <v>11890</v>
      </c>
      <c r="R11" s="622"/>
      <c r="S11" s="621">
        <v>13643</v>
      </c>
      <c r="T11" s="622"/>
      <c r="U11" s="623">
        <v>11402</v>
      </c>
      <c r="V11" s="624"/>
    </row>
    <row r="12" spans="1:22" s="194" customFormat="1" ht="14.1" customHeight="1" x14ac:dyDescent="0.2">
      <c r="A12" s="613"/>
      <c r="B12" s="606" t="s">
        <v>0</v>
      </c>
      <c r="C12" s="619">
        <f t="shared" si="0"/>
        <v>210166</v>
      </c>
      <c r="D12" s="620"/>
      <c r="E12" s="621">
        <f>SUM(E10:E11)</f>
        <v>22756</v>
      </c>
      <c r="F12" s="622"/>
      <c r="G12" s="621">
        <f>SUM(G10:G11)</f>
        <v>27663</v>
      </c>
      <c r="H12" s="622"/>
      <c r="I12" s="621">
        <f>SUM(I10:I11)</f>
        <v>19357</v>
      </c>
      <c r="J12" s="622"/>
      <c r="K12" s="621">
        <f>SUM(K10:K11)</f>
        <v>23072</v>
      </c>
      <c r="L12" s="622"/>
      <c r="M12" s="621">
        <f>SUM(M10:M11)</f>
        <v>20174</v>
      </c>
      <c r="N12" s="622"/>
      <c r="O12" s="621">
        <f>SUM(O10:O11)</f>
        <v>28731</v>
      </c>
      <c r="P12" s="622"/>
      <c r="Q12" s="621">
        <f>SUM(Q10:Q11)</f>
        <v>22775</v>
      </c>
      <c r="R12" s="622"/>
      <c r="S12" s="621">
        <f>SUM(S10:S11)</f>
        <v>23178</v>
      </c>
      <c r="T12" s="622"/>
      <c r="U12" s="621">
        <f>SUM(U10:U11)</f>
        <v>22460</v>
      </c>
      <c r="V12" s="625"/>
    </row>
    <row r="13" spans="1:22" s="194" customFormat="1" ht="14.1" customHeight="1" x14ac:dyDescent="0.2">
      <c r="A13" s="605" t="s">
        <v>73</v>
      </c>
      <c r="B13" s="606" t="s">
        <v>48</v>
      </c>
      <c r="C13" s="619">
        <f t="shared" si="0"/>
        <v>146</v>
      </c>
      <c r="D13" s="620"/>
      <c r="E13" s="621">
        <v>22</v>
      </c>
      <c r="F13" s="622"/>
      <c r="G13" s="621">
        <v>18</v>
      </c>
      <c r="H13" s="622"/>
      <c r="I13" s="621">
        <v>11</v>
      </c>
      <c r="J13" s="622"/>
      <c r="K13" s="621">
        <v>19</v>
      </c>
      <c r="L13" s="622"/>
      <c r="M13" s="621">
        <v>15</v>
      </c>
      <c r="N13" s="622"/>
      <c r="O13" s="621">
        <v>24</v>
      </c>
      <c r="P13" s="622"/>
      <c r="Q13" s="621">
        <v>11</v>
      </c>
      <c r="R13" s="622"/>
      <c r="S13" s="621">
        <v>13</v>
      </c>
      <c r="T13" s="622"/>
      <c r="U13" s="623">
        <v>13</v>
      </c>
      <c r="V13" s="624"/>
    </row>
    <row r="14" spans="1:22" s="194" customFormat="1" ht="14.1" customHeight="1" x14ac:dyDescent="0.2">
      <c r="A14" s="611"/>
      <c r="B14" s="606" t="s">
        <v>49</v>
      </c>
      <c r="C14" s="619">
        <f t="shared" si="0"/>
        <v>158</v>
      </c>
      <c r="D14" s="620"/>
      <c r="E14" s="621">
        <v>21</v>
      </c>
      <c r="F14" s="622"/>
      <c r="G14" s="621">
        <v>16</v>
      </c>
      <c r="H14" s="622"/>
      <c r="I14" s="621">
        <v>18</v>
      </c>
      <c r="J14" s="622"/>
      <c r="K14" s="621">
        <v>15</v>
      </c>
      <c r="L14" s="622"/>
      <c r="M14" s="621">
        <v>17</v>
      </c>
      <c r="N14" s="622"/>
      <c r="O14" s="621">
        <v>15</v>
      </c>
      <c r="P14" s="622"/>
      <c r="Q14" s="621">
        <v>16</v>
      </c>
      <c r="R14" s="622"/>
      <c r="S14" s="621">
        <v>19</v>
      </c>
      <c r="T14" s="622"/>
      <c r="U14" s="623">
        <v>21</v>
      </c>
      <c r="V14" s="624"/>
    </row>
    <row r="15" spans="1:22" s="194" customFormat="1" ht="14.1" customHeight="1" x14ac:dyDescent="0.2">
      <c r="A15" s="613"/>
      <c r="B15" s="606" t="s">
        <v>0</v>
      </c>
      <c r="C15" s="619">
        <f>SUM(C13:C14)</f>
        <v>304</v>
      </c>
      <c r="D15" s="620"/>
      <c r="E15" s="621">
        <f>SUM(E13:E14)</f>
        <v>43</v>
      </c>
      <c r="F15" s="622"/>
      <c r="G15" s="621">
        <f>SUM(G13:G14)</f>
        <v>34</v>
      </c>
      <c r="H15" s="622"/>
      <c r="I15" s="621">
        <f>SUM(I13:I14)</f>
        <v>29</v>
      </c>
      <c r="J15" s="622"/>
      <c r="K15" s="621">
        <f>SUM(K13:K14)</f>
        <v>34</v>
      </c>
      <c r="L15" s="622"/>
      <c r="M15" s="621">
        <f>SUM(M13:M14)</f>
        <v>32</v>
      </c>
      <c r="N15" s="622"/>
      <c r="O15" s="621">
        <f>SUM(O13:O14)</f>
        <v>39</v>
      </c>
      <c r="P15" s="622"/>
      <c r="Q15" s="621">
        <f>SUM(Q13:Q14)</f>
        <v>27</v>
      </c>
      <c r="R15" s="622"/>
      <c r="S15" s="621">
        <f>SUM(S13:S14)</f>
        <v>32</v>
      </c>
      <c r="T15" s="622"/>
      <c r="U15" s="621">
        <f>SUM(U13:U14)</f>
        <v>34</v>
      </c>
      <c r="V15" s="626"/>
    </row>
    <row r="16" spans="1:22" s="194" customFormat="1" ht="14.1" customHeight="1" x14ac:dyDescent="0.2">
      <c r="A16" s="605" t="s">
        <v>278</v>
      </c>
      <c r="B16" s="627" t="s">
        <v>71</v>
      </c>
      <c r="C16" s="619">
        <f>SUM(E16:U16)</f>
        <v>73610</v>
      </c>
      <c r="D16" s="620"/>
      <c r="E16" s="621">
        <v>9365</v>
      </c>
      <c r="F16" s="622"/>
      <c r="G16" s="623">
        <v>9200</v>
      </c>
      <c r="H16" s="622"/>
      <c r="I16" s="623">
        <v>7322</v>
      </c>
      <c r="J16" s="622"/>
      <c r="K16" s="623">
        <v>7791</v>
      </c>
      <c r="L16" s="622"/>
      <c r="M16" s="623">
        <v>8050</v>
      </c>
      <c r="N16" s="622"/>
      <c r="O16" s="623">
        <v>6976</v>
      </c>
      <c r="P16" s="622"/>
      <c r="Q16" s="623">
        <v>8158</v>
      </c>
      <c r="R16" s="622"/>
      <c r="S16" s="623">
        <v>8611</v>
      </c>
      <c r="T16" s="622"/>
      <c r="U16" s="623">
        <v>8137</v>
      </c>
      <c r="V16" s="624"/>
    </row>
    <row r="17" spans="1:29" s="194" customFormat="1" ht="14.1" customHeight="1" x14ac:dyDescent="0.2">
      <c r="A17" s="611"/>
      <c r="B17" s="606" t="s">
        <v>50</v>
      </c>
      <c r="C17" s="619">
        <f>SUM(E17:U17)</f>
        <v>11486</v>
      </c>
      <c r="D17" s="620"/>
      <c r="E17" s="621">
        <v>1479</v>
      </c>
      <c r="F17" s="622"/>
      <c r="G17" s="621">
        <v>1265</v>
      </c>
      <c r="H17" s="622"/>
      <c r="I17" s="621">
        <v>1669</v>
      </c>
      <c r="J17" s="622"/>
      <c r="K17" s="621">
        <v>965</v>
      </c>
      <c r="L17" s="622"/>
      <c r="M17" s="621">
        <v>1348</v>
      </c>
      <c r="N17" s="622"/>
      <c r="O17" s="621">
        <v>2056</v>
      </c>
      <c r="P17" s="622"/>
      <c r="Q17" s="621">
        <v>758</v>
      </c>
      <c r="R17" s="622"/>
      <c r="S17" s="621">
        <v>1006</v>
      </c>
      <c r="T17" s="622"/>
      <c r="U17" s="623">
        <v>940</v>
      </c>
      <c r="V17" s="624"/>
    </row>
    <row r="18" spans="1:29" s="194" customFormat="1" ht="14.1" customHeight="1" x14ac:dyDescent="0.2">
      <c r="A18" s="613"/>
      <c r="B18" s="606" t="s">
        <v>0</v>
      </c>
      <c r="C18" s="628">
        <f>SUM(C16:C17)</f>
        <v>85096</v>
      </c>
      <c r="D18" s="629"/>
      <c r="E18" s="630">
        <f>SUM(E16:E17)</f>
        <v>10844</v>
      </c>
      <c r="F18" s="631"/>
      <c r="G18" s="630">
        <f>SUM(G16:G17)</f>
        <v>10465</v>
      </c>
      <c r="H18" s="631"/>
      <c r="I18" s="630">
        <f>SUM(I16:I17)</f>
        <v>8991</v>
      </c>
      <c r="J18" s="631"/>
      <c r="K18" s="630">
        <f>SUM(K16:K17)</f>
        <v>8756</v>
      </c>
      <c r="L18" s="631"/>
      <c r="M18" s="630">
        <f>SUM(M16:M17)</f>
        <v>9398</v>
      </c>
      <c r="N18" s="631"/>
      <c r="O18" s="630">
        <f>SUM(O16:O17)</f>
        <v>9032</v>
      </c>
      <c r="P18" s="631"/>
      <c r="Q18" s="630">
        <f>SUM(Q16:Q17)</f>
        <v>8916</v>
      </c>
      <c r="R18" s="631"/>
      <c r="S18" s="630">
        <f>SUM(S16:S17)</f>
        <v>9617</v>
      </c>
      <c r="T18" s="631"/>
      <c r="U18" s="630">
        <f>SUM(U16:U17)</f>
        <v>9077</v>
      </c>
      <c r="V18" s="632"/>
    </row>
    <row r="19" spans="1:29" s="194" customFormat="1" ht="13.5" customHeight="1" x14ac:dyDescent="0.2">
      <c r="A19" s="450" t="s">
        <v>397</v>
      </c>
      <c r="B19" s="450"/>
      <c r="C19" s="450"/>
      <c r="D19" s="450"/>
      <c r="E19" s="450"/>
      <c r="F19" s="450"/>
      <c r="G19" s="450"/>
      <c r="H19" s="450"/>
      <c r="I19" s="450"/>
      <c r="J19" s="450"/>
      <c r="K19" s="450"/>
      <c r="L19" s="450"/>
      <c r="M19" s="450"/>
      <c r="N19" s="450"/>
      <c r="O19" s="450"/>
      <c r="P19" s="450"/>
      <c r="Q19" s="450"/>
      <c r="R19" s="450"/>
      <c r="S19" s="450"/>
      <c r="T19" s="450"/>
      <c r="U19" s="450"/>
      <c r="V19" s="589"/>
    </row>
    <row r="20" spans="1:29" s="194" customFormat="1" ht="13.5" customHeight="1" x14ac:dyDescent="0.2">
      <c r="A20" s="633" t="s">
        <v>279</v>
      </c>
      <c r="B20" s="633"/>
      <c r="C20" s="633"/>
      <c r="D20" s="633"/>
      <c r="E20" s="633"/>
      <c r="F20" s="633"/>
      <c r="G20" s="633"/>
      <c r="H20" s="633"/>
      <c r="I20" s="633"/>
      <c r="J20" s="633"/>
      <c r="K20" s="633"/>
      <c r="L20" s="633"/>
      <c r="M20" s="633"/>
      <c r="N20" s="633"/>
      <c r="O20" s="633"/>
      <c r="P20" s="633"/>
      <c r="Q20" s="633"/>
      <c r="R20" s="633"/>
      <c r="S20" s="633"/>
      <c r="T20" s="633"/>
      <c r="U20" s="633"/>
      <c r="V20" s="589"/>
    </row>
    <row r="21" spans="1:29" s="194" customFormat="1" ht="13.5" customHeight="1" x14ac:dyDescent="0.2">
      <c r="A21" s="451" t="s">
        <v>486</v>
      </c>
      <c r="B21" s="451"/>
      <c r="C21" s="451"/>
      <c r="D21" s="451"/>
      <c r="E21" s="451"/>
      <c r="F21" s="451"/>
      <c r="G21" s="451"/>
      <c r="H21" s="451"/>
      <c r="I21" s="451"/>
      <c r="J21" s="451"/>
      <c r="K21" s="451"/>
      <c r="L21" s="451"/>
      <c r="M21" s="451"/>
      <c r="N21" s="451"/>
      <c r="O21" s="451"/>
      <c r="P21" s="451"/>
      <c r="Q21" s="451"/>
      <c r="R21" s="451"/>
      <c r="S21" s="451"/>
      <c r="T21" s="451"/>
      <c r="U21" s="451"/>
      <c r="V21" s="634"/>
      <c r="W21" s="635"/>
      <c r="X21" s="635"/>
      <c r="Y21" s="635"/>
      <c r="Z21" s="635"/>
      <c r="AA21" s="635"/>
      <c r="AB21" s="635"/>
      <c r="AC21" s="635"/>
    </row>
    <row r="22" spans="1:29" s="194" customFormat="1" ht="13.5" customHeight="1" x14ac:dyDescent="0.2">
      <c r="A22" s="633" t="s">
        <v>398</v>
      </c>
      <c r="B22" s="633"/>
      <c r="C22" s="633"/>
      <c r="D22" s="633"/>
      <c r="E22" s="633"/>
      <c r="F22" s="633"/>
      <c r="G22" s="633"/>
      <c r="H22" s="633"/>
      <c r="I22" s="633"/>
      <c r="J22" s="633"/>
      <c r="K22" s="633"/>
      <c r="L22" s="633"/>
      <c r="M22" s="633"/>
      <c r="N22" s="633"/>
      <c r="O22" s="633"/>
      <c r="P22" s="633"/>
      <c r="Q22" s="633"/>
      <c r="R22" s="633"/>
      <c r="S22" s="633"/>
      <c r="T22" s="633"/>
      <c r="U22" s="633"/>
      <c r="V22" s="589"/>
    </row>
    <row r="23" spans="1:29" ht="22.95" customHeight="1" x14ac:dyDescent="0.2">
      <c r="A23" s="636"/>
      <c r="B23" s="636"/>
      <c r="C23" s="636"/>
      <c r="D23" s="636"/>
      <c r="E23" s="636"/>
      <c r="F23" s="636"/>
      <c r="G23" s="636"/>
      <c r="H23" s="636"/>
      <c r="I23" s="636"/>
      <c r="J23" s="636"/>
      <c r="K23" s="636"/>
      <c r="L23" s="636"/>
      <c r="M23" s="636"/>
      <c r="N23" s="636"/>
      <c r="O23" s="636"/>
      <c r="P23" s="636"/>
      <c r="Q23" s="636"/>
      <c r="R23" s="636"/>
      <c r="S23" s="636"/>
      <c r="T23" s="636"/>
      <c r="U23" s="636"/>
    </row>
    <row r="39" ht="22.95" customHeight="1" x14ac:dyDescent="0.2"/>
    <row r="40" ht="22.95" customHeight="1" x14ac:dyDescent="0.2"/>
  </sheetData>
  <sheetProtection sheet="1" objects="1" scenarios="1"/>
  <mergeCells count="24">
    <mergeCell ref="A5:B5"/>
    <mergeCell ref="A6:B6"/>
    <mergeCell ref="A19:U19"/>
    <mergeCell ref="A20:U20"/>
    <mergeCell ref="A22:U22"/>
    <mergeCell ref="A23:U23"/>
    <mergeCell ref="A7:A9"/>
    <mergeCell ref="A10:A12"/>
    <mergeCell ref="A13:A15"/>
    <mergeCell ref="A16:A18"/>
    <mergeCell ref="A21:U21"/>
    <mergeCell ref="A1:U1"/>
    <mergeCell ref="U4:V4"/>
    <mergeCell ref="S4:T4"/>
    <mergeCell ref="Q4:R4"/>
    <mergeCell ref="O4:P4"/>
    <mergeCell ref="A4:B4"/>
    <mergeCell ref="G4:H4"/>
    <mergeCell ref="A3:V3"/>
    <mergeCell ref="E4:F4"/>
    <mergeCell ref="K4:L4"/>
    <mergeCell ref="I4:J4"/>
    <mergeCell ref="C4:D4"/>
    <mergeCell ref="M4:N4"/>
  </mergeCells>
  <phoneticPr fontId="7"/>
  <pageMargins left="0.70866141732283472" right="0.70866141732283472" top="0.78740157480314965" bottom="0.78740157480314965" header="0.51181102362204722" footer="0.51181102362204722"/>
  <pageSetup paperSize="9" orientation="portrait" r:id="rId1"/>
  <headerFooter alignWithMargins="0"/>
  <ignoredErrors>
    <ignoredError sqref="E9 G9:U9" formulaRange="1"/>
    <ignoredError sqref="C15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/>
  <dimension ref="A1:AG16"/>
  <sheetViews>
    <sheetView showGridLines="0" zoomScaleNormal="100" workbookViewId="0">
      <selection activeCell="R1" sqref="R1"/>
    </sheetView>
  </sheetViews>
  <sheetFormatPr defaultColWidth="9" defaultRowHeight="13.2" x14ac:dyDescent="0.2"/>
  <cols>
    <col min="1" max="1" width="10.109375" style="526" customWidth="1"/>
    <col min="2" max="2" width="9.33203125" style="556" customWidth="1"/>
    <col min="3" max="3" width="1.77734375" style="526" customWidth="1"/>
    <col min="4" max="4" width="7.77734375" style="556" customWidth="1"/>
    <col min="5" max="5" width="1.77734375" style="526" customWidth="1"/>
    <col min="6" max="6" width="7.77734375" style="556" customWidth="1"/>
    <col min="7" max="7" width="1.77734375" style="526" customWidth="1"/>
    <col min="8" max="8" width="7.77734375" style="556" customWidth="1"/>
    <col min="9" max="9" width="1.77734375" style="526" customWidth="1"/>
    <col min="10" max="10" width="7.77734375" style="556" customWidth="1"/>
    <col min="11" max="11" width="1.77734375" style="556" customWidth="1"/>
    <col min="12" max="12" width="7.77734375" style="556" customWidth="1"/>
    <col min="13" max="13" width="1.77734375" style="526" customWidth="1"/>
    <col min="14" max="14" width="7.77734375" style="556" customWidth="1"/>
    <col min="15" max="15" width="1.77734375" style="526" customWidth="1"/>
    <col min="16" max="16" width="8.109375" style="556" customWidth="1"/>
    <col min="17" max="17" width="1.77734375" style="526" customWidth="1"/>
    <col min="18" max="18" width="3.109375" style="556" customWidth="1"/>
    <col min="19" max="19" width="0.33203125" style="526" customWidth="1"/>
    <col min="20" max="20" width="2.6640625" style="556" customWidth="1"/>
    <col min="21" max="21" width="0.33203125" style="526" customWidth="1"/>
    <col min="22" max="22" width="2.6640625" style="556" customWidth="1"/>
    <col min="23" max="23" width="0.33203125" style="526" customWidth="1"/>
    <col min="24" max="24" width="2.6640625" style="556" customWidth="1"/>
    <col min="25" max="25" width="0.33203125" style="526" customWidth="1"/>
    <col min="26" max="26" width="2.6640625" style="556" customWidth="1"/>
    <col min="27" max="27" width="0.33203125" style="526" customWidth="1"/>
    <col min="28" max="28" width="2.6640625" style="556" customWidth="1"/>
    <col min="29" max="29" width="0.33203125" style="526" customWidth="1"/>
    <col min="30" max="30" width="2.6640625" style="556" customWidth="1"/>
    <col min="31" max="31" width="0.33203125" style="526" customWidth="1"/>
    <col min="32" max="32" width="3.109375" style="556" customWidth="1"/>
    <col min="33" max="33" width="0.33203125" style="556" customWidth="1"/>
    <col min="34" max="16384" width="9" style="526"/>
  </cols>
  <sheetData>
    <row r="1" spans="1:33" ht="22.95" customHeight="1" x14ac:dyDescent="0.2">
      <c r="A1" s="1" t="s">
        <v>477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567"/>
      <c r="S1" s="567"/>
      <c r="T1" s="567"/>
      <c r="U1" s="567"/>
      <c r="V1" s="567"/>
      <c r="W1" s="567"/>
      <c r="X1" s="567"/>
      <c r="Y1" s="567"/>
      <c r="Z1" s="567"/>
      <c r="AA1" s="567"/>
      <c r="AB1" s="567"/>
      <c r="AC1" s="567"/>
      <c r="AD1" s="567"/>
      <c r="AE1" s="567"/>
      <c r="AF1" s="567" t="s">
        <v>476</v>
      </c>
      <c r="AG1" s="567"/>
    </row>
    <row r="2" spans="1:33" ht="22.95" customHeight="1" x14ac:dyDescent="0.2">
      <c r="A2" s="568"/>
      <c r="B2" s="568"/>
      <c r="C2" s="568"/>
      <c r="D2" s="568"/>
      <c r="E2" s="568"/>
      <c r="F2" s="568"/>
      <c r="G2" s="568"/>
      <c r="H2" s="568"/>
      <c r="I2" s="568"/>
      <c r="J2" s="568"/>
      <c r="K2" s="568"/>
      <c r="L2" s="568"/>
      <c r="M2" s="568"/>
      <c r="N2" s="568"/>
      <c r="O2" s="568"/>
      <c r="P2" s="568"/>
      <c r="Q2" s="568"/>
      <c r="R2" s="569"/>
      <c r="S2" s="569"/>
      <c r="T2" s="569"/>
      <c r="U2" s="569"/>
      <c r="V2" s="569"/>
      <c r="W2" s="569"/>
      <c r="X2" s="569"/>
      <c r="Y2" s="569"/>
      <c r="Z2" s="569"/>
      <c r="AA2" s="569"/>
      <c r="AB2" s="569"/>
      <c r="AC2" s="569"/>
      <c r="AD2" s="569"/>
      <c r="AE2" s="569"/>
      <c r="AF2" s="569"/>
      <c r="AG2" s="569"/>
    </row>
    <row r="3" spans="1:33" ht="22.95" customHeight="1" x14ac:dyDescent="0.2">
      <c r="A3" s="569" t="s">
        <v>489</v>
      </c>
      <c r="B3" s="570"/>
      <c r="C3" s="570"/>
      <c r="D3" s="570"/>
      <c r="E3" s="570"/>
      <c r="F3" s="570"/>
      <c r="G3" s="570"/>
      <c r="H3" s="570"/>
      <c r="I3" s="570"/>
      <c r="K3" s="570"/>
      <c r="L3" s="570"/>
      <c r="M3" s="570"/>
      <c r="N3" s="570"/>
      <c r="O3" s="570"/>
      <c r="P3" s="570"/>
      <c r="Q3" s="570"/>
      <c r="R3" s="569"/>
      <c r="S3" s="569"/>
      <c r="T3" s="569"/>
      <c r="U3" s="569"/>
      <c r="V3" s="569"/>
      <c r="W3" s="569"/>
      <c r="X3" s="569"/>
      <c r="Y3" s="569"/>
      <c r="Z3" s="569"/>
      <c r="AA3" s="569"/>
      <c r="AB3" s="569"/>
      <c r="AC3" s="569"/>
      <c r="AD3" s="569"/>
      <c r="AE3" s="569"/>
      <c r="AF3" s="569"/>
      <c r="AG3" s="569"/>
    </row>
    <row r="4" spans="1:33" ht="16.2" customHeight="1" x14ac:dyDescent="0.2">
      <c r="A4" s="5" t="s">
        <v>14</v>
      </c>
      <c r="B4" s="11" t="s">
        <v>475</v>
      </c>
      <c r="C4" s="14"/>
      <c r="D4" s="14"/>
      <c r="E4" s="14"/>
      <c r="F4" s="14"/>
      <c r="G4" s="14"/>
      <c r="H4" s="14"/>
      <c r="I4" s="14"/>
      <c r="J4" s="14"/>
      <c r="K4" s="12"/>
      <c r="L4" s="11" t="s">
        <v>74</v>
      </c>
      <c r="M4" s="14"/>
      <c r="N4" s="14"/>
      <c r="O4" s="14"/>
      <c r="P4" s="14"/>
      <c r="Q4" s="12"/>
      <c r="S4" s="556"/>
      <c r="U4" s="556"/>
      <c r="W4" s="556"/>
      <c r="Y4" s="556"/>
      <c r="AA4" s="556"/>
      <c r="AC4" s="556"/>
      <c r="AE4" s="556"/>
    </row>
    <row r="5" spans="1:33" ht="16.2" customHeight="1" x14ac:dyDescent="0.2">
      <c r="A5" s="571"/>
      <c r="B5" s="572" t="s">
        <v>474</v>
      </c>
      <c r="C5" s="573"/>
      <c r="D5" s="572" t="s">
        <v>75</v>
      </c>
      <c r="E5" s="574"/>
      <c r="F5" s="575" t="s">
        <v>203</v>
      </c>
      <c r="G5" s="576"/>
      <c r="H5" s="576"/>
      <c r="I5" s="576"/>
      <c r="J5" s="576"/>
      <c r="K5" s="576"/>
      <c r="L5" s="531" t="s">
        <v>0</v>
      </c>
      <c r="M5" s="577"/>
      <c r="N5" s="532" t="s">
        <v>473</v>
      </c>
      <c r="O5" s="533"/>
      <c r="P5" s="532" t="s">
        <v>472</v>
      </c>
      <c r="Q5" s="533"/>
      <c r="S5" s="556"/>
      <c r="U5" s="556"/>
      <c r="W5" s="556"/>
      <c r="Y5" s="556"/>
      <c r="AA5" s="556"/>
      <c r="AC5" s="556"/>
      <c r="AE5" s="556"/>
    </row>
    <row r="6" spans="1:33" ht="16.2" customHeight="1" x14ac:dyDescent="0.2">
      <c r="A6" s="10"/>
      <c r="B6" s="539"/>
      <c r="C6" s="578"/>
      <c r="D6" s="539"/>
      <c r="E6" s="16"/>
      <c r="F6" s="15" t="s">
        <v>0</v>
      </c>
      <c r="G6" s="16"/>
      <c r="H6" s="539" t="s">
        <v>471</v>
      </c>
      <c r="I6" s="16"/>
      <c r="J6" s="15" t="s">
        <v>76</v>
      </c>
      <c r="K6" s="539"/>
      <c r="L6" s="15"/>
      <c r="M6" s="578"/>
      <c r="N6" s="539"/>
      <c r="O6" s="16"/>
      <c r="P6" s="539"/>
      <c r="Q6" s="16"/>
      <c r="S6" s="556"/>
      <c r="U6" s="556"/>
      <c r="W6" s="556"/>
      <c r="Y6" s="556"/>
      <c r="AA6" s="556"/>
      <c r="AC6" s="556"/>
      <c r="AE6" s="556"/>
    </row>
    <row r="7" spans="1:33" ht="13.95" customHeight="1" x14ac:dyDescent="0.2">
      <c r="A7" s="546" t="s">
        <v>501</v>
      </c>
      <c r="B7" s="553">
        <f t="shared" ref="B7:B12" si="0">D7+F7</f>
        <v>11</v>
      </c>
      <c r="C7" s="554"/>
      <c r="D7" s="579">
        <v>9</v>
      </c>
      <c r="E7" s="552"/>
      <c r="F7" s="551">
        <f t="shared" ref="F7:F12" si="1">SUM(H7:J7)</f>
        <v>2</v>
      </c>
      <c r="G7" s="552"/>
      <c r="H7" s="553">
        <v>2</v>
      </c>
      <c r="I7" s="552"/>
      <c r="J7" s="580" t="s">
        <v>229</v>
      </c>
      <c r="K7" s="581"/>
      <c r="L7" s="551">
        <f t="shared" ref="L7:L12" si="2">N7+P7</f>
        <v>44</v>
      </c>
      <c r="M7" s="554"/>
      <c r="N7" s="553">
        <v>29</v>
      </c>
      <c r="O7" s="552"/>
      <c r="P7" s="553">
        <v>15</v>
      </c>
      <c r="Q7" s="552"/>
    </row>
    <row r="8" spans="1:33" ht="13.95" customHeight="1" x14ac:dyDescent="0.2">
      <c r="A8" s="546" t="s">
        <v>338</v>
      </c>
      <c r="B8" s="553">
        <f t="shared" si="0"/>
        <v>10</v>
      </c>
      <c r="C8" s="554"/>
      <c r="D8" s="579">
        <v>8</v>
      </c>
      <c r="E8" s="552"/>
      <c r="F8" s="551">
        <f t="shared" si="1"/>
        <v>2</v>
      </c>
      <c r="G8" s="552"/>
      <c r="H8" s="553">
        <v>2</v>
      </c>
      <c r="I8" s="552"/>
      <c r="J8" s="582" t="s">
        <v>229</v>
      </c>
      <c r="K8" s="583"/>
      <c r="L8" s="551">
        <f t="shared" si="2"/>
        <v>41</v>
      </c>
      <c r="M8" s="554"/>
      <c r="N8" s="553">
        <v>26</v>
      </c>
      <c r="O8" s="552"/>
      <c r="P8" s="553">
        <v>15</v>
      </c>
      <c r="Q8" s="552"/>
    </row>
    <row r="9" spans="1:33" ht="13.95" customHeight="1" x14ac:dyDescent="0.2">
      <c r="A9" s="546" t="s">
        <v>344</v>
      </c>
      <c r="B9" s="553">
        <f t="shared" si="0"/>
        <v>10</v>
      </c>
      <c r="C9" s="554"/>
      <c r="D9" s="579">
        <v>8</v>
      </c>
      <c r="E9" s="552"/>
      <c r="F9" s="551">
        <f t="shared" si="1"/>
        <v>2</v>
      </c>
      <c r="G9" s="552"/>
      <c r="H9" s="553">
        <v>2</v>
      </c>
      <c r="I9" s="552"/>
      <c r="J9" s="582" t="s">
        <v>229</v>
      </c>
      <c r="K9" s="584"/>
      <c r="L9" s="551">
        <f t="shared" si="2"/>
        <v>38</v>
      </c>
      <c r="M9" s="554"/>
      <c r="N9" s="553">
        <v>23</v>
      </c>
      <c r="O9" s="552"/>
      <c r="P9" s="553">
        <v>15</v>
      </c>
      <c r="Q9" s="552"/>
    </row>
    <row r="10" spans="1:33" s="585" customFormat="1" ht="13.95" customHeight="1" x14ac:dyDescent="0.2">
      <c r="A10" s="546" t="s">
        <v>366</v>
      </c>
      <c r="B10" s="553">
        <f t="shared" si="0"/>
        <v>10</v>
      </c>
      <c r="C10" s="554"/>
      <c r="D10" s="579">
        <v>8</v>
      </c>
      <c r="E10" s="552"/>
      <c r="F10" s="551">
        <f t="shared" si="1"/>
        <v>2</v>
      </c>
      <c r="G10" s="552"/>
      <c r="H10" s="553">
        <v>2</v>
      </c>
      <c r="I10" s="552"/>
      <c r="J10" s="582" t="s">
        <v>229</v>
      </c>
      <c r="K10" s="583"/>
      <c r="L10" s="551">
        <f t="shared" si="2"/>
        <v>36</v>
      </c>
      <c r="M10" s="554"/>
      <c r="N10" s="553">
        <v>21</v>
      </c>
      <c r="O10" s="552"/>
      <c r="P10" s="553">
        <v>15</v>
      </c>
      <c r="Q10" s="552"/>
    </row>
    <row r="11" spans="1:33" s="529" customFormat="1" ht="13.95" customHeight="1" x14ac:dyDescent="0.2">
      <c r="A11" s="546" t="s">
        <v>427</v>
      </c>
      <c r="B11" s="553">
        <f t="shared" si="0"/>
        <v>9</v>
      </c>
      <c r="C11" s="554"/>
      <c r="D11" s="579">
        <v>7</v>
      </c>
      <c r="E11" s="552"/>
      <c r="F11" s="551">
        <f t="shared" si="1"/>
        <v>2</v>
      </c>
      <c r="G11" s="552"/>
      <c r="H11" s="553">
        <v>2</v>
      </c>
      <c r="I11" s="552"/>
      <c r="J11" s="582" t="s">
        <v>229</v>
      </c>
      <c r="K11" s="584"/>
      <c r="L11" s="551">
        <f t="shared" si="2"/>
        <v>32</v>
      </c>
      <c r="M11" s="554"/>
      <c r="N11" s="553">
        <v>17</v>
      </c>
      <c r="O11" s="552"/>
      <c r="P11" s="553">
        <v>15</v>
      </c>
      <c r="Q11" s="552"/>
    </row>
    <row r="12" spans="1:33" s="585" customFormat="1" ht="13.95" customHeight="1" x14ac:dyDescent="0.2">
      <c r="A12" s="557" t="s">
        <v>502</v>
      </c>
      <c r="B12" s="564">
        <f t="shared" si="0"/>
        <v>9</v>
      </c>
      <c r="C12" s="565"/>
      <c r="D12" s="586">
        <v>7</v>
      </c>
      <c r="E12" s="563"/>
      <c r="F12" s="562">
        <f t="shared" si="1"/>
        <v>2</v>
      </c>
      <c r="G12" s="563"/>
      <c r="H12" s="564">
        <v>2</v>
      </c>
      <c r="I12" s="563"/>
      <c r="J12" s="575" t="s">
        <v>1</v>
      </c>
      <c r="K12" s="587"/>
      <c r="L12" s="562">
        <f t="shared" si="2"/>
        <v>31</v>
      </c>
      <c r="M12" s="565"/>
      <c r="N12" s="564">
        <v>15</v>
      </c>
      <c r="O12" s="563"/>
      <c r="P12" s="564">
        <v>16</v>
      </c>
      <c r="Q12" s="563"/>
    </row>
    <row r="13" spans="1:33" s="529" customFormat="1" ht="23.1" customHeight="1" x14ac:dyDescent="0.2">
      <c r="A13" s="588"/>
      <c r="B13" s="553"/>
      <c r="C13" s="553"/>
      <c r="D13" s="553"/>
      <c r="E13" s="553"/>
      <c r="F13" s="553"/>
      <c r="G13" s="553"/>
      <c r="H13" s="553"/>
      <c r="I13" s="553"/>
      <c r="J13" s="588"/>
      <c r="K13" s="588"/>
      <c r="L13" s="553"/>
      <c r="M13" s="553"/>
      <c r="N13" s="553"/>
      <c r="O13" s="553"/>
      <c r="P13" s="553"/>
      <c r="Q13" s="553"/>
    </row>
    <row r="14" spans="1:33" ht="23.1" customHeight="1" x14ac:dyDescent="0.2"/>
    <row r="15" spans="1:33" ht="23.1" customHeight="1" x14ac:dyDescent="0.2"/>
    <row r="16" spans="1:33" ht="23.1" customHeight="1" x14ac:dyDescent="0.2"/>
  </sheetData>
  <sheetProtection sheet="1" objects="1" scenarios="1"/>
  <mergeCells count="20">
    <mergeCell ref="J11:K11"/>
    <mergeCell ref="J12:K12"/>
    <mergeCell ref="F6:G6"/>
    <mergeCell ref="H6:I6"/>
    <mergeCell ref="J6:K6"/>
    <mergeCell ref="J7:K7"/>
    <mergeCell ref="J8:K8"/>
    <mergeCell ref="J9:K9"/>
    <mergeCell ref="J10:K10"/>
    <mergeCell ref="D5:E6"/>
    <mergeCell ref="F5:K5"/>
    <mergeCell ref="L5:M6"/>
    <mergeCell ref="N5:O6"/>
    <mergeCell ref="A1:Q1"/>
    <mergeCell ref="P5:Q6"/>
    <mergeCell ref="A2:Q2"/>
    <mergeCell ref="B4:K4"/>
    <mergeCell ref="A4:A6"/>
    <mergeCell ref="L4:Q4"/>
    <mergeCell ref="B5:C6"/>
  </mergeCells>
  <phoneticPr fontId="7"/>
  <pageMargins left="0.70866141732283472" right="0.70866141732283472" top="0.78740157480314965" bottom="0.78740157480314965" header="0.31496062992125984" footer="0.31496062992125984"/>
  <pageSetup paperSize="9" orientation="portrait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AT12"/>
  <sheetViews>
    <sheetView showGridLines="0" zoomScaleNormal="100" workbookViewId="0">
      <selection activeCell="AU1" sqref="AU1"/>
    </sheetView>
  </sheetViews>
  <sheetFormatPr defaultColWidth="9" defaultRowHeight="13.2" x14ac:dyDescent="0.2"/>
  <cols>
    <col min="1" max="1" width="8.6640625" style="526" customWidth="1"/>
    <col min="2" max="2" width="4.88671875" style="526" customWidth="1"/>
    <col min="3" max="3" width="0.33203125" style="526" customWidth="1"/>
    <col min="4" max="4" width="3.109375" style="556" customWidth="1"/>
    <col min="5" max="5" width="0.33203125" style="526" customWidth="1"/>
    <col min="6" max="6" width="3.109375" style="556" customWidth="1"/>
    <col min="7" max="7" width="0.33203125" style="556" customWidth="1"/>
    <col min="8" max="8" width="3" style="556" customWidth="1"/>
    <col min="9" max="9" width="0.33203125" style="526" customWidth="1"/>
    <col min="10" max="10" width="3.109375" style="556" customWidth="1"/>
    <col min="11" max="11" width="0.33203125" style="556" customWidth="1"/>
    <col min="12" max="12" width="3.109375" style="556" customWidth="1"/>
    <col min="13" max="13" width="0.33203125" style="526" customWidth="1"/>
    <col min="14" max="14" width="3.109375" style="556" customWidth="1"/>
    <col min="15" max="15" width="0.33203125" style="556" customWidth="1"/>
    <col min="16" max="17" width="2.6640625" style="556" customWidth="1"/>
    <col min="18" max="18" width="2.88671875" style="556" customWidth="1"/>
    <col min="19" max="19" width="0.33203125" style="526" customWidth="1"/>
    <col min="20" max="20" width="2.88671875" style="556" customWidth="1"/>
    <col min="21" max="21" width="0.33203125" style="556" customWidth="1"/>
    <col min="22" max="22" width="2.88671875" style="556" customWidth="1"/>
    <col min="23" max="23" width="0.33203125" style="526" customWidth="1"/>
    <col min="24" max="24" width="2.88671875" style="556" customWidth="1"/>
    <col min="25" max="25" width="0.33203125" style="556" customWidth="1"/>
    <col min="26" max="26" width="3" style="556" customWidth="1"/>
    <col min="27" max="27" width="0.33203125" style="526" customWidth="1"/>
    <col min="28" max="28" width="3.109375" style="556" customWidth="1"/>
    <col min="29" max="29" width="0.33203125" style="556" customWidth="1"/>
    <col min="30" max="30" width="3.109375" style="556" customWidth="1"/>
    <col min="31" max="31" width="0.33203125" style="526" customWidth="1"/>
    <col min="32" max="32" width="3.109375" style="556" customWidth="1"/>
    <col min="33" max="33" width="0.33203125" style="526" customWidth="1"/>
    <col min="34" max="34" width="2.6640625" style="556" customWidth="1"/>
    <col min="35" max="35" width="0.33203125" style="526" customWidth="1"/>
    <col min="36" max="36" width="2.6640625" style="556" customWidth="1"/>
    <col min="37" max="37" width="0.33203125" style="526" customWidth="1"/>
    <col min="38" max="38" width="2.6640625" style="556" customWidth="1"/>
    <col min="39" max="39" width="0.33203125" style="526" customWidth="1"/>
    <col min="40" max="40" width="2.6640625" style="556" customWidth="1"/>
    <col min="41" max="41" width="0.33203125" style="526" customWidth="1"/>
    <col min="42" max="42" width="2.6640625" style="556" customWidth="1"/>
    <col min="43" max="43" width="0.33203125" style="526" customWidth="1"/>
    <col min="44" max="44" width="2.6640625" style="556" customWidth="1"/>
    <col min="45" max="45" width="0.33203125" style="526" customWidth="1"/>
    <col min="46" max="46" width="3.33203125" style="556" customWidth="1"/>
    <col min="47" max="16384" width="9" style="526"/>
  </cols>
  <sheetData>
    <row r="1" spans="1:46" ht="23.1" customHeight="1" x14ac:dyDescent="0.2">
      <c r="A1" s="525" t="s">
        <v>488</v>
      </c>
      <c r="B1" s="525"/>
      <c r="C1" s="525"/>
      <c r="D1" s="525"/>
      <c r="E1" s="525"/>
      <c r="F1" s="525"/>
      <c r="G1" s="525"/>
      <c r="H1" s="525"/>
      <c r="I1" s="525"/>
      <c r="J1" s="525"/>
      <c r="K1" s="525"/>
      <c r="L1" s="525"/>
      <c r="M1" s="525"/>
      <c r="N1" s="525"/>
      <c r="O1" s="525"/>
      <c r="P1" s="525"/>
      <c r="Q1" s="525"/>
      <c r="R1" s="525"/>
      <c r="S1" s="525"/>
      <c r="T1" s="525"/>
      <c r="U1" s="525"/>
      <c r="V1" s="525"/>
      <c r="W1" s="525"/>
      <c r="X1" s="525"/>
      <c r="Y1" s="525"/>
      <c r="Z1" s="525"/>
      <c r="AA1" s="525"/>
      <c r="AB1" s="525"/>
      <c r="AC1" s="525"/>
      <c r="AD1" s="525"/>
      <c r="AE1" s="525"/>
      <c r="AF1" s="525"/>
      <c r="AG1" s="525"/>
      <c r="AH1" s="525"/>
      <c r="AI1" s="525"/>
      <c r="AJ1" s="525"/>
      <c r="AK1" s="525"/>
      <c r="AL1" s="525"/>
      <c r="AM1" s="525"/>
      <c r="AN1" s="525"/>
      <c r="AO1" s="525"/>
      <c r="AP1" s="525"/>
      <c r="AQ1" s="525"/>
      <c r="AR1" s="525"/>
      <c r="AS1" s="525"/>
      <c r="AT1" s="525"/>
    </row>
    <row r="2" spans="1:46" ht="23.1" customHeight="1" x14ac:dyDescent="0.2">
      <c r="A2" s="527"/>
      <c r="B2" s="527"/>
      <c r="C2" s="527"/>
      <c r="D2" s="527"/>
      <c r="E2" s="527"/>
      <c r="F2" s="527"/>
      <c r="G2" s="527"/>
      <c r="H2" s="527"/>
      <c r="I2" s="527"/>
      <c r="J2" s="527"/>
      <c r="K2" s="527"/>
      <c r="L2" s="527"/>
      <c r="M2" s="527"/>
      <c r="N2" s="527"/>
      <c r="O2" s="527"/>
      <c r="P2" s="527"/>
      <c r="Q2" s="527"/>
      <c r="R2" s="527"/>
      <c r="S2" s="527"/>
      <c r="T2" s="527"/>
      <c r="U2" s="527"/>
      <c r="V2" s="527"/>
      <c r="W2" s="527"/>
      <c r="X2" s="527"/>
      <c r="Y2" s="527"/>
      <c r="Z2" s="527"/>
      <c r="AA2" s="527"/>
      <c r="AB2" s="527"/>
      <c r="AC2" s="527"/>
      <c r="AD2" s="527"/>
      <c r="AE2" s="527"/>
      <c r="AF2" s="527"/>
      <c r="AG2" s="527"/>
      <c r="AH2" s="527"/>
      <c r="AI2" s="527"/>
      <c r="AJ2" s="527"/>
      <c r="AK2" s="527"/>
      <c r="AL2" s="527"/>
      <c r="AM2" s="527"/>
      <c r="AN2" s="527"/>
      <c r="AO2" s="527"/>
      <c r="AP2" s="527"/>
      <c r="AQ2" s="527"/>
      <c r="AR2" s="527"/>
      <c r="AS2" s="527"/>
      <c r="AT2" s="527"/>
    </row>
    <row r="3" spans="1:46" s="529" customFormat="1" ht="23.1" customHeight="1" x14ac:dyDescent="0.2">
      <c r="A3" s="528" t="s">
        <v>490</v>
      </c>
      <c r="B3" s="528"/>
      <c r="C3" s="528"/>
      <c r="D3" s="528"/>
      <c r="E3" s="528"/>
      <c r="F3" s="528"/>
      <c r="G3" s="528"/>
      <c r="H3" s="528"/>
      <c r="I3" s="528"/>
      <c r="J3" s="528"/>
      <c r="K3" s="528"/>
      <c r="L3" s="528"/>
      <c r="M3" s="528"/>
      <c r="N3" s="528"/>
      <c r="O3" s="528"/>
      <c r="P3" s="528"/>
      <c r="Q3" s="528"/>
      <c r="R3" s="528"/>
      <c r="S3" s="528"/>
      <c r="T3" s="528"/>
      <c r="U3" s="528"/>
      <c r="V3" s="528"/>
      <c r="W3" s="528"/>
      <c r="X3" s="528"/>
      <c r="Y3" s="528"/>
      <c r="Z3" s="528"/>
      <c r="AA3" s="528"/>
      <c r="AB3" s="528"/>
      <c r="AC3" s="528"/>
      <c r="AD3" s="528"/>
      <c r="AE3" s="528"/>
      <c r="AF3" s="528"/>
      <c r="AG3" s="528"/>
      <c r="AH3" s="528"/>
      <c r="AI3" s="528"/>
      <c r="AJ3" s="528"/>
      <c r="AK3" s="528"/>
      <c r="AL3" s="528"/>
      <c r="AM3" s="528"/>
      <c r="AN3" s="528"/>
      <c r="AO3" s="528"/>
      <c r="AP3" s="528"/>
      <c r="AQ3" s="528"/>
      <c r="AR3" s="528"/>
      <c r="AS3" s="528"/>
      <c r="AT3" s="528"/>
    </row>
    <row r="4" spans="1:46" ht="17.100000000000001" customHeight="1" x14ac:dyDescent="0.2">
      <c r="A4" s="530" t="s">
        <v>14</v>
      </c>
      <c r="B4" s="11" t="s">
        <v>484</v>
      </c>
      <c r="C4" s="14"/>
      <c r="D4" s="14"/>
      <c r="E4" s="14"/>
      <c r="F4" s="14"/>
      <c r="G4" s="14"/>
      <c r="H4" s="14"/>
      <c r="I4" s="12"/>
      <c r="J4" s="531" t="s">
        <v>483</v>
      </c>
      <c r="K4" s="532"/>
      <c r="L4" s="532"/>
      <c r="M4" s="532"/>
      <c r="N4" s="532"/>
      <c r="O4" s="532"/>
      <c r="P4" s="532"/>
      <c r="Q4" s="532"/>
      <c r="R4" s="532"/>
      <c r="S4" s="532"/>
      <c r="T4" s="532"/>
      <c r="U4" s="532"/>
      <c r="V4" s="532"/>
      <c r="W4" s="532"/>
      <c r="X4" s="532"/>
      <c r="Y4" s="532"/>
      <c r="Z4" s="532"/>
      <c r="AA4" s="533"/>
      <c r="AB4" s="531" t="s">
        <v>482</v>
      </c>
      <c r="AC4" s="532"/>
      <c r="AD4" s="532"/>
      <c r="AE4" s="532"/>
      <c r="AF4" s="532"/>
      <c r="AG4" s="532"/>
      <c r="AH4" s="532"/>
      <c r="AI4" s="532"/>
      <c r="AJ4" s="532"/>
      <c r="AK4" s="532"/>
      <c r="AL4" s="532"/>
      <c r="AM4" s="532"/>
      <c r="AN4" s="532"/>
      <c r="AO4" s="532"/>
      <c r="AP4" s="532"/>
      <c r="AQ4" s="532"/>
      <c r="AR4" s="532"/>
      <c r="AS4" s="532"/>
      <c r="AT4" s="533"/>
    </row>
    <row r="5" spans="1:46" ht="17.100000000000001" customHeight="1" x14ac:dyDescent="0.2">
      <c r="A5" s="534"/>
      <c r="B5" s="11" t="s">
        <v>481</v>
      </c>
      <c r="C5" s="14"/>
      <c r="D5" s="14"/>
      <c r="E5" s="14"/>
      <c r="F5" s="14"/>
      <c r="G5" s="12"/>
      <c r="H5" s="535" t="s">
        <v>485</v>
      </c>
      <c r="I5" s="536"/>
      <c r="J5" s="11" t="s">
        <v>481</v>
      </c>
      <c r="K5" s="14"/>
      <c r="L5" s="14"/>
      <c r="M5" s="14"/>
      <c r="N5" s="14"/>
      <c r="O5" s="12"/>
      <c r="P5" s="11" t="s">
        <v>480</v>
      </c>
      <c r="Q5" s="14"/>
      <c r="R5" s="11" t="s">
        <v>479</v>
      </c>
      <c r="S5" s="14"/>
      <c r="T5" s="14"/>
      <c r="U5" s="12"/>
      <c r="V5" s="11" t="s">
        <v>478</v>
      </c>
      <c r="W5" s="14"/>
      <c r="X5" s="14"/>
      <c r="Y5" s="12"/>
      <c r="Z5" s="535" t="s">
        <v>485</v>
      </c>
      <c r="AA5" s="536"/>
      <c r="AB5" s="11" t="s">
        <v>481</v>
      </c>
      <c r="AC5" s="14"/>
      <c r="AD5" s="14"/>
      <c r="AE5" s="14"/>
      <c r="AF5" s="14"/>
      <c r="AG5" s="12"/>
      <c r="AH5" s="11" t="s">
        <v>480</v>
      </c>
      <c r="AI5" s="14"/>
      <c r="AJ5" s="14"/>
      <c r="AK5" s="12"/>
      <c r="AL5" s="11" t="s">
        <v>479</v>
      </c>
      <c r="AM5" s="14"/>
      <c r="AN5" s="14"/>
      <c r="AO5" s="12"/>
      <c r="AP5" s="11" t="s">
        <v>478</v>
      </c>
      <c r="AQ5" s="14"/>
      <c r="AR5" s="14"/>
      <c r="AS5" s="12"/>
      <c r="AT5" s="537" t="s">
        <v>485</v>
      </c>
    </row>
    <row r="6" spans="1:46" ht="17.100000000000001" customHeight="1" x14ac:dyDescent="0.2">
      <c r="A6" s="538"/>
      <c r="B6" s="11" t="s">
        <v>0</v>
      </c>
      <c r="C6" s="13"/>
      <c r="D6" s="539" t="s">
        <v>30</v>
      </c>
      <c r="E6" s="16"/>
      <c r="F6" s="15" t="s">
        <v>31</v>
      </c>
      <c r="G6" s="16"/>
      <c r="H6" s="540"/>
      <c r="I6" s="541"/>
      <c r="J6" s="11" t="s">
        <v>0</v>
      </c>
      <c r="K6" s="13"/>
      <c r="L6" s="12" t="s">
        <v>30</v>
      </c>
      <c r="M6" s="542"/>
      <c r="N6" s="542" t="s">
        <v>31</v>
      </c>
      <c r="O6" s="542"/>
      <c r="P6" s="543" t="s">
        <v>30</v>
      </c>
      <c r="Q6" s="544" t="s">
        <v>31</v>
      </c>
      <c r="R6" s="11" t="s">
        <v>30</v>
      </c>
      <c r="S6" s="12"/>
      <c r="T6" s="11" t="s">
        <v>31</v>
      </c>
      <c r="U6" s="12"/>
      <c r="V6" s="15" t="s">
        <v>30</v>
      </c>
      <c r="W6" s="16"/>
      <c r="X6" s="15" t="s">
        <v>31</v>
      </c>
      <c r="Y6" s="16"/>
      <c r="Z6" s="540"/>
      <c r="AA6" s="541"/>
      <c r="AB6" s="11" t="s">
        <v>0</v>
      </c>
      <c r="AC6" s="13"/>
      <c r="AD6" s="12" t="s">
        <v>30</v>
      </c>
      <c r="AE6" s="542"/>
      <c r="AF6" s="542" t="s">
        <v>31</v>
      </c>
      <c r="AG6" s="542"/>
      <c r="AH6" s="542" t="s">
        <v>30</v>
      </c>
      <c r="AI6" s="542"/>
      <c r="AJ6" s="542" t="s">
        <v>31</v>
      </c>
      <c r="AK6" s="542"/>
      <c r="AL6" s="542" t="s">
        <v>30</v>
      </c>
      <c r="AM6" s="542"/>
      <c r="AN6" s="542" t="s">
        <v>31</v>
      </c>
      <c r="AO6" s="542"/>
      <c r="AP6" s="542" t="s">
        <v>30</v>
      </c>
      <c r="AQ6" s="542"/>
      <c r="AR6" s="542" t="s">
        <v>31</v>
      </c>
      <c r="AS6" s="542"/>
      <c r="AT6" s="545"/>
    </row>
    <row r="7" spans="1:46" ht="15.9" customHeight="1" x14ac:dyDescent="0.2">
      <c r="A7" s="546" t="s">
        <v>501</v>
      </c>
      <c r="B7" s="547">
        <f t="shared" ref="B7:B12" si="0">D7+F7</f>
        <v>993</v>
      </c>
      <c r="C7" s="548"/>
      <c r="D7" s="549">
        <v>493</v>
      </c>
      <c r="E7" s="550"/>
      <c r="F7" s="551">
        <v>500</v>
      </c>
      <c r="G7" s="552"/>
      <c r="H7" s="18">
        <f>Z7+AT7</f>
        <v>541</v>
      </c>
      <c r="I7" s="550"/>
      <c r="J7" s="547">
        <f t="shared" ref="J7:J12" si="1">L7+N7</f>
        <v>675</v>
      </c>
      <c r="K7" s="548"/>
      <c r="L7" s="553">
        <v>353</v>
      </c>
      <c r="M7" s="552"/>
      <c r="N7" s="551">
        <v>322</v>
      </c>
      <c r="O7" s="552"/>
      <c r="P7" s="551" t="s">
        <v>229</v>
      </c>
      <c r="Q7" s="551" t="s">
        <v>1</v>
      </c>
      <c r="R7" s="551">
        <v>162</v>
      </c>
      <c r="S7" s="552"/>
      <c r="T7" s="551">
        <v>147</v>
      </c>
      <c r="U7" s="552"/>
      <c r="V7" s="551">
        <v>191</v>
      </c>
      <c r="W7" s="552"/>
      <c r="X7" s="551">
        <v>175</v>
      </c>
      <c r="Y7" s="552"/>
      <c r="Z7" s="551">
        <v>422</v>
      </c>
      <c r="AA7" s="552"/>
      <c r="AB7" s="551">
        <f t="shared" ref="AB7:AB12" si="2">AD7+AF7</f>
        <v>318</v>
      </c>
      <c r="AC7" s="554"/>
      <c r="AD7" s="553">
        <v>140</v>
      </c>
      <c r="AE7" s="552"/>
      <c r="AF7" s="551">
        <v>178</v>
      </c>
      <c r="AG7" s="552"/>
      <c r="AH7" s="551">
        <v>43</v>
      </c>
      <c r="AI7" s="552"/>
      <c r="AJ7" s="551">
        <v>57</v>
      </c>
      <c r="AK7" s="552"/>
      <c r="AL7" s="551">
        <v>47</v>
      </c>
      <c r="AM7" s="552"/>
      <c r="AN7" s="551">
        <v>58</v>
      </c>
      <c r="AO7" s="552"/>
      <c r="AP7" s="551">
        <v>50</v>
      </c>
      <c r="AQ7" s="552"/>
      <c r="AR7" s="551">
        <v>63</v>
      </c>
      <c r="AS7" s="552"/>
      <c r="AT7" s="555">
        <v>119</v>
      </c>
    </row>
    <row r="8" spans="1:46" ht="15.9" customHeight="1" x14ac:dyDescent="0.2">
      <c r="A8" s="546" t="s">
        <v>338</v>
      </c>
      <c r="B8" s="547">
        <f t="shared" si="0"/>
        <v>869</v>
      </c>
      <c r="C8" s="548"/>
      <c r="D8" s="549">
        <v>435</v>
      </c>
      <c r="E8" s="550"/>
      <c r="F8" s="551">
        <v>434</v>
      </c>
      <c r="G8" s="552"/>
      <c r="H8" s="18">
        <v>481</v>
      </c>
      <c r="I8" s="550"/>
      <c r="J8" s="547">
        <f t="shared" si="1"/>
        <v>572</v>
      </c>
      <c r="K8" s="548"/>
      <c r="L8" s="553">
        <v>303</v>
      </c>
      <c r="M8" s="552"/>
      <c r="N8" s="551">
        <v>269</v>
      </c>
      <c r="O8" s="552"/>
      <c r="P8" s="551" t="s">
        <v>229</v>
      </c>
      <c r="Q8" s="551" t="s">
        <v>1</v>
      </c>
      <c r="R8" s="551">
        <v>142</v>
      </c>
      <c r="S8" s="552"/>
      <c r="T8" s="551">
        <v>129</v>
      </c>
      <c r="U8" s="552"/>
      <c r="V8" s="551">
        <v>161</v>
      </c>
      <c r="W8" s="552"/>
      <c r="X8" s="551">
        <v>140</v>
      </c>
      <c r="Y8" s="552"/>
      <c r="Z8" s="551">
        <v>368</v>
      </c>
      <c r="AA8" s="552"/>
      <c r="AB8" s="551">
        <f t="shared" si="2"/>
        <v>297</v>
      </c>
      <c r="AC8" s="554"/>
      <c r="AD8" s="553">
        <v>132</v>
      </c>
      <c r="AE8" s="552"/>
      <c r="AF8" s="551">
        <v>165</v>
      </c>
      <c r="AG8" s="552"/>
      <c r="AH8" s="551">
        <v>34</v>
      </c>
      <c r="AI8" s="552"/>
      <c r="AJ8" s="551">
        <v>41</v>
      </c>
      <c r="AK8" s="552"/>
      <c r="AL8" s="551">
        <v>49</v>
      </c>
      <c r="AM8" s="552"/>
      <c r="AN8" s="551">
        <v>64</v>
      </c>
      <c r="AO8" s="552"/>
      <c r="AP8" s="551">
        <v>49</v>
      </c>
      <c r="AQ8" s="552"/>
      <c r="AR8" s="551">
        <v>60</v>
      </c>
      <c r="AS8" s="552"/>
      <c r="AT8" s="555">
        <v>113</v>
      </c>
    </row>
    <row r="9" spans="1:46" ht="15.9" customHeight="1" x14ac:dyDescent="0.2">
      <c r="A9" s="546" t="s">
        <v>344</v>
      </c>
      <c r="B9" s="547">
        <f t="shared" si="0"/>
        <v>810</v>
      </c>
      <c r="C9" s="548"/>
      <c r="D9" s="549">
        <v>411</v>
      </c>
      <c r="E9" s="550"/>
      <c r="F9" s="551">
        <v>399</v>
      </c>
      <c r="G9" s="552"/>
      <c r="H9" s="18">
        <v>413</v>
      </c>
      <c r="I9" s="550"/>
      <c r="J9" s="547">
        <f t="shared" si="1"/>
        <v>491</v>
      </c>
      <c r="K9" s="548"/>
      <c r="L9" s="553">
        <v>262</v>
      </c>
      <c r="M9" s="552"/>
      <c r="N9" s="551">
        <v>229</v>
      </c>
      <c r="O9" s="552"/>
      <c r="P9" s="551" t="s">
        <v>1</v>
      </c>
      <c r="Q9" s="551" t="s">
        <v>1</v>
      </c>
      <c r="R9" s="551">
        <v>116</v>
      </c>
      <c r="S9" s="552"/>
      <c r="T9" s="551">
        <v>96</v>
      </c>
      <c r="U9" s="552"/>
      <c r="V9" s="551">
        <v>146</v>
      </c>
      <c r="W9" s="552"/>
      <c r="X9" s="551">
        <v>133</v>
      </c>
      <c r="Y9" s="552"/>
      <c r="Z9" s="551">
        <v>305</v>
      </c>
      <c r="AA9" s="552"/>
      <c r="AB9" s="551">
        <f t="shared" si="2"/>
        <v>319</v>
      </c>
      <c r="AC9" s="554"/>
      <c r="AD9" s="553">
        <v>149</v>
      </c>
      <c r="AE9" s="552"/>
      <c r="AF9" s="551">
        <v>170</v>
      </c>
      <c r="AG9" s="552"/>
      <c r="AH9" s="551">
        <v>59</v>
      </c>
      <c r="AI9" s="552"/>
      <c r="AJ9" s="551">
        <v>57</v>
      </c>
      <c r="AK9" s="552"/>
      <c r="AL9" s="551">
        <v>41</v>
      </c>
      <c r="AM9" s="552"/>
      <c r="AN9" s="551">
        <v>49</v>
      </c>
      <c r="AO9" s="552"/>
      <c r="AP9" s="551">
        <v>49</v>
      </c>
      <c r="AQ9" s="552"/>
      <c r="AR9" s="551">
        <v>64</v>
      </c>
      <c r="AS9" s="552"/>
      <c r="AT9" s="555">
        <v>108</v>
      </c>
    </row>
    <row r="10" spans="1:46" ht="15.9" customHeight="1" x14ac:dyDescent="0.2">
      <c r="A10" s="546" t="s">
        <v>366</v>
      </c>
      <c r="B10" s="547">
        <f t="shared" si="0"/>
        <v>715</v>
      </c>
      <c r="C10" s="548"/>
      <c r="D10" s="549">
        <v>373</v>
      </c>
      <c r="E10" s="550"/>
      <c r="F10" s="551">
        <v>342</v>
      </c>
      <c r="G10" s="552"/>
      <c r="H10" s="18">
        <v>392</v>
      </c>
      <c r="I10" s="550"/>
      <c r="J10" s="547">
        <f t="shared" si="1"/>
        <v>385</v>
      </c>
      <c r="K10" s="548"/>
      <c r="L10" s="553">
        <v>211</v>
      </c>
      <c r="M10" s="552"/>
      <c r="N10" s="551">
        <v>174</v>
      </c>
      <c r="O10" s="552"/>
      <c r="P10" s="551" t="s">
        <v>1</v>
      </c>
      <c r="Q10" s="551" t="s">
        <v>229</v>
      </c>
      <c r="R10" s="551">
        <v>87</v>
      </c>
      <c r="S10" s="552"/>
      <c r="T10" s="551">
        <v>68</v>
      </c>
      <c r="U10" s="552"/>
      <c r="V10" s="551">
        <v>124</v>
      </c>
      <c r="W10" s="552"/>
      <c r="X10" s="551">
        <v>106</v>
      </c>
      <c r="Y10" s="552"/>
      <c r="Z10" s="551">
        <v>278</v>
      </c>
      <c r="AA10" s="552"/>
      <c r="AB10" s="551">
        <f t="shared" si="2"/>
        <v>330</v>
      </c>
      <c r="AC10" s="554"/>
      <c r="AD10" s="553">
        <v>162</v>
      </c>
      <c r="AE10" s="552"/>
      <c r="AF10" s="551">
        <v>168</v>
      </c>
      <c r="AG10" s="552"/>
      <c r="AH10" s="551">
        <v>60</v>
      </c>
      <c r="AI10" s="552"/>
      <c r="AJ10" s="551">
        <v>50</v>
      </c>
      <c r="AK10" s="552"/>
      <c r="AL10" s="551">
        <v>62</v>
      </c>
      <c r="AM10" s="552"/>
      <c r="AN10" s="551">
        <v>67</v>
      </c>
      <c r="AO10" s="552"/>
      <c r="AP10" s="551">
        <v>40</v>
      </c>
      <c r="AQ10" s="552"/>
      <c r="AR10" s="551">
        <v>51</v>
      </c>
      <c r="AS10" s="552"/>
      <c r="AT10" s="555">
        <v>114</v>
      </c>
    </row>
    <row r="11" spans="1:46" s="556" customFormat="1" ht="15.9" customHeight="1" x14ac:dyDescent="0.2">
      <c r="A11" s="546" t="s">
        <v>427</v>
      </c>
      <c r="B11" s="547">
        <f t="shared" si="0"/>
        <v>658</v>
      </c>
      <c r="C11" s="548"/>
      <c r="D11" s="549">
        <v>348</v>
      </c>
      <c r="E11" s="550"/>
      <c r="F11" s="551">
        <v>310</v>
      </c>
      <c r="G11" s="552"/>
      <c r="H11" s="18">
        <v>330</v>
      </c>
      <c r="I11" s="550"/>
      <c r="J11" s="547">
        <f t="shared" si="1"/>
        <v>308</v>
      </c>
      <c r="K11" s="548"/>
      <c r="L11" s="553">
        <v>172</v>
      </c>
      <c r="M11" s="552"/>
      <c r="N11" s="551">
        <v>136</v>
      </c>
      <c r="O11" s="552"/>
      <c r="P11" s="551" t="s">
        <v>1</v>
      </c>
      <c r="Q11" s="551" t="s">
        <v>229</v>
      </c>
      <c r="R11" s="551">
        <v>82</v>
      </c>
      <c r="S11" s="552"/>
      <c r="T11" s="551">
        <v>65</v>
      </c>
      <c r="U11" s="552"/>
      <c r="V11" s="551">
        <v>90</v>
      </c>
      <c r="W11" s="552"/>
      <c r="X11" s="551">
        <v>71</v>
      </c>
      <c r="Y11" s="552"/>
      <c r="Z11" s="551">
        <v>237</v>
      </c>
      <c r="AA11" s="552"/>
      <c r="AB11" s="551">
        <f t="shared" si="2"/>
        <v>350</v>
      </c>
      <c r="AC11" s="554"/>
      <c r="AD11" s="553">
        <v>176</v>
      </c>
      <c r="AE11" s="552"/>
      <c r="AF11" s="551">
        <v>174</v>
      </c>
      <c r="AG11" s="552"/>
      <c r="AH11" s="551">
        <v>54</v>
      </c>
      <c r="AI11" s="552"/>
      <c r="AJ11" s="551">
        <v>56</v>
      </c>
      <c r="AK11" s="552"/>
      <c r="AL11" s="551">
        <v>59</v>
      </c>
      <c r="AM11" s="552"/>
      <c r="AN11" s="551">
        <v>50</v>
      </c>
      <c r="AO11" s="552"/>
      <c r="AP11" s="551">
        <v>63</v>
      </c>
      <c r="AQ11" s="552"/>
      <c r="AR11" s="551">
        <v>68</v>
      </c>
      <c r="AS11" s="552"/>
      <c r="AT11" s="555">
        <v>93</v>
      </c>
    </row>
    <row r="12" spans="1:46" ht="15.9" customHeight="1" x14ac:dyDescent="0.2">
      <c r="A12" s="557" t="s">
        <v>502</v>
      </c>
      <c r="B12" s="558">
        <f t="shared" si="0"/>
        <v>620</v>
      </c>
      <c r="C12" s="559"/>
      <c r="D12" s="560">
        <v>330</v>
      </c>
      <c r="E12" s="561"/>
      <c r="F12" s="562">
        <v>290</v>
      </c>
      <c r="G12" s="563"/>
      <c r="H12" s="29">
        <v>302</v>
      </c>
      <c r="I12" s="561"/>
      <c r="J12" s="558">
        <f t="shared" si="1"/>
        <v>274</v>
      </c>
      <c r="K12" s="559"/>
      <c r="L12" s="564">
        <v>152</v>
      </c>
      <c r="M12" s="563"/>
      <c r="N12" s="562">
        <v>122</v>
      </c>
      <c r="O12" s="563"/>
      <c r="P12" s="562" t="s">
        <v>1</v>
      </c>
      <c r="Q12" s="562" t="s">
        <v>229</v>
      </c>
      <c r="R12" s="562">
        <v>66</v>
      </c>
      <c r="S12" s="563"/>
      <c r="T12" s="562">
        <v>54</v>
      </c>
      <c r="U12" s="563"/>
      <c r="V12" s="562">
        <v>86</v>
      </c>
      <c r="W12" s="563"/>
      <c r="X12" s="562">
        <v>68</v>
      </c>
      <c r="Y12" s="563"/>
      <c r="Z12" s="562">
        <v>170</v>
      </c>
      <c r="AA12" s="563"/>
      <c r="AB12" s="562">
        <f t="shared" si="2"/>
        <v>346</v>
      </c>
      <c r="AC12" s="565"/>
      <c r="AD12" s="564">
        <v>178</v>
      </c>
      <c r="AE12" s="563"/>
      <c r="AF12" s="562">
        <v>168</v>
      </c>
      <c r="AG12" s="563"/>
      <c r="AH12" s="562">
        <v>62</v>
      </c>
      <c r="AI12" s="563"/>
      <c r="AJ12" s="562">
        <v>56</v>
      </c>
      <c r="AK12" s="563"/>
      <c r="AL12" s="562">
        <v>58</v>
      </c>
      <c r="AM12" s="563"/>
      <c r="AN12" s="562">
        <v>62</v>
      </c>
      <c r="AO12" s="563"/>
      <c r="AP12" s="562">
        <v>58</v>
      </c>
      <c r="AQ12" s="563"/>
      <c r="AR12" s="562">
        <v>50</v>
      </c>
      <c r="AS12" s="563"/>
      <c r="AT12" s="566">
        <v>132</v>
      </c>
    </row>
  </sheetData>
  <sheetProtection sheet="1" objects="1" scenarios="1"/>
  <mergeCells count="37">
    <mergeCell ref="AN6:AO6"/>
    <mergeCell ref="AP6:AQ6"/>
    <mergeCell ref="A3:AT3"/>
    <mergeCell ref="A4:A6"/>
    <mergeCell ref="B4:I4"/>
    <mergeCell ref="J4:AA4"/>
    <mergeCell ref="AB4:AT4"/>
    <mergeCell ref="B5:G5"/>
    <mergeCell ref="P5:Q5"/>
    <mergeCell ref="R5:U5"/>
    <mergeCell ref="V5:Y5"/>
    <mergeCell ref="Z5:AA6"/>
    <mergeCell ref="N6:O6"/>
    <mergeCell ref="R6:S6"/>
    <mergeCell ref="B6:C6"/>
    <mergeCell ref="D6:E6"/>
    <mergeCell ref="J5:O5"/>
    <mergeCell ref="AB5:AG5"/>
    <mergeCell ref="AH5:AK5"/>
    <mergeCell ref="AL5:AO5"/>
    <mergeCell ref="AP5:AS5"/>
    <mergeCell ref="A1:AT1"/>
    <mergeCell ref="AL6:AM6"/>
    <mergeCell ref="AB6:AC6"/>
    <mergeCell ref="AD6:AE6"/>
    <mergeCell ref="AF6:AG6"/>
    <mergeCell ref="AH6:AI6"/>
    <mergeCell ref="AJ6:AK6"/>
    <mergeCell ref="F6:G6"/>
    <mergeCell ref="J6:K6"/>
    <mergeCell ref="L6:M6"/>
    <mergeCell ref="H5:I6"/>
    <mergeCell ref="AT5:AT6"/>
    <mergeCell ref="AR6:AS6"/>
    <mergeCell ref="T6:U6"/>
    <mergeCell ref="V6:W6"/>
    <mergeCell ref="X6:Y6"/>
  </mergeCells>
  <phoneticPr fontId="7"/>
  <pageMargins left="0.70866141732283472" right="0.70866141732283472" top="0.78740157480314965" bottom="0.78740157480314965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9"/>
  <dimension ref="A1:AF21"/>
  <sheetViews>
    <sheetView showGridLines="0" zoomScaleNormal="100" zoomScaleSheetLayoutView="100" workbookViewId="0">
      <selection activeCell="AG1" sqref="AG1"/>
    </sheetView>
  </sheetViews>
  <sheetFormatPr defaultColWidth="9" defaultRowHeight="13.2" x14ac:dyDescent="0.2"/>
  <cols>
    <col min="1" max="1" width="4.33203125" style="276" customWidth="1"/>
    <col min="2" max="2" width="5.6640625" style="276" customWidth="1"/>
    <col min="3" max="3" width="5.88671875" style="277" customWidth="1"/>
    <col min="4" max="4" width="0.44140625" style="276" customWidth="1"/>
    <col min="5" max="5" width="4.33203125" style="277" customWidth="1"/>
    <col min="6" max="6" width="0.44140625" style="276" customWidth="1"/>
    <col min="7" max="7" width="4.33203125" style="277" customWidth="1"/>
    <col min="8" max="8" width="0.44140625" style="276" customWidth="1"/>
    <col min="9" max="9" width="4.33203125" style="277" customWidth="1"/>
    <col min="10" max="10" width="0.44140625" style="276" customWidth="1"/>
    <col min="11" max="11" width="4.33203125" style="277" customWidth="1"/>
    <col min="12" max="12" width="0.44140625" style="276" customWidth="1"/>
    <col min="13" max="13" width="4.33203125" style="277" customWidth="1"/>
    <col min="14" max="14" width="0.44140625" style="276" customWidth="1"/>
    <col min="15" max="15" width="4.33203125" style="277" customWidth="1"/>
    <col min="16" max="16" width="0.44140625" style="276" customWidth="1"/>
    <col min="17" max="17" width="4.33203125" style="277" customWidth="1"/>
    <col min="18" max="18" width="0.44140625" style="276" customWidth="1"/>
    <col min="19" max="19" width="4.33203125" style="277" customWidth="1"/>
    <col min="20" max="20" width="0.44140625" style="276" customWidth="1"/>
    <col min="21" max="21" width="4.33203125" style="277" customWidth="1"/>
    <col min="22" max="22" width="0.44140625" style="276" customWidth="1"/>
    <col min="23" max="23" width="4.33203125" style="277" customWidth="1"/>
    <col min="24" max="24" width="0.44140625" style="276" customWidth="1"/>
    <col min="25" max="25" width="4.33203125" style="277" customWidth="1"/>
    <col min="26" max="26" width="0.44140625" style="276" customWidth="1"/>
    <col min="27" max="27" width="4.33203125" style="277" customWidth="1"/>
    <col min="28" max="28" width="0.44140625" style="276" customWidth="1"/>
    <col min="29" max="29" width="4.33203125" style="277" customWidth="1"/>
    <col min="30" max="30" width="0.44140625" style="276" customWidth="1"/>
    <col min="31" max="31" width="4.33203125" style="277" customWidth="1"/>
    <col min="32" max="32" width="0.44140625" style="276" customWidth="1"/>
    <col min="33" max="16384" width="9" style="276"/>
  </cols>
  <sheetData>
    <row r="1" spans="1:32" s="505" customFormat="1" ht="22.95" customHeight="1" x14ac:dyDescent="0.2">
      <c r="A1" s="1" t="s">
        <v>311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2" s="505" customFormat="1" ht="22.95" customHeight="1" x14ac:dyDescent="0.2">
      <c r="C2" s="506"/>
      <c r="E2" s="506"/>
      <c r="G2" s="506"/>
      <c r="I2" s="506"/>
      <c r="K2" s="506"/>
      <c r="M2" s="506"/>
      <c r="O2" s="506"/>
      <c r="Q2" s="506"/>
      <c r="S2" s="506"/>
      <c r="U2" s="506"/>
      <c r="W2" s="506"/>
      <c r="Y2" s="506"/>
      <c r="AA2" s="506"/>
      <c r="AC2" s="506"/>
      <c r="AE2" s="506"/>
    </row>
    <row r="3" spans="1:32" s="505" customFormat="1" ht="22.95" customHeight="1" x14ac:dyDescent="0.2">
      <c r="A3" s="507" t="s">
        <v>431</v>
      </c>
      <c r="B3" s="507"/>
      <c r="C3" s="507"/>
      <c r="D3" s="507"/>
      <c r="E3" s="507"/>
      <c r="F3" s="507"/>
      <c r="G3" s="507"/>
      <c r="H3" s="507"/>
      <c r="I3" s="507"/>
      <c r="J3" s="507"/>
      <c r="K3" s="507"/>
      <c r="L3" s="507"/>
      <c r="M3" s="507"/>
      <c r="N3" s="507"/>
      <c r="O3" s="507"/>
      <c r="P3" s="507"/>
      <c r="Q3" s="507"/>
      <c r="R3" s="507"/>
      <c r="S3" s="507"/>
      <c r="T3" s="507"/>
      <c r="U3" s="507"/>
      <c r="V3" s="507"/>
      <c r="W3" s="507"/>
      <c r="X3" s="507"/>
      <c r="Y3" s="507"/>
      <c r="Z3" s="507"/>
      <c r="AA3" s="507"/>
      <c r="AB3" s="507"/>
      <c r="AC3" s="507"/>
      <c r="AD3" s="507"/>
      <c r="AE3" s="507"/>
    </row>
    <row r="4" spans="1:32" s="505" customFormat="1" ht="24.9" customHeight="1" x14ac:dyDescent="0.2">
      <c r="A4" s="508" t="s">
        <v>77</v>
      </c>
      <c r="B4" s="509"/>
      <c r="C4" s="6" t="s">
        <v>78</v>
      </c>
      <c r="D4" s="7"/>
      <c r="E4" s="7"/>
      <c r="F4" s="7"/>
      <c r="G4" s="7"/>
      <c r="H4" s="9"/>
      <c r="I4" s="6" t="s">
        <v>79</v>
      </c>
      <c r="J4" s="7"/>
      <c r="K4" s="7"/>
      <c r="L4" s="7"/>
      <c r="M4" s="7"/>
      <c r="N4" s="9"/>
      <c r="O4" s="6" t="s">
        <v>80</v>
      </c>
      <c r="P4" s="7"/>
      <c r="Q4" s="7"/>
      <c r="R4" s="7"/>
      <c r="S4" s="7"/>
      <c r="T4" s="9"/>
      <c r="U4" s="6" t="s">
        <v>81</v>
      </c>
      <c r="V4" s="7"/>
      <c r="W4" s="7"/>
      <c r="X4" s="7"/>
      <c r="Y4" s="7"/>
      <c r="Z4" s="9"/>
      <c r="AA4" s="6" t="s">
        <v>82</v>
      </c>
      <c r="AB4" s="7"/>
      <c r="AC4" s="7"/>
      <c r="AD4" s="7"/>
      <c r="AE4" s="7"/>
      <c r="AF4" s="9"/>
    </row>
    <row r="5" spans="1:32" s="505" customFormat="1" ht="24.9" customHeight="1" x14ac:dyDescent="0.2">
      <c r="A5" s="510"/>
      <c r="B5" s="511"/>
      <c r="C5" s="6" t="s">
        <v>0</v>
      </c>
      <c r="D5" s="9"/>
      <c r="E5" s="6" t="s">
        <v>30</v>
      </c>
      <c r="F5" s="9"/>
      <c r="G5" s="6" t="s">
        <v>31</v>
      </c>
      <c r="H5" s="9"/>
      <c r="I5" s="6" t="s">
        <v>0</v>
      </c>
      <c r="J5" s="9"/>
      <c r="K5" s="6" t="s">
        <v>30</v>
      </c>
      <c r="L5" s="9"/>
      <c r="M5" s="6" t="s">
        <v>31</v>
      </c>
      <c r="N5" s="9"/>
      <c r="O5" s="6" t="s">
        <v>0</v>
      </c>
      <c r="P5" s="9"/>
      <c r="Q5" s="6" t="s">
        <v>30</v>
      </c>
      <c r="R5" s="9"/>
      <c r="S5" s="6" t="s">
        <v>31</v>
      </c>
      <c r="T5" s="9"/>
      <c r="U5" s="6" t="s">
        <v>0</v>
      </c>
      <c r="V5" s="9"/>
      <c r="W5" s="6" t="s">
        <v>30</v>
      </c>
      <c r="X5" s="9"/>
      <c r="Y5" s="6" t="s">
        <v>31</v>
      </c>
      <c r="Z5" s="9"/>
      <c r="AA5" s="6" t="s">
        <v>0</v>
      </c>
      <c r="AB5" s="9"/>
      <c r="AC5" s="6" t="s">
        <v>30</v>
      </c>
      <c r="AD5" s="9"/>
      <c r="AE5" s="6" t="s">
        <v>31</v>
      </c>
      <c r="AF5" s="9"/>
    </row>
    <row r="6" spans="1:32" s="505" customFormat="1" ht="24.9" customHeight="1" x14ac:dyDescent="0.2">
      <c r="A6" s="508" t="s">
        <v>503</v>
      </c>
      <c r="B6" s="509"/>
      <c r="C6" s="512">
        <f t="shared" ref="C6:C10" si="0">SUM(E6:H6)</f>
        <v>79</v>
      </c>
      <c r="D6" s="183"/>
      <c r="E6" s="513">
        <f>K6+W6</f>
        <v>4</v>
      </c>
      <c r="F6" s="514"/>
      <c r="G6" s="513">
        <f>M6+Y6</f>
        <v>75</v>
      </c>
      <c r="H6" s="514"/>
      <c r="I6" s="513">
        <f t="shared" ref="I6:I10" si="1">SUM(K6:M6)</f>
        <v>74</v>
      </c>
      <c r="J6" s="514"/>
      <c r="K6" s="513">
        <v>3</v>
      </c>
      <c r="L6" s="514"/>
      <c r="M6" s="513">
        <v>71</v>
      </c>
      <c r="N6" s="514"/>
      <c r="O6" s="513">
        <f t="shared" ref="O6:O10" si="2">SUM(Q6:S6)</f>
        <v>53</v>
      </c>
      <c r="P6" s="514"/>
      <c r="Q6" s="513">
        <v>3</v>
      </c>
      <c r="R6" s="514"/>
      <c r="S6" s="513">
        <v>50</v>
      </c>
      <c r="T6" s="514"/>
      <c r="U6" s="513">
        <f t="shared" ref="U6:U10" si="3">SUM(W6:Y6)</f>
        <v>5</v>
      </c>
      <c r="V6" s="514"/>
      <c r="W6" s="513">
        <v>1</v>
      </c>
      <c r="X6" s="514"/>
      <c r="Y6" s="513">
        <v>4</v>
      </c>
      <c r="Z6" s="514"/>
      <c r="AA6" s="513">
        <f t="shared" ref="AA6:AA10" si="4">SUM(AC6:AE6)</f>
        <v>3</v>
      </c>
      <c r="AB6" s="183"/>
      <c r="AC6" s="512">
        <v>3</v>
      </c>
      <c r="AD6" s="183"/>
      <c r="AE6" s="512" t="s">
        <v>229</v>
      </c>
      <c r="AF6" s="515"/>
    </row>
    <row r="7" spans="1:32" s="505" customFormat="1" ht="24.9" customHeight="1" x14ac:dyDescent="0.2">
      <c r="A7" s="516" t="s">
        <v>419</v>
      </c>
      <c r="B7" s="517"/>
      <c r="C7" s="512">
        <f t="shared" si="0"/>
        <v>77</v>
      </c>
      <c r="D7" s="183"/>
      <c r="E7" s="513">
        <f>K7+W7</f>
        <v>4</v>
      </c>
      <c r="F7" s="514"/>
      <c r="G7" s="513">
        <f>M7+Y7</f>
        <v>73</v>
      </c>
      <c r="H7" s="514"/>
      <c r="I7" s="513">
        <f t="shared" si="1"/>
        <v>70</v>
      </c>
      <c r="J7" s="514"/>
      <c r="K7" s="513">
        <v>1</v>
      </c>
      <c r="L7" s="514"/>
      <c r="M7" s="513">
        <v>69</v>
      </c>
      <c r="N7" s="514"/>
      <c r="O7" s="513">
        <f t="shared" si="2"/>
        <v>49</v>
      </c>
      <c r="P7" s="514"/>
      <c r="Q7" s="513">
        <v>1</v>
      </c>
      <c r="R7" s="514"/>
      <c r="S7" s="513">
        <v>48</v>
      </c>
      <c r="T7" s="514"/>
      <c r="U7" s="513">
        <f t="shared" si="3"/>
        <v>7</v>
      </c>
      <c r="V7" s="514"/>
      <c r="W7" s="513">
        <v>3</v>
      </c>
      <c r="X7" s="514"/>
      <c r="Y7" s="513">
        <v>4</v>
      </c>
      <c r="Z7" s="514"/>
      <c r="AA7" s="513">
        <f t="shared" si="4"/>
        <v>4</v>
      </c>
      <c r="AB7" s="183"/>
      <c r="AC7" s="512">
        <v>4</v>
      </c>
      <c r="AD7" s="183"/>
      <c r="AE7" s="512" t="s">
        <v>229</v>
      </c>
      <c r="AF7" s="515"/>
    </row>
    <row r="8" spans="1:32" s="505" customFormat="1" ht="24.9" customHeight="1" x14ac:dyDescent="0.2">
      <c r="A8" s="516" t="s">
        <v>416</v>
      </c>
      <c r="B8" s="517"/>
      <c r="C8" s="512">
        <f t="shared" si="0"/>
        <v>68</v>
      </c>
      <c r="D8" s="183"/>
      <c r="E8" s="513">
        <f>W8</f>
        <v>2</v>
      </c>
      <c r="F8" s="514"/>
      <c r="G8" s="513">
        <f>M8+Y8</f>
        <v>66</v>
      </c>
      <c r="H8" s="514"/>
      <c r="I8" s="513">
        <f t="shared" si="1"/>
        <v>62</v>
      </c>
      <c r="J8" s="514"/>
      <c r="K8" s="513" t="s">
        <v>229</v>
      </c>
      <c r="L8" s="514"/>
      <c r="M8" s="513">
        <v>62</v>
      </c>
      <c r="N8" s="514"/>
      <c r="O8" s="513">
        <f t="shared" si="2"/>
        <v>43</v>
      </c>
      <c r="P8" s="514"/>
      <c r="Q8" s="513" t="s">
        <v>229</v>
      </c>
      <c r="R8" s="514"/>
      <c r="S8" s="513">
        <v>43</v>
      </c>
      <c r="T8" s="514"/>
      <c r="U8" s="513">
        <f t="shared" si="3"/>
        <v>6</v>
      </c>
      <c r="V8" s="514"/>
      <c r="W8" s="513">
        <v>2</v>
      </c>
      <c r="X8" s="514"/>
      <c r="Y8" s="513">
        <v>4</v>
      </c>
      <c r="Z8" s="514"/>
      <c r="AA8" s="513">
        <f t="shared" si="4"/>
        <v>4</v>
      </c>
      <c r="AB8" s="183"/>
      <c r="AC8" s="512">
        <v>4</v>
      </c>
      <c r="AD8" s="183"/>
      <c r="AE8" s="512" t="s">
        <v>229</v>
      </c>
      <c r="AF8" s="515"/>
    </row>
    <row r="9" spans="1:32" s="505" customFormat="1" ht="24.9" customHeight="1" x14ac:dyDescent="0.2">
      <c r="A9" s="516" t="s">
        <v>417</v>
      </c>
      <c r="B9" s="517"/>
      <c r="C9" s="512">
        <f t="shared" si="0"/>
        <v>68</v>
      </c>
      <c r="D9" s="183"/>
      <c r="E9" s="513">
        <v>2</v>
      </c>
      <c r="F9" s="514"/>
      <c r="G9" s="513">
        <v>66</v>
      </c>
      <c r="H9" s="514"/>
      <c r="I9" s="513">
        <f t="shared" si="1"/>
        <v>62</v>
      </c>
      <c r="J9" s="514"/>
      <c r="K9" s="513" t="s">
        <v>229</v>
      </c>
      <c r="L9" s="514"/>
      <c r="M9" s="513">
        <v>62</v>
      </c>
      <c r="N9" s="514"/>
      <c r="O9" s="513">
        <f t="shared" si="2"/>
        <v>41</v>
      </c>
      <c r="P9" s="514"/>
      <c r="Q9" s="513" t="s">
        <v>229</v>
      </c>
      <c r="R9" s="514"/>
      <c r="S9" s="513">
        <v>41</v>
      </c>
      <c r="T9" s="514"/>
      <c r="U9" s="513">
        <f t="shared" si="3"/>
        <v>6</v>
      </c>
      <c r="V9" s="514"/>
      <c r="W9" s="513">
        <v>2</v>
      </c>
      <c r="X9" s="514"/>
      <c r="Y9" s="513">
        <v>4</v>
      </c>
      <c r="Z9" s="514"/>
      <c r="AA9" s="513">
        <f t="shared" si="4"/>
        <v>4</v>
      </c>
      <c r="AB9" s="183"/>
      <c r="AC9" s="512">
        <v>4</v>
      </c>
      <c r="AD9" s="183"/>
      <c r="AE9" s="512" t="s">
        <v>229</v>
      </c>
      <c r="AF9" s="515"/>
    </row>
    <row r="10" spans="1:32" s="27" customFormat="1" ht="24.9" customHeight="1" x14ac:dyDescent="0.2">
      <c r="A10" s="518" t="s">
        <v>418</v>
      </c>
      <c r="B10" s="519"/>
      <c r="C10" s="513">
        <f t="shared" si="0"/>
        <v>68</v>
      </c>
      <c r="D10" s="514"/>
      <c r="E10" s="513">
        <v>2</v>
      </c>
      <c r="F10" s="514"/>
      <c r="G10" s="513">
        <v>66</v>
      </c>
      <c r="H10" s="514"/>
      <c r="I10" s="513">
        <f t="shared" si="1"/>
        <v>62</v>
      </c>
      <c r="J10" s="514"/>
      <c r="K10" s="513" t="s">
        <v>229</v>
      </c>
      <c r="L10" s="514"/>
      <c r="M10" s="513">
        <v>62</v>
      </c>
      <c r="N10" s="514"/>
      <c r="O10" s="513">
        <f t="shared" si="2"/>
        <v>40</v>
      </c>
      <c r="P10" s="514"/>
      <c r="Q10" s="513" t="s">
        <v>229</v>
      </c>
      <c r="R10" s="514"/>
      <c r="S10" s="513">
        <v>40</v>
      </c>
      <c r="T10" s="514"/>
      <c r="U10" s="513">
        <f t="shared" si="3"/>
        <v>6</v>
      </c>
      <c r="V10" s="514"/>
      <c r="W10" s="513">
        <v>2</v>
      </c>
      <c r="X10" s="514"/>
      <c r="Y10" s="513">
        <v>4</v>
      </c>
      <c r="Z10" s="514"/>
      <c r="AA10" s="513">
        <f t="shared" si="4"/>
        <v>4</v>
      </c>
      <c r="AB10" s="514"/>
      <c r="AC10" s="513">
        <v>4</v>
      </c>
      <c r="AD10" s="514"/>
      <c r="AE10" s="513" t="s">
        <v>229</v>
      </c>
      <c r="AF10" s="520"/>
    </row>
    <row r="11" spans="1:32" s="27" customFormat="1" ht="24.9" customHeight="1" x14ac:dyDescent="0.2">
      <c r="A11" s="516" t="s">
        <v>426</v>
      </c>
      <c r="B11" s="517"/>
      <c r="C11" s="512">
        <f>SUM(E11:H11)</f>
        <v>64</v>
      </c>
      <c r="D11" s="183"/>
      <c r="E11" s="513">
        <v>2</v>
      </c>
      <c r="F11" s="514"/>
      <c r="G11" s="513">
        <v>62</v>
      </c>
      <c r="H11" s="514"/>
      <c r="I11" s="513">
        <f>SUM(K11:M11)</f>
        <v>58</v>
      </c>
      <c r="J11" s="514"/>
      <c r="K11" s="513" t="s">
        <v>229</v>
      </c>
      <c r="L11" s="514"/>
      <c r="M11" s="513">
        <v>58</v>
      </c>
      <c r="N11" s="514"/>
      <c r="O11" s="513">
        <f>SUM(Q11:S11)</f>
        <v>36</v>
      </c>
      <c r="P11" s="514"/>
      <c r="Q11" s="513" t="s">
        <v>229</v>
      </c>
      <c r="R11" s="514"/>
      <c r="S11" s="513">
        <v>36</v>
      </c>
      <c r="T11" s="514"/>
      <c r="U11" s="513">
        <f>SUM(W11:Y11)</f>
        <v>6</v>
      </c>
      <c r="V11" s="514"/>
      <c r="W11" s="513">
        <v>2</v>
      </c>
      <c r="X11" s="514"/>
      <c r="Y11" s="513">
        <v>4</v>
      </c>
      <c r="Z11" s="514"/>
      <c r="AA11" s="513">
        <f>SUM(AC11:AE11)</f>
        <v>4</v>
      </c>
      <c r="AB11" s="183"/>
      <c r="AC11" s="512">
        <v>4</v>
      </c>
      <c r="AD11" s="183"/>
      <c r="AE11" s="512" t="s">
        <v>229</v>
      </c>
      <c r="AF11" s="26"/>
    </row>
    <row r="12" spans="1:32" s="27" customFormat="1" ht="24.9" customHeight="1" x14ac:dyDescent="0.2">
      <c r="A12" s="510" t="s">
        <v>500</v>
      </c>
      <c r="B12" s="511"/>
      <c r="C12" s="521">
        <f>SUM(E12:H12)</f>
        <v>65</v>
      </c>
      <c r="D12" s="522"/>
      <c r="E12" s="523">
        <v>2</v>
      </c>
      <c r="F12" s="524"/>
      <c r="G12" s="523">
        <f>M12+Y12</f>
        <v>63</v>
      </c>
      <c r="H12" s="524"/>
      <c r="I12" s="523">
        <f>SUM(K12:M12)</f>
        <v>59</v>
      </c>
      <c r="J12" s="524"/>
      <c r="K12" s="523" t="s">
        <v>229</v>
      </c>
      <c r="L12" s="524"/>
      <c r="M12" s="523">
        <v>59</v>
      </c>
      <c r="N12" s="524"/>
      <c r="O12" s="523">
        <f>SUM(Q12:S12)</f>
        <v>35</v>
      </c>
      <c r="P12" s="524"/>
      <c r="Q12" s="523" t="s">
        <v>229</v>
      </c>
      <c r="R12" s="524"/>
      <c r="S12" s="523">
        <v>35</v>
      </c>
      <c r="T12" s="524"/>
      <c r="U12" s="523">
        <f>SUM(W12:Y12)</f>
        <v>6</v>
      </c>
      <c r="V12" s="524"/>
      <c r="W12" s="523">
        <v>2</v>
      </c>
      <c r="X12" s="524"/>
      <c r="Y12" s="523">
        <v>4</v>
      </c>
      <c r="Z12" s="524"/>
      <c r="AA12" s="523">
        <f>SUM(AC12:AE12)</f>
        <v>3</v>
      </c>
      <c r="AB12" s="522"/>
      <c r="AC12" s="521">
        <v>3</v>
      </c>
      <c r="AD12" s="522"/>
      <c r="AE12" s="521" t="s">
        <v>229</v>
      </c>
      <c r="AF12" s="35"/>
    </row>
    <row r="13" spans="1:32" ht="23.1" customHeight="1" x14ac:dyDescent="0.2"/>
    <row r="17" ht="13.5" customHeight="1" x14ac:dyDescent="0.2"/>
    <row r="18" ht="13.5" customHeight="1" x14ac:dyDescent="0.2"/>
    <row r="19" ht="13.5" customHeight="1" x14ac:dyDescent="0.2"/>
    <row r="20" ht="13.5" customHeight="1" x14ac:dyDescent="0.2"/>
    <row r="21" ht="13.5" customHeight="1" x14ac:dyDescent="0.2"/>
  </sheetData>
  <sheetProtection sheet="1" objects="1" scenarios="1"/>
  <mergeCells count="30">
    <mergeCell ref="O4:T4"/>
    <mergeCell ref="S5:T5"/>
    <mergeCell ref="A6:B6"/>
    <mergeCell ref="A7:B7"/>
    <mergeCell ref="A12:B12"/>
    <mergeCell ref="A11:B11"/>
    <mergeCell ref="C4:H4"/>
    <mergeCell ref="I4:N4"/>
    <mergeCell ref="A8:B8"/>
    <mergeCell ref="A10:B10"/>
    <mergeCell ref="K5:L5"/>
    <mergeCell ref="A9:B9"/>
    <mergeCell ref="C5:D5"/>
    <mergeCell ref="I5:J5"/>
    <mergeCell ref="A1:AE1"/>
    <mergeCell ref="A3:AE3"/>
    <mergeCell ref="U4:Z4"/>
    <mergeCell ref="AA4:AF4"/>
    <mergeCell ref="AC5:AD5"/>
    <mergeCell ref="O5:P5"/>
    <mergeCell ref="G5:H5"/>
    <mergeCell ref="U5:V5"/>
    <mergeCell ref="A4:B5"/>
    <mergeCell ref="Q5:R5"/>
    <mergeCell ref="Y5:Z5"/>
    <mergeCell ref="M5:N5"/>
    <mergeCell ref="E5:F5"/>
    <mergeCell ref="W5:X5"/>
    <mergeCell ref="AE5:AF5"/>
    <mergeCell ref="AA5:AB5"/>
  </mergeCells>
  <phoneticPr fontId="7"/>
  <pageMargins left="0.70866141732283472" right="0.70866141732283472" top="0.78740157480314965" bottom="0.78740157480314965" header="0.51181102362204722" footer="0.51181102362204722"/>
  <pageSetup paperSize="9"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18</vt:i4>
      </vt:variant>
      <vt:variant>
        <vt:lpstr>名前付き一覧</vt:lpstr>
      </vt:variant>
      <vt:variant>
        <vt:i4>8</vt:i4>
      </vt:variant>
    </vt:vector>
  </HeadingPairs>
  <TitlesOfParts>
    <vt:vector size="26" baseType="lpstr">
      <vt:lpstr>165.166.167</vt:lpstr>
      <vt:lpstr>166</vt:lpstr>
      <vt:lpstr>167</vt:lpstr>
      <vt:lpstr>168・169</vt:lpstr>
      <vt:lpstr>170</vt:lpstr>
      <vt:lpstr>171</vt:lpstr>
      <vt:lpstr>172(1)</vt:lpstr>
      <vt:lpstr>172 (2)</vt:lpstr>
      <vt:lpstr>173</vt:lpstr>
      <vt:lpstr>174</vt:lpstr>
      <vt:lpstr>175</vt:lpstr>
      <vt:lpstr>176</vt:lpstr>
      <vt:lpstr>177</vt:lpstr>
      <vt:lpstr>178</vt:lpstr>
      <vt:lpstr>179</vt:lpstr>
      <vt:lpstr>180</vt:lpstr>
      <vt:lpstr>181</vt:lpstr>
      <vt:lpstr>182</vt:lpstr>
      <vt:lpstr>'165.166.167'!Print_Area</vt:lpstr>
      <vt:lpstr>'168・169'!Print_Area</vt:lpstr>
      <vt:lpstr>'170'!Print_Area</vt:lpstr>
      <vt:lpstr>'171'!Print_Area</vt:lpstr>
      <vt:lpstr>'172(1)'!Print_Area</vt:lpstr>
      <vt:lpstr>'175'!Print_Area</vt:lpstr>
      <vt:lpstr>'178'!Print_Area</vt:lpstr>
      <vt:lpstr>'181'!Print_Area</vt:lpstr>
    </vt:vector>
  </TitlesOfParts>
  <Company>秦野市役所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01241</dc:creator>
  <cp:lastModifiedBy>Windows ユーザー</cp:lastModifiedBy>
  <cp:lastPrinted>2024-06-05T07:41:56Z</cp:lastPrinted>
  <dcterms:created xsi:type="dcterms:W3CDTF">2004-04-28T07:59:59Z</dcterms:created>
  <dcterms:modified xsi:type="dcterms:W3CDTF">2024-06-26T06:00:39Z</dcterms:modified>
</cp:coreProperties>
</file>