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573\Desktop\更新届出書（修正\修正\"/>
    </mc:Choice>
  </mc:AlternateContent>
  <bookViews>
    <workbookView xWindow="31155" yWindow="585" windowWidth="24495" windowHeight="16995" tabRatio="874"/>
  </bookViews>
  <sheets>
    <sheet name="チェック表" sheetId="23" r:id="rId1"/>
    <sheet name="更新申請書(第4号様式）" sheetId="24" r:id="rId2"/>
    <sheet name="付表６" sheetId="25" r:id="rId3"/>
    <sheet name="【記載例】（ユニット型）" sheetId="10" r:id="rId4"/>
    <sheet name="【記載例】シフト記号表（勤務時間帯）" sheetId="16" r:id="rId5"/>
    <sheet name="（従来型）" sheetId="21" r:id="rId6"/>
    <sheet name="（ユニット型）" sheetId="20" r:id="rId7"/>
    <sheet name="シフト記号表（従来型・ユニット型共通）" sheetId="19" r:id="rId8"/>
    <sheet name="（従来型）記入方法" sheetId="22" r:id="rId9"/>
    <sheet name="（ユニット型）記入方法" sheetId="4" r:id="rId10"/>
    <sheet name="プルダウン・リスト（従来型・ユニット型共通）" sheetId="3" r:id="rId11"/>
  </sheets>
  <definedNames>
    <definedName name="【記載例】シフト記号" localSheetId="7">'シフト記号表（従来型・ユニット型共通）'!$C$6:$C$47</definedName>
    <definedName name="【記載例】シフト記号">'【記載例】シフト記号表（勤務時間帯）'!$C$6:$C$47</definedName>
    <definedName name="【記載例】シフト記号表" localSheetId="7">'シフト記号表（従来型・ユニット型共通）'!$C$6:$C$47</definedName>
    <definedName name="【記載例】シフト記号表">'【記載例】シフト記号表（勤務時間帯）'!$C$6:$C$47</definedName>
    <definedName name="_xlnm.Print_Area" localSheetId="6">'（ユニット型）'!$A$1:$BN$237</definedName>
    <definedName name="_xlnm.Print_Area" localSheetId="9">'（ユニット型）記入方法'!$A$1:$Q$93</definedName>
    <definedName name="_xlnm.Print_Area" localSheetId="5">'（従来型）'!$A$1:$BJ$237</definedName>
    <definedName name="_xlnm.Print_Area" localSheetId="8">'（従来型）記入方法'!$A$1:$Q$83</definedName>
    <definedName name="_xlnm.Print_Area" localSheetId="3">'【記載例】（ユニット型）'!$A$1:$BN$97</definedName>
    <definedName name="_xlnm.Print_Area" localSheetId="4">'【記載例】シフト記号表（勤務時間帯）'!$B$1:$N$52</definedName>
    <definedName name="_xlnm.Print_Area" localSheetId="7">'シフト記号表（従来型・ユニット型共通）'!$B$1:$N$54</definedName>
    <definedName name="_xlnm.Print_Area" localSheetId="0">チェック表!$A$1:$H$26</definedName>
    <definedName name="_xlnm.Print_Area" localSheetId="1">'更新申請書(第4号様式）'!$A$1:$AH$60</definedName>
    <definedName name="_xlnm.Print_Area" localSheetId="2">付表６!$A$1:$S$71</definedName>
    <definedName name="_xlnm.Print_Titles" localSheetId="6">'（ユニット型）'!$1:$16</definedName>
    <definedName name="_xlnm.Print_Titles" localSheetId="5">'（従来型）'!$1:$16</definedName>
    <definedName name="_xlnm.Print_Titles" localSheetId="3">'【記載例】（ユニット型）'!$1:$16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O224" i="21" l="1"/>
  <c r="O222" i="21"/>
  <c r="AE225" i="21"/>
  <c r="AE224" i="21"/>
  <c r="AE223" i="21"/>
  <c r="AE222" i="21"/>
  <c r="M222" i="21"/>
  <c r="AC225" i="21"/>
  <c r="AC222" i="21"/>
  <c r="O225" i="21"/>
  <c r="O223" i="21"/>
  <c r="M223" i="21"/>
  <c r="AC224" i="21"/>
  <c r="M225" i="21"/>
  <c r="AC223" i="21"/>
  <c r="M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AF15" i="20"/>
  <c r="AF16" i="20" s="1"/>
  <c r="BE14" i="20"/>
  <c r="BE15" i="20" s="1"/>
  <c r="BE16" i="20" s="1"/>
  <c r="BD14" i="20"/>
  <c r="BD15" i="20" s="1"/>
  <c r="BD16" i="20" s="1"/>
  <c r="BC14" i="20"/>
  <c r="BC15" i="20" s="1"/>
  <c r="BC16" i="20" s="1"/>
  <c r="AJ2" i="20"/>
  <c r="BB15" i="20" s="1"/>
  <c r="BB16" i="20" s="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88" i="20" l="1"/>
  <c r="BH88" i="20" s="1"/>
  <c r="BF104" i="20"/>
  <c r="BH104" i="20" s="1"/>
  <c r="BF112" i="20"/>
  <c r="BH112" i="20" s="1"/>
  <c r="BF120" i="20"/>
  <c r="BH120" i="20" s="1"/>
  <c r="BF128" i="20"/>
  <c r="BH128" i="20" s="1"/>
  <c r="BF136" i="20"/>
  <c r="BH136" i="20" s="1"/>
  <c r="BF144" i="20"/>
  <c r="BH144" i="20" s="1"/>
  <c r="BF160" i="20"/>
  <c r="BH160" i="20" s="1"/>
  <c r="BF168" i="20"/>
  <c r="BH168" i="20" s="1"/>
  <c r="BF192" i="20"/>
  <c r="BH192" i="20" s="1"/>
  <c r="BF200" i="20"/>
  <c r="BH200" i="20" s="1"/>
  <c r="L47" i="19"/>
  <c r="Y231" i="20"/>
  <c r="T236" i="20" s="1"/>
  <c r="AI225" i="20"/>
  <c r="Q225" i="20"/>
  <c r="AI224" i="20"/>
  <c r="Q224" i="20"/>
  <c r="AI223" i="20"/>
  <c r="AI222" i="20"/>
  <c r="Q222" i="20"/>
  <c r="AG225" i="20"/>
  <c r="AG224" i="20"/>
  <c r="AG223" i="20"/>
  <c r="AG222" i="20"/>
  <c r="S225" i="20"/>
  <c r="S224" i="20"/>
  <c r="Q223" i="20"/>
  <c r="S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S84" i="10" l="1"/>
  <c r="Q85" i="10"/>
  <c r="AI85" i="10"/>
  <c r="AI83" i="10"/>
  <c r="AG85" i="10"/>
  <c r="AG83" i="10"/>
  <c r="S85"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<sst xmlns="http://schemas.openxmlformats.org/spreadsheetml/2006/main" count="2597" uniqueCount="528">
  <si>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</si>
  <si>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</si>
  <si>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</si>
  <si>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</si>
  <si>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</si>
  <si>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</si>
  <si>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</si>
  <si>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</si>
  <si>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</si>
  <si>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</si>
  <si>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</si>
  <si>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</si>
  <si>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</si>
  <si>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</si>
  <si>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</si>
  <si>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</si>
  <si>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</si>
  <si>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</si>
  <si>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</si>
  <si>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</si>
  <si>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</si>
  <si>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</si>
  <si>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</si>
  <si>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</si>
  <si>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</si>
  <si>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</si>
  <si>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</si>
  <si>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</si>
  <si>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</si>
  <si>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</si>
  <si>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</si>
  <si>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</si>
  <si>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</si>
  <si>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</si>
  <si>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</si>
  <si>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</si>
  <si>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</si>
  <si>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</si>
  <si>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</si>
  <si>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</si>
  <si>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</si>
  <si>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</si>
  <si>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</si>
  <si>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</si>
  <si>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</si>
  <si>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</si>
  <si>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</si>
  <si>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</si>
  <si>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</si>
  <si>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</si>
  <si>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</si>
  <si>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</si>
  <si>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</si>
  <si>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</si>
  <si>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</si>
  <si>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</si>
  <si>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</si>
  <si>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</si>
  <si>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</si>
  <si>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</si>
  <si>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</si>
  <si>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</si>
  <si>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</si>
  <si>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</si>
  <si>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</si>
  <si>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</si>
  <si>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</si>
  <si>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</si>
  <si>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</si>
  <si>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</si>
  <si>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</si>
  <si>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</si>
  <si>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</si>
  <si>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</si>
  <si>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</si>
  <si>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</si>
  <si>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</si>
  <si>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</si>
  <si>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</si>
  <si>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</si>
  <si>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</si>
  <si>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</si>
  <si>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</si>
  <si>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</si>
  <si>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</si>
  <si>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</si>
  <si>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</si>
  <si>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</si>
  <si>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</si>
  <si>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</si>
  <si>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</si>
  <si>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</si>
  <si>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</si>
  <si>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</si>
  <si>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</si>
  <si>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</si>
  <si>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</si>
  <si>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</si>
  <si>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</si>
  <si>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</si>
  <si>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</si>
  <si>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</si>
  <si>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</si>
  <si>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</si>
  <si>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</si>
  <si>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</si>
  <si>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</si>
  <si>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</si>
  <si>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</si>
  <si>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</si>
  <si>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</si>
  <si>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</si>
  <si>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</si>
  <si>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</si>
  <si>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</si>
  <si>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</si>
  <si>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</si>
  <si>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</si>
  <si>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</si>
  <si>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</si>
  <si>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</si>
  <si>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</si>
  <si>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</si>
  <si>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</si>
  <si>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</si>
  <si>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</si>
  <si>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</si>
  <si>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</si>
  <si>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</si>
  <si>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</si>
  <si>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</si>
  <si>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</si>
  <si>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</si>
  <si>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</si>
  <si>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</si>
  <si>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</si>
  <si>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</si>
  <si>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</si>
  <si>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</si>
  <si>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</si>
  <si>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</si>
  <si>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</si>
  <si>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</si>
  <si>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</si>
  <si>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</si>
  <si>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</si>
  <si>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</si>
  <si>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</si>
  <si>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</si>
  <si>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</si>
  <si>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</si>
  <si>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</si>
  <si>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</si>
  <si>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</si>
  <si>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</si>
  <si>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</si>
  <si>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</si>
  <si>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</si>
  <si>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</si>
  <si>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</si>
  <si>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</si>
  <si>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</si>
  <si>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</si>
  <si>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</si>
  <si>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</si>
  <si>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</si>
  <si>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</si>
  <si>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</si>
  <si>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</si>
  <si>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</si>
  <si>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</si>
  <si>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</si>
  <si>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</si>
  <si>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</si>
  <si>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</si>
  <si>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</si>
  <si>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</si>
  <si>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</si>
  <si>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</si>
  <si>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</si>
  <si>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</si>
  <si>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</si>
  <si>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</si>
  <si>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</si>
  <si>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</si>
  <si>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</si>
  <si>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</si>
  <si>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</si>
  <si>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</si>
  <si>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</si>
  <si>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</si>
  <si>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</si>
  <si>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</si>
  <si>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</si>
  <si>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</si>
  <si>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</si>
  <si>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</si>
  <si>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</si>
  <si>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</si>
  <si>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</si>
  <si>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</si>
  <si>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</si>
  <si>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</si>
  <si>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</si>
  <si>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</si>
  <si>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</si>
  <si>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</si>
  <si>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</si>
  <si>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</si>
  <si>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</si>
  <si>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</si>
  <si>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</si>
  <si>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</si>
  <si>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</si>
  <si>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</si>
  <si>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</si>
  <si>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</si>
  <si>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</si>
  <si>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</si>
  <si>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</si>
  <si>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</si>
  <si>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</si>
  <si>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</si>
  <si>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</si>
  <si>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</si>
  <si>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</si>
  <si>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</si>
  <si>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</si>
  <si>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</si>
  <si>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</si>
  <si>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</si>
  <si>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</si>
  <si>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</si>
  <si>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</si>
  <si>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</si>
  <si>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</si>
  <si>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</si>
  <si>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</si>
  <si>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</si>
  <si>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</si>
  <si>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</si>
  <si>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</si>
  <si>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</si>
  <si>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</si>
  <si>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</si>
  <si>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</si>
  <si>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</si>
  <si>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</si>
  <si>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</si>
  <si>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</si>
  <si>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</si>
  <si>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</si>
  <si>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</si>
  <si>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</si>
  <si>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</si>
  <si>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</si>
  <si>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</si>
  <si>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</si>
  <si>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</si>
  <si>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</si>
  <si>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</si>
  <si>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</si>
  <si>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</si>
  <si>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</si>
  <si>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</si>
  <si>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</si>
  <si>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</si>
  <si>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</si>
  <si>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</si>
  <si>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</si>
  <si>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</si>
  <si>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</si>
  <si>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</si>
  <si>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</si>
  <si>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</si>
  <si>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</si>
  <si>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</si>
  <si>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</si>
  <si>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</si>
  <si>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</si>
  <si>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</si>
  <si>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</si>
  <si>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</si>
  <si>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</si>
  <si>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</si>
  <si>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</si>
  <si>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</si>
  <si>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</si>
  <si>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</si>
  <si>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</si>
  <si>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</si>
  <si>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</si>
  <si>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</si>
  <si>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</si>
  <si>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</si>
  <si>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</si>
  <si>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</si>
  <si>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</si>
  <si>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</si>
  <si>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</si>
  <si>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</si>
  <si>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</si>
  <si>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</si>
  <si>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</si>
  <si>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</si>
  <si>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</si>
  <si>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</si>
  <si>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</si>
  <si>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</si>
  <si>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</si>
  <si>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</si>
  <si>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</si>
  <si>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</si>
  <si>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</si>
  <si>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</si>
  <si>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</si>
  <si>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</si>
  <si>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</si>
  <si>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</si>
  <si>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</si>
  <si>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</si>
  <si>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</si>
  <si>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</si>
  <si>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</si>
  <si>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</si>
  <si>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</si>
  <si>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</si>
  <si>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ＦＡＸ番号</t>
    <rPh sb="3" eb="5">
      <t>バンゴウ</t>
    </rPh>
    <phoneticPr fontId="3"/>
  </si>
  <si>
    <t>電話番号</t>
    <rPh sb="0" eb="2">
      <t>デンワ</t>
    </rPh>
    <rPh sb="2" eb="4">
      <t>バンゴウ</t>
    </rPh>
    <phoneticPr fontId="3"/>
  </si>
  <si>
    <t>連絡先</t>
    <rPh sb="0" eb="3">
      <t>レンラクサキ</t>
    </rPh>
    <phoneticPr fontId="3"/>
  </si>
  <si>
    <t>役職・氏名</t>
    <rPh sb="0" eb="2">
      <t>ヤクショク</t>
    </rPh>
    <rPh sb="3" eb="5">
      <t>シメイ</t>
    </rPh>
    <phoneticPr fontId="3"/>
  </si>
  <si>
    <t>事業所番号</t>
    <rPh sb="0" eb="3">
      <t>ジギョウショ</t>
    </rPh>
    <rPh sb="3" eb="5">
      <t>バンゴウ</t>
    </rPh>
    <phoneticPr fontId="3"/>
  </si>
  <si>
    <t>事業所名</t>
    <rPh sb="0" eb="3">
      <t>ジギョウショ</t>
    </rPh>
    <rPh sb="3" eb="4">
      <t>メイ</t>
    </rPh>
    <phoneticPr fontId="3"/>
  </si>
  <si>
    <t>＜連絡先＞</t>
    <rPh sb="1" eb="4">
      <t>レンラクサキ</t>
    </rPh>
    <phoneticPr fontId="3"/>
  </si>
  <si>
    <t>申請時点の運営内容と合っているか。</t>
    <phoneticPr fontId="3"/>
  </si>
  <si>
    <t>運 営 規 程</t>
    <phoneticPr fontId="3"/>
  </si>
  <si>
    <t>介護支援専門員証</t>
    <rPh sb="0" eb="2">
      <t>カイゴ</t>
    </rPh>
    <rPh sb="2" eb="4">
      <t>シエン</t>
    </rPh>
    <rPh sb="4" eb="7">
      <t>センモンイン</t>
    </rPh>
    <rPh sb="7" eb="8">
      <t>ショウ</t>
    </rPh>
    <phoneticPr fontId="3"/>
  </si>
  <si>
    <t>介護支援専門員証の有効期限は確認しているか。（５年ごとに更新が必要です）</t>
    <rPh sb="0" eb="2">
      <t>カイゴ</t>
    </rPh>
    <rPh sb="9" eb="11">
      <t>ユウコウ</t>
    </rPh>
    <rPh sb="11" eb="13">
      <t>キゲン</t>
    </rPh>
    <rPh sb="14" eb="16">
      <t>カクニン</t>
    </rPh>
    <rPh sb="24" eb="25">
      <t>ネン</t>
    </rPh>
    <rPh sb="28" eb="30">
      <t>コウシン</t>
    </rPh>
    <rPh sb="31" eb="33">
      <t>ヒツヨウ</t>
    </rPh>
    <phoneticPr fontId="3"/>
  </si>
  <si>
    <t>介護支援専門員の資格書の写し</t>
    <rPh sb="0" eb="2">
      <t>カイゴ</t>
    </rPh>
    <rPh sb="2" eb="7">
      <t>シエンセンモンイン</t>
    </rPh>
    <rPh sb="8" eb="10">
      <t>シカク</t>
    </rPh>
    <rPh sb="10" eb="11">
      <t>ショ</t>
    </rPh>
    <rPh sb="12" eb="13">
      <t>ウツ</t>
    </rPh>
    <phoneticPr fontId="2"/>
  </si>
  <si>
    <r>
      <t>申請する月の勤務表を添付してください。従業員や勤務時間は、</t>
    </r>
    <r>
      <rPr>
        <u/>
        <sz val="10"/>
        <rFont val="ＭＳ ゴシック"/>
        <family val="3"/>
        <charset val="128"/>
      </rPr>
      <t>申請時点での予定（計画）を記載してください。</t>
    </r>
    <rPh sb="0" eb="2">
      <t>シンセイ</t>
    </rPh>
    <rPh sb="4" eb="5">
      <t>ツキ</t>
    </rPh>
    <rPh sb="6" eb="9">
      <t>キンムヒョウ</t>
    </rPh>
    <rPh sb="10" eb="12">
      <t>テンプ</t>
    </rPh>
    <rPh sb="19" eb="22">
      <t>ジュウギョウイン</t>
    </rPh>
    <rPh sb="23" eb="25">
      <t>キンム</t>
    </rPh>
    <rPh sb="25" eb="27">
      <t>ジカン</t>
    </rPh>
    <rPh sb="29" eb="31">
      <t>シンセイ</t>
    </rPh>
    <rPh sb="31" eb="33">
      <t>ジテン</t>
    </rPh>
    <rPh sb="35" eb="37">
      <t>ヨテイ</t>
    </rPh>
    <rPh sb="38" eb="40">
      <t>ケイカク</t>
    </rPh>
    <rPh sb="42" eb="44">
      <t>キサイ</t>
    </rPh>
    <phoneticPr fontId="3"/>
  </si>
  <si>
    <t>勤務形態一覧表</t>
    <rPh sb="0" eb="2">
      <t>キンム</t>
    </rPh>
    <rPh sb="2" eb="4">
      <t>ケイタイ</t>
    </rPh>
    <rPh sb="4" eb="6">
      <t>イチラン</t>
    </rPh>
    <rPh sb="6" eb="7">
      <t>ヒョウ</t>
    </rPh>
    <phoneticPr fontId="3"/>
  </si>
  <si>
    <t>法人で２つ以上の事業所の更新を行う場合</t>
    <rPh sb="0" eb="2">
      <t>ホウジン</t>
    </rPh>
    <rPh sb="5" eb="7">
      <t>イジョウ</t>
    </rPh>
    <rPh sb="8" eb="11">
      <t>ジギョウショ</t>
    </rPh>
    <rPh sb="12" eb="14">
      <t>コウシン</t>
    </rPh>
    <rPh sb="15" eb="16">
      <t>オコナ</t>
    </rPh>
    <rPh sb="17" eb="19">
      <t>バアイ</t>
    </rPh>
    <phoneticPr fontId="3"/>
  </si>
  <si>
    <t>法人の登記簿謄本（現在事項証明書）</t>
    <rPh sb="0" eb="2">
      <t>ホウジン</t>
    </rPh>
    <rPh sb="3" eb="6">
      <t>トウキボ</t>
    </rPh>
    <rPh sb="6" eb="8">
      <t>トウホン</t>
    </rPh>
    <rPh sb="9" eb="11">
      <t>ゲンザイ</t>
    </rPh>
    <rPh sb="11" eb="13">
      <t>ジコウ</t>
    </rPh>
    <rPh sb="13" eb="16">
      <t>ショウメイショ</t>
    </rPh>
    <phoneticPr fontId="3"/>
  </si>
  <si>
    <t>運営規程</t>
    <rPh sb="0" eb="2">
      <t>ウンエイ</t>
    </rPh>
    <rPh sb="2" eb="4">
      <t>キテイ</t>
    </rPh>
    <phoneticPr fontId="3"/>
  </si>
  <si>
    <t>主な掲示事項</t>
    <rPh sb="0" eb="1">
      <t>オモ</t>
    </rPh>
    <rPh sb="2" eb="4">
      <t>ケイジ</t>
    </rPh>
    <rPh sb="4" eb="6">
      <t>ジコウ</t>
    </rPh>
    <phoneticPr fontId="3"/>
  </si>
  <si>
    <t>申請日現在での従業員数を記載しているか。</t>
    <rPh sb="0" eb="2">
      <t>シンセイ</t>
    </rPh>
    <rPh sb="2" eb="3">
      <t>ビ</t>
    </rPh>
    <rPh sb="3" eb="5">
      <t>ゲンザイ</t>
    </rPh>
    <rPh sb="7" eb="10">
      <t>ジュウギョウイン</t>
    </rPh>
    <rPh sb="10" eb="11">
      <t>スウ</t>
    </rPh>
    <rPh sb="12" eb="14">
      <t>キサイ</t>
    </rPh>
    <phoneticPr fontId="3"/>
  </si>
  <si>
    <t>従業員数</t>
    <rPh sb="0" eb="3">
      <t>ジュウギョウイン</t>
    </rPh>
    <rPh sb="3" eb="4">
      <t>スウ</t>
    </rPh>
    <phoneticPr fontId="3"/>
  </si>
  <si>
    <t>申請サービスが複数の場合、付表がサービスごとに添付されているか。</t>
    <rPh sb="0" eb="2">
      <t>シンセイ</t>
    </rPh>
    <rPh sb="7" eb="9">
      <t>フクスウ</t>
    </rPh>
    <rPh sb="10" eb="12">
      <t>バアイ</t>
    </rPh>
    <rPh sb="13" eb="15">
      <t>フヒョウ</t>
    </rPh>
    <rPh sb="23" eb="25">
      <t>テンプ</t>
    </rPh>
    <phoneticPr fontId="3"/>
  </si>
  <si>
    <t>付表の種類</t>
    <rPh sb="0" eb="2">
      <t>フヒョウ</t>
    </rPh>
    <rPh sb="3" eb="5">
      <t>シュルイ</t>
    </rPh>
    <phoneticPr fontId="3"/>
  </si>
  <si>
    <t>　</t>
    <phoneticPr fontId="3"/>
  </si>
  <si>
    <t>申請書の内容とあっているか。</t>
    <rPh sb="0" eb="3">
      <t>シンセイショ</t>
    </rPh>
    <rPh sb="4" eb="6">
      <t>ナイヨウ</t>
    </rPh>
    <phoneticPr fontId="3"/>
  </si>
  <si>
    <t>所在地</t>
    <rPh sb="0" eb="3">
      <t>ショザイチ</t>
    </rPh>
    <phoneticPr fontId="3"/>
  </si>
  <si>
    <t>付　表（各サービスごとに添付） 
　　　　　　　　　　　　　　　　　　　　　　　　　　　　　　　　　</t>
    <rPh sb="0" eb="1">
      <t>ヅケ</t>
    </rPh>
    <rPh sb="2" eb="3">
      <t>オモテ</t>
    </rPh>
    <rPh sb="4" eb="5">
      <t>カク</t>
    </rPh>
    <rPh sb="12" eb="14">
      <t>テンプ</t>
    </rPh>
    <phoneticPr fontId="3"/>
  </si>
  <si>
    <t>指定通知書</t>
    <rPh sb="0" eb="2">
      <t>シテイ</t>
    </rPh>
    <rPh sb="2" eb="5">
      <t>ツウチショ</t>
    </rPh>
    <phoneticPr fontId="3"/>
  </si>
  <si>
    <t>正しい番号か。更新の対象か。</t>
    <rPh sb="0" eb="1">
      <t>タダ</t>
    </rPh>
    <rPh sb="3" eb="5">
      <t>バンゴウ</t>
    </rPh>
    <rPh sb="7" eb="9">
      <t>コウシン</t>
    </rPh>
    <rPh sb="10" eb="12">
      <t>タイショウ</t>
    </rPh>
    <phoneticPr fontId="3"/>
  </si>
  <si>
    <t>正しく記載されているか。</t>
    <rPh sb="0" eb="1">
      <t>タダ</t>
    </rPh>
    <rPh sb="3" eb="5">
      <t>キサイ</t>
    </rPh>
    <phoneticPr fontId="3"/>
  </si>
  <si>
    <t>事業等の種類</t>
    <rPh sb="0" eb="2">
      <t>ジギョウ</t>
    </rPh>
    <rPh sb="2" eb="3">
      <t>トウ</t>
    </rPh>
    <rPh sb="4" eb="6">
      <t>シュルイ</t>
    </rPh>
    <phoneticPr fontId="3"/>
  </si>
  <si>
    <t>　</t>
    <phoneticPr fontId="3"/>
  </si>
  <si>
    <t>正しく記載されているか。住所欄の下の電話番号も忘れずに記入。</t>
    <rPh sb="0" eb="1">
      <t>タダ</t>
    </rPh>
    <rPh sb="3" eb="5">
      <t>キサイ</t>
    </rPh>
    <rPh sb="12" eb="14">
      <t>ジュウショ</t>
    </rPh>
    <rPh sb="14" eb="15">
      <t>ラン</t>
    </rPh>
    <rPh sb="16" eb="17">
      <t>シタ</t>
    </rPh>
    <rPh sb="18" eb="20">
      <t>デンワ</t>
    </rPh>
    <rPh sb="20" eb="22">
      <t>バンゴウ</t>
    </rPh>
    <rPh sb="23" eb="24">
      <t>ワス</t>
    </rPh>
    <rPh sb="27" eb="29">
      <t>キニュウ</t>
    </rPh>
    <phoneticPr fontId="3"/>
  </si>
  <si>
    <t>事業所又は施設名</t>
    <rPh sb="0" eb="3">
      <t>ジギョウショ</t>
    </rPh>
    <rPh sb="3" eb="4">
      <t>マタ</t>
    </rPh>
    <rPh sb="5" eb="7">
      <t>シセツ</t>
    </rPh>
    <rPh sb="7" eb="8">
      <t>メイ</t>
    </rPh>
    <phoneticPr fontId="3"/>
  </si>
  <si>
    <t>法人認可を受けている行政機関を確認。（厚生労働省・神奈川県など）</t>
    <rPh sb="0" eb="2">
      <t>ホウジン</t>
    </rPh>
    <rPh sb="2" eb="4">
      <t>ニンカ</t>
    </rPh>
    <rPh sb="5" eb="6">
      <t>ウ</t>
    </rPh>
    <rPh sb="10" eb="12">
      <t>ギョウセイ</t>
    </rPh>
    <rPh sb="12" eb="14">
      <t>キカン</t>
    </rPh>
    <rPh sb="15" eb="17">
      <t>カクニン</t>
    </rPh>
    <rPh sb="19" eb="21">
      <t>コウセイ</t>
    </rPh>
    <rPh sb="21" eb="24">
      <t>ロウドウショウ</t>
    </rPh>
    <rPh sb="25" eb="29">
      <t>カナガワケン</t>
    </rPh>
    <phoneticPr fontId="3"/>
  </si>
  <si>
    <t>法人の所轄庁　　　　　（（株）、（有）等の営利法人は記載なし）</t>
    <rPh sb="0" eb="2">
      <t>ホウジン</t>
    </rPh>
    <rPh sb="3" eb="6">
      <t>ショカツチョウ</t>
    </rPh>
    <rPh sb="12" eb="15">
      <t>カブ</t>
    </rPh>
    <rPh sb="16" eb="19">
      <t>ユウ</t>
    </rPh>
    <rPh sb="19" eb="20">
      <t>ナド</t>
    </rPh>
    <rPh sb="21" eb="23">
      <t>エイリ</t>
    </rPh>
    <rPh sb="23" eb="25">
      <t>ホウジン</t>
    </rPh>
    <rPh sb="26" eb="28">
      <t>キサイ</t>
    </rPh>
    <phoneticPr fontId="3"/>
  </si>
  <si>
    <t>登記簿謄本</t>
    <rPh sb="0" eb="3">
      <t>トウキボ</t>
    </rPh>
    <rPh sb="3" eb="5">
      <t>トウホン</t>
    </rPh>
    <phoneticPr fontId="3"/>
  </si>
  <si>
    <t>職名、氏名（ふりがな・旧漢字等）、住所を確認。</t>
    <rPh sb="0" eb="2">
      <t>ショクメイ</t>
    </rPh>
    <rPh sb="3" eb="5">
      <t>シメイ</t>
    </rPh>
    <rPh sb="11" eb="14">
      <t>キュウカンジ</t>
    </rPh>
    <rPh sb="14" eb="15">
      <t>ナド</t>
    </rPh>
    <rPh sb="17" eb="19">
      <t>ジュウショ</t>
    </rPh>
    <rPh sb="20" eb="22">
      <t>カクニン</t>
    </rPh>
    <phoneticPr fontId="3"/>
  </si>
  <si>
    <t>代表者</t>
    <rPh sb="0" eb="3">
      <t>ダイヒョウシャ</t>
    </rPh>
    <phoneticPr fontId="3"/>
  </si>
  <si>
    <t>法人名か。ふりがなの記入はあるか。</t>
    <rPh sb="0" eb="2">
      <t>ホウジン</t>
    </rPh>
    <rPh sb="2" eb="3">
      <t>メイ</t>
    </rPh>
    <rPh sb="10" eb="12">
      <t>キニュウ</t>
    </rPh>
    <phoneticPr fontId="3"/>
  </si>
  <si>
    <t>申請者</t>
    <rPh sb="0" eb="3">
      <t>シンセイシャ</t>
    </rPh>
    <phoneticPr fontId="3"/>
  </si>
  <si>
    <t>法人名・法人代表者名は登記簿謄本と同じか。</t>
    <rPh sb="0" eb="2">
      <t>ホウジン</t>
    </rPh>
    <rPh sb="2" eb="3">
      <t>メイ</t>
    </rPh>
    <rPh sb="4" eb="6">
      <t>ホウジン</t>
    </rPh>
    <rPh sb="6" eb="9">
      <t>ダイヒョウシャ</t>
    </rPh>
    <rPh sb="9" eb="10">
      <t>メイ</t>
    </rPh>
    <rPh sb="11" eb="14">
      <t>トウキボ</t>
    </rPh>
    <rPh sb="14" eb="16">
      <t>トウホン</t>
    </rPh>
    <rPh sb="17" eb="18">
      <t>オナ</t>
    </rPh>
    <phoneticPr fontId="3"/>
  </si>
  <si>
    <t>申請欄</t>
    <rPh sb="0" eb="2">
      <t>シンセイ</t>
    </rPh>
    <rPh sb="2" eb="3">
      <t>ラン</t>
    </rPh>
    <phoneticPr fontId="3"/>
  </si>
  <si>
    <t>申　請　書</t>
    <rPh sb="0" eb="1">
      <t>サル</t>
    </rPh>
    <rPh sb="2" eb="3">
      <t>ショウ</t>
    </rPh>
    <rPh sb="4" eb="5">
      <t>ショ</t>
    </rPh>
    <phoneticPr fontId="3"/>
  </si>
  <si>
    <t>チェック欄</t>
    <rPh sb="4" eb="5">
      <t>ラン</t>
    </rPh>
    <phoneticPr fontId="3"/>
  </si>
  <si>
    <t>確認するもの</t>
    <rPh sb="0" eb="2">
      <t>カクニン</t>
    </rPh>
    <phoneticPr fontId="3"/>
  </si>
  <si>
    <t>チェック内容</t>
    <rPh sb="4" eb="6">
      <t>ナイヨウ</t>
    </rPh>
    <phoneticPr fontId="3"/>
  </si>
  <si>
    <t>チェック箇所</t>
    <rPh sb="4" eb="6">
      <t>カショ</t>
    </rPh>
    <phoneticPr fontId="3"/>
  </si>
  <si>
    <t>必要書類</t>
    <rPh sb="0" eb="2">
      <t>ヒツヨウ</t>
    </rPh>
    <rPh sb="2" eb="4">
      <t>ショルイ</t>
    </rPh>
    <phoneticPr fontId="3"/>
  </si>
  <si>
    <t>№</t>
    <phoneticPr fontId="3"/>
  </si>
  <si>
    <t>＜内容＞</t>
    <rPh sb="1" eb="3">
      <t>ナイヨウ</t>
    </rPh>
    <phoneticPr fontId="3"/>
  </si>
  <si>
    <t>・記入内容を確認のうえ、チェック欄に○印をつけてください。</t>
    <rPh sb="1" eb="3">
      <t>キニュウ</t>
    </rPh>
    <rPh sb="3" eb="5">
      <t>ナイヨウ</t>
    </rPh>
    <rPh sb="6" eb="8">
      <t>カクニン</t>
    </rPh>
    <rPh sb="16" eb="17">
      <t>ラン</t>
    </rPh>
    <rPh sb="19" eb="20">
      <t>シルシ</t>
    </rPh>
    <phoneticPr fontId="3"/>
  </si>
  <si>
    <t xml:space="preserve">     指定更新申請書の記入チェック表</t>
    <rPh sb="5" eb="7">
      <t>シテイ</t>
    </rPh>
    <rPh sb="7" eb="9">
      <t>コウシン</t>
    </rPh>
    <rPh sb="9" eb="12">
      <t>シンセイショ</t>
    </rPh>
    <rPh sb="13" eb="15">
      <t>キニュウ</t>
    </rPh>
    <rPh sb="19" eb="20">
      <t>ヒョウ</t>
    </rPh>
    <phoneticPr fontId="3"/>
  </si>
  <si>
    <t>介護支援専門員一覧（参考様式7）</t>
    <rPh sb="0" eb="2">
      <t>カイゴ</t>
    </rPh>
    <rPh sb="2" eb="4">
      <t>シエン</t>
    </rPh>
    <rPh sb="4" eb="7">
      <t>センモンイン</t>
    </rPh>
    <rPh sb="7" eb="9">
      <t>イチラン</t>
    </rPh>
    <rPh sb="10" eb="12">
      <t>サンコウ</t>
    </rPh>
    <rPh sb="12" eb="14">
      <t>ヨウシキ</t>
    </rPh>
    <phoneticPr fontId="26"/>
  </si>
  <si>
    <t>誓約書（参考様式6）</t>
    <rPh sb="0" eb="3">
      <t>セイヤクショ</t>
    </rPh>
    <rPh sb="4" eb="6">
      <t>サンコウ</t>
    </rPh>
    <rPh sb="6" eb="8">
      <t>ヨウシキ</t>
    </rPh>
    <phoneticPr fontId="26"/>
  </si>
  <si>
    <t>別添</t>
    <rPh sb="0" eb="2">
      <t>ベッテン</t>
    </rPh>
    <phoneticPr fontId="26"/>
  </si>
  <si>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「この事業所の所在地以外の場所にこの事業所の一部として使用される事務所を有するとき」の対象が２つ以上の場合は、付表に該当する事業所を記入してください。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6"/>
  </si>
  <si>
    <t>備考</t>
    <rPh sb="0" eb="2">
      <t>ビコウ</t>
    </rPh>
    <phoneticPr fontId="26"/>
  </si>
  <si>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</si>
  <si>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</si>
  <si>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</si>
  <si>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</si>
  <si>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</si>
  <si>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</si>
  <si>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</si>
  <si>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</si>
  <si>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</si>
  <si>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</si>
  <si>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</si>
  <si>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住所</t>
    <rPh sb="0" eb="2">
      <t>ジュウショ</t>
    </rPh>
    <phoneticPr fontId="3"/>
  </si>
  <si>
    <t>氏名</t>
    <rPh sb="0" eb="2">
      <t>シメイ</t>
    </rPh>
    <phoneticPr fontId="3"/>
  </si>
  <si>
    <t>生年月日</t>
    <rPh sb="0" eb="2">
      <t>セイネン</t>
    </rPh>
    <rPh sb="2" eb="4">
      <t>ガッピ</t>
    </rPh>
    <phoneticPr fontId="26"/>
  </si>
  <si>
    <t>ふりがな</t>
    <phoneticPr fontId="3"/>
  </si>
  <si>
    <t>管理者</t>
    <rPh sb="0" eb="3">
      <t>カンリシャ</t>
    </rPh>
    <phoneticPr fontId="26"/>
  </si>
  <si>
    <t>）</t>
    <phoneticPr fontId="3"/>
  </si>
  <si>
    <t>-</t>
    <phoneticPr fontId="3"/>
  </si>
  <si>
    <t>（郵便番号</t>
    <phoneticPr fontId="3"/>
  </si>
  <si>
    <t>主たる事務所の
所在地</t>
    <rPh sb="8" eb="11">
      <t>ショザイチ</t>
    </rPh>
    <phoneticPr fontId="3"/>
  </si>
  <si>
    <t>名称</t>
    <rPh sb="0" eb="1">
      <t>ナ</t>
    </rPh>
    <rPh sb="1" eb="2">
      <t>ショウ</t>
    </rPh>
    <phoneticPr fontId="3"/>
  </si>
  <si>
    <t>ふりがな</t>
    <phoneticPr fontId="3"/>
  </si>
  <si>
    <t>この事業所の所在地以外の場所にこの事業所の一部として使用される事務所を有するとき</t>
    <rPh sb="2" eb="5">
      <t>ジギョウショ</t>
    </rPh>
    <rPh sb="6" eb="9">
      <t>ショザイチ</t>
    </rPh>
    <rPh sb="9" eb="11">
      <t>イガイ</t>
    </rPh>
    <rPh sb="12" eb="14">
      <t>バショ</t>
    </rPh>
    <rPh sb="17" eb="20">
      <t>ジギョウショ</t>
    </rPh>
    <rPh sb="21" eb="23">
      <t>イチブ</t>
    </rPh>
    <rPh sb="26" eb="28">
      <t>シヨウ</t>
    </rPh>
    <rPh sb="31" eb="34">
      <t>ジムショ</t>
    </rPh>
    <rPh sb="35" eb="36">
      <t>ユウ</t>
    </rPh>
    <phoneticPr fontId="3"/>
  </si>
  <si>
    <t>）</t>
    <phoneticPr fontId="3"/>
  </si>
  <si>
    <t>-</t>
    <phoneticPr fontId="3"/>
  </si>
  <si>
    <t>（郵便番号</t>
    <phoneticPr fontId="3"/>
  </si>
  <si>
    <t>指定有効期間満了日</t>
    <rPh sb="0" eb="2">
      <t>シテイ</t>
    </rPh>
    <rPh sb="2" eb="4">
      <t>ユウコウ</t>
    </rPh>
    <rPh sb="4" eb="6">
      <t>キカン</t>
    </rPh>
    <rPh sb="6" eb="9">
      <t>マンリョウビ</t>
    </rPh>
    <phoneticPr fontId="26"/>
  </si>
  <si>
    <t>介護保険事業所番号</t>
    <phoneticPr fontId="26"/>
  </si>
  <si>
    <t>事業等の種類</t>
    <rPh sb="0" eb="2">
      <t>ジギョウ</t>
    </rPh>
    <rPh sb="2" eb="3">
      <t>トウ</t>
    </rPh>
    <rPh sb="4" eb="6">
      <t>シュルイ</t>
    </rPh>
    <phoneticPr fontId="26"/>
  </si>
  <si>
    <t>事 業 所</t>
    <rPh sb="0" eb="1">
      <t>コト</t>
    </rPh>
    <rPh sb="2" eb="3">
      <t>ギョウ</t>
    </rPh>
    <rPh sb="4" eb="5">
      <t>ジョ</t>
    </rPh>
    <phoneticPr fontId="26"/>
  </si>
  <si>
    <t>）</t>
    <phoneticPr fontId="3"/>
  </si>
  <si>
    <t>（郵便番号</t>
    <phoneticPr fontId="3"/>
  </si>
  <si>
    <t>代表者の住所</t>
  </si>
  <si>
    <t>氏　名</t>
    <rPh sb="0" eb="3">
      <t>シメイ</t>
    </rPh>
    <phoneticPr fontId="3"/>
  </si>
  <si>
    <t>生年月日</t>
    <rPh sb="0" eb="2">
      <t>セイネン</t>
    </rPh>
    <rPh sb="2" eb="4">
      <t>ガッピ</t>
    </rPh>
    <phoneticPr fontId="3"/>
  </si>
  <si>
    <t>職名</t>
    <rPh sb="0" eb="2">
      <t>ショクメイ</t>
    </rPh>
    <phoneticPr fontId="3"/>
  </si>
  <si>
    <t>代表者の職名・氏名・生年月日</t>
    <rPh sb="5" eb="6">
      <t>メイ</t>
    </rPh>
    <rPh sb="10" eb="12">
      <t>セイネン</t>
    </rPh>
    <rPh sb="12" eb="14">
      <t>ガッピ</t>
    </rPh>
    <phoneticPr fontId="3"/>
  </si>
  <si>
    <t>Email</t>
    <phoneticPr fontId="3"/>
  </si>
  <si>
    <t>ＦＡＸ番号</t>
  </si>
  <si>
    <t>（内線）</t>
    <rPh sb="1" eb="3">
      <t>ナイセン</t>
    </rPh>
    <phoneticPr fontId="3"/>
  </si>
  <si>
    <t>電話番号</t>
  </si>
  <si>
    <t>（郵便番号</t>
    <phoneticPr fontId="3"/>
  </si>
  <si>
    <t>ふりがな</t>
    <phoneticPr fontId="26"/>
  </si>
  <si>
    <t>申　請　者</t>
    <rPh sb="0" eb="1">
      <t>サル</t>
    </rPh>
    <rPh sb="2" eb="3">
      <t>ショウ</t>
    </rPh>
    <rPh sb="4" eb="5">
      <t>モノ</t>
    </rPh>
    <phoneticPr fontId="26"/>
  </si>
  <si>
    <t>介護保険法に規定する事業所に係る指定の更新を受けたいので、次のとおり、関係書類を添えて申請します。</t>
    <rPh sb="12" eb="13">
      <t>ショ</t>
    </rPh>
    <rPh sb="19" eb="21">
      <t>コウシン</t>
    </rPh>
    <rPh sb="29" eb="30">
      <t>ツギ</t>
    </rPh>
    <phoneticPr fontId="3"/>
  </si>
  <si>
    <t>代表者職名・氏名</t>
    <phoneticPr fontId="26"/>
  </si>
  <si>
    <t>名称</t>
    <rPh sb="0" eb="2">
      <t>メイショウ</t>
    </rPh>
    <phoneticPr fontId="26"/>
  </si>
  <si>
    <t>申請者</t>
  </si>
  <si>
    <t>所在地</t>
    <rPh sb="0" eb="3">
      <t>ショザイチ</t>
    </rPh>
    <phoneticPr fontId="26"/>
  </si>
  <si>
    <t>秦野市長</t>
    <rPh sb="0" eb="3">
      <t>ハダノシ</t>
    </rPh>
    <rPh sb="3" eb="4">
      <t>チョウ</t>
    </rPh>
    <phoneticPr fontId="3"/>
  </si>
  <si>
    <t>（宛先）</t>
    <phoneticPr fontId="26"/>
  </si>
  <si>
    <t>日</t>
  </si>
  <si>
    <t>月</t>
  </si>
  <si>
    <t>年</t>
  </si>
  <si>
    <t>指定更新申請書</t>
    <rPh sb="2" eb="4">
      <t>コウシン</t>
    </rPh>
    <phoneticPr fontId="3"/>
  </si>
  <si>
    <t>第４号様式（第４条関係）</t>
    <rPh sb="6" eb="7">
      <t>ダイ</t>
    </rPh>
    <rPh sb="8" eb="9">
      <t>ジョウ</t>
    </rPh>
    <rPh sb="9" eb="11">
      <t>カンケイ</t>
    </rPh>
    <phoneticPr fontId="3"/>
  </si>
  <si>
    <t xml:space="preserve">1  記入欄が不足する場合は、適宜欄を設けて記載するか又は別様に記載した書類を添付してください。                          
2  「短期入所生活介護を実施している場合の事業の実施形態（空床型・併設型の別）」については、空床型・併設型のいずれか一方又は両方にチェックをしてください。
3　管理者の兼務については、添付資料にて確認可能な場合は記載を省略することが可能です。 
4  従業員の職種・員数の「＊兼務」欄は、短期入所生活介護以外との兼務を行う職員について記載してください。                          
5  介護支援専門員に代えて介護の提供に係る計画等の作成に関し経験のある生活相談員等を配置する場合には、その員数は、「介護支援専門員等」欄に記載してください。                                  
6  短期入所生活介護を実施していない場合は、短期入所生活介護の「設備に関する基準の確認に必要な事項」欄については、記載不要です。                       
           </t>
    <rPh sb="202" eb="205">
      <t>ジュウギョウイン</t>
    </rPh>
    <rPh sb="206" eb="208">
      <t>ショクシュ</t>
    </rPh>
    <rPh sb="209" eb="211">
      <t>インスウ</t>
    </rPh>
    <rPh sb="453" eb="455">
      <t>フヨウ</t>
    </rPh>
    <phoneticPr fontId="3"/>
  </si>
  <si>
    <t>備考</t>
    <rPh sb="0" eb="2">
      <t>ビコウ</t>
    </rPh>
    <phoneticPr fontId="3"/>
  </si>
  <si>
    <t>別添のとおり</t>
    <phoneticPr fontId="3"/>
  </si>
  <si>
    <t>添付書類</t>
    <phoneticPr fontId="3"/>
  </si>
  <si>
    <t>人</t>
    <phoneticPr fontId="3"/>
  </si>
  <si>
    <t>入所定員</t>
    <rPh sb="0" eb="2">
      <t>ニュウショ</t>
    </rPh>
    <rPh sb="2" eb="4">
      <t>テイイン</t>
    </rPh>
    <phoneticPr fontId="3"/>
  </si>
  <si>
    <t>ｍ</t>
  </si>
  <si>
    <t>中廊下の幅</t>
  </si>
  <si>
    <t>片廊下の幅</t>
  </si>
  <si>
    <t>廊下</t>
  </si>
  <si>
    <t>㎡</t>
    <phoneticPr fontId="3"/>
  </si>
  <si>
    <t>食堂と機能訓練室の合計面積</t>
    <phoneticPr fontId="3"/>
  </si>
  <si>
    <t>入所者１人あたりの最小床面積</t>
  </si>
  <si>
    <t>人</t>
  </si>
  <si>
    <t>１室の最大定員</t>
  </si>
  <si>
    <t>居室</t>
  </si>
  <si>
    <t>短期入所生活介護</t>
    <phoneticPr fontId="3"/>
  </si>
  <si>
    <t>地域密着型介護老人福祉施設</t>
  </si>
  <si>
    <t>○設備に関する基準の確認に必要な事項</t>
    <phoneticPr fontId="3"/>
  </si>
  <si>
    <t>人（推定数を記入）</t>
    <phoneticPr fontId="3"/>
  </si>
  <si>
    <t>短期入所利用者数（併設型の場合）</t>
    <phoneticPr fontId="3"/>
  </si>
  <si>
    <t>入所者数（推定数を記入）</t>
    <rPh sb="0" eb="2">
      <t>ニュウショ</t>
    </rPh>
    <phoneticPr fontId="3"/>
  </si>
  <si>
    <t>常勤換算後の人数（人）</t>
    <phoneticPr fontId="3"/>
  </si>
  <si>
    <t>非常勤（人）</t>
  </si>
  <si>
    <t>常  勤（人）</t>
  </si>
  <si>
    <t>地域密着型介護老人福祉施設及び短期入所生活介護従事人数</t>
    <phoneticPr fontId="3"/>
  </si>
  <si>
    <t>＊兼務</t>
  </si>
  <si>
    <t>専 従</t>
  </si>
  <si>
    <t>栄養士を配置しない
場合の措置</t>
  </si>
  <si>
    <t>介護支援専門員</t>
    <phoneticPr fontId="3"/>
  </si>
  <si>
    <t>機能訓練指導員</t>
  </si>
  <si>
    <t>栄養士</t>
  </si>
  <si>
    <t>看護職員</t>
  </si>
  <si>
    <t>介護職員</t>
  </si>
  <si>
    <t>生活相談員</t>
  </si>
  <si>
    <t>医   師</t>
  </si>
  <si>
    <t>従業者の職種・員数</t>
  </si>
  <si>
    <t>○人員に関する基準の確認に必要な事項</t>
    <rPh sb="1" eb="18">
      <t>ジ</t>
    </rPh>
    <phoneticPr fontId="3"/>
  </si>
  <si>
    <t>ユニット型</t>
    <phoneticPr fontId="3"/>
  </si>
  <si>
    <t>従来型</t>
    <phoneticPr fontId="3"/>
  </si>
  <si>
    <t>介護形式（いずれか一方を選択）</t>
    <rPh sb="9" eb="11">
      <t>イッポウ</t>
    </rPh>
    <phoneticPr fontId="3"/>
  </si>
  <si>
    <t>サービス提供単位２</t>
    <rPh sb="4" eb="6">
      <t>テイキョウ</t>
    </rPh>
    <phoneticPr fontId="3"/>
  </si>
  <si>
    <t>短期入所生活介護</t>
    <phoneticPr fontId="3"/>
  </si>
  <si>
    <t>ユニット型</t>
    <phoneticPr fontId="3"/>
  </si>
  <si>
    <t>従来型</t>
    <phoneticPr fontId="3"/>
  </si>
  <si>
    <t>サービス提供単位１</t>
    <rPh sb="4" eb="6">
      <t>テイキョウ</t>
    </rPh>
    <phoneticPr fontId="3"/>
  </si>
  <si>
    <t>主な診療科名</t>
    <phoneticPr fontId="3"/>
  </si>
  <si>
    <t>名称</t>
  </si>
  <si>
    <t>主な診療科名</t>
  </si>
  <si>
    <t>協力医療機関</t>
    <rPh sb="0" eb="2">
      <t>キョウリョク</t>
    </rPh>
    <rPh sb="2" eb="4">
      <t>イリョウ</t>
    </rPh>
    <rPh sb="4" eb="6">
      <t>キカン</t>
    </rPh>
    <phoneticPr fontId="3"/>
  </si>
  <si>
    <t>事業の実施形態</t>
    <phoneticPr fontId="3"/>
  </si>
  <si>
    <t>短期入所生活介護の実施の有無</t>
    <phoneticPr fontId="3"/>
  </si>
  <si>
    <t>併設事業所の有無</t>
  </si>
  <si>
    <t>本体施設名称</t>
    <rPh sb="0" eb="4">
      <t>ホンタイシセツ</t>
    </rPh>
    <phoneticPr fontId="3"/>
  </si>
  <si>
    <t>本体施設の有無</t>
  </si>
  <si>
    <t>及び勤務時間等</t>
    <phoneticPr fontId="3"/>
  </si>
  <si>
    <t>兼務する職種</t>
    <phoneticPr fontId="3"/>
  </si>
  <si>
    <t>名称</t>
    <phoneticPr fontId="3"/>
  </si>
  <si>
    <t>同一敷地内の他の事業所、
施設又は本体施設の従業者との兼務（兼務の場合のみ記入）</t>
    <phoneticPr fontId="3"/>
  </si>
  <si>
    <t>生年月日</t>
  </si>
  <si>
    <t>都市</t>
  </si>
  <si>
    <t>県</t>
    <phoneticPr fontId="3"/>
  </si>
  <si>
    <t>氏 名</t>
  </si>
  <si>
    <t>）</t>
    <phoneticPr fontId="3"/>
  </si>
  <si>
    <t xml:space="preserve"> － </t>
    <phoneticPr fontId="3"/>
  </si>
  <si>
    <t xml:space="preserve">（郵便番号 </t>
  </si>
  <si>
    <t>住所</t>
    <phoneticPr fontId="3"/>
  </si>
  <si>
    <t>ﾌﾘｶﾞﾅ</t>
  </si>
  <si>
    <t>管 理 者</t>
    <phoneticPr fontId="3"/>
  </si>
  <si>
    <t>Email</t>
    <phoneticPr fontId="3"/>
  </si>
  <si>
    <t>FAX 番号</t>
    <phoneticPr fontId="3"/>
  </si>
  <si>
    <t>連 絡 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</si>
  <si>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</si>
  <si>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</si>
  <si>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</si>
  <si>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ドウ</t>
    </rPh>
    <phoneticPr fontId="3"/>
  </si>
  <si>
    <t>－</t>
  </si>
  <si>
    <t xml:space="preserve">（郵便番号 </t>
    <phoneticPr fontId="3"/>
  </si>
  <si>
    <t>所在地</t>
  </si>
  <si>
    <t xml:space="preserve"> </t>
    <phoneticPr fontId="3"/>
  </si>
  <si>
    <t>名  称</t>
  </si>
  <si>
    <t>フリガナ</t>
    <phoneticPr fontId="3"/>
  </si>
  <si>
    <t>施 設</t>
    <phoneticPr fontId="3"/>
  </si>
  <si>
    <t>付表６  地域密着型介護老人福祉施設入所者生活介護の指定に係る記載事項</t>
    <phoneticPr fontId="3"/>
  </si>
  <si>
    <t>(役職名)　</t>
    <rPh sb="1" eb="4">
      <t>ヤクショクメイ</t>
    </rPh>
    <phoneticPr fontId="3"/>
  </si>
  <si>
    <t>　　　　(氏名)</t>
    <phoneticPr fontId="2"/>
  </si>
  <si>
    <r>
      <t>・原本又は</t>
    </r>
    <r>
      <rPr>
        <sz val="10"/>
        <color rgb="FFFF0000"/>
        <rFont val="ＭＳ ゴシック"/>
        <family val="3"/>
        <charset val="128"/>
      </rPr>
      <t>登記情報提供サービスの「照会番号(10ケタ)」及び「発行年月日」</t>
    </r>
    <r>
      <rPr>
        <sz val="10"/>
        <rFont val="ＭＳ ゴシック"/>
        <family val="3"/>
        <charset val="128"/>
      </rPr>
      <t xml:space="preserve">
（法人で２事業所以上、同じ月に更新申請を行う場合、２事業所目以降の申請書類には謄本の添付は不要です。下の欄に記入して下さい）
（指定医療機関等で法人でない場合は、関東信越厚生局　神奈川事務所の指定通知書の写しを添付してください）
</t>
    </r>
    <r>
      <rPr>
        <b/>
        <sz val="10"/>
        <rFont val="ＭＳ ゴシック"/>
        <family val="3"/>
        <charset val="128"/>
      </rPr>
      <t xml:space="preserve">※以前提出したものと変更がなければ提出は不要です。
</t>
    </r>
    <r>
      <rPr>
        <b/>
        <sz val="10"/>
        <color rgb="FFFF0000"/>
        <rFont val="ＭＳ ゴシック"/>
        <family val="3"/>
        <charset val="128"/>
      </rPr>
      <t>※登記情報提供サービスを利用する場合は、「照会番号(10ケタ)」及び「発行年月日」を連絡すること。</t>
    </r>
    <rPh sb="1" eb="3">
      <t>ゲンポン</t>
    </rPh>
    <rPh sb="3" eb="4">
      <t>マタ</t>
    </rPh>
    <rPh sb="39" eb="41">
      <t>ホウジン</t>
    </rPh>
    <rPh sb="43" eb="46">
      <t>ジギョウショ</t>
    </rPh>
    <rPh sb="46" eb="48">
      <t>イジョウ</t>
    </rPh>
    <rPh sb="53" eb="55">
      <t>コウシン</t>
    </rPh>
    <rPh sb="55" eb="57">
      <t>シンセイ</t>
    </rPh>
    <rPh sb="58" eb="59">
      <t>オコナ</t>
    </rPh>
    <rPh sb="60" eb="62">
      <t>バアイ</t>
    </rPh>
    <rPh sb="64" eb="67">
      <t>ジギョウショ</t>
    </rPh>
    <rPh sb="67" eb="68">
      <t>メ</t>
    </rPh>
    <rPh sb="68" eb="70">
      <t>イコウ</t>
    </rPh>
    <rPh sb="71" eb="73">
      <t>シンセイ</t>
    </rPh>
    <rPh sb="73" eb="75">
      <t>ショルイ</t>
    </rPh>
    <rPh sb="77" eb="79">
      <t>トウホン</t>
    </rPh>
    <rPh sb="80" eb="82">
      <t>テンプ</t>
    </rPh>
    <rPh sb="83" eb="85">
      <t>フヨウ</t>
    </rPh>
    <rPh sb="88" eb="89">
      <t>シタ</t>
    </rPh>
    <rPh sb="90" eb="91">
      <t>ラン</t>
    </rPh>
    <rPh sb="92" eb="94">
      <t>キニュウ</t>
    </rPh>
    <rPh sb="96" eb="97">
      <t>クダ</t>
    </rPh>
    <rPh sb="102" eb="104">
      <t>シテイ</t>
    </rPh>
    <rPh sb="104" eb="106">
      <t>イリョウ</t>
    </rPh>
    <rPh sb="106" eb="108">
      <t>キカン</t>
    </rPh>
    <rPh sb="108" eb="109">
      <t>トウ</t>
    </rPh>
    <rPh sb="110" eb="112">
      <t>ホウジン</t>
    </rPh>
    <rPh sb="115" eb="117">
      <t>バアイ</t>
    </rPh>
    <rPh sb="119" eb="121">
      <t>カントウ</t>
    </rPh>
    <rPh sb="121" eb="123">
      <t>シンエツ</t>
    </rPh>
    <rPh sb="123" eb="125">
      <t>コウセイ</t>
    </rPh>
    <rPh sb="125" eb="126">
      <t>キョク</t>
    </rPh>
    <rPh sb="127" eb="130">
      <t>カナガワ</t>
    </rPh>
    <rPh sb="130" eb="133">
      <t>ジムショ</t>
    </rPh>
    <rPh sb="134" eb="136">
      <t>シテイ</t>
    </rPh>
    <rPh sb="136" eb="139">
      <t>ツウチショ</t>
    </rPh>
    <rPh sb="140" eb="141">
      <t>ウツ</t>
    </rPh>
    <rPh sb="143" eb="145">
      <t>テンプ</t>
    </rPh>
    <rPh sb="154" eb="158">
      <t>イゼンテイシュツ</t>
    </rPh>
    <rPh sb="163" eb="165">
      <t>ヘンコウ</t>
    </rPh>
    <rPh sb="170" eb="172">
      <t>テイシュツ</t>
    </rPh>
    <rPh sb="173" eb="175">
      <t>フヨウ</t>
    </rPh>
    <rPh sb="180" eb="182">
      <t>トウキ</t>
    </rPh>
    <rPh sb="182" eb="186">
      <t>ジョウホウテイキョウ</t>
    </rPh>
    <rPh sb="191" eb="193">
      <t>リヨウ</t>
    </rPh>
    <rPh sb="195" eb="197">
      <t>バアイ</t>
    </rPh>
    <rPh sb="200" eb="204">
      <t>ショウカイバンゴウ</t>
    </rPh>
    <rPh sb="211" eb="212">
      <t>オヨ</t>
    </rPh>
    <rPh sb="214" eb="216">
      <t>ハッコウ</t>
    </rPh>
    <rPh sb="216" eb="219">
      <t>ネンガッピ</t>
    </rPh>
    <rPh sb="221" eb="223">
      <t>レンラク</t>
    </rPh>
    <phoneticPr fontId="3"/>
  </si>
  <si>
    <t>・以下の更新申請書類に添付して提出済み　　　　　　　　　　　　　　　　　　　　　　　　　　　　　　　　　　　　　　　　事業所名  （　　　　　　　　  　　　）　　　　　　　　　　　　　　　　　　　　　　　　　　　　　　　　　　　　　　　事業所番号（　　　　　　　　　　　　）
提出日    （　　　　　　　　　    　）</t>
    <rPh sb="1" eb="3">
      <t>イカ</t>
    </rPh>
    <rPh sb="4" eb="6">
      <t>コウシン</t>
    </rPh>
    <rPh sb="6" eb="8">
      <t>シンセイ</t>
    </rPh>
    <rPh sb="8" eb="10">
      <t>ショルイ</t>
    </rPh>
    <rPh sb="11" eb="13">
      <t>テンプ</t>
    </rPh>
    <rPh sb="15" eb="17">
      <t>テイシュツ</t>
    </rPh>
    <rPh sb="17" eb="18">
      <t>ズ</t>
    </rPh>
    <rPh sb="59" eb="62">
      <t>ジギョウショ</t>
    </rPh>
    <rPh sb="62" eb="63">
      <t>メイ</t>
    </rPh>
    <rPh sb="119" eb="122">
      <t>ジギョウショ</t>
    </rPh>
    <rPh sb="122" eb="124">
      <t>バンゴウ</t>
    </rPh>
    <rPh sb="139" eb="142">
      <t>テイシュツビ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</si>
</sst>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quot;人&quot;"/>
    <numFmt numFmtId="178" formatCode="#,##0&quot;人&quot;"/>
    <numFmt numFmtId="179" formatCode="#,##0.##"/>
    <numFmt numFmtId="180" formatCode="#,##0.0#"/>
    <numFmt numFmtId="181" formatCode="yyyy&quot;年&quot;m&quot;月&quot;d&quot;日&quot;;@"/>
  </numFmts>
  <fonts count="50">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0"/>
      <name val="ＭＳ ゴシック"/>
      <family val="3"/>
      <charset val="128"/>
    </font>
    <font>
      <u/>
      <sz val="10"/>
      <name val="ＭＳ ゴシック"/>
      <family val="3"/>
      <charset val="128"/>
    </font>
    <font>
      <b/>
      <sz val="10"/>
      <name val="ＭＳ ゴシック"/>
      <family val="3"/>
      <charset val="128"/>
    </font>
    <font>
      <b/>
      <sz val="11"/>
      <name val="ＭＳ Ｐゴシック"/>
      <family val="3"/>
      <charset val="128"/>
    </font>
    <font>
      <b/>
      <i/>
      <sz val="10"/>
      <name val="ＭＳ ゴシック"/>
      <family val="3"/>
      <charset val="128"/>
    </font>
    <font>
      <b/>
      <sz val="12"/>
      <name val="ＭＳ 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0"/>
      <color rgb="FF000000"/>
      <name val="Times New Roman"/>
      <family val="1"/>
    </font>
    <font>
      <sz val="10.5"/>
      <color rgb="FF000000"/>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10.5"/>
      <name val="游ゴシック"/>
      <family val="2"/>
      <charset val="128"/>
      <scheme val="minor"/>
    </font>
    <font>
      <sz val="9"/>
      <name val="ＭＳ Ｐゴシック (本文)"/>
      <family val="3"/>
      <charset val="128"/>
    </font>
    <font>
      <sz val="8"/>
      <name val="ＭＳ Ｐゴシック (本文)"/>
      <family val="3"/>
      <charset val="128"/>
    </font>
    <font>
      <b/>
      <sz val="12"/>
      <name val="游ゴシック"/>
      <family val="3"/>
      <charset val="128"/>
      <scheme val="minor"/>
    </font>
    <font>
      <sz val="9"/>
      <color rgb="FF000000"/>
      <name val="Meiryo UI"/>
      <family val="3"/>
      <charset val="128"/>
    </font>
    <font>
      <sz val="10"/>
      <color rgb="FFFF0000"/>
      <name val="ＭＳ ゴシック"/>
      <family val="3"/>
      <charset val="128"/>
    </font>
    <font>
      <b/>
      <sz val="10"/>
      <color rgb="FFFF0000"/>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s>
  <borders count="17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dashed">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top style="thin">
        <color rgb="FF000000"/>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right style="thin">
        <color indexed="64"/>
      </right>
      <top style="thin">
        <color rgb="FF000000"/>
      </top>
      <bottom style="thin">
        <color indexed="64"/>
      </bottom>
      <diagonal/>
    </border>
    <border>
      <left style="thin">
        <color indexed="64"/>
      </left>
      <right style="medium">
        <color indexed="64"/>
      </right>
      <top style="thin">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rgb="FF000000"/>
      </top>
      <bottom/>
      <diagonal/>
    </border>
    <border>
      <left/>
      <right style="medium">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hair">
        <color indexed="64"/>
      </top>
      <bottom style="thin">
        <color rgb="FF000000"/>
      </bottom>
      <diagonal/>
    </border>
    <border>
      <left/>
      <right/>
      <top style="hair">
        <color indexed="64"/>
      </top>
      <bottom style="thin">
        <color rgb="FF000000"/>
      </bottom>
      <diagonal/>
    </border>
    <border>
      <left style="thin">
        <color indexed="64"/>
      </left>
      <right/>
      <top style="hair">
        <color indexed="64"/>
      </top>
      <bottom style="thin">
        <color rgb="FF000000"/>
      </bottom>
      <diagonal/>
    </border>
    <border>
      <left style="thin">
        <color rgb="FF000000"/>
      </left>
      <right/>
      <top/>
      <bottom style="thin">
        <color rgb="FF000000"/>
      </bottom>
      <diagonal/>
    </border>
    <border>
      <left style="medium">
        <color indexed="64"/>
      </left>
      <right style="thin">
        <color rgb="FF000000"/>
      </right>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s>
  <cellStyleXfs count="7">
    <xf numFmtId="0" fontId="0" fillId="0" borderId="0">
      <alignment vertical="center"/>
    </xf>
    <xf numFmtId="38" fontId="17" fillId="0" borderId="0" applyFont="0" applyFill="0" applyBorder="0" applyAlignment="0" applyProtection="0">
      <alignment vertical="center"/>
    </xf>
    <xf numFmtId="0" fontId="25" fillId="0" borderId="0"/>
    <xf numFmtId="0" fontId="32" fillId="0" borderId="0" applyBorder="0"/>
    <xf numFmtId="0" fontId="25" fillId="0" borderId="0"/>
    <xf numFmtId="0" fontId="32" fillId="0" borderId="0" applyBorder="0"/>
    <xf numFmtId="0" fontId="36" fillId="0" borderId="0"/>
  </cellStyleXfs>
  <cellXfs count="8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6" fillId="0" borderId="0" xfId="2" applyFont="1" applyAlignment="1">
      <alignment vertical="center"/>
    </xf>
    <xf numFmtId="0" fontId="26" fillId="0" borderId="0" xfId="2" applyFont="1" applyBorder="1" applyAlignment="1">
      <alignment vertical="center"/>
    </xf>
    <xf numFmtId="0" fontId="26" fillId="0" borderId="0" xfId="2" applyFont="1" applyBorder="1" applyAlignment="1">
      <alignment vertical="center" wrapText="1"/>
    </xf>
    <xf numFmtId="0" fontId="26" fillId="0" borderId="0" xfId="2" applyFont="1" applyBorder="1" applyAlignment="1">
      <alignment horizontal="center" vertical="center"/>
    </xf>
    <xf numFmtId="0" fontId="26" fillId="0" borderId="8" xfId="2" applyFont="1" applyBorder="1" applyAlignment="1">
      <alignment horizontal="center" vertical="center"/>
    </xf>
    <xf numFmtId="0" fontId="26" fillId="0" borderId="33" xfId="2" applyFont="1" applyBorder="1" applyAlignment="1">
      <alignment vertical="center"/>
    </xf>
    <xf numFmtId="0" fontId="26" fillId="0" borderId="33" xfId="2" applyFont="1" applyFill="1" applyBorder="1" applyAlignment="1">
      <alignment horizontal="left" vertical="center" wrapText="1"/>
    </xf>
    <xf numFmtId="0" fontId="26" fillId="0" borderId="57" xfId="2" applyFont="1" applyBorder="1" applyAlignment="1">
      <alignment horizontal="center" vertical="center"/>
    </xf>
    <xf numFmtId="0" fontId="28" fillId="0" borderId="10" xfId="2" applyFont="1" applyBorder="1" applyAlignment="1">
      <alignment horizontal="center" vertical="center" wrapText="1"/>
    </xf>
    <xf numFmtId="0" fontId="28" fillId="0" borderId="8" xfId="2" applyFont="1" applyBorder="1" applyAlignment="1">
      <alignment horizontal="center" vertical="center"/>
    </xf>
    <xf numFmtId="0" fontId="25" fillId="0" borderId="0" xfId="2" applyAlignment="1">
      <alignment vertical="center"/>
    </xf>
    <xf numFmtId="0" fontId="25" fillId="0" borderId="57" xfId="2" applyBorder="1" applyAlignment="1">
      <alignment horizontal="center" vertical="center"/>
    </xf>
    <xf numFmtId="0" fontId="25" fillId="0" borderId="25" xfId="2" applyFont="1" applyBorder="1" applyAlignment="1">
      <alignment vertical="center" shrinkToFit="1"/>
    </xf>
    <xf numFmtId="0" fontId="29" fillId="0" borderId="8" xfId="2" applyFont="1" applyBorder="1" applyAlignment="1">
      <alignment horizontal="center" vertical="center"/>
    </xf>
    <xf numFmtId="0" fontId="26" fillId="0" borderId="60" xfId="2" applyFont="1" applyBorder="1" applyAlignment="1">
      <alignment horizontal="center" vertical="center"/>
    </xf>
    <xf numFmtId="0" fontId="28" fillId="0" borderId="47" xfId="2" applyFont="1" applyBorder="1" applyAlignment="1">
      <alignment horizontal="center" vertical="center" wrapText="1"/>
    </xf>
    <xf numFmtId="0" fontId="26" fillId="0" borderId="104" xfId="2" applyFont="1" applyBorder="1" applyAlignment="1">
      <alignment horizontal="center" vertical="center"/>
    </xf>
    <xf numFmtId="0" fontId="28" fillId="0" borderId="44" xfId="2" applyFont="1" applyBorder="1" applyAlignment="1">
      <alignment horizontal="center" vertical="center" wrapText="1"/>
    </xf>
    <xf numFmtId="0" fontId="26" fillId="0" borderId="8" xfId="2" applyFont="1" applyBorder="1" applyAlignment="1">
      <alignment vertical="center" wrapText="1"/>
    </xf>
    <xf numFmtId="0" fontId="28" fillId="0" borderId="8" xfId="2" applyFont="1" applyBorder="1" applyAlignment="1">
      <alignment horizontal="center" vertical="center"/>
    </xf>
    <xf numFmtId="0" fontId="26" fillId="0" borderId="57" xfId="2" applyFont="1" applyFill="1" applyBorder="1" applyAlignment="1">
      <alignment horizontal="center" vertical="center"/>
    </xf>
    <xf numFmtId="0" fontId="30" fillId="0" borderId="10" xfId="2" applyFont="1" applyBorder="1" applyAlignment="1">
      <alignment horizontal="center" vertical="center"/>
    </xf>
    <xf numFmtId="0" fontId="27" fillId="0" borderId="0" xfId="2" applyFont="1" applyAlignment="1">
      <alignment vertical="center"/>
    </xf>
    <xf numFmtId="0" fontId="25" fillId="3" borderId="0" xfId="3" applyFont="1" applyFill="1" applyAlignment="1">
      <alignment vertical="center"/>
    </xf>
    <xf numFmtId="0" fontId="25" fillId="3" borderId="0" xfId="3" applyFont="1" applyFill="1" applyBorder="1" applyAlignment="1">
      <alignment vertical="center"/>
    </xf>
    <xf numFmtId="0" fontId="25" fillId="3" borderId="0" xfId="3" applyFont="1" applyFill="1" applyAlignment="1">
      <alignment horizontal="left" vertical="center"/>
    </xf>
    <xf numFmtId="0" fontId="25" fillId="3" borderId="0" xfId="4" applyFont="1" applyFill="1" applyBorder="1" applyAlignment="1">
      <alignment vertical="center"/>
    </xf>
    <xf numFmtId="0" fontId="25" fillId="3" borderId="0" xfId="4" applyFont="1" applyFill="1" applyBorder="1" applyAlignment="1">
      <alignment horizontal="center" vertical="center"/>
    </xf>
    <xf numFmtId="0" fontId="25" fillId="3" borderId="0" xfId="5" applyFont="1" applyFill="1" applyBorder="1" applyAlignment="1">
      <alignment horizontal="center" vertical="center" textRotation="255"/>
    </xf>
    <xf numFmtId="0" fontId="25" fillId="3" borderId="0" xfId="3" applyFont="1" applyFill="1" applyBorder="1" applyAlignment="1">
      <alignment horizontal="center" vertical="center"/>
    </xf>
    <xf numFmtId="0" fontId="33" fillId="3" borderId="0" xfId="4" applyFont="1" applyFill="1" applyBorder="1" applyAlignment="1">
      <alignment horizontal="center" vertical="center" wrapText="1"/>
    </xf>
    <xf numFmtId="0" fontId="33" fillId="3" borderId="33" xfId="4" applyFont="1" applyFill="1" applyBorder="1" applyAlignment="1">
      <alignment vertical="center" wrapText="1"/>
    </xf>
    <xf numFmtId="0" fontId="33" fillId="3" borderId="33" xfId="4" applyFont="1" applyFill="1" applyBorder="1" applyAlignment="1">
      <alignment horizontal="center" vertical="center" wrapText="1"/>
    </xf>
    <xf numFmtId="0" fontId="33" fillId="3" borderId="78" xfId="4" applyFont="1" applyFill="1" applyBorder="1" applyAlignment="1">
      <alignment horizontal="center" vertical="top" wrapText="1"/>
    </xf>
    <xf numFmtId="0" fontId="33" fillId="3" borderId="118" xfId="4" applyFont="1" applyFill="1" applyBorder="1" applyAlignment="1">
      <alignment horizontal="center" vertical="top" wrapText="1"/>
    </xf>
    <xf numFmtId="0" fontId="33" fillId="3" borderId="119" xfId="4" applyFont="1" applyFill="1" applyBorder="1" applyAlignment="1">
      <alignment horizontal="center" vertical="top" wrapText="1"/>
    </xf>
    <xf numFmtId="0" fontId="33" fillId="3" borderId="77" xfId="3" applyFont="1" applyFill="1" applyBorder="1" applyAlignment="1">
      <alignment horizontal="center" vertical="center"/>
    </xf>
    <xf numFmtId="0" fontId="33" fillId="3" borderId="120" xfId="3" applyFont="1" applyFill="1" applyBorder="1" applyAlignment="1">
      <alignment horizontal="center" vertical="center"/>
    </xf>
    <xf numFmtId="0" fontId="25" fillId="3" borderId="0" xfId="3" applyFont="1" applyFill="1" applyBorder="1" applyAlignment="1">
      <alignment horizontal="centerContinuous" vertical="center"/>
    </xf>
    <xf numFmtId="49" fontId="33" fillId="3" borderId="24" xfId="3" applyNumberFormat="1" applyFont="1" applyFill="1" applyBorder="1" applyAlignment="1">
      <alignment vertical="center"/>
    </xf>
    <xf numFmtId="49" fontId="34" fillId="3" borderId="24" xfId="3" applyNumberFormat="1" applyFont="1" applyFill="1" applyBorder="1" applyAlignment="1">
      <alignment vertical="center"/>
    </xf>
    <xf numFmtId="0" fontId="33" fillId="3" borderId="0" xfId="3" applyFont="1" applyFill="1" applyAlignment="1">
      <alignment vertical="center"/>
    </xf>
    <xf numFmtId="0" fontId="33" fillId="3" borderId="0" xfId="3" applyFont="1" applyFill="1" applyAlignment="1">
      <alignment horizontal="left" vertical="top" wrapText="1"/>
    </xf>
    <xf numFmtId="0" fontId="33" fillId="3" borderId="0" xfId="3" applyFont="1" applyFill="1" applyAlignment="1">
      <alignment horizontal="left" vertical="top"/>
    </xf>
    <xf numFmtId="0" fontId="33" fillId="3" borderId="0" xfId="3" applyFont="1" applyFill="1" applyBorder="1" applyAlignment="1">
      <alignment vertical="center"/>
    </xf>
    <xf numFmtId="0" fontId="33" fillId="3" borderId="0" xfId="3" applyFont="1" applyFill="1" applyAlignment="1">
      <alignment vertical="top"/>
    </xf>
    <xf numFmtId="0" fontId="33" fillId="3" borderId="0" xfId="3" applyFont="1" applyFill="1" applyAlignment="1">
      <alignment horizontal="right" vertical="center"/>
    </xf>
    <xf numFmtId="0" fontId="33" fillId="3" borderId="0" xfId="3" applyFont="1" applyFill="1" applyAlignment="1">
      <alignment horizontal="center" vertical="center"/>
    </xf>
    <xf numFmtId="0" fontId="33" fillId="3" borderId="0" xfId="3" applyFont="1" applyFill="1" applyBorder="1" applyAlignment="1">
      <alignment vertical="top"/>
    </xf>
    <xf numFmtId="0" fontId="33" fillId="3" borderId="0" xfId="4" applyFont="1" applyFill="1" applyBorder="1" applyAlignment="1">
      <alignment vertical="center"/>
    </xf>
    <xf numFmtId="0" fontId="35" fillId="3" borderId="0" xfId="3" applyFont="1" applyFill="1" applyAlignment="1">
      <alignment vertical="center"/>
    </xf>
    <xf numFmtId="0" fontId="37" fillId="3" borderId="0" xfId="6" applyFont="1" applyFill="1" applyBorder="1" applyAlignment="1">
      <alignment horizontal="left" vertical="top"/>
    </xf>
    <xf numFmtId="0" fontId="38" fillId="3" borderId="0" xfId="6" applyFont="1" applyFill="1" applyBorder="1" applyAlignment="1">
      <alignment horizontal="left" vertical="top"/>
    </xf>
    <xf numFmtId="0" fontId="39" fillId="3" borderId="0" xfId="6" applyFont="1" applyFill="1" applyBorder="1" applyAlignment="1">
      <alignment horizontal="left" vertical="top"/>
    </xf>
    <xf numFmtId="0" fontId="40" fillId="3" borderId="0" xfId="6" applyFont="1" applyFill="1" applyBorder="1" applyAlignment="1">
      <alignment horizontal="left" vertical="top" indent="5"/>
    </xf>
    <xf numFmtId="0" fontId="40" fillId="3" borderId="0" xfId="6" applyFont="1" applyFill="1" applyBorder="1" applyAlignment="1">
      <alignment horizontal="left" vertical="top" indent="8"/>
    </xf>
    <xf numFmtId="0" fontId="40" fillId="3" borderId="0" xfId="6" applyFont="1" applyFill="1" applyBorder="1" applyAlignment="1">
      <alignment horizontal="left" vertical="top"/>
    </xf>
    <xf numFmtId="0" fontId="38" fillId="3" borderId="103" xfId="6" applyFont="1" applyFill="1" applyBorder="1" applyAlignment="1">
      <alignment vertical="center" wrapText="1"/>
    </xf>
    <xf numFmtId="0" fontId="38" fillId="3" borderId="29" xfId="6" applyFont="1" applyFill="1" applyBorder="1" applyAlignment="1">
      <alignment horizontal="center" vertical="center"/>
    </xf>
    <xf numFmtId="0" fontId="38" fillId="3" borderId="24" xfId="6" applyFont="1" applyFill="1" applyBorder="1" applyAlignment="1">
      <alignment horizontal="center" vertical="center" wrapText="1"/>
    </xf>
    <xf numFmtId="0" fontId="38" fillId="3" borderId="44" xfId="6" applyFont="1" applyFill="1" applyBorder="1" applyAlignment="1">
      <alignment vertical="center"/>
    </xf>
    <xf numFmtId="0" fontId="38" fillId="3" borderId="33" xfId="6" applyFont="1" applyFill="1" applyBorder="1" applyAlignment="1">
      <alignment vertical="center"/>
    </xf>
    <xf numFmtId="0" fontId="38" fillId="3" borderId="0" xfId="6" applyNumberFormat="1" applyFont="1" applyFill="1" applyBorder="1" applyAlignment="1">
      <alignment horizontal="center" vertical="center"/>
    </xf>
    <xf numFmtId="0" fontId="38" fillId="3" borderId="22" xfId="6" applyFont="1" applyFill="1" applyBorder="1" applyAlignment="1">
      <alignment horizontal="center" vertical="center"/>
    </xf>
    <xf numFmtId="0" fontId="37" fillId="3" borderId="0" xfId="6" applyFont="1" applyFill="1" applyBorder="1" applyAlignment="1">
      <alignment horizontal="left" vertical="center"/>
    </xf>
    <xf numFmtId="0" fontId="38" fillId="3" borderId="132" xfId="6" applyFont="1" applyFill="1" applyBorder="1" applyAlignment="1">
      <alignment vertical="center" wrapText="1"/>
    </xf>
    <xf numFmtId="0" fontId="38" fillId="3" borderId="45" xfId="6" applyNumberFormat="1" applyFont="1" applyFill="1" applyBorder="1" applyAlignment="1">
      <alignment horizontal="center" vertical="center" wrapText="1"/>
    </xf>
    <xf numFmtId="0" fontId="41" fillId="3" borderId="134" xfId="6" applyFont="1" applyFill="1" applyBorder="1" applyAlignment="1">
      <alignment vertical="center" wrapText="1"/>
    </xf>
    <xf numFmtId="0" fontId="38" fillId="3" borderId="8" xfId="6" applyNumberFormat="1" applyFont="1" applyFill="1" applyBorder="1" applyAlignment="1">
      <alignment horizontal="center" vertical="center" wrapText="1"/>
    </xf>
    <xf numFmtId="0" fontId="38" fillId="3" borderId="8" xfId="6" applyFont="1" applyFill="1" applyBorder="1" applyAlignment="1">
      <alignment horizontal="center" vertical="center" wrapText="1"/>
    </xf>
    <xf numFmtId="0" fontId="38" fillId="3" borderId="22" xfId="6" applyFont="1" applyFill="1" applyBorder="1" applyAlignment="1">
      <alignment vertical="top" wrapText="1"/>
    </xf>
    <xf numFmtId="0" fontId="38" fillId="3" borderId="27" xfId="6" applyFont="1" applyFill="1" applyBorder="1" applyAlignment="1">
      <alignment vertical="top" wrapText="1"/>
    </xf>
    <xf numFmtId="0" fontId="38" fillId="3" borderId="0" xfId="6" applyFont="1" applyFill="1" applyBorder="1" applyAlignment="1">
      <alignment vertical="top" wrapText="1"/>
    </xf>
    <xf numFmtId="0" fontId="38" fillId="3" borderId="44" xfId="6" applyFont="1" applyFill="1" applyBorder="1" applyAlignment="1">
      <alignment vertical="top" wrapText="1"/>
    </xf>
    <xf numFmtId="0" fontId="38" fillId="3" borderId="33" xfId="6" applyFont="1" applyFill="1" applyBorder="1" applyAlignment="1">
      <alignment vertical="top" wrapText="1"/>
    </xf>
    <xf numFmtId="0" fontId="38" fillId="3" borderId="134" xfId="6" applyFont="1" applyFill="1" applyBorder="1" applyAlignment="1">
      <alignment vertical="center" wrapText="1"/>
    </xf>
    <xf numFmtId="0" fontId="38" fillId="3" borderId="140" xfId="6" applyNumberFormat="1" applyFont="1" applyFill="1" applyBorder="1" applyAlignment="1">
      <alignment horizontal="center" vertical="center" wrapText="1"/>
    </xf>
    <xf numFmtId="0" fontId="38" fillId="3" borderId="9" xfId="6" applyNumberFormat="1" applyFont="1" applyFill="1" applyBorder="1" applyAlignment="1">
      <alignment horizontal="center" vertical="center" wrapText="1"/>
    </xf>
    <xf numFmtId="0" fontId="38" fillId="3" borderId="9" xfId="6" applyFont="1" applyFill="1" applyBorder="1" applyAlignment="1">
      <alignment horizontal="center" vertical="center" wrapText="1"/>
    </xf>
    <xf numFmtId="0" fontId="39" fillId="3" borderId="0" xfId="6" applyFont="1" applyFill="1" applyAlignment="1">
      <alignment horizontal="left" vertical="top"/>
    </xf>
    <xf numFmtId="0" fontId="38" fillId="3" borderId="143" xfId="6" applyFont="1" applyFill="1" applyBorder="1" applyAlignment="1">
      <alignment vertical="top" wrapText="1"/>
    </xf>
    <xf numFmtId="0" fontId="38" fillId="3" borderId="144" xfId="6" applyFont="1" applyFill="1" applyBorder="1" applyAlignment="1">
      <alignment vertical="top" wrapText="1"/>
    </xf>
    <xf numFmtId="0" fontId="38" fillId="3" borderId="152" xfId="6" applyFont="1" applyFill="1" applyBorder="1" applyAlignment="1">
      <alignment vertical="top" wrapText="1"/>
    </xf>
    <xf numFmtId="0" fontId="38" fillId="3" borderId="123" xfId="6" applyFont="1" applyFill="1" applyBorder="1" applyAlignment="1">
      <alignment vertical="top" wrapText="1"/>
    </xf>
    <xf numFmtId="0" fontId="38" fillId="3" borderId="155" xfId="6" applyFont="1" applyFill="1" applyBorder="1" applyAlignment="1">
      <alignment vertical="center" wrapText="1"/>
    </xf>
    <xf numFmtId="0" fontId="38" fillId="3" borderId="123" xfId="6" applyFont="1" applyFill="1" applyBorder="1" applyAlignment="1">
      <alignment vertical="center" wrapText="1"/>
    </xf>
    <xf numFmtId="0" fontId="38" fillId="3" borderId="146" xfId="6" applyFont="1" applyFill="1" applyBorder="1" applyAlignment="1">
      <alignment vertical="center" wrapText="1"/>
    </xf>
    <xf numFmtId="0" fontId="38" fillId="3" borderId="135" xfId="6" applyFont="1" applyFill="1" applyBorder="1" applyAlignment="1">
      <alignment vertical="center" wrapText="1"/>
    </xf>
    <xf numFmtId="0" fontId="38" fillId="3" borderId="6" xfId="6" applyFont="1" applyFill="1" applyBorder="1" applyAlignment="1">
      <alignment vertical="center" wrapText="1"/>
    </xf>
    <xf numFmtId="0" fontId="38" fillId="3" borderId="0" xfId="6" applyFont="1" applyFill="1" applyBorder="1" applyAlignment="1">
      <alignment horizontal="center" vertical="center" wrapText="1"/>
    </xf>
    <xf numFmtId="0" fontId="34" fillId="3" borderId="145" xfId="6" applyFont="1" applyFill="1" applyBorder="1" applyAlignment="1">
      <alignment vertical="center" wrapText="1"/>
    </xf>
    <xf numFmtId="49" fontId="44" fillId="3" borderId="135" xfId="6" applyNumberFormat="1" applyFont="1" applyFill="1" applyBorder="1" applyAlignment="1">
      <alignment horizontal="center" vertical="center" wrapText="1"/>
    </xf>
    <xf numFmtId="49" fontId="34" fillId="3" borderId="135" xfId="6" applyNumberFormat="1" applyFont="1" applyFill="1" applyBorder="1" applyAlignment="1">
      <alignment horizontal="center" vertical="center" wrapText="1"/>
    </xf>
    <xf numFmtId="49" fontId="45" fillId="3" borderId="135" xfId="6" applyNumberFormat="1" applyFont="1" applyFill="1" applyBorder="1" applyAlignment="1">
      <alignment vertical="center" shrinkToFit="1"/>
    </xf>
    <xf numFmtId="49" fontId="38" fillId="3" borderId="171" xfId="6" applyNumberFormat="1" applyFont="1" applyFill="1" applyBorder="1" applyAlignment="1">
      <alignment horizontal="center" vertical="center" wrapText="1"/>
    </xf>
    <xf numFmtId="49" fontId="41" fillId="3" borderId="149" xfId="6" applyNumberFormat="1" applyFont="1" applyFill="1" applyBorder="1" applyAlignment="1">
      <alignment horizontal="center" vertical="center" wrapText="1"/>
    </xf>
    <xf numFmtId="49" fontId="41" fillId="3" borderId="24" xfId="6" applyNumberFormat="1" applyFont="1" applyFill="1" applyBorder="1" applyAlignment="1">
      <alignment horizontal="right" vertical="center" wrapText="1"/>
    </xf>
    <xf numFmtId="0" fontId="38" fillId="3" borderId="0" xfId="6" applyFont="1" applyFill="1" applyBorder="1" applyAlignment="1">
      <alignment vertical="center" wrapText="1"/>
    </xf>
    <xf numFmtId="49" fontId="38" fillId="3" borderId="0" xfId="6" applyNumberFormat="1" applyFont="1" applyFill="1" applyBorder="1" applyAlignment="1">
      <alignment horizontal="center" vertical="center" wrapText="1"/>
    </xf>
    <xf numFmtId="0" fontId="26" fillId="0" borderId="11" xfId="2" applyFont="1" applyBorder="1" applyAlignment="1">
      <alignment horizontal="center" vertical="center"/>
    </xf>
    <xf numFmtId="0" fontId="26" fillId="0" borderId="10" xfId="2" applyFont="1" applyBorder="1" applyAlignment="1">
      <alignment horizontal="center" vertical="center"/>
    </xf>
    <xf numFmtId="0" fontId="26" fillId="0" borderId="11" xfId="2" applyFont="1" applyBorder="1" applyAlignment="1">
      <alignment horizontal="left" vertical="center" wrapText="1"/>
    </xf>
    <xf numFmtId="0" fontId="26" fillId="0" borderId="10" xfId="2" applyFont="1" applyBorder="1" applyAlignment="1">
      <alignment horizontal="left" vertical="center" wrapText="1"/>
    </xf>
    <xf numFmtId="0" fontId="28" fillId="0" borderId="8" xfId="2" applyFont="1" applyBorder="1" applyAlignment="1">
      <alignment horizontal="center" vertical="center"/>
    </xf>
    <xf numFmtId="0" fontId="28" fillId="0" borderId="45" xfId="2" applyFont="1" applyBorder="1" applyAlignment="1">
      <alignment horizontal="center" vertical="center" wrapText="1"/>
    </xf>
    <xf numFmtId="0" fontId="28" fillId="0" borderId="42" xfId="2" applyFont="1" applyBorder="1" applyAlignment="1">
      <alignment horizontal="center" vertical="center" wrapText="1"/>
    </xf>
    <xf numFmtId="0" fontId="28" fillId="0" borderId="21" xfId="2" applyFont="1" applyBorder="1" applyAlignment="1">
      <alignment horizontal="center" vertical="center" wrapText="1"/>
    </xf>
    <xf numFmtId="0" fontId="28" fillId="0" borderId="10" xfId="2" applyFont="1" applyBorder="1" applyAlignment="1">
      <alignment horizontal="center" vertical="center" wrapText="1"/>
    </xf>
    <xf numFmtId="0" fontId="31" fillId="0" borderId="0" xfId="2" applyFont="1" applyAlignment="1">
      <alignment horizontal="center" vertical="center"/>
    </xf>
    <xf numFmtId="0" fontId="26" fillId="0" borderId="24" xfId="2" applyFont="1" applyBorder="1" applyAlignment="1">
      <alignment horizontal="left" vertical="center" wrapText="1"/>
    </xf>
    <xf numFmtId="0" fontId="26" fillId="0" borderId="25" xfId="2" applyFont="1" applyBorder="1" applyAlignment="1">
      <alignment horizontal="left" vertical="center" wrapText="1"/>
    </xf>
    <xf numFmtId="0" fontId="28" fillId="0" borderId="45" xfId="2" applyFont="1" applyBorder="1" applyAlignment="1">
      <alignment horizontal="center" vertical="center"/>
    </xf>
    <xf numFmtId="0" fontId="28" fillId="0" borderId="21" xfId="2" applyFont="1" applyBorder="1" applyAlignment="1">
      <alignment horizontal="center" vertical="center"/>
    </xf>
    <xf numFmtId="0" fontId="26" fillId="0" borderId="11" xfId="2" applyFont="1" applyBorder="1" applyAlignment="1">
      <alignment vertical="center" wrapText="1"/>
    </xf>
    <xf numFmtId="0" fontId="26" fillId="0" borderId="10" xfId="2" applyFont="1" applyBorder="1" applyAlignment="1">
      <alignment vertical="center" wrapText="1"/>
    </xf>
    <xf numFmtId="0" fontId="26" fillId="0" borderId="32" xfId="2" applyFont="1" applyBorder="1" applyAlignment="1">
      <alignment horizontal="center" vertical="center"/>
    </xf>
    <xf numFmtId="0" fontId="26" fillId="0" borderId="44" xfId="2" applyFont="1" applyBorder="1" applyAlignment="1">
      <alignment horizontal="center" vertical="center"/>
    </xf>
    <xf numFmtId="0" fontId="26" fillId="0" borderId="23" xfId="2" applyFont="1" applyBorder="1" applyAlignment="1">
      <alignment horizontal="center" vertical="center"/>
    </xf>
    <xf numFmtId="0" fontId="26" fillId="0" borderId="22" xfId="2" applyFont="1" applyBorder="1" applyAlignment="1">
      <alignment horizontal="center" vertical="center"/>
    </xf>
    <xf numFmtId="0" fontId="26" fillId="0" borderId="101" xfId="2" applyFont="1" applyBorder="1" applyAlignment="1">
      <alignment horizontal="left" vertical="center" wrapText="1"/>
    </xf>
    <xf numFmtId="0" fontId="26" fillId="0" borderId="55" xfId="2" applyFont="1" applyBorder="1" applyAlignment="1">
      <alignment horizontal="left" vertical="center" wrapText="1"/>
    </xf>
    <xf numFmtId="0" fontId="26" fillId="0" borderId="71" xfId="2" applyFont="1" applyBorder="1" applyAlignment="1">
      <alignment horizontal="left" vertical="center" wrapText="1"/>
    </xf>
    <xf numFmtId="0" fontId="26" fillId="0" borderId="0" xfId="2" applyFont="1" applyFill="1" applyBorder="1" applyAlignment="1">
      <alignment horizontal="left" vertical="center" wrapText="1"/>
    </xf>
    <xf numFmtId="0" fontId="26" fillId="0" borderId="27" xfId="2" applyFont="1" applyFill="1" applyBorder="1" applyAlignment="1">
      <alignment horizontal="left" vertical="center" wrapText="1"/>
    </xf>
    <xf numFmtId="0" fontId="26" fillId="0" borderId="32" xfId="2" applyFont="1" applyBorder="1" applyAlignment="1">
      <alignment horizontal="left" vertical="center" wrapText="1"/>
    </xf>
    <xf numFmtId="0" fontId="26" fillId="0" borderId="33" xfId="2" applyFont="1" applyBorder="1" applyAlignment="1">
      <alignment horizontal="left" vertical="center" wrapText="1"/>
    </xf>
    <xf numFmtId="0" fontId="26" fillId="0" borderId="46" xfId="2" applyFont="1" applyBorder="1" applyAlignment="1">
      <alignment horizontal="left" vertical="center" wrapText="1"/>
    </xf>
    <xf numFmtId="0" fontId="25" fillId="0" borderId="8" xfId="2" applyFont="1" applyBorder="1" applyAlignment="1">
      <alignment horizontal="left" vertical="center" wrapText="1"/>
    </xf>
    <xf numFmtId="0" fontId="25" fillId="3" borderId="0" xfId="3" applyFont="1" applyFill="1" applyBorder="1" applyAlignment="1">
      <alignment horizontal="center" vertical="center" textRotation="255"/>
    </xf>
    <xf numFmtId="0" fontId="25" fillId="3" borderId="0" xfId="5" applyFont="1" applyFill="1" applyBorder="1" applyAlignment="1">
      <alignment horizontal="center" vertical="center" textRotation="255"/>
    </xf>
    <xf numFmtId="0" fontId="33" fillId="3" borderId="112" xfId="3" applyFont="1" applyFill="1" applyBorder="1" applyAlignment="1">
      <alignment horizontal="left" vertical="center"/>
    </xf>
    <xf numFmtId="0" fontId="33" fillId="3" borderId="111" xfId="3" applyFont="1" applyFill="1" applyBorder="1" applyAlignment="1">
      <alignment horizontal="left" vertical="center"/>
    </xf>
    <xf numFmtId="0" fontId="33" fillId="3" borderId="110" xfId="3" applyFont="1" applyFill="1" applyBorder="1" applyAlignment="1">
      <alignment horizontal="left" vertical="center"/>
    </xf>
    <xf numFmtId="0" fontId="33" fillId="3" borderId="109" xfId="3" applyFont="1" applyFill="1" applyBorder="1" applyAlignment="1">
      <alignment horizontal="left" vertical="center"/>
    </xf>
    <xf numFmtId="0" fontId="33" fillId="3" borderId="108" xfId="3" applyFont="1" applyFill="1" applyBorder="1" applyAlignment="1">
      <alignment horizontal="left" vertical="center"/>
    </xf>
    <xf numFmtId="0" fontId="33" fillId="3" borderId="107" xfId="3" applyFont="1" applyFill="1" applyBorder="1" applyAlignment="1">
      <alignment horizontal="left" vertical="center"/>
    </xf>
    <xf numFmtId="0" fontId="33" fillId="3" borderId="32" xfId="3" applyFont="1" applyFill="1" applyBorder="1" applyAlignment="1">
      <alignment horizontal="left" vertical="center"/>
    </xf>
    <xf numFmtId="0" fontId="33" fillId="3" borderId="33" xfId="3" applyFont="1" applyFill="1" applyBorder="1" applyAlignment="1">
      <alignment horizontal="left" vertical="center"/>
    </xf>
    <xf numFmtId="0" fontId="33" fillId="3" borderId="44" xfId="3" applyFont="1" applyFill="1" applyBorder="1" applyAlignment="1">
      <alignment horizontal="left" vertical="center"/>
    </xf>
    <xf numFmtId="0" fontId="33" fillId="3" borderId="5" xfId="3" applyFont="1" applyFill="1" applyBorder="1" applyAlignment="1">
      <alignment horizontal="left" vertical="center"/>
    </xf>
    <xf numFmtId="0" fontId="33" fillId="3" borderId="0" xfId="3" applyFont="1" applyFill="1" applyBorder="1" applyAlignment="1">
      <alignment horizontal="left" vertical="center"/>
    </xf>
    <xf numFmtId="0" fontId="33" fillId="3" borderId="30" xfId="3" applyFont="1" applyFill="1" applyBorder="1" applyAlignment="1">
      <alignment horizontal="left" vertical="center"/>
    </xf>
    <xf numFmtId="0" fontId="33" fillId="3" borderId="13" xfId="3" applyFont="1" applyFill="1" applyBorder="1" applyAlignment="1">
      <alignment horizontal="left" vertical="center"/>
    </xf>
    <xf numFmtId="0" fontId="33" fillId="3" borderId="14" xfId="3" applyFont="1" applyFill="1" applyBorder="1" applyAlignment="1">
      <alignment horizontal="left" vertical="center"/>
    </xf>
    <xf numFmtId="0" fontId="33" fillId="3" borderId="29" xfId="3" applyFont="1" applyFill="1" applyBorder="1" applyAlignment="1">
      <alignment horizontal="left" vertical="center"/>
    </xf>
    <xf numFmtId="0" fontId="33" fillId="3" borderId="1" xfId="3" applyFont="1" applyFill="1" applyBorder="1" applyAlignment="1">
      <alignment horizontal="left" vertical="center"/>
    </xf>
    <xf numFmtId="0" fontId="33" fillId="3" borderId="2" xfId="3" applyFont="1" applyFill="1" applyBorder="1" applyAlignment="1">
      <alignment horizontal="left" vertical="center"/>
    </xf>
    <xf numFmtId="0" fontId="33" fillId="3" borderId="31" xfId="3" applyFont="1" applyFill="1" applyBorder="1" applyAlignment="1">
      <alignment horizontal="left" vertical="center"/>
    </xf>
    <xf numFmtId="0" fontId="25" fillId="3" borderId="0" xfId="3" applyFont="1" applyFill="1" applyBorder="1" applyAlignment="1">
      <alignment horizontal="center" vertical="center"/>
    </xf>
    <xf numFmtId="0" fontId="25" fillId="3" borderId="0" xfId="3" applyFont="1" applyFill="1" applyBorder="1" applyAlignment="1">
      <alignment horizontal="left" vertical="center"/>
    </xf>
    <xf numFmtId="0" fontId="33" fillId="3" borderId="102" xfId="3" applyFont="1" applyFill="1" applyBorder="1" applyAlignment="1">
      <alignment horizontal="left" vertical="center"/>
    </xf>
    <xf numFmtId="0" fontId="33" fillId="3" borderId="77" xfId="3" applyFont="1" applyFill="1" applyBorder="1" applyAlignment="1">
      <alignment horizontal="left" vertical="center"/>
    </xf>
    <xf numFmtId="0" fontId="33" fillId="3" borderId="32" xfId="4" applyFont="1" applyFill="1" applyBorder="1" applyAlignment="1">
      <alignment horizontal="center" vertical="center" wrapText="1"/>
    </xf>
    <xf numFmtId="0" fontId="33" fillId="3" borderId="33" xfId="4" applyFont="1" applyFill="1" applyBorder="1" applyAlignment="1">
      <alignment horizontal="center" vertical="center" wrapText="1"/>
    </xf>
    <xf numFmtId="0" fontId="33" fillId="3" borderId="0" xfId="3" applyFont="1" applyFill="1" applyAlignment="1">
      <alignment horizontal="center" vertical="center"/>
    </xf>
    <xf numFmtId="0" fontId="33" fillId="3" borderId="0" xfId="3" applyFont="1" applyFill="1" applyAlignment="1">
      <alignment horizontal="left" vertical="top"/>
    </xf>
    <xf numFmtId="0" fontId="33" fillId="3" borderId="0" xfId="3" applyFont="1" applyFill="1" applyAlignment="1">
      <alignment horizontal="left" vertical="top" wrapText="1"/>
    </xf>
    <xf numFmtId="0" fontId="25" fillId="3" borderId="2" xfId="3" applyFont="1" applyFill="1" applyBorder="1" applyAlignment="1">
      <alignment horizontal="left" vertical="top" wrapText="1"/>
    </xf>
    <xf numFmtId="0" fontId="25" fillId="3" borderId="0" xfId="3" applyFont="1" applyFill="1" applyBorder="1" applyAlignment="1">
      <alignment horizontal="left" vertical="top" wrapText="1"/>
    </xf>
    <xf numFmtId="49" fontId="33" fillId="3" borderId="33" xfId="4" applyNumberFormat="1" applyFont="1" applyFill="1" applyBorder="1" applyAlignment="1">
      <alignment horizontal="center" vertical="center" wrapText="1"/>
    </xf>
    <xf numFmtId="0" fontId="33" fillId="3" borderId="46" xfId="4" applyFont="1" applyFill="1" applyBorder="1" applyAlignment="1">
      <alignment horizontal="center" vertical="center" wrapText="1"/>
    </xf>
    <xf numFmtId="0" fontId="33" fillId="3" borderId="23" xfId="3" applyFont="1" applyFill="1" applyBorder="1" applyAlignment="1">
      <alignment horizontal="left" vertical="center"/>
    </xf>
    <xf numFmtId="0" fontId="33" fillId="3" borderId="27" xfId="3" applyFont="1" applyFill="1" applyBorder="1" applyAlignment="1">
      <alignment horizontal="left" vertical="center"/>
    </xf>
    <xf numFmtId="0" fontId="33" fillId="3" borderId="22" xfId="3" applyFont="1" applyFill="1" applyBorder="1" applyAlignment="1">
      <alignment horizontal="left" vertical="center"/>
    </xf>
    <xf numFmtId="0" fontId="33" fillId="3" borderId="32" xfId="3" applyFont="1" applyFill="1" applyBorder="1" applyAlignment="1">
      <alignment horizontal="left" vertical="center" wrapText="1"/>
    </xf>
    <xf numFmtId="0" fontId="33" fillId="3" borderId="5" xfId="3" applyFont="1" applyFill="1" applyBorder="1" applyAlignment="1">
      <alignment horizontal="left" vertical="center" wrapText="1"/>
    </xf>
    <xf numFmtId="0" fontId="33" fillId="3" borderId="8" xfId="4" applyFont="1" applyFill="1" applyBorder="1" applyAlignment="1">
      <alignment horizontal="left" vertical="center"/>
    </xf>
    <xf numFmtId="0" fontId="33" fillId="3" borderId="32" xfId="3" applyFont="1" applyFill="1" applyBorder="1" applyAlignment="1">
      <alignment horizontal="left" vertical="top" wrapText="1"/>
    </xf>
    <xf numFmtId="0" fontId="33" fillId="3" borderId="33" xfId="3" applyFont="1" applyFill="1" applyBorder="1" applyAlignment="1">
      <alignment horizontal="left" vertical="top" wrapText="1"/>
    </xf>
    <xf numFmtId="0" fontId="33" fillId="3" borderId="44" xfId="3" applyFont="1" applyFill="1" applyBorder="1" applyAlignment="1">
      <alignment horizontal="left" vertical="top" wrapText="1"/>
    </xf>
    <xf numFmtId="0" fontId="33" fillId="3" borderId="23" xfId="3" applyFont="1" applyFill="1" applyBorder="1" applyAlignment="1">
      <alignment horizontal="left" vertical="top" wrapText="1"/>
    </xf>
    <xf numFmtId="0" fontId="33" fillId="3" borderId="27" xfId="3" applyFont="1" applyFill="1" applyBorder="1" applyAlignment="1">
      <alignment horizontal="left" vertical="top" wrapText="1"/>
    </xf>
    <xf numFmtId="0" fontId="33" fillId="3" borderId="22" xfId="3" applyFont="1" applyFill="1" applyBorder="1" applyAlignment="1">
      <alignment horizontal="left" vertical="top" wrapText="1"/>
    </xf>
    <xf numFmtId="0" fontId="33" fillId="3" borderId="33" xfId="3" applyFont="1" applyFill="1" applyBorder="1" applyAlignment="1">
      <alignment horizontal="left" vertical="center" wrapText="1"/>
    </xf>
    <xf numFmtId="0" fontId="33" fillId="3" borderId="44" xfId="3" applyFont="1" applyFill="1" applyBorder="1" applyAlignment="1">
      <alignment horizontal="left" vertical="center" wrapText="1"/>
    </xf>
    <xf numFmtId="0" fontId="33" fillId="3" borderId="23" xfId="3" applyFont="1" applyFill="1" applyBorder="1" applyAlignment="1">
      <alignment horizontal="left" vertical="center" wrapText="1"/>
    </xf>
    <xf numFmtId="0" fontId="33" fillId="3" borderId="27" xfId="3" applyFont="1" applyFill="1" applyBorder="1" applyAlignment="1">
      <alignment horizontal="left" vertical="center" wrapText="1"/>
    </xf>
    <xf numFmtId="0" fontId="33" fillId="3" borderId="22" xfId="3" applyFont="1" applyFill="1" applyBorder="1" applyAlignment="1">
      <alignment horizontal="left" vertical="center" wrapText="1"/>
    </xf>
    <xf numFmtId="0" fontId="33" fillId="3" borderId="102" xfId="4" applyFont="1" applyFill="1" applyBorder="1" applyAlignment="1">
      <alignment horizontal="left" vertical="top" wrapText="1"/>
    </xf>
    <xf numFmtId="0" fontId="33" fillId="3" borderId="77" xfId="4" applyFont="1" applyFill="1" applyBorder="1" applyAlignment="1">
      <alignment horizontal="left" vertical="top" wrapText="1"/>
    </xf>
    <xf numFmtId="0" fontId="33" fillId="3" borderId="38" xfId="4" applyFont="1" applyFill="1" applyBorder="1" applyAlignment="1">
      <alignment horizontal="left" vertical="top" wrapText="1"/>
    </xf>
    <xf numFmtId="0" fontId="33" fillId="3" borderId="117" xfId="3" applyFont="1" applyFill="1" applyBorder="1" applyAlignment="1">
      <alignment horizontal="left" vertical="center"/>
    </xf>
    <xf numFmtId="0" fontId="33" fillId="3" borderId="116" xfId="3" applyFont="1" applyFill="1" applyBorder="1" applyAlignment="1">
      <alignment horizontal="left" vertical="center"/>
    </xf>
    <xf numFmtId="0" fontId="33" fillId="3" borderId="115" xfId="3" applyFont="1" applyFill="1" applyBorder="1" applyAlignment="1">
      <alignment horizontal="left" vertical="center"/>
    </xf>
    <xf numFmtId="0" fontId="33" fillId="3" borderId="109" xfId="3" applyFont="1" applyFill="1" applyBorder="1" applyAlignment="1">
      <alignment horizontal="left" vertical="center" wrapText="1"/>
    </xf>
    <xf numFmtId="0" fontId="33" fillId="3" borderId="108" xfId="3" applyFont="1" applyFill="1" applyBorder="1" applyAlignment="1">
      <alignment horizontal="left" vertical="center" wrapText="1"/>
    </xf>
    <xf numFmtId="0" fontId="33" fillId="3" borderId="114" xfId="3" applyFont="1" applyFill="1" applyBorder="1" applyAlignment="1">
      <alignment horizontal="left" vertical="center" wrapText="1"/>
    </xf>
    <xf numFmtId="49" fontId="33" fillId="3" borderId="11" xfId="3" applyNumberFormat="1" applyFont="1" applyFill="1" applyBorder="1" applyAlignment="1">
      <alignment horizontal="left" vertical="center"/>
    </xf>
    <xf numFmtId="49" fontId="33" fillId="3" borderId="24" xfId="3" applyNumberFormat="1" applyFont="1" applyFill="1" applyBorder="1" applyAlignment="1">
      <alignment horizontal="left" vertical="center"/>
    </xf>
    <xf numFmtId="49" fontId="33" fillId="3" borderId="24" xfId="3" applyNumberFormat="1" applyFont="1" applyFill="1" applyBorder="1" applyAlignment="1">
      <alignment horizontal="center" vertical="center"/>
    </xf>
    <xf numFmtId="49" fontId="33" fillId="3" borderId="10" xfId="3" applyNumberFormat="1" applyFont="1" applyFill="1" applyBorder="1" applyAlignment="1">
      <alignment horizontal="center" vertical="center"/>
    </xf>
    <xf numFmtId="0" fontId="33" fillId="3" borderId="5" xfId="4" applyFont="1" applyFill="1" applyBorder="1" applyAlignment="1">
      <alignment horizontal="left" vertical="center" wrapText="1"/>
    </xf>
    <xf numFmtId="0" fontId="33" fillId="3" borderId="0" xfId="4" applyFont="1" applyFill="1" applyBorder="1" applyAlignment="1">
      <alignment horizontal="left" vertical="center" wrapText="1"/>
    </xf>
    <xf numFmtId="0" fontId="33" fillId="3" borderId="6" xfId="4" applyFont="1" applyFill="1" applyBorder="1" applyAlignment="1">
      <alignment horizontal="left" vertical="center" wrapText="1"/>
    </xf>
    <xf numFmtId="0" fontId="33" fillId="3" borderId="23" xfId="4" applyFont="1" applyFill="1" applyBorder="1" applyAlignment="1">
      <alignment horizontal="left" vertical="center" wrapText="1"/>
    </xf>
    <xf numFmtId="0" fontId="33" fillId="3" borderId="27" xfId="4" applyFont="1" applyFill="1" applyBorder="1" applyAlignment="1">
      <alignment horizontal="left" vertical="center" wrapText="1"/>
    </xf>
    <xf numFmtId="0" fontId="33" fillId="3" borderId="40" xfId="4" applyFont="1" applyFill="1" applyBorder="1" applyAlignment="1">
      <alignment horizontal="left" vertical="center" wrapText="1"/>
    </xf>
    <xf numFmtId="0" fontId="33" fillId="3" borderId="122" xfId="3" applyFont="1" applyFill="1" applyBorder="1" applyAlignment="1">
      <alignment horizontal="left" vertical="center"/>
    </xf>
    <xf numFmtId="0" fontId="33" fillId="3" borderId="113" xfId="3" applyFont="1" applyFill="1" applyBorder="1" applyAlignment="1">
      <alignment horizontal="center" vertical="center" textRotation="255"/>
    </xf>
    <xf numFmtId="0" fontId="33" fillId="3" borderId="106" xfId="3" applyFont="1" applyFill="1" applyBorder="1" applyAlignment="1">
      <alignment horizontal="center" vertical="center" textRotation="255"/>
    </xf>
    <xf numFmtId="0" fontId="33" fillId="3" borderId="105" xfId="3" applyFont="1" applyFill="1" applyBorder="1" applyAlignment="1">
      <alignment horizontal="center" vertical="center" textRotation="255"/>
    </xf>
    <xf numFmtId="0" fontId="33" fillId="3" borderId="38" xfId="3" applyFont="1" applyFill="1" applyBorder="1" applyAlignment="1">
      <alignment horizontal="left" vertical="center"/>
    </xf>
    <xf numFmtId="0" fontId="33" fillId="3" borderId="11" xfId="3" applyFont="1" applyFill="1" applyBorder="1" applyAlignment="1">
      <alignment horizontal="left" vertical="center"/>
    </xf>
    <xf numFmtId="0" fontId="33" fillId="3" borderId="24" xfId="3" applyFont="1" applyFill="1" applyBorder="1" applyAlignment="1">
      <alignment horizontal="left" vertical="center"/>
    </xf>
    <xf numFmtId="0" fontId="33" fillId="3" borderId="10" xfId="3" applyFont="1" applyFill="1" applyBorder="1" applyAlignment="1">
      <alignment horizontal="left" vertical="center"/>
    </xf>
    <xf numFmtId="181" fontId="33" fillId="3" borderId="11" xfId="4" applyNumberFormat="1" applyFont="1" applyFill="1" applyBorder="1" applyAlignment="1">
      <alignment horizontal="left" vertical="center" wrapText="1" indent="1"/>
    </xf>
    <xf numFmtId="181" fontId="33" fillId="3" borderId="24" xfId="4" applyNumberFormat="1" applyFont="1" applyFill="1" applyBorder="1" applyAlignment="1">
      <alignment horizontal="left" vertical="center" wrapText="1" indent="1"/>
    </xf>
    <xf numFmtId="181" fontId="33" fillId="3" borderId="25" xfId="4" applyNumberFormat="1" applyFont="1" applyFill="1" applyBorder="1" applyAlignment="1">
      <alignment horizontal="left" vertical="center" wrapText="1" indent="1"/>
    </xf>
    <xf numFmtId="0" fontId="33" fillId="3" borderId="23" xfId="3" applyFont="1" applyFill="1" applyBorder="1" applyAlignment="1">
      <alignment horizontal="center" vertical="center"/>
    </xf>
    <xf numFmtId="0" fontId="33" fillId="3" borderId="27" xfId="3" applyFont="1" applyFill="1" applyBorder="1" applyAlignment="1">
      <alignment horizontal="center" vertical="center"/>
    </xf>
    <xf numFmtId="0" fontId="33" fillId="3" borderId="40" xfId="3" applyFont="1" applyFill="1" applyBorder="1" applyAlignment="1">
      <alignment horizontal="center" vertical="center"/>
    </xf>
    <xf numFmtId="0" fontId="33" fillId="3" borderId="106" xfId="5" applyFont="1" applyFill="1" applyBorder="1" applyAlignment="1">
      <alignment horizontal="center" vertical="center" textRotation="255"/>
    </xf>
    <xf numFmtId="0" fontId="33" fillId="3" borderId="105" xfId="5" applyFont="1" applyFill="1" applyBorder="1" applyAlignment="1">
      <alignment horizontal="center" vertical="center" textRotation="255"/>
    </xf>
    <xf numFmtId="0" fontId="33" fillId="3" borderId="1" xfId="3" applyFont="1" applyFill="1" applyBorder="1" applyAlignment="1">
      <alignment horizontal="center" vertical="center"/>
    </xf>
    <xf numFmtId="0" fontId="33" fillId="3" borderId="2" xfId="3" applyFont="1" applyFill="1" applyBorder="1" applyAlignment="1">
      <alignment horizontal="center" vertical="center"/>
    </xf>
    <xf numFmtId="0" fontId="33" fillId="3" borderId="31" xfId="3" applyFont="1" applyFill="1" applyBorder="1" applyAlignment="1">
      <alignment horizontal="center" vertical="center"/>
    </xf>
    <xf numFmtId="0" fontId="33" fillId="3" borderId="22" xfId="3" applyFont="1" applyFill="1" applyBorder="1" applyAlignment="1">
      <alignment horizontal="center" vertical="center"/>
    </xf>
    <xf numFmtId="181" fontId="33" fillId="3" borderId="1" xfId="3" applyNumberFormat="1" applyFont="1" applyFill="1" applyBorder="1" applyAlignment="1">
      <alignment horizontal="left" vertical="center"/>
    </xf>
    <xf numFmtId="181" fontId="33" fillId="3" borderId="2" xfId="3" applyNumberFormat="1" applyFont="1" applyFill="1" applyBorder="1" applyAlignment="1">
      <alignment horizontal="left" vertical="center"/>
    </xf>
    <xf numFmtId="181" fontId="33" fillId="3" borderId="3" xfId="3" applyNumberFormat="1" applyFont="1" applyFill="1" applyBorder="1" applyAlignment="1">
      <alignment horizontal="left" vertical="center"/>
    </xf>
    <xf numFmtId="181" fontId="33" fillId="3" borderId="23" xfId="3" applyNumberFormat="1" applyFont="1" applyFill="1" applyBorder="1" applyAlignment="1">
      <alignment horizontal="left" vertical="center"/>
    </xf>
    <xf numFmtId="181" fontId="33" fillId="3" borderId="27" xfId="3" applyNumberFormat="1" applyFont="1" applyFill="1" applyBorder="1" applyAlignment="1">
      <alignment horizontal="left" vertical="center"/>
    </xf>
    <xf numFmtId="181" fontId="33" fillId="3" borderId="40" xfId="3" applyNumberFormat="1" applyFont="1" applyFill="1" applyBorder="1" applyAlignment="1">
      <alignment horizontal="left" vertical="center"/>
    </xf>
    <xf numFmtId="0" fontId="33" fillId="3" borderId="13" xfId="4" applyFont="1" applyFill="1" applyBorder="1" applyAlignment="1">
      <alignment horizontal="left" vertical="center" wrapText="1"/>
    </xf>
    <xf numFmtId="0" fontId="33" fillId="3" borderId="14" xfId="4" applyFont="1" applyFill="1" applyBorder="1" applyAlignment="1">
      <alignment horizontal="left" vertical="center" wrapText="1"/>
    </xf>
    <xf numFmtId="0" fontId="33" fillId="3" borderId="15" xfId="4" applyFont="1" applyFill="1" applyBorder="1" applyAlignment="1">
      <alignment horizontal="left" vertical="center" wrapText="1"/>
    </xf>
    <xf numFmtId="49" fontId="33" fillId="3" borderId="25" xfId="3" applyNumberFormat="1" applyFont="1" applyFill="1" applyBorder="1" applyAlignment="1">
      <alignment horizontal="left" vertical="center"/>
    </xf>
    <xf numFmtId="0" fontId="33" fillId="3" borderId="32" xfId="3" applyFont="1" applyFill="1" applyBorder="1" applyAlignment="1">
      <alignment horizontal="left" vertical="top"/>
    </xf>
    <xf numFmtId="0" fontId="33" fillId="3" borderId="33" xfId="3" applyFont="1" applyFill="1" applyBorder="1" applyAlignment="1">
      <alignment horizontal="left" vertical="top"/>
    </xf>
    <xf numFmtId="0" fontId="33" fillId="3" borderId="46" xfId="3" applyFont="1" applyFill="1" applyBorder="1" applyAlignment="1">
      <alignment horizontal="left" vertical="top"/>
    </xf>
    <xf numFmtId="181" fontId="33" fillId="3" borderId="23" xfId="3" applyNumberFormat="1" applyFont="1" applyFill="1" applyBorder="1" applyAlignment="1">
      <alignment horizontal="left" vertical="top"/>
    </xf>
    <xf numFmtId="181" fontId="33" fillId="3" borderId="27" xfId="3" applyNumberFormat="1" applyFont="1" applyFill="1" applyBorder="1" applyAlignment="1">
      <alignment horizontal="left" vertical="top"/>
    </xf>
    <xf numFmtId="181" fontId="33" fillId="3" borderId="40" xfId="3" applyNumberFormat="1" applyFont="1" applyFill="1" applyBorder="1" applyAlignment="1">
      <alignment horizontal="left" vertical="top"/>
    </xf>
    <xf numFmtId="0" fontId="25" fillId="0" borderId="0" xfId="2" applyFont="1" applyAlignment="1">
      <alignment horizontal="left"/>
    </xf>
    <xf numFmtId="0" fontId="33" fillId="3" borderId="0" xfId="3" applyFont="1" applyFill="1" applyAlignment="1">
      <alignment horizontal="center" vertical="top"/>
    </xf>
    <xf numFmtId="0" fontId="33" fillId="3" borderId="121" xfId="3" applyFont="1" applyFill="1" applyBorder="1" applyAlignment="1">
      <alignment horizontal="left" vertical="center"/>
    </xf>
    <xf numFmtId="0" fontId="38" fillId="3" borderId="150" xfId="6" applyFont="1" applyFill="1" applyBorder="1" applyAlignment="1">
      <alignment horizontal="left" vertical="center" wrapText="1"/>
    </xf>
    <xf numFmtId="0" fontId="38" fillId="3" borderId="128" xfId="6" applyFont="1" applyFill="1" applyBorder="1" applyAlignment="1">
      <alignment horizontal="left" vertical="center" wrapText="1"/>
    </xf>
    <xf numFmtId="0" fontId="38" fillId="3" borderId="149" xfId="6" applyFont="1" applyFill="1" applyBorder="1" applyAlignment="1">
      <alignment horizontal="left" vertical="center" wrapText="1"/>
    </xf>
    <xf numFmtId="0" fontId="38" fillId="3" borderId="147" xfId="6" applyFont="1" applyFill="1" applyBorder="1" applyAlignment="1">
      <alignment horizontal="left" vertical="center" wrapText="1"/>
    </xf>
    <xf numFmtId="0" fontId="38" fillId="3" borderId="135" xfId="6" applyFont="1" applyFill="1" applyBorder="1" applyAlignment="1">
      <alignment horizontal="left" vertical="center" wrapText="1"/>
    </xf>
    <xf numFmtId="0" fontId="38" fillId="3" borderId="146" xfId="6" applyFont="1" applyFill="1" applyBorder="1" applyAlignment="1">
      <alignment horizontal="left" vertical="center" wrapText="1"/>
    </xf>
    <xf numFmtId="0" fontId="38" fillId="3" borderId="124" xfId="6" applyFont="1" applyFill="1" applyBorder="1" applyAlignment="1">
      <alignment horizontal="center" vertical="center" wrapText="1"/>
    </xf>
    <xf numFmtId="0" fontId="38" fillId="3" borderId="123" xfId="6" applyFont="1" applyFill="1" applyBorder="1" applyAlignment="1">
      <alignment horizontal="center" vertical="center" wrapText="1"/>
    </xf>
    <xf numFmtId="49" fontId="38" fillId="3" borderId="123" xfId="6" applyNumberFormat="1" applyFont="1" applyFill="1" applyBorder="1" applyAlignment="1">
      <alignment horizontal="left" vertical="center" wrapText="1"/>
    </xf>
    <xf numFmtId="49" fontId="38" fillId="3" borderId="152" xfId="6" applyNumberFormat="1" applyFont="1" applyFill="1" applyBorder="1" applyAlignment="1">
      <alignment horizontal="left" vertical="center" wrapText="1"/>
    </xf>
    <xf numFmtId="0" fontId="38" fillId="3" borderId="45" xfId="6" applyFont="1" applyFill="1" applyBorder="1" applyAlignment="1">
      <alignment horizontal="center" vertical="center" wrapText="1"/>
    </xf>
    <xf numFmtId="0" fontId="38" fillId="3" borderId="8" xfId="6" applyFont="1" applyFill="1" applyBorder="1" applyAlignment="1">
      <alignment horizontal="center" vertical="center" wrapText="1"/>
    </xf>
    <xf numFmtId="0" fontId="38" fillId="3" borderId="11" xfId="6" applyFont="1" applyFill="1" applyBorder="1" applyAlignment="1">
      <alignment horizontal="center" vertical="center" wrapText="1"/>
    </xf>
    <xf numFmtId="0" fontId="38" fillId="3" borderId="24" xfId="6" applyFont="1" applyFill="1" applyBorder="1" applyAlignment="1">
      <alignment horizontal="center" vertical="center" wrapText="1"/>
    </xf>
    <xf numFmtId="0" fontId="38" fillId="3" borderId="10" xfId="6" applyFont="1" applyFill="1" applyBorder="1" applyAlignment="1">
      <alignment horizontal="center" vertical="center" wrapText="1"/>
    </xf>
    <xf numFmtId="0" fontId="38" fillId="3" borderId="32" xfId="6" applyFont="1" applyFill="1" applyBorder="1" applyAlignment="1">
      <alignment horizontal="center" vertical="center" wrapText="1"/>
    </xf>
    <xf numFmtId="0" fontId="38" fillId="3" borderId="33" xfId="6" applyFont="1" applyFill="1" applyBorder="1" applyAlignment="1">
      <alignment horizontal="center" vertical="center" wrapText="1"/>
    </xf>
    <xf numFmtId="0" fontId="38" fillId="3" borderId="44" xfId="6" applyFont="1" applyFill="1" applyBorder="1" applyAlignment="1">
      <alignment horizontal="center" vertical="center" wrapText="1"/>
    </xf>
    <xf numFmtId="0" fontId="38" fillId="3" borderId="5" xfId="6" applyFont="1" applyFill="1" applyBorder="1" applyAlignment="1">
      <alignment horizontal="center" vertical="center" wrapText="1"/>
    </xf>
    <xf numFmtId="0" fontId="38" fillId="3" borderId="0" xfId="6" applyFont="1" applyFill="1" applyBorder="1" applyAlignment="1">
      <alignment horizontal="center" vertical="center" wrapText="1"/>
    </xf>
    <xf numFmtId="0" fontId="38" fillId="3" borderId="30" xfId="6" applyFont="1" applyFill="1" applyBorder="1" applyAlignment="1">
      <alignment horizontal="center" vertical="center" wrapText="1"/>
    </xf>
    <xf numFmtId="0" fontId="38" fillId="3" borderId="23" xfId="6" applyFont="1" applyFill="1" applyBorder="1" applyAlignment="1">
      <alignment horizontal="center" vertical="center" wrapText="1"/>
    </xf>
    <xf numFmtId="0" fontId="38" fillId="3" borderId="27" xfId="6" applyFont="1" applyFill="1" applyBorder="1" applyAlignment="1">
      <alignment horizontal="center" vertical="center" wrapText="1"/>
    </xf>
    <xf numFmtId="0" fontId="38" fillId="3" borderId="22" xfId="6" applyFont="1" applyFill="1" applyBorder="1" applyAlignment="1">
      <alignment horizontal="center" vertical="center" wrapText="1"/>
    </xf>
    <xf numFmtId="0" fontId="38" fillId="3" borderId="77" xfId="6" applyFont="1" applyFill="1" applyBorder="1" applyAlignment="1">
      <alignment horizontal="left" vertical="center" wrapText="1"/>
    </xf>
    <xf numFmtId="0" fontId="38" fillId="3" borderId="78" xfId="6" applyFont="1" applyFill="1" applyBorder="1" applyAlignment="1">
      <alignment horizontal="left" vertical="center" wrapText="1"/>
    </xf>
    <xf numFmtId="0" fontId="38" fillId="3" borderId="11" xfId="6" applyFont="1" applyFill="1" applyBorder="1" applyAlignment="1">
      <alignment horizontal="left" vertical="center" wrapText="1"/>
    </xf>
    <xf numFmtId="0" fontId="38" fillId="3" borderId="24" xfId="6" applyFont="1" applyFill="1" applyBorder="1" applyAlignment="1">
      <alignment horizontal="left" vertical="center" wrapText="1"/>
    </xf>
    <xf numFmtId="0" fontId="38" fillId="3" borderId="25" xfId="6" applyFont="1" applyFill="1" applyBorder="1" applyAlignment="1">
      <alignment horizontal="left" vertical="center" wrapText="1"/>
    </xf>
    <xf numFmtId="0" fontId="38" fillId="3" borderId="5" xfId="6" applyFont="1" applyFill="1" applyBorder="1" applyAlignment="1">
      <alignment horizontal="left" vertical="center" wrapText="1"/>
    </xf>
    <xf numFmtId="0" fontId="38" fillId="3" borderId="0" xfId="6" applyFont="1" applyFill="1" applyBorder="1" applyAlignment="1">
      <alignment horizontal="left" vertical="center" wrapText="1"/>
    </xf>
    <xf numFmtId="0" fontId="38" fillId="3" borderId="6" xfId="6" applyFont="1" applyFill="1" applyBorder="1" applyAlignment="1">
      <alignment horizontal="left" vertical="center" wrapText="1"/>
    </xf>
    <xf numFmtId="0" fontId="38" fillId="3" borderId="168" xfId="6" applyFont="1" applyFill="1" applyBorder="1" applyAlignment="1">
      <alignment horizontal="center" vertical="center" wrapText="1"/>
    </xf>
    <xf numFmtId="0" fontId="38" fillId="3" borderId="127" xfId="6" applyFont="1" applyFill="1" applyBorder="1" applyAlignment="1">
      <alignment horizontal="center" vertical="center" wrapText="1"/>
    </xf>
    <xf numFmtId="0" fontId="38" fillId="3" borderId="169" xfId="6" applyFont="1" applyFill="1" applyBorder="1" applyAlignment="1">
      <alignment horizontal="center" vertical="center" wrapText="1"/>
    </xf>
    <xf numFmtId="49" fontId="38" fillId="3" borderId="0" xfId="6" applyNumberFormat="1" applyFont="1" applyFill="1" applyBorder="1" applyAlignment="1">
      <alignment horizontal="center" vertical="center" wrapText="1"/>
    </xf>
    <xf numFmtId="0" fontId="46" fillId="3" borderId="14" xfId="6" applyFont="1" applyFill="1" applyBorder="1" applyAlignment="1">
      <alignment horizontal="left" vertical="top"/>
    </xf>
    <xf numFmtId="0" fontId="14" fillId="3" borderId="14" xfId="6" applyFont="1" applyFill="1" applyBorder="1" applyAlignment="1">
      <alignment horizontal="left" vertical="top"/>
    </xf>
    <xf numFmtId="0" fontId="38" fillId="3" borderId="172" xfId="6" applyFont="1" applyFill="1" applyBorder="1" applyAlignment="1">
      <alignment horizontal="center" vertical="center" textRotation="255" wrapText="1"/>
    </xf>
    <xf numFmtId="0" fontId="38" fillId="3" borderId="7" xfId="6" applyFont="1" applyFill="1" applyBorder="1" applyAlignment="1">
      <alignment horizontal="center" vertical="center" textRotation="255" wrapText="1"/>
    </xf>
    <xf numFmtId="0" fontId="38" fillId="3" borderId="167" xfId="6" applyFont="1" applyFill="1" applyBorder="1" applyAlignment="1">
      <alignment horizontal="center" vertical="center" textRotation="255" wrapText="1"/>
    </xf>
    <xf numFmtId="0" fontId="38" fillId="3" borderId="165" xfId="6" applyFont="1" applyFill="1" applyBorder="1" applyAlignment="1">
      <alignment horizontal="center" vertical="center" textRotation="255" wrapText="1"/>
    </xf>
    <xf numFmtId="0" fontId="38" fillId="3" borderId="163" xfId="6" applyFont="1" applyFill="1" applyBorder="1" applyAlignment="1">
      <alignment horizontal="center" vertical="center" textRotation="255" wrapText="1"/>
    </xf>
    <xf numFmtId="0" fontId="38" fillId="3" borderId="0" xfId="6" applyFont="1" applyFill="1" applyBorder="1" applyAlignment="1">
      <alignment horizontal="left" vertical="center"/>
    </xf>
    <xf numFmtId="0" fontId="38" fillId="3" borderId="6" xfId="6" applyFont="1" applyFill="1" applyBorder="1" applyAlignment="1">
      <alignment horizontal="left" vertical="center"/>
    </xf>
    <xf numFmtId="0" fontId="38" fillId="3" borderId="102" xfId="6" applyFont="1" applyFill="1" applyBorder="1" applyAlignment="1">
      <alignment horizontal="center" vertical="center" wrapText="1"/>
    </xf>
    <xf numFmtId="0" fontId="38" fillId="3" borderId="77" xfId="6" applyFont="1" applyFill="1" applyBorder="1" applyAlignment="1">
      <alignment horizontal="center" vertical="center" wrapText="1"/>
    </xf>
    <xf numFmtId="0" fontId="38" fillId="3" borderId="38" xfId="6" applyFont="1" applyFill="1" applyBorder="1" applyAlignment="1">
      <alignment horizontal="center" vertical="center" wrapText="1"/>
    </xf>
    <xf numFmtId="49" fontId="38" fillId="3" borderId="6" xfId="6" applyNumberFormat="1" applyFont="1" applyFill="1" applyBorder="1" applyAlignment="1">
      <alignment horizontal="center" vertical="center" wrapText="1"/>
    </xf>
    <xf numFmtId="0" fontId="38" fillId="3" borderId="150" xfId="6" applyFont="1" applyFill="1" applyBorder="1" applyAlignment="1">
      <alignment horizontal="center" vertical="center" wrapText="1"/>
    </xf>
    <xf numFmtId="0" fontId="38" fillId="3" borderId="128" xfId="6" applyFont="1" applyFill="1" applyBorder="1" applyAlignment="1">
      <alignment horizontal="center" vertical="center" wrapText="1"/>
    </xf>
    <xf numFmtId="0" fontId="38" fillId="3" borderId="80" xfId="6" applyFont="1" applyFill="1" applyBorder="1" applyAlignment="1">
      <alignment horizontal="center" vertical="center" wrapText="1"/>
    </xf>
    <xf numFmtId="0" fontId="38" fillId="3" borderId="9" xfId="6" applyFont="1" applyFill="1" applyBorder="1" applyAlignment="1">
      <alignment horizontal="left" vertical="center" wrapText="1"/>
    </xf>
    <xf numFmtId="0" fontId="38" fillId="3" borderId="8" xfId="6" applyFont="1" applyFill="1" applyBorder="1" applyAlignment="1">
      <alignment horizontal="left" vertical="center" wrapText="1"/>
    </xf>
    <xf numFmtId="0" fontId="41" fillId="3" borderId="135" xfId="6" applyFont="1" applyFill="1" applyBorder="1" applyAlignment="1">
      <alignment horizontal="center" vertical="center" wrapText="1"/>
    </xf>
    <xf numFmtId="0" fontId="41" fillId="3" borderId="126" xfId="6" applyFont="1" applyFill="1" applyBorder="1" applyAlignment="1">
      <alignment horizontal="center" vertical="center" wrapText="1"/>
    </xf>
    <xf numFmtId="0" fontId="41" fillId="3" borderId="127" xfId="6" applyFont="1" applyFill="1" applyBorder="1" applyAlignment="1">
      <alignment horizontal="center" vertical="center" wrapText="1"/>
    </xf>
    <xf numFmtId="0" fontId="41" fillId="3" borderId="125" xfId="6" applyFont="1" applyFill="1" applyBorder="1" applyAlignment="1">
      <alignment horizontal="center" vertical="center" wrapText="1"/>
    </xf>
    <xf numFmtId="0" fontId="40" fillId="3" borderId="21" xfId="6" applyFont="1" applyFill="1" applyBorder="1" applyAlignment="1">
      <alignment horizontal="center" vertical="center" wrapText="1"/>
    </xf>
    <xf numFmtId="0" fontId="40" fillId="3" borderId="136" xfId="6" applyFont="1" applyFill="1" applyBorder="1" applyAlignment="1">
      <alignment horizontal="center" vertical="center" wrapText="1"/>
    </xf>
    <xf numFmtId="0" fontId="40" fillId="3" borderId="8" xfId="6" applyFont="1" applyFill="1" applyBorder="1" applyAlignment="1">
      <alignment horizontal="center" vertical="center" wrapText="1"/>
    </xf>
    <xf numFmtId="0" fontId="40" fillId="3" borderId="9" xfId="6" applyFont="1" applyFill="1" applyBorder="1" applyAlignment="1">
      <alignment horizontal="center" vertical="center" wrapText="1"/>
    </xf>
    <xf numFmtId="0" fontId="38" fillId="6" borderId="113" xfId="6" applyFont="1" applyFill="1" applyBorder="1" applyAlignment="1">
      <alignment horizontal="center" vertical="center" textRotation="255" wrapText="1"/>
    </xf>
    <xf numFmtId="0" fontId="38" fillId="6" borderId="106" xfId="6" applyFont="1" applyFill="1" applyBorder="1" applyAlignment="1">
      <alignment horizontal="center" vertical="center" textRotation="255" wrapText="1"/>
    </xf>
    <xf numFmtId="0" fontId="38" fillId="6" borderId="105" xfId="6" applyFont="1" applyFill="1" applyBorder="1" applyAlignment="1">
      <alignment horizontal="center" vertical="center" textRotation="255" wrapText="1"/>
    </xf>
    <xf numFmtId="0" fontId="38" fillId="3" borderId="138" xfId="6" applyNumberFormat="1" applyFont="1" applyFill="1" applyBorder="1" applyAlignment="1">
      <alignment horizontal="center" vertical="center" wrapText="1"/>
    </xf>
    <xf numFmtId="0" fontId="38" fillId="3" borderId="137" xfId="6" applyNumberFormat="1" applyFont="1" applyFill="1" applyBorder="1" applyAlignment="1">
      <alignment horizontal="center" vertical="center" wrapText="1"/>
    </xf>
    <xf numFmtId="0" fontId="38" fillId="3" borderId="8" xfId="6" applyNumberFormat="1" applyFont="1" applyFill="1" applyBorder="1" applyAlignment="1">
      <alignment horizontal="center" vertical="center" wrapText="1"/>
    </xf>
    <xf numFmtId="0" fontId="38" fillId="3" borderId="44" xfId="6" applyNumberFormat="1" applyFont="1" applyFill="1" applyBorder="1" applyAlignment="1">
      <alignment horizontal="center" vertical="center" wrapText="1"/>
    </xf>
    <xf numFmtId="0" fontId="38" fillId="3" borderId="145" xfId="6" applyFont="1" applyFill="1" applyBorder="1" applyAlignment="1">
      <alignment horizontal="left" vertical="center" wrapText="1"/>
    </xf>
    <xf numFmtId="0" fontId="38" fillId="3" borderId="20" xfId="6" applyFont="1" applyFill="1" applyBorder="1" applyAlignment="1">
      <alignment horizontal="center" vertical="center" wrapText="1"/>
    </xf>
    <xf numFmtId="0" fontId="38" fillId="3" borderId="14" xfId="6" applyFont="1" applyFill="1" applyBorder="1" applyAlignment="1">
      <alignment horizontal="center" vertical="center" wrapText="1"/>
    </xf>
    <xf numFmtId="0" fontId="38" fillId="3" borderId="29" xfId="6" applyFont="1" applyFill="1" applyBorder="1" applyAlignment="1">
      <alignment horizontal="center" vertical="center" wrapText="1"/>
    </xf>
    <xf numFmtId="0" fontId="38" fillId="3" borderId="11" xfId="6" applyNumberFormat="1" applyFont="1" applyFill="1" applyBorder="1" applyAlignment="1">
      <alignment horizontal="right" vertical="center" wrapText="1"/>
    </xf>
    <xf numFmtId="0" fontId="38" fillId="3" borderId="24" xfId="6" applyNumberFormat="1" applyFont="1" applyFill="1" applyBorder="1" applyAlignment="1">
      <alignment horizontal="right" vertical="center" wrapText="1"/>
    </xf>
    <xf numFmtId="0" fontId="38" fillId="3" borderId="8" xfId="6" applyNumberFormat="1" applyFont="1" applyFill="1" applyBorder="1" applyAlignment="1">
      <alignment horizontal="left" vertical="center" wrapText="1"/>
    </xf>
    <xf numFmtId="0" fontId="38" fillId="3" borderId="9" xfId="6" applyNumberFormat="1" applyFont="1" applyFill="1" applyBorder="1" applyAlignment="1">
      <alignment horizontal="left" vertical="center" wrapText="1"/>
    </xf>
    <xf numFmtId="0" fontId="38" fillId="3" borderId="133" xfId="6" applyNumberFormat="1" applyFont="1" applyFill="1" applyBorder="1" applyAlignment="1">
      <alignment horizontal="center" vertical="center" wrapText="1"/>
    </xf>
    <xf numFmtId="0" fontId="38" fillId="3" borderId="21" xfId="6" applyFont="1" applyFill="1" applyBorder="1" applyAlignment="1">
      <alignment horizontal="center" vertical="center" wrapText="1"/>
    </xf>
    <xf numFmtId="0" fontId="38" fillId="3" borderId="14" xfId="6" applyFont="1" applyFill="1" applyBorder="1" applyAlignment="1">
      <alignment horizontal="left" vertical="center" wrapText="1"/>
    </xf>
    <xf numFmtId="0" fontId="38" fillId="3" borderId="15" xfId="6" applyFont="1" applyFill="1" applyBorder="1" applyAlignment="1">
      <alignment horizontal="left" vertical="center" wrapText="1"/>
    </xf>
    <xf numFmtId="0" fontId="38" fillId="6" borderId="24" xfId="6" applyFont="1" applyFill="1" applyBorder="1" applyAlignment="1">
      <alignment horizontal="left" vertical="center" wrapText="1"/>
    </xf>
    <xf numFmtId="0" fontId="38" fillId="6" borderId="27" xfId="6" applyFont="1" applyFill="1" applyBorder="1" applyAlignment="1">
      <alignment horizontal="left" vertical="center" wrapText="1"/>
    </xf>
    <xf numFmtId="0" fontId="38" fillId="6" borderId="25" xfId="6" applyFont="1" applyFill="1" applyBorder="1" applyAlignment="1">
      <alignment horizontal="left" vertical="center" wrapText="1"/>
    </xf>
    <xf numFmtId="0" fontId="38" fillId="3" borderId="123" xfId="6" applyFont="1" applyFill="1" applyBorder="1" applyAlignment="1">
      <alignment horizontal="left" vertical="center" wrapText="1"/>
    </xf>
    <xf numFmtId="0" fontId="38" fillId="3" borderId="126" xfId="6" applyFont="1" applyFill="1" applyBorder="1" applyAlignment="1">
      <alignment horizontal="center" vertical="center" wrapText="1"/>
    </xf>
    <xf numFmtId="0" fontId="38" fillId="3" borderId="125" xfId="6" applyFont="1" applyFill="1" applyBorder="1" applyAlignment="1">
      <alignment horizontal="center" vertical="center" wrapText="1"/>
    </xf>
    <xf numFmtId="0" fontId="38" fillId="3" borderId="124" xfId="6" applyFont="1" applyFill="1" applyBorder="1" applyAlignment="1">
      <alignment horizontal="left" vertical="center" wrapText="1"/>
    </xf>
    <xf numFmtId="0" fontId="38" fillId="3" borderId="25" xfId="6" applyFont="1" applyFill="1" applyBorder="1" applyAlignment="1">
      <alignment horizontal="center" vertical="center" wrapText="1"/>
    </xf>
    <xf numFmtId="0" fontId="38" fillId="3" borderId="130" xfId="6" applyFont="1" applyFill="1" applyBorder="1" applyAlignment="1">
      <alignment horizontal="center" vertical="center" wrapText="1"/>
    </xf>
    <xf numFmtId="0" fontId="38" fillId="3" borderId="129" xfId="6" applyFont="1" applyFill="1" applyBorder="1" applyAlignment="1">
      <alignment horizontal="center" vertical="center" wrapText="1"/>
    </xf>
    <xf numFmtId="0" fontId="40" fillId="3" borderId="0" xfId="6" applyFont="1" applyFill="1" applyBorder="1" applyAlignment="1">
      <alignment horizontal="left" vertical="top" wrapText="1"/>
    </xf>
    <xf numFmtId="0" fontId="40" fillId="3" borderId="0" xfId="6" applyFont="1" applyFill="1" applyBorder="1" applyAlignment="1">
      <alignment horizontal="left" vertical="top"/>
    </xf>
    <xf numFmtId="0" fontId="38" fillId="3" borderId="32" xfId="6" applyFont="1" applyFill="1" applyBorder="1" applyAlignment="1">
      <alignment horizontal="center" vertical="center"/>
    </xf>
    <xf numFmtId="0" fontId="38" fillId="3" borderId="44" xfId="6" applyFont="1" applyFill="1" applyBorder="1" applyAlignment="1">
      <alignment horizontal="center" vertical="center"/>
    </xf>
    <xf numFmtId="0" fontId="40" fillId="3" borderId="11" xfId="6" applyFont="1" applyFill="1" applyBorder="1" applyAlignment="1">
      <alignment horizontal="center" vertical="center" shrinkToFit="1"/>
    </xf>
    <xf numFmtId="0" fontId="40" fillId="3" borderId="24" xfId="6" applyFont="1" applyFill="1" applyBorder="1" applyAlignment="1">
      <alignment horizontal="center" vertical="center" shrinkToFit="1"/>
    </xf>
    <xf numFmtId="0" fontId="40" fillId="3" borderId="10" xfId="6" applyFont="1" applyFill="1" applyBorder="1" applyAlignment="1">
      <alignment horizontal="center" vertical="center" shrinkToFit="1"/>
    </xf>
    <xf numFmtId="0" fontId="38" fillId="3" borderId="81" xfId="6" applyFont="1" applyFill="1" applyBorder="1" applyAlignment="1">
      <alignment horizontal="center" vertical="center" wrapText="1"/>
    </xf>
    <xf numFmtId="0" fontId="38" fillId="3" borderId="103" xfId="6" applyFont="1" applyFill="1" applyBorder="1" applyAlignment="1">
      <alignment horizontal="center" vertical="center" wrapText="1"/>
    </xf>
    <xf numFmtId="0" fontId="38" fillId="3" borderId="9" xfId="6" applyNumberFormat="1" applyFont="1" applyFill="1" applyBorder="1" applyAlignment="1">
      <alignment horizontal="center" vertical="center" wrapText="1"/>
    </xf>
    <xf numFmtId="0" fontId="38" fillId="3" borderId="131" xfId="6" applyFont="1" applyFill="1" applyBorder="1" applyAlignment="1">
      <alignment horizontal="center" vertical="center" wrapText="1"/>
    </xf>
    <xf numFmtId="0" fontId="38" fillId="3" borderId="143" xfId="6" applyFont="1" applyFill="1" applyBorder="1" applyAlignment="1">
      <alignment horizontal="center" vertical="top" wrapText="1"/>
    </xf>
    <xf numFmtId="0" fontId="38" fillId="3" borderId="142" xfId="6" applyFont="1" applyFill="1" applyBorder="1" applyAlignment="1">
      <alignment horizontal="center" vertical="top" wrapText="1"/>
    </xf>
    <xf numFmtId="0" fontId="38" fillId="3" borderId="136" xfId="6" applyFont="1" applyFill="1" applyBorder="1" applyAlignment="1">
      <alignment horizontal="center" vertical="center" wrapText="1"/>
    </xf>
    <xf numFmtId="0" fontId="38" fillId="3" borderId="127" xfId="6" applyFont="1" applyFill="1" applyBorder="1" applyAlignment="1">
      <alignment horizontal="left" vertical="center" wrapText="1"/>
    </xf>
    <xf numFmtId="0" fontId="38" fillId="3" borderId="148" xfId="6" applyFont="1" applyFill="1" applyBorder="1" applyAlignment="1">
      <alignment horizontal="left" vertical="center" wrapText="1"/>
    </xf>
    <xf numFmtId="0" fontId="38" fillId="6" borderId="143" xfId="6" applyFont="1" applyFill="1" applyBorder="1" applyAlignment="1">
      <alignment horizontal="left" vertical="top" wrapText="1"/>
    </xf>
    <xf numFmtId="0" fontId="38" fillId="6" borderId="129" xfId="6" applyFont="1" applyFill="1" applyBorder="1" applyAlignment="1">
      <alignment horizontal="left" vertical="top" wrapText="1"/>
    </xf>
    <xf numFmtId="0" fontId="38" fillId="6" borderId="141" xfId="6" applyFont="1" applyFill="1" applyBorder="1" applyAlignment="1">
      <alignment horizontal="left" vertical="top" wrapText="1"/>
    </xf>
    <xf numFmtId="0" fontId="38" fillId="3" borderId="139" xfId="6" applyFont="1" applyFill="1" applyBorder="1" applyAlignment="1">
      <alignment horizontal="center" vertical="center" wrapText="1"/>
    </xf>
    <xf numFmtId="0" fontId="42" fillId="3" borderId="151" xfId="6" applyFont="1" applyFill="1" applyBorder="1" applyAlignment="1">
      <alignment horizontal="center" vertical="center" wrapText="1"/>
    </xf>
    <xf numFmtId="0" fontId="42" fillId="3" borderId="106" xfId="6" applyFont="1" applyFill="1" applyBorder="1" applyAlignment="1">
      <alignment horizontal="center" vertical="center" wrapText="1"/>
    </xf>
    <xf numFmtId="0" fontId="38" fillId="3" borderId="32" xfId="6" applyFont="1" applyFill="1" applyBorder="1" applyAlignment="1">
      <alignment horizontal="left" vertical="center" wrapText="1"/>
    </xf>
    <xf numFmtId="0" fontId="38" fillId="3" borderId="33" xfId="6" applyFont="1" applyFill="1" applyBorder="1" applyAlignment="1">
      <alignment horizontal="left" vertical="center" wrapText="1"/>
    </xf>
    <xf numFmtId="0" fontId="38" fillId="3" borderId="10" xfId="6" applyFont="1" applyFill="1" applyBorder="1" applyAlignment="1">
      <alignment horizontal="left" vertical="center" wrapText="1"/>
    </xf>
    <xf numFmtId="0" fontId="42" fillId="3" borderId="166" xfId="6" applyFont="1" applyFill="1" applyBorder="1" applyAlignment="1">
      <alignment horizontal="center" vertical="center" wrapText="1"/>
    </xf>
    <xf numFmtId="0" fontId="42" fillId="3" borderId="135" xfId="6" applyFont="1" applyFill="1" applyBorder="1" applyAlignment="1">
      <alignment horizontal="center" vertical="center" wrapText="1"/>
    </xf>
    <xf numFmtId="0" fontId="42" fillId="3" borderId="164" xfId="6" applyFont="1" applyFill="1" applyBorder="1" applyAlignment="1">
      <alignment horizontal="center" vertical="center" wrapText="1"/>
    </xf>
    <xf numFmtId="0" fontId="42" fillId="3" borderId="0" xfId="6" applyFont="1" applyFill="1" applyBorder="1" applyAlignment="1">
      <alignment horizontal="center" vertical="center" wrapText="1"/>
    </xf>
    <xf numFmtId="0" fontId="42" fillId="3" borderId="162" xfId="6" applyFont="1" applyFill="1" applyBorder="1" applyAlignment="1">
      <alignment horizontal="center" vertical="center" wrapText="1"/>
    </xf>
    <xf numFmtId="0" fontId="42" fillId="3" borderId="127" xfId="6" applyFont="1" applyFill="1" applyBorder="1" applyAlignment="1">
      <alignment horizontal="center" vertical="center" wrapText="1"/>
    </xf>
    <xf numFmtId="0" fontId="43" fillId="3" borderId="23" xfId="6" applyFont="1" applyFill="1" applyBorder="1" applyAlignment="1">
      <alignment horizontal="center" vertical="top" wrapText="1"/>
    </xf>
    <xf numFmtId="0" fontId="43" fillId="3" borderId="27" xfId="6" applyFont="1" applyFill="1" applyBorder="1" applyAlignment="1">
      <alignment horizontal="center" vertical="top" wrapText="1"/>
    </xf>
    <xf numFmtId="0" fontId="43" fillId="3" borderId="22" xfId="6" applyFont="1" applyFill="1" applyBorder="1" applyAlignment="1">
      <alignment horizontal="center" vertical="top" wrapText="1"/>
    </xf>
    <xf numFmtId="0" fontId="34" fillId="3" borderId="45" xfId="6" applyFont="1" applyFill="1" applyBorder="1" applyAlignment="1">
      <alignment horizontal="center" vertical="center" wrapText="1"/>
    </xf>
    <xf numFmtId="0" fontId="34" fillId="3" borderId="42" xfId="6" applyFont="1" applyFill="1" applyBorder="1" applyAlignment="1">
      <alignment horizontal="center" vertical="center" wrapText="1"/>
    </xf>
    <xf numFmtId="0" fontId="38" fillId="3" borderId="161" xfId="6" applyFont="1" applyFill="1" applyBorder="1" applyAlignment="1">
      <alignment horizontal="left" vertical="center" wrapText="1"/>
    </xf>
    <xf numFmtId="0" fontId="38" fillId="3" borderId="160" xfId="6" applyFont="1" applyFill="1" applyBorder="1" applyAlignment="1">
      <alignment horizontal="left" vertical="center" wrapText="1"/>
    </xf>
    <xf numFmtId="0" fontId="38" fillId="3" borderId="159" xfId="6" applyFont="1" applyFill="1" applyBorder="1" applyAlignment="1">
      <alignment horizontal="left" vertical="center" wrapText="1"/>
    </xf>
    <xf numFmtId="0" fontId="43" fillId="3" borderId="32" xfId="6" applyFont="1" applyFill="1" applyBorder="1" applyAlignment="1">
      <alignment horizontal="center" vertical="center" wrapText="1"/>
    </xf>
    <xf numFmtId="0" fontId="43" fillId="3" borderId="33" xfId="6" applyFont="1" applyFill="1" applyBorder="1" applyAlignment="1">
      <alignment horizontal="center" vertical="center" wrapText="1"/>
    </xf>
    <xf numFmtId="0" fontId="43" fillId="3" borderId="44" xfId="6" applyFont="1" applyFill="1" applyBorder="1" applyAlignment="1">
      <alignment horizontal="center" vertical="center" wrapText="1"/>
    </xf>
    <xf numFmtId="49" fontId="38" fillId="3" borderId="168" xfId="6" applyNumberFormat="1" applyFont="1" applyFill="1" applyBorder="1" applyAlignment="1">
      <alignment horizontal="left" vertical="center" wrapText="1"/>
    </xf>
    <xf numFmtId="49" fontId="38" fillId="3" borderId="127" xfId="6" applyNumberFormat="1" applyFont="1" applyFill="1" applyBorder="1" applyAlignment="1">
      <alignment horizontal="left" vertical="center" wrapText="1"/>
    </xf>
    <xf numFmtId="49" fontId="38" fillId="3" borderId="0" xfId="6" applyNumberFormat="1" applyFont="1" applyFill="1" applyBorder="1" applyAlignment="1">
      <alignment horizontal="left" vertical="center" wrapText="1"/>
    </xf>
    <xf numFmtId="49" fontId="38" fillId="3" borderId="148" xfId="6" applyNumberFormat="1" applyFont="1" applyFill="1" applyBorder="1" applyAlignment="1">
      <alignment horizontal="left" vertical="center" wrapText="1"/>
    </xf>
    <xf numFmtId="49" fontId="38" fillId="3" borderId="150" xfId="6" applyNumberFormat="1" applyFont="1" applyFill="1" applyBorder="1" applyAlignment="1">
      <alignment horizontal="left" vertical="center"/>
    </xf>
    <xf numFmtId="49" fontId="38" fillId="3" borderId="128" xfId="6" applyNumberFormat="1" applyFont="1" applyFill="1" applyBorder="1" applyAlignment="1">
      <alignment horizontal="left" vertical="center"/>
    </xf>
    <xf numFmtId="49" fontId="38" fillId="3" borderId="170" xfId="6" applyNumberFormat="1" applyFont="1" applyFill="1" applyBorder="1" applyAlignment="1">
      <alignment horizontal="left" vertical="center"/>
    </xf>
    <xf numFmtId="49" fontId="38" fillId="3" borderId="11" xfId="6" applyNumberFormat="1" applyFont="1" applyFill="1" applyBorder="1" applyAlignment="1">
      <alignment horizontal="left" vertical="center" wrapText="1"/>
    </xf>
    <xf numFmtId="49" fontId="38" fillId="3" borderId="24" xfId="6" applyNumberFormat="1" applyFont="1" applyFill="1" applyBorder="1" applyAlignment="1">
      <alignment horizontal="left" vertical="center" wrapText="1"/>
    </xf>
    <xf numFmtId="0" fontId="38" fillId="3" borderId="44" xfId="6" applyFont="1" applyFill="1" applyBorder="1" applyAlignment="1">
      <alignment horizontal="left" vertical="center" wrapText="1"/>
    </xf>
    <xf numFmtId="181" fontId="38" fillId="3" borderId="32" xfId="6" applyNumberFormat="1" applyFont="1" applyFill="1" applyBorder="1" applyAlignment="1">
      <alignment horizontal="left" vertical="center" wrapText="1" indent="1"/>
    </xf>
    <xf numFmtId="181" fontId="38" fillId="3" borderId="33" xfId="6" applyNumberFormat="1" applyFont="1" applyFill="1" applyBorder="1" applyAlignment="1">
      <alignment horizontal="left" vertical="center" wrapText="1" indent="1"/>
    </xf>
    <xf numFmtId="181" fontId="38" fillId="3" borderId="44" xfId="6" applyNumberFormat="1" applyFont="1" applyFill="1" applyBorder="1" applyAlignment="1">
      <alignment horizontal="left" vertical="center" wrapText="1" indent="1"/>
    </xf>
    <xf numFmtId="0" fontId="38" fillId="3" borderId="158" xfId="6" applyFont="1" applyFill="1" applyBorder="1" applyAlignment="1">
      <alignment horizontal="center" vertical="center" wrapText="1"/>
    </xf>
    <xf numFmtId="0" fontId="38" fillId="3" borderId="135" xfId="6" applyFont="1" applyFill="1" applyBorder="1" applyAlignment="1">
      <alignment horizontal="center" vertical="center" wrapText="1"/>
    </xf>
    <xf numFmtId="0" fontId="38" fillId="3" borderId="146" xfId="6" applyFont="1" applyFill="1" applyBorder="1" applyAlignment="1">
      <alignment horizontal="center" vertical="center" wrapText="1"/>
    </xf>
    <xf numFmtId="0" fontId="38" fillId="3" borderId="157" xfId="6" applyFont="1" applyFill="1" applyBorder="1" applyAlignment="1">
      <alignment horizontal="center" vertical="center" wrapText="1"/>
    </xf>
    <xf numFmtId="0" fontId="38" fillId="3" borderId="156" xfId="6" applyFont="1" applyFill="1" applyBorder="1" applyAlignment="1">
      <alignment horizontal="center" vertical="center" wrapText="1"/>
    </xf>
    <xf numFmtId="0" fontId="38" fillId="3" borderId="154" xfId="6" applyFont="1" applyFill="1" applyBorder="1" applyAlignment="1">
      <alignment horizontal="center" vertical="top" wrapText="1"/>
    </xf>
    <xf numFmtId="0" fontId="38" fillId="3" borderId="153" xfId="6" applyFont="1" applyFill="1" applyBorder="1" applyAlignment="1">
      <alignment horizontal="center" vertical="top" wrapText="1"/>
    </xf>
    <xf numFmtId="0" fontId="42" fillId="3" borderId="11" xfId="6" applyFont="1" applyFill="1" applyBorder="1" applyAlignment="1">
      <alignment horizontal="center" vertical="center" wrapText="1"/>
    </xf>
    <xf numFmtId="0" fontId="42" fillId="3" borderId="24" xfId="6" applyFont="1" applyFill="1" applyBorder="1" applyAlignment="1">
      <alignment horizontal="center" vertical="center" wrapText="1"/>
    </xf>
    <xf numFmtId="0" fontId="42" fillId="3" borderId="10" xfId="6" applyFont="1" applyFill="1" applyBorder="1" applyAlignment="1">
      <alignment horizontal="center" vertical="center" wrapText="1"/>
    </xf>
    <xf numFmtId="0" fontId="38" fillId="3" borderId="23" xfId="6" applyFont="1" applyFill="1" applyBorder="1" applyAlignment="1">
      <alignment horizontal="left" vertical="center" wrapText="1"/>
    </xf>
    <xf numFmtId="0" fontId="38" fillId="3" borderId="27" xfId="6" applyFont="1" applyFill="1" applyBorder="1" applyAlignment="1">
      <alignment horizontal="left" vertical="center" wrapText="1"/>
    </xf>
    <xf numFmtId="0" fontId="38" fillId="3" borderId="22" xfId="6" applyFont="1" applyFill="1" applyBorder="1" applyAlignment="1">
      <alignment horizontal="left"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6" fillId="0" borderId="23" xfId="2" applyFont="1" applyBorder="1" applyAlignment="1">
      <alignment vertical="center"/>
    </xf>
    <xf numFmtId="0" fontId="26" fillId="0" borderId="8" xfId="2" applyFont="1" applyBorder="1" applyAlignment="1">
      <alignment horizontal="center" vertical="top" wrapText="1"/>
    </xf>
    <xf numFmtId="0" fontId="26" fillId="0" borderId="8" xfId="2" applyFont="1" applyBorder="1" applyAlignment="1">
      <alignment horizontal="center" vertical="center"/>
    </xf>
    <xf numFmtId="0" fontId="26" fillId="0" borderId="0" xfId="2" applyFont="1" applyBorder="1" applyAlignment="1">
      <alignment horizontal="center" vertical="center"/>
    </xf>
    <xf numFmtId="0" fontId="26" fillId="0" borderId="11" xfId="2" applyFont="1" applyBorder="1" applyAlignment="1">
      <alignment vertical="top" wrapText="1"/>
    </xf>
    <xf numFmtId="0" fontId="26" fillId="0" borderId="24" xfId="2" applyFont="1" applyBorder="1" applyAlignment="1">
      <alignment horizontal="center" vertical="top" wrapText="1"/>
    </xf>
    <xf numFmtId="0" fontId="26" fillId="0" borderId="10" xfId="2" applyFont="1" applyBorder="1" applyAlignment="1">
      <alignment horizontal="center" vertical="top" wrapText="1"/>
    </xf>
    <xf numFmtId="0" fontId="26" fillId="0" borderId="8" xfId="2" applyFont="1" applyBorder="1" applyAlignment="1">
      <alignment vertical="center"/>
    </xf>
  </cellXfs>
  <cellStyles count="7">
    <cellStyle name="桁区切り" xfId="1" builtinId="6"/>
    <cellStyle name="標準" xfId="0" builtinId="0"/>
    <cellStyle name="標準 2" xfId="2"/>
    <cellStyle name="標準 3" xfId="6"/>
    <cellStyle name="標準_kyotaku_shinnsei" xfId="5"/>
    <cellStyle name="標準_第１号様式・付表" xfId="3"/>
    <cellStyle name="標準_付表　訪問介護　修正版_第一号様式 2" xfId="4"/>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14</xdr:row>
          <xdr:rowOff>142875</xdr:rowOff>
        </xdr:from>
        <xdr:to>
          <xdr:col>7</xdr:col>
          <xdr:colOff>9525</xdr:colOff>
          <xdr:row>15</xdr:row>
          <xdr:rowOff>209550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142875</xdr:rowOff>
        </xdr:from>
        <xdr:to>
          <xdr:col>8</xdr:col>
          <xdr:colOff>152400</xdr:colOff>
          <xdr:row>15</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15</xdr:row>
          <xdr:rowOff>142875</xdr:rowOff>
        </xdr:from>
        <xdr:to>
          <xdr:col>18</xdr:col>
          <xdr:colOff>0</xdr:colOff>
          <xdr:row>16</xdr:row>
          <xdr:rowOff>180975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142875</xdr:rowOff>
        </xdr:from>
        <xdr:to>
          <xdr:col>19</xdr:col>
          <xdr:colOff>0</xdr:colOff>
          <xdr:row>16</xdr:row>
          <xdr:rowOff>180975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619125</xdr:colOff>
          <xdr:row>18</xdr:row>
          <xdr:rowOff>238125</xdr:rowOff>
        </xdr:from>
        <xdr:to>
          <xdr:col>14</xdr:col>
          <xdr:colOff>219075</xdr:colOff>
          <xdr:row>20</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238125</xdr:rowOff>
        </xdr:from>
        <xdr:to>
          <xdr:col>17</xdr:col>
          <xdr:colOff>276225</xdr:colOff>
          <xdr:row>20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619125</xdr:colOff>
          <xdr:row>39</xdr:row>
          <xdr:rowOff>152400</xdr:rowOff>
        </xdr:from>
        <xdr:to>
          <xdr:col>14</xdr:col>
          <xdr:colOff>219075</xdr:colOff>
          <xdr:row>41</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152400</xdr:rowOff>
        </xdr:from>
        <xdr:to>
          <xdr:col>17</xdr:col>
          <xdr:colOff>276225</xdr:colOff>
          <xdr:row>41</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142875</xdr:rowOff>
        </xdr:from>
        <xdr:to>
          <xdr:col>7</xdr:col>
          <xdr:colOff>19050</xdr:colOff>
          <xdr:row>16</xdr:row>
          <xdr:rowOff>161925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142875</xdr:rowOff>
        </xdr:from>
        <xdr:to>
          <xdr:col>8</xdr:col>
          <xdr:colOff>152400</xdr:colOff>
          <xdr:row>16</xdr:row>
          <xdr:rowOff>161925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15</xdr:row>
          <xdr:rowOff>142875</xdr:rowOff>
        </xdr:from>
        <xdr:to>
          <xdr:col>14</xdr:col>
          <xdr:colOff>47625</xdr:colOff>
          <xdr:row>16</xdr:row>
          <xdr:rowOff>161925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142875</xdr:rowOff>
        </xdr:from>
        <xdr:to>
          <xdr:col>15</xdr:col>
          <xdr:colOff>0</xdr:colOff>
          <xdr:row>16</xdr:row>
          <xdr:rowOff>161925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view="pageBreakPreview" zoomScaleNormal="100" zoomScaleSheetLayoutView="100" workbookViewId="0">
      <selection activeCell="B12" sqref="B12:B15"/>
    </sheetView>
  </sheetViews>
  <sheetFormatPr defaultRowHeight="47.25" customHeight="1"/>
  <cols>
    <col min="1" max="1" width="3.125" style="223" customWidth="1"/>
    <col min="2" max="2" width="20.75" style="223" customWidth="1"/>
    <col min="3" max="3" width="11.5" style="223" customWidth="1"/>
    <col min="4" max="4" width="6.75" style="223" customWidth="1"/>
    <col min="5" max="5" width="28" style="223" customWidth="1"/>
    <col min="6" max="6" width="8.375" style="223" customWidth="1"/>
    <col min="7" max="7" width="14.125" style="223" customWidth="1"/>
    <col min="8" max="8" width="12.75" style="223" customWidth="1"/>
    <col min="9" max="16384" width="9" style="223"/>
  </cols>
  <sheetData>
    <row r="1" spans="1:8" ht="26.25" customHeight="1">
      <c r="A1" s="331" t="s">
        <v>378</v>
      </c>
      <c r="B1" s="331"/>
      <c r="C1" s="331"/>
      <c r="D1" s="331"/>
      <c r="E1" s="331"/>
      <c r="F1" s="331"/>
      <c r="G1" s="331"/>
      <c r="H1" s="331"/>
    </row>
    <row r="2" spans="1:8" ht="18" customHeight="1">
      <c r="B2" s="245" t="s">
        <v>377</v>
      </c>
    </row>
    <row r="3" spans="1:8" ht="12.75" thickBot="1">
      <c r="B3" s="223" t="s">
        <v>376</v>
      </c>
    </row>
    <row r="4" spans="1:8" ht="45" customHeight="1" thickBot="1">
      <c r="A4" s="227" t="s">
        <v>375</v>
      </c>
      <c r="B4" s="244" t="s">
        <v>374</v>
      </c>
      <c r="C4" s="322" t="s">
        <v>373</v>
      </c>
      <c r="D4" s="323"/>
      <c r="E4" s="322" t="s">
        <v>372</v>
      </c>
      <c r="F4" s="323"/>
      <c r="G4" s="227" t="s">
        <v>371</v>
      </c>
      <c r="H4" s="243" t="s">
        <v>370</v>
      </c>
    </row>
    <row r="5" spans="1:8" ht="39" customHeight="1" thickBot="1">
      <c r="A5" s="326">
        <v>1</v>
      </c>
      <c r="B5" s="327" t="s">
        <v>369</v>
      </c>
      <c r="C5" s="336" t="s">
        <v>368</v>
      </c>
      <c r="D5" s="337"/>
      <c r="E5" s="324" t="s">
        <v>367</v>
      </c>
      <c r="F5" s="325"/>
      <c r="G5" s="241" t="s">
        <v>362</v>
      </c>
      <c r="H5" s="230"/>
    </row>
    <row r="6" spans="1:8" ht="36" customHeight="1" thickBot="1">
      <c r="A6" s="326"/>
      <c r="B6" s="328"/>
      <c r="C6" s="336" t="s">
        <v>366</v>
      </c>
      <c r="D6" s="337"/>
      <c r="E6" s="324" t="s">
        <v>365</v>
      </c>
      <c r="F6" s="325"/>
      <c r="G6" s="241" t="s">
        <v>362</v>
      </c>
      <c r="H6" s="230"/>
    </row>
    <row r="7" spans="1:8" ht="35.25" customHeight="1" thickBot="1">
      <c r="A7" s="326"/>
      <c r="B7" s="328"/>
      <c r="C7" s="336" t="s">
        <v>364</v>
      </c>
      <c r="D7" s="337"/>
      <c r="E7" s="324" t="s">
        <v>363</v>
      </c>
      <c r="F7" s="325"/>
      <c r="G7" s="241" t="s">
        <v>362</v>
      </c>
      <c r="H7" s="230"/>
    </row>
    <row r="8" spans="1:8" ht="47.25" customHeight="1" thickBot="1">
      <c r="A8" s="326"/>
      <c r="B8" s="328"/>
      <c r="C8" s="336" t="s">
        <v>361</v>
      </c>
      <c r="D8" s="337"/>
      <c r="E8" s="324" t="s">
        <v>360</v>
      </c>
      <c r="F8" s="325"/>
      <c r="G8" s="241"/>
      <c r="H8" s="230"/>
    </row>
    <row r="9" spans="1:8" ht="47.25" customHeight="1" thickBot="1">
      <c r="A9" s="326"/>
      <c r="B9" s="328"/>
      <c r="C9" s="336" t="s">
        <v>359</v>
      </c>
      <c r="D9" s="337"/>
      <c r="E9" s="324" t="s">
        <v>358</v>
      </c>
      <c r="F9" s="325"/>
      <c r="G9" s="241" t="s">
        <v>357</v>
      </c>
      <c r="H9" s="230"/>
    </row>
    <row r="10" spans="1:8" ht="33" customHeight="1" thickBot="1">
      <c r="A10" s="326"/>
      <c r="B10" s="328"/>
      <c r="C10" s="336" t="s">
        <v>356</v>
      </c>
      <c r="D10" s="337"/>
      <c r="E10" s="324" t="s">
        <v>355</v>
      </c>
      <c r="F10" s="325"/>
      <c r="G10" s="241" t="s">
        <v>353</v>
      </c>
      <c r="H10" s="230"/>
    </row>
    <row r="11" spans="1:8" ht="33" customHeight="1" thickBot="1">
      <c r="A11" s="326"/>
      <c r="B11" s="329"/>
      <c r="C11" s="336" t="s">
        <v>331</v>
      </c>
      <c r="D11" s="337"/>
      <c r="E11" s="324" t="s">
        <v>354</v>
      </c>
      <c r="F11" s="325"/>
      <c r="G11" s="241" t="s">
        <v>353</v>
      </c>
      <c r="H11" s="230"/>
    </row>
    <row r="12" spans="1:8" ht="33" customHeight="1" thickBot="1">
      <c r="A12" s="326">
        <v>2</v>
      </c>
      <c r="B12" s="330" t="s">
        <v>352</v>
      </c>
      <c r="C12" s="324" t="s">
        <v>351</v>
      </c>
      <c r="D12" s="325"/>
      <c r="E12" s="324" t="s">
        <v>350</v>
      </c>
      <c r="F12" s="325"/>
      <c r="G12" s="241" t="s">
        <v>349</v>
      </c>
      <c r="H12" s="230"/>
    </row>
    <row r="13" spans="1:8" ht="47.25" customHeight="1" thickBot="1">
      <c r="A13" s="326"/>
      <c r="B13" s="330"/>
      <c r="C13" s="324" t="s">
        <v>348</v>
      </c>
      <c r="D13" s="325"/>
      <c r="E13" s="324" t="s">
        <v>347</v>
      </c>
      <c r="F13" s="325"/>
      <c r="G13" s="241"/>
      <c r="H13" s="230"/>
    </row>
    <row r="14" spans="1:8" ht="37.5" customHeight="1" thickBot="1">
      <c r="A14" s="326"/>
      <c r="B14" s="330"/>
      <c r="C14" s="324" t="s">
        <v>346</v>
      </c>
      <c r="D14" s="325"/>
      <c r="E14" s="324" t="s">
        <v>345</v>
      </c>
      <c r="F14" s="325"/>
      <c r="G14" s="241"/>
      <c r="H14" s="230"/>
    </row>
    <row r="15" spans="1:8" ht="37.5" customHeight="1" thickBot="1">
      <c r="A15" s="326"/>
      <c r="B15" s="330"/>
      <c r="C15" s="336" t="s">
        <v>344</v>
      </c>
      <c r="D15" s="337"/>
      <c r="E15" s="324"/>
      <c r="F15" s="325"/>
      <c r="G15" s="241" t="s">
        <v>343</v>
      </c>
      <c r="H15" s="230"/>
    </row>
    <row r="16" spans="1:8" ht="103.5" customHeight="1">
      <c r="A16" s="334">
        <v>3</v>
      </c>
      <c r="B16" s="240" t="s">
        <v>342</v>
      </c>
      <c r="C16" s="347" t="s">
        <v>526</v>
      </c>
      <c r="D16" s="348"/>
      <c r="E16" s="348"/>
      <c r="F16" s="348"/>
      <c r="G16" s="349"/>
      <c r="H16" s="239"/>
    </row>
    <row r="17" spans="1:9" ht="60" customHeight="1" thickBot="1">
      <c r="A17" s="335"/>
      <c r="B17" s="238" t="s">
        <v>341</v>
      </c>
      <c r="C17" s="342" t="s">
        <v>527</v>
      </c>
      <c r="D17" s="343"/>
      <c r="E17" s="343"/>
      <c r="F17" s="343"/>
      <c r="G17" s="344"/>
      <c r="H17" s="237"/>
    </row>
    <row r="18" spans="1:9" ht="47.25" customHeight="1" thickBot="1">
      <c r="A18" s="232">
        <v>4</v>
      </c>
      <c r="B18" s="231" t="s">
        <v>340</v>
      </c>
      <c r="C18" s="324" t="s">
        <v>339</v>
      </c>
      <c r="D18" s="332"/>
      <c r="E18" s="332"/>
      <c r="F18" s="332"/>
      <c r="G18" s="333"/>
      <c r="H18" s="237"/>
    </row>
    <row r="19" spans="1:9" s="233" customFormat="1" ht="28.5" customHeight="1" thickBot="1">
      <c r="A19" s="236">
        <v>5</v>
      </c>
      <c r="B19" s="231" t="s">
        <v>338</v>
      </c>
      <c r="C19" s="350" t="s">
        <v>337</v>
      </c>
      <c r="D19" s="350"/>
      <c r="E19" s="350"/>
      <c r="F19" s="350"/>
      <c r="G19" s="235" t="s">
        <v>336</v>
      </c>
      <c r="H19" s="234"/>
    </row>
    <row r="20" spans="1:9" ht="33" customHeight="1" thickBot="1">
      <c r="A20" s="242">
        <v>6</v>
      </c>
      <c r="B20" s="231" t="s">
        <v>335</v>
      </c>
      <c r="C20" s="324" t="s">
        <v>334</v>
      </c>
      <c r="D20" s="332"/>
      <c r="E20" s="332"/>
      <c r="F20" s="332"/>
      <c r="G20" s="333"/>
      <c r="H20" s="230"/>
    </row>
    <row r="21" spans="1:9" ht="12">
      <c r="B21" s="345" t="s">
        <v>333</v>
      </c>
      <c r="C21" s="346"/>
      <c r="D21" s="346"/>
      <c r="E21" s="346"/>
      <c r="F21" s="229"/>
      <c r="G21" s="228"/>
      <c r="H21" s="224"/>
    </row>
    <row r="22" spans="1:9" ht="30.75" customHeight="1">
      <c r="A22" s="322" t="s">
        <v>332</v>
      </c>
      <c r="B22" s="323"/>
      <c r="C22" s="801"/>
      <c r="D22" s="801"/>
      <c r="E22" s="801"/>
      <c r="F22" s="801"/>
      <c r="G22" s="801"/>
      <c r="H22" s="801"/>
    </row>
    <row r="23" spans="1:9" ht="30.75" customHeight="1">
      <c r="A23" s="322" t="s">
        <v>331</v>
      </c>
      <c r="B23" s="323"/>
      <c r="C23" s="802"/>
      <c r="D23" s="802"/>
      <c r="E23" s="802"/>
      <c r="F23" s="802"/>
      <c r="G23" s="802"/>
      <c r="H23" s="802"/>
    </row>
    <row r="24" spans="1:9" ht="30.75" customHeight="1">
      <c r="A24" s="322" t="s">
        <v>330</v>
      </c>
      <c r="B24" s="323"/>
      <c r="C24" s="800" t="s">
        <v>524</v>
      </c>
      <c r="D24" s="803"/>
      <c r="E24" s="803"/>
      <c r="F24" s="804" t="s">
        <v>525</v>
      </c>
      <c r="G24" s="805"/>
      <c r="H24" s="806"/>
    </row>
    <row r="25" spans="1:9" ht="30.75" customHeight="1">
      <c r="A25" s="338" t="s">
        <v>329</v>
      </c>
      <c r="B25" s="339"/>
      <c r="C25" s="227" t="s">
        <v>328</v>
      </c>
      <c r="D25" s="807"/>
      <c r="E25" s="807"/>
      <c r="F25" s="807"/>
      <c r="G25" s="807"/>
      <c r="H25" s="807"/>
    </row>
    <row r="26" spans="1:9" ht="30.75" customHeight="1">
      <c r="A26" s="340"/>
      <c r="B26" s="341"/>
      <c r="C26" s="227" t="s">
        <v>327</v>
      </c>
      <c r="D26" s="807"/>
      <c r="E26" s="807"/>
      <c r="F26" s="807"/>
      <c r="G26" s="807"/>
      <c r="H26" s="807"/>
    </row>
    <row r="27" spans="1:9" ht="47.25" customHeight="1">
      <c r="A27" s="226"/>
      <c r="B27" s="226"/>
      <c r="C27" s="224"/>
      <c r="D27" s="224"/>
      <c r="E27" s="224"/>
      <c r="F27" s="225"/>
      <c r="G27" s="225"/>
      <c r="H27" s="225"/>
      <c r="I27" s="224"/>
    </row>
  </sheetData>
  <mergeCells count="46">
    <mergeCell ref="C23:H23"/>
    <mergeCell ref="D24:E24"/>
    <mergeCell ref="G24:H24"/>
    <mergeCell ref="D25:H25"/>
    <mergeCell ref="D26:H26"/>
    <mergeCell ref="C4:D4"/>
    <mergeCell ref="C5:D5"/>
    <mergeCell ref="C6:D6"/>
    <mergeCell ref="C7:D7"/>
    <mergeCell ref="C8:D8"/>
    <mergeCell ref="E15:F15"/>
    <mergeCell ref="C16:G16"/>
    <mergeCell ref="C15:D15"/>
    <mergeCell ref="C19:F19"/>
    <mergeCell ref="C22:H22"/>
    <mergeCell ref="A1:H1"/>
    <mergeCell ref="E10:F10"/>
    <mergeCell ref="E11:F11"/>
    <mergeCell ref="E12:F12"/>
    <mergeCell ref="E13:F13"/>
    <mergeCell ref="E14:F14"/>
    <mergeCell ref="A23:B23"/>
    <mergeCell ref="A24:B24"/>
    <mergeCell ref="C20:G20"/>
    <mergeCell ref="A16:A17"/>
    <mergeCell ref="C11:D11"/>
    <mergeCell ref="C12:D12"/>
    <mergeCell ref="C13:D13"/>
    <mergeCell ref="C14:D14"/>
    <mergeCell ref="A5:A11"/>
    <mergeCell ref="A12:A15"/>
    <mergeCell ref="B5:B11"/>
    <mergeCell ref="B12:B15"/>
    <mergeCell ref="C10:D10"/>
    <mergeCell ref="E9:F9"/>
    <mergeCell ref="C9:D9"/>
    <mergeCell ref="A25:B26"/>
    <mergeCell ref="C17:G17"/>
    <mergeCell ref="C18:G18"/>
    <mergeCell ref="B21:E21"/>
    <mergeCell ref="A22:B22"/>
    <mergeCell ref="E4:F4"/>
    <mergeCell ref="E5:F5"/>
    <mergeCell ref="E6:F6"/>
    <mergeCell ref="E7:F7"/>
    <mergeCell ref="E8:F8"/>
  </mergeCells>
  <phoneticPr fontId="2"/>
  <printOptions horizontalCentered="1"/>
  <pageMargins left="0.70866141732283461" right="0.70866141732283461" top="0.74803149606299213" bottom="0.74803149606299213" header="0.31496062992125984" footer="0.31496062992125984"/>
  <pageSetup paperSize="9" scale="76" orientation="portrait" r:id="rId1"/>
  <headerFooter alignWithMargins="0"/>
  <rowBreaks count="1" manualBreakCount="1">
    <brk id="2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O7" sqref="AO7"/>
    </sheetView>
  </sheetViews>
  <sheetFormatPr defaultColWidth="2.875" defaultRowHeight="14.85" customHeight="1"/>
  <cols>
    <col min="1" max="1" width="2.875" style="246"/>
    <col min="2" max="7" width="3" style="246" customWidth="1"/>
    <col min="8" max="16384" width="2.875" style="246"/>
  </cols>
  <sheetData>
    <row r="1" spans="1:71" ht="14.85" customHeight="1">
      <c r="A1" s="264" t="s">
        <v>439</v>
      </c>
      <c r="B1" s="264"/>
      <c r="C1" s="264"/>
      <c r="D1" s="264"/>
      <c r="E1" s="264"/>
      <c r="F1" s="264"/>
      <c r="G1" s="264"/>
      <c r="H1" s="264"/>
      <c r="I1" s="264"/>
      <c r="J1" s="264"/>
      <c r="K1" s="264"/>
      <c r="L1" s="264"/>
      <c r="M1" s="264"/>
      <c r="N1" s="273"/>
      <c r="O1" s="264"/>
      <c r="P1" s="264"/>
      <c r="Q1" s="264"/>
      <c r="R1" s="264"/>
      <c r="S1" s="264"/>
      <c r="T1" s="264"/>
      <c r="U1" s="264"/>
      <c r="V1" s="264"/>
      <c r="W1" s="267"/>
      <c r="X1" s="267"/>
      <c r="Y1" s="267"/>
      <c r="Z1" s="267"/>
      <c r="AA1" s="267"/>
      <c r="AB1" s="267"/>
      <c r="AC1" s="267"/>
      <c r="AD1" s="267"/>
      <c r="AE1" s="267"/>
      <c r="AF1" s="264"/>
      <c r="AG1" s="264"/>
      <c r="AH1" s="264"/>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row>
    <row r="2" spans="1:71" ht="14.85" customHeight="1">
      <c r="A2" s="264"/>
      <c r="B2" s="264"/>
      <c r="C2" s="264"/>
      <c r="D2" s="264"/>
      <c r="E2" s="264"/>
      <c r="F2" s="264"/>
      <c r="G2" s="264"/>
      <c r="H2" s="264"/>
      <c r="I2" s="264"/>
      <c r="J2" s="264"/>
      <c r="K2" s="264"/>
      <c r="L2" s="264"/>
      <c r="M2" s="264"/>
      <c r="N2" s="264"/>
      <c r="O2" s="264"/>
      <c r="P2" s="264"/>
      <c r="Q2" s="264"/>
      <c r="R2" s="264"/>
      <c r="S2" s="264"/>
      <c r="T2" s="264"/>
      <c r="U2" s="264"/>
      <c r="V2" s="264"/>
      <c r="W2" s="272"/>
      <c r="X2" s="272"/>
      <c r="Y2" s="272"/>
      <c r="Z2" s="272"/>
      <c r="AA2" s="272"/>
      <c r="AB2" s="272"/>
      <c r="AC2" s="272"/>
      <c r="AD2" s="272"/>
      <c r="AE2" s="272"/>
      <c r="AF2" s="272"/>
      <c r="AG2" s="272"/>
      <c r="AH2" s="272"/>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row>
    <row r="3" spans="1:71" ht="14.85" customHeight="1">
      <c r="A3" s="377" t="s">
        <v>438</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row>
    <row r="4" spans="1:71" ht="14.85" customHeight="1">
      <c r="A4" s="264"/>
      <c r="B4" s="264"/>
      <c r="C4" s="264"/>
      <c r="D4" s="264"/>
      <c r="E4" s="264"/>
      <c r="F4" s="264"/>
      <c r="G4" s="267"/>
      <c r="H4" s="267"/>
      <c r="I4" s="267"/>
      <c r="J4" s="267"/>
      <c r="K4" s="267"/>
      <c r="L4" s="267"/>
      <c r="M4" s="267"/>
      <c r="N4" s="267"/>
      <c r="O4" s="267"/>
      <c r="P4" s="267"/>
      <c r="Q4" s="267"/>
      <c r="R4" s="267"/>
      <c r="S4" s="264"/>
      <c r="T4" s="264"/>
      <c r="U4" s="264"/>
      <c r="V4" s="264"/>
      <c r="W4" s="264"/>
      <c r="X4" s="264"/>
      <c r="Y4" s="264"/>
      <c r="Z4" s="264"/>
      <c r="AA4" s="264"/>
      <c r="AB4" s="264"/>
      <c r="AC4" s="264"/>
      <c r="AD4" s="264"/>
      <c r="AE4" s="264"/>
      <c r="AF4" s="264"/>
      <c r="AG4" s="264"/>
      <c r="AH4" s="264"/>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row>
    <row r="5" spans="1:71" ht="14.85" customHeight="1">
      <c r="A5" s="264"/>
      <c r="B5" s="264"/>
      <c r="C5" s="267"/>
      <c r="D5" s="267"/>
      <c r="E5" s="264"/>
      <c r="F5" s="267"/>
      <c r="G5" s="267"/>
      <c r="H5" s="267"/>
      <c r="I5" s="267"/>
      <c r="J5" s="267"/>
      <c r="K5" s="267"/>
      <c r="L5" s="264"/>
      <c r="M5" s="264"/>
      <c r="N5" s="264"/>
      <c r="O5" s="264"/>
      <c r="P5" s="264"/>
      <c r="Q5" s="264"/>
      <c r="R5" s="264"/>
      <c r="S5" s="264"/>
      <c r="T5" s="264"/>
      <c r="U5" s="264"/>
      <c r="V5" s="264"/>
      <c r="W5" s="264"/>
      <c r="X5" s="264"/>
      <c r="Y5" s="377"/>
      <c r="Z5" s="377"/>
      <c r="AA5" s="377"/>
      <c r="AB5" s="264" t="s">
        <v>437</v>
      </c>
      <c r="AC5" s="377"/>
      <c r="AD5" s="377"/>
      <c r="AE5" s="264" t="s">
        <v>436</v>
      </c>
      <c r="AF5" s="377"/>
      <c r="AG5" s="377"/>
      <c r="AH5" s="264" t="s">
        <v>435</v>
      </c>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row>
    <row r="6" spans="1:71" ht="14.85" customHeight="1">
      <c r="A6" s="264"/>
      <c r="B6" s="264"/>
      <c r="C6" s="267"/>
      <c r="D6" s="267"/>
      <c r="E6" s="267"/>
      <c r="F6" s="267"/>
      <c r="G6" s="267"/>
      <c r="H6" s="267" t="s">
        <v>434</v>
      </c>
      <c r="I6" s="267"/>
      <c r="J6" s="267"/>
      <c r="K6" s="267"/>
      <c r="L6" s="264"/>
      <c r="M6" s="264"/>
      <c r="N6" s="264"/>
      <c r="O6" s="264"/>
      <c r="P6" s="264"/>
      <c r="Q6" s="264"/>
      <c r="R6" s="264"/>
      <c r="S6" s="264"/>
      <c r="T6" s="264"/>
      <c r="U6" s="264"/>
      <c r="V6" s="264"/>
      <c r="W6" s="264"/>
      <c r="X6" s="264"/>
      <c r="Y6" s="264"/>
      <c r="Z6" s="264"/>
      <c r="AA6" s="264"/>
      <c r="AB6" s="264"/>
      <c r="AC6" s="264"/>
      <c r="AD6" s="264"/>
      <c r="AE6" s="264"/>
      <c r="AF6" s="264"/>
      <c r="AG6" s="264"/>
      <c r="AH6" s="264"/>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row>
    <row r="7" spans="1:71" ht="18" customHeight="1">
      <c r="A7" s="457"/>
      <c r="B7" s="457"/>
      <c r="C7" s="457"/>
      <c r="D7" s="457"/>
      <c r="E7" s="457"/>
      <c r="F7" s="457"/>
      <c r="G7" s="269"/>
      <c r="H7" s="378" t="s">
        <v>433</v>
      </c>
      <c r="I7" s="456"/>
      <c r="J7" s="456"/>
      <c r="K7" s="271"/>
      <c r="L7" s="264"/>
      <c r="M7" s="264"/>
      <c r="N7" s="264"/>
      <c r="O7" s="264"/>
      <c r="P7" s="378" t="s">
        <v>432</v>
      </c>
      <c r="Q7" s="378"/>
      <c r="R7" s="378"/>
      <c r="S7" s="378"/>
      <c r="T7" s="379"/>
      <c r="U7" s="379"/>
      <c r="V7" s="379"/>
      <c r="W7" s="379"/>
      <c r="X7" s="379"/>
      <c r="Y7" s="379"/>
      <c r="Z7" s="379"/>
      <c r="AA7" s="379"/>
      <c r="AB7" s="379"/>
      <c r="AC7" s="379"/>
      <c r="AD7" s="379"/>
      <c r="AE7" s="379"/>
      <c r="AF7" s="379"/>
      <c r="AG7" s="379"/>
      <c r="AH7" s="379"/>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row>
    <row r="8" spans="1:71" ht="18" customHeight="1">
      <c r="A8" s="270"/>
      <c r="B8" s="270"/>
      <c r="C8" s="270"/>
      <c r="D8" s="270"/>
      <c r="E8" s="270"/>
      <c r="F8" s="270"/>
      <c r="G8" s="269"/>
      <c r="H8" s="264"/>
      <c r="I8" s="267"/>
      <c r="J8" s="269"/>
      <c r="K8" s="267"/>
      <c r="L8" s="264"/>
      <c r="M8" s="264"/>
      <c r="N8" s="264"/>
      <c r="O8" s="264"/>
      <c r="P8" s="378"/>
      <c r="Q8" s="378"/>
      <c r="R8" s="378"/>
      <c r="S8" s="378"/>
      <c r="T8" s="379"/>
      <c r="U8" s="379"/>
      <c r="V8" s="379"/>
      <c r="W8" s="379"/>
      <c r="X8" s="379"/>
      <c r="Y8" s="379"/>
      <c r="Z8" s="379"/>
      <c r="AA8" s="379"/>
      <c r="AB8" s="379"/>
      <c r="AC8" s="379"/>
      <c r="AD8" s="379"/>
      <c r="AE8" s="379"/>
      <c r="AF8" s="379"/>
      <c r="AG8" s="379"/>
      <c r="AH8" s="379"/>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row>
    <row r="9" spans="1:71" ht="18" customHeight="1">
      <c r="A9" s="264"/>
      <c r="B9" s="264"/>
      <c r="C9" s="267"/>
      <c r="D9" s="267"/>
      <c r="E9" s="267"/>
      <c r="F9" s="267"/>
      <c r="G9" s="267"/>
      <c r="H9" s="267"/>
      <c r="I9" s="267"/>
      <c r="J9" s="267"/>
      <c r="K9" s="267"/>
      <c r="L9" s="264"/>
      <c r="M9" s="268" t="s">
        <v>431</v>
      </c>
      <c r="O9" s="264"/>
      <c r="P9" s="378" t="s">
        <v>430</v>
      </c>
      <c r="Q9" s="378"/>
      <c r="R9" s="378"/>
      <c r="S9" s="378"/>
      <c r="T9" s="379"/>
      <c r="U9" s="379"/>
      <c r="V9" s="379"/>
      <c r="W9" s="379"/>
      <c r="X9" s="379"/>
      <c r="Y9" s="379"/>
      <c r="Z9" s="379"/>
      <c r="AA9" s="379"/>
      <c r="AB9" s="379"/>
      <c r="AC9" s="379"/>
      <c r="AD9" s="379"/>
      <c r="AE9" s="379"/>
      <c r="AF9" s="379"/>
      <c r="AG9" s="379"/>
      <c r="AH9" s="379"/>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row>
    <row r="10" spans="1:71" ht="18" customHeight="1">
      <c r="A10" s="264"/>
      <c r="B10" s="264"/>
      <c r="C10" s="267"/>
      <c r="D10" s="267"/>
      <c r="E10" s="267"/>
      <c r="F10" s="267"/>
      <c r="G10" s="267"/>
      <c r="H10" s="267"/>
      <c r="I10" s="267"/>
      <c r="J10" s="267"/>
      <c r="K10" s="267"/>
      <c r="L10" s="264"/>
      <c r="M10" s="264"/>
      <c r="N10" s="264"/>
      <c r="O10" s="264"/>
      <c r="P10" s="378"/>
      <c r="Q10" s="378"/>
      <c r="R10" s="378"/>
      <c r="S10" s="378"/>
      <c r="T10" s="379"/>
      <c r="U10" s="379"/>
      <c r="V10" s="379"/>
      <c r="W10" s="379"/>
      <c r="X10" s="379"/>
      <c r="Y10" s="379"/>
      <c r="Z10" s="379"/>
      <c r="AA10" s="379"/>
      <c r="AB10" s="379"/>
      <c r="AC10" s="379"/>
      <c r="AD10" s="379"/>
      <c r="AE10" s="379"/>
      <c r="AF10" s="379"/>
      <c r="AG10" s="379"/>
      <c r="AH10" s="379"/>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row>
    <row r="11" spans="1:71" ht="18" customHeight="1">
      <c r="A11" s="264"/>
      <c r="B11" s="264"/>
      <c r="C11" s="267"/>
      <c r="D11" s="267"/>
      <c r="E11" s="267"/>
      <c r="F11" s="267"/>
      <c r="G11" s="267"/>
      <c r="H11" s="267"/>
      <c r="I11" s="267"/>
      <c r="J11" s="267"/>
      <c r="K11" s="267"/>
      <c r="L11" s="264"/>
      <c r="M11" s="264"/>
      <c r="N11" s="264"/>
      <c r="O11" s="264"/>
      <c r="P11" s="378" t="s">
        <v>429</v>
      </c>
      <c r="Q11" s="378"/>
      <c r="R11" s="378"/>
      <c r="S11" s="378"/>
      <c r="T11" s="378"/>
      <c r="U11" s="378"/>
      <c r="V11" s="379"/>
      <c r="W11" s="379"/>
      <c r="X11" s="379"/>
      <c r="Y11" s="379"/>
      <c r="Z11" s="379"/>
      <c r="AA11" s="379"/>
      <c r="AB11" s="379"/>
      <c r="AC11" s="379"/>
      <c r="AD11" s="379"/>
      <c r="AE11" s="379"/>
      <c r="AF11" s="379"/>
      <c r="AG11" s="379"/>
      <c r="AH11" s="379"/>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row>
    <row r="12" spans="1:71" ht="18" customHeight="1">
      <c r="A12" s="264"/>
      <c r="B12" s="264"/>
      <c r="C12" s="267"/>
      <c r="D12" s="267"/>
      <c r="E12" s="267"/>
      <c r="F12" s="267"/>
      <c r="G12" s="267"/>
      <c r="H12" s="267"/>
      <c r="I12" s="267"/>
      <c r="J12" s="267"/>
      <c r="K12" s="267"/>
      <c r="L12" s="264"/>
      <c r="M12" s="264"/>
      <c r="N12" s="264"/>
      <c r="O12" s="264"/>
      <c r="P12" s="378"/>
      <c r="Q12" s="378"/>
      <c r="R12" s="378"/>
      <c r="S12" s="378"/>
      <c r="T12" s="378"/>
      <c r="U12" s="378"/>
      <c r="V12" s="379"/>
      <c r="W12" s="379"/>
      <c r="X12" s="379"/>
      <c r="Y12" s="379"/>
      <c r="Z12" s="379"/>
      <c r="AA12" s="379"/>
      <c r="AB12" s="379"/>
      <c r="AC12" s="379"/>
      <c r="AD12" s="379"/>
      <c r="AE12" s="379"/>
      <c r="AF12" s="379"/>
      <c r="AG12" s="379"/>
      <c r="AH12" s="379"/>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row>
    <row r="13" spans="1:71" ht="18" customHeight="1">
      <c r="A13" s="264"/>
      <c r="B13" s="264"/>
      <c r="C13" s="267"/>
      <c r="D13" s="267"/>
      <c r="E13" s="267"/>
      <c r="F13" s="267"/>
      <c r="G13" s="267"/>
      <c r="H13" s="267"/>
      <c r="I13" s="267"/>
      <c r="J13" s="267"/>
      <c r="K13" s="267"/>
      <c r="L13" s="264"/>
      <c r="M13" s="264"/>
      <c r="N13" s="264"/>
      <c r="O13" s="264"/>
      <c r="P13" s="266"/>
      <c r="Q13" s="266"/>
      <c r="R13" s="266"/>
      <c r="S13" s="266"/>
      <c r="T13" s="266"/>
      <c r="U13" s="266"/>
      <c r="V13" s="265"/>
      <c r="W13" s="265"/>
      <c r="X13" s="265"/>
      <c r="Y13" s="265"/>
      <c r="Z13" s="265"/>
      <c r="AA13" s="265"/>
      <c r="AB13" s="265"/>
      <c r="AC13" s="265"/>
      <c r="AD13" s="265"/>
      <c r="AE13" s="265"/>
      <c r="AF13" s="265"/>
      <c r="AG13" s="265"/>
      <c r="AH13" s="265"/>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row>
    <row r="14" spans="1:71" ht="14.85" customHeight="1">
      <c r="B14" s="264"/>
      <c r="C14" s="264"/>
      <c r="D14" s="264" t="s">
        <v>428</v>
      </c>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row>
    <row r="15" spans="1:71" ht="14.85" customHeight="1" thickBot="1">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row>
    <row r="16" spans="1:71" ht="14.85" customHeight="1">
      <c r="A16" s="421" t="s">
        <v>427</v>
      </c>
      <c r="B16" s="368" t="s">
        <v>426</v>
      </c>
      <c r="C16" s="369"/>
      <c r="D16" s="369"/>
      <c r="E16" s="369"/>
      <c r="F16" s="369"/>
      <c r="G16" s="370"/>
      <c r="H16" s="353"/>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420"/>
      <c r="AI16" s="247"/>
      <c r="AL16" s="351"/>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row>
    <row r="17" spans="1:74" ht="28.5" customHeight="1">
      <c r="A17" s="434"/>
      <c r="B17" s="384" t="s">
        <v>404</v>
      </c>
      <c r="C17" s="385"/>
      <c r="D17" s="385"/>
      <c r="E17" s="385"/>
      <c r="F17" s="385"/>
      <c r="G17" s="386"/>
      <c r="H17" s="407"/>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9"/>
      <c r="AI17" s="247"/>
      <c r="AL17" s="352"/>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row>
    <row r="18" spans="1:74" ht="14.25" customHeight="1">
      <c r="A18" s="434"/>
      <c r="B18" s="387" t="s">
        <v>403</v>
      </c>
      <c r="C18" s="360"/>
      <c r="D18" s="360"/>
      <c r="E18" s="360"/>
      <c r="F18" s="360"/>
      <c r="G18" s="361"/>
      <c r="H18" s="375" t="s">
        <v>425</v>
      </c>
      <c r="I18" s="376"/>
      <c r="J18" s="376"/>
      <c r="K18" s="376"/>
      <c r="L18" s="382"/>
      <c r="M18" s="382"/>
      <c r="N18" s="255" t="s">
        <v>393</v>
      </c>
      <c r="O18" s="382"/>
      <c r="P18" s="382"/>
      <c r="Q18" s="254" t="s">
        <v>407</v>
      </c>
      <c r="R18" s="376"/>
      <c r="S18" s="376"/>
      <c r="T18" s="376"/>
      <c r="U18" s="376"/>
      <c r="V18" s="376"/>
      <c r="W18" s="376"/>
      <c r="X18" s="376"/>
      <c r="Y18" s="376"/>
      <c r="Z18" s="376"/>
      <c r="AA18" s="376"/>
      <c r="AB18" s="376"/>
      <c r="AC18" s="376"/>
      <c r="AD18" s="376"/>
      <c r="AE18" s="376"/>
      <c r="AF18" s="376"/>
      <c r="AG18" s="376"/>
      <c r="AH18" s="383"/>
      <c r="AI18" s="249"/>
      <c r="AJ18" s="247"/>
      <c r="AK18" s="247"/>
      <c r="AL18" s="352"/>
      <c r="AM18" s="247"/>
      <c r="AN18" s="247"/>
      <c r="AO18" s="247"/>
      <c r="AP18" s="247"/>
      <c r="AQ18" s="247"/>
      <c r="AR18" s="247"/>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7"/>
      <c r="BU18" s="247"/>
      <c r="BV18" s="247"/>
    </row>
    <row r="19" spans="1:74" ht="14.85" customHeight="1">
      <c r="A19" s="434"/>
      <c r="B19" s="388"/>
      <c r="C19" s="363"/>
      <c r="D19" s="363"/>
      <c r="E19" s="363"/>
      <c r="F19" s="363"/>
      <c r="G19" s="364"/>
      <c r="H19" s="414"/>
      <c r="I19" s="415"/>
      <c r="J19" s="415"/>
      <c r="K19" s="415"/>
      <c r="L19" s="253" t="s">
        <v>391</v>
      </c>
      <c r="M19" s="253" t="s">
        <v>390</v>
      </c>
      <c r="N19" s="415"/>
      <c r="O19" s="415"/>
      <c r="P19" s="415"/>
      <c r="Q19" s="415"/>
      <c r="R19" s="415"/>
      <c r="S19" s="415"/>
      <c r="T19" s="415"/>
      <c r="U19" s="415"/>
      <c r="V19" s="253" t="s">
        <v>389</v>
      </c>
      <c r="W19" s="253" t="s">
        <v>388</v>
      </c>
      <c r="X19" s="415"/>
      <c r="Y19" s="415"/>
      <c r="Z19" s="415"/>
      <c r="AA19" s="415"/>
      <c r="AB19" s="415"/>
      <c r="AC19" s="415"/>
      <c r="AD19" s="415"/>
      <c r="AE19" s="415"/>
      <c r="AF19" s="415"/>
      <c r="AG19" s="415"/>
      <c r="AH19" s="416"/>
      <c r="AI19" s="249"/>
      <c r="AJ19" s="247"/>
      <c r="AK19" s="247"/>
      <c r="AL19" s="352"/>
      <c r="AM19" s="247"/>
      <c r="AN19" s="247"/>
      <c r="AO19" s="247"/>
      <c r="AP19" s="247"/>
      <c r="AQ19" s="247"/>
      <c r="AR19" s="247"/>
      <c r="AS19" s="249"/>
      <c r="AT19" s="249"/>
      <c r="AU19" s="249"/>
      <c r="AV19" s="249"/>
      <c r="AW19" s="250"/>
      <c r="AX19" s="250"/>
      <c r="AY19" s="249"/>
      <c r="AZ19" s="249"/>
      <c r="BA19" s="249"/>
      <c r="BB19" s="249"/>
      <c r="BC19" s="252"/>
      <c r="BD19" s="250"/>
      <c r="BE19" s="249"/>
      <c r="BF19" s="247"/>
      <c r="BG19" s="249"/>
      <c r="BH19" s="247"/>
      <c r="BI19" s="249"/>
      <c r="BJ19" s="249"/>
      <c r="BK19" s="249"/>
      <c r="BL19" s="249"/>
      <c r="BM19" s="247"/>
      <c r="BN19" s="249"/>
      <c r="BO19" s="249"/>
      <c r="BP19" s="249"/>
      <c r="BQ19" s="249"/>
      <c r="BR19" s="249"/>
      <c r="BS19" s="249"/>
      <c r="BT19" s="247"/>
      <c r="BU19" s="247"/>
      <c r="BV19" s="247"/>
    </row>
    <row r="20" spans="1:74" ht="14.85" customHeight="1">
      <c r="A20" s="434"/>
      <c r="B20" s="362"/>
      <c r="C20" s="363"/>
      <c r="D20" s="363"/>
      <c r="E20" s="363"/>
      <c r="F20" s="363"/>
      <c r="G20" s="364"/>
      <c r="H20" s="414"/>
      <c r="I20" s="415"/>
      <c r="J20" s="415"/>
      <c r="K20" s="415"/>
      <c r="L20" s="253" t="s">
        <v>387</v>
      </c>
      <c r="M20" s="253" t="s">
        <v>386</v>
      </c>
      <c r="N20" s="415"/>
      <c r="O20" s="415"/>
      <c r="P20" s="415"/>
      <c r="Q20" s="415"/>
      <c r="R20" s="415"/>
      <c r="S20" s="415"/>
      <c r="T20" s="415"/>
      <c r="U20" s="415"/>
      <c r="V20" s="253" t="s">
        <v>385</v>
      </c>
      <c r="W20" s="253" t="s">
        <v>384</v>
      </c>
      <c r="X20" s="415"/>
      <c r="Y20" s="415"/>
      <c r="Z20" s="415"/>
      <c r="AA20" s="415"/>
      <c r="AB20" s="415"/>
      <c r="AC20" s="415"/>
      <c r="AD20" s="415"/>
      <c r="AE20" s="415"/>
      <c r="AF20" s="415"/>
      <c r="AG20" s="415"/>
      <c r="AH20" s="416"/>
      <c r="AI20" s="249"/>
      <c r="AJ20" s="247"/>
      <c r="AK20" s="247"/>
      <c r="AL20" s="352"/>
      <c r="AM20" s="247"/>
      <c r="AN20" s="247"/>
      <c r="AO20" s="247"/>
      <c r="AP20" s="247"/>
      <c r="AQ20" s="247"/>
      <c r="AR20" s="247"/>
      <c r="AS20" s="249"/>
      <c r="AT20" s="249"/>
      <c r="AU20" s="249"/>
      <c r="AV20" s="249"/>
      <c r="AW20" s="250"/>
      <c r="AX20" s="250"/>
      <c r="AY20" s="249"/>
      <c r="AZ20" s="249"/>
      <c r="BA20" s="249"/>
      <c r="BB20" s="249"/>
      <c r="BC20" s="252"/>
      <c r="BD20" s="250"/>
      <c r="BE20" s="249"/>
      <c r="BF20" s="247"/>
      <c r="BG20" s="249"/>
      <c r="BH20" s="247"/>
      <c r="BI20" s="249"/>
      <c r="BJ20" s="249"/>
      <c r="BK20" s="249"/>
      <c r="BL20" s="249"/>
      <c r="BM20" s="247"/>
      <c r="BN20" s="249"/>
      <c r="BO20" s="249"/>
      <c r="BP20" s="249"/>
      <c r="BQ20" s="249"/>
      <c r="BR20" s="249"/>
      <c r="BS20" s="249"/>
      <c r="BT20" s="247"/>
      <c r="BU20" s="247"/>
      <c r="BV20" s="247"/>
    </row>
    <row r="21" spans="1:74" ht="18.95" customHeight="1">
      <c r="A21" s="434"/>
      <c r="B21" s="362"/>
      <c r="C21" s="363"/>
      <c r="D21" s="363"/>
      <c r="E21" s="363"/>
      <c r="F21" s="363"/>
      <c r="G21" s="364"/>
      <c r="H21" s="417"/>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9"/>
      <c r="AI21" s="249"/>
      <c r="AL21" s="352"/>
      <c r="AM21" s="247"/>
      <c r="AN21" s="247"/>
      <c r="AO21" s="247"/>
      <c r="AP21" s="247"/>
      <c r="AQ21" s="247"/>
      <c r="AR21" s="247"/>
      <c r="AS21" s="249"/>
      <c r="AT21" s="249"/>
      <c r="AU21" s="249"/>
      <c r="AV21" s="249"/>
      <c r="AW21" s="250"/>
      <c r="AX21" s="250"/>
      <c r="AY21" s="249"/>
      <c r="AZ21" s="249"/>
      <c r="BA21" s="249"/>
      <c r="BB21" s="249"/>
      <c r="BC21" s="250"/>
      <c r="BD21" s="250"/>
      <c r="BE21" s="249"/>
      <c r="BF21" s="247"/>
      <c r="BG21" s="249"/>
      <c r="BH21" s="247"/>
      <c r="BI21" s="249"/>
      <c r="BJ21" s="249"/>
      <c r="BK21" s="249"/>
      <c r="BL21" s="249"/>
      <c r="BM21" s="249"/>
      <c r="BN21" s="249"/>
      <c r="BO21" s="249"/>
      <c r="BP21" s="249"/>
      <c r="BQ21" s="249"/>
      <c r="BR21" s="249"/>
      <c r="BS21" s="249"/>
    </row>
    <row r="22" spans="1:74" ht="14.85" customHeight="1">
      <c r="A22" s="434"/>
      <c r="B22" s="359" t="s">
        <v>329</v>
      </c>
      <c r="C22" s="360"/>
      <c r="D22" s="360"/>
      <c r="E22" s="360"/>
      <c r="F22" s="360"/>
      <c r="G22" s="361"/>
      <c r="H22" s="425" t="s">
        <v>424</v>
      </c>
      <c r="I22" s="426"/>
      <c r="J22" s="427"/>
      <c r="K22" s="410"/>
      <c r="L22" s="411"/>
      <c r="M22" s="411"/>
      <c r="N22" s="411"/>
      <c r="O22" s="411"/>
      <c r="P22" s="411"/>
      <c r="Q22" s="263" t="s">
        <v>423</v>
      </c>
      <c r="R22" s="262"/>
      <c r="S22" s="412"/>
      <c r="T22" s="412"/>
      <c r="U22" s="413"/>
      <c r="V22" s="425" t="s">
        <v>422</v>
      </c>
      <c r="W22" s="426"/>
      <c r="X22" s="427"/>
      <c r="Y22" s="410"/>
      <c r="Z22" s="411"/>
      <c r="AA22" s="411"/>
      <c r="AB22" s="411"/>
      <c r="AC22" s="411"/>
      <c r="AD22" s="411"/>
      <c r="AE22" s="411"/>
      <c r="AF22" s="411"/>
      <c r="AG22" s="411"/>
      <c r="AH22" s="449"/>
      <c r="AI22" s="247"/>
      <c r="AL22" s="352"/>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row>
    <row r="23" spans="1:74" ht="14.85" customHeight="1">
      <c r="A23" s="434"/>
      <c r="B23" s="384"/>
      <c r="C23" s="385"/>
      <c r="D23" s="385"/>
      <c r="E23" s="385"/>
      <c r="F23" s="385"/>
      <c r="G23" s="386"/>
      <c r="H23" s="389" t="s">
        <v>421</v>
      </c>
      <c r="I23" s="389"/>
      <c r="J23" s="389"/>
      <c r="K23" s="410"/>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49"/>
      <c r="AI23" s="247"/>
      <c r="AL23" s="352"/>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row>
    <row r="24" spans="1:74" ht="14.85" customHeight="1">
      <c r="A24" s="434"/>
      <c r="B24" s="390" t="s">
        <v>420</v>
      </c>
      <c r="C24" s="391"/>
      <c r="D24" s="391"/>
      <c r="E24" s="391"/>
      <c r="F24" s="391"/>
      <c r="G24" s="392"/>
      <c r="H24" s="359" t="s">
        <v>419</v>
      </c>
      <c r="I24" s="360"/>
      <c r="J24" s="361"/>
      <c r="K24" s="387"/>
      <c r="L24" s="396"/>
      <c r="M24" s="396"/>
      <c r="N24" s="396"/>
      <c r="O24" s="396"/>
      <c r="P24" s="397"/>
      <c r="Q24" s="404" t="s">
        <v>405</v>
      </c>
      <c r="R24" s="405"/>
      <c r="S24" s="405"/>
      <c r="T24" s="405"/>
      <c r="U24" s="405"/>
      <c r="V24" s="405"/>
      <c r="W24" s="405"/>
      <c r="X24" s="405"/>
      <c r="Y24" s="405"/>
      <c r="Z24" s="405"/>
      <c r="AA24" s="458"/>
      <c r="AB24" s="450" t="s">
        <v>418</v>
      </c>
      <c r="AC24" s="451"/>
      <c r="AD24" s="451"/>
      <c r="AE24" s="451"/>
      <c r="AF24" s="451"/>
      <c r="AG24" s="451"/>
      <c r="AH24" s="452"/>
      <c r="AI24" s="247"/>
      <c r="AL24" s="352"/>
      <c r="AM24" s="247"/>
      <c r="AN24" s="247"/>
      <c r="AO24" s="247"/>
      <c r="AP24" s="247"/>
      <c r="AQ24" s="247"/>
      <c r="AR24" s="247"/>
      <c r="AS24" s="371"/>
      <c r="AT24" s="371"/>
      <c r="AU24" s="371"/>
      <c r="AV24" s="247"/>
      <c r="AW24" s="247"/>
      <c r="AX24" s="247"/>
      <c r="AY24" s="247"/>
      <c r="AZ24" s="247"/>
      <c r="BA24" s="247"/>
      <c r="BB24" s="247"/>
      <c r="BC24" s="247"/>
      <c r="BD24" s="247"/>
      <c r="BE24" s="261"/>
      <c r="BF24" s="261"/>
      <c r="BG24" s="247"/>
      <c r="BH24" s="247"/>
      <c r="BI24" s="247"/>
      <c r="BJ24" s="247"/>
      <c r="BK24" s="247"/>
      <c r="BL24" s="247"/>
      <c r="BM24" s="247"/>
      <c r="BN24" s="247"/>
      <c r="BO24" s="247"/>
      <c r="BP24" s="247"/>
      <c r="BQ24" s="247"/>
      <c r="BR24" s="247"/>
      <c r="BS24" s="247"/>
    </row>
    <row r="25" spans="1:74" ht="14.85" customHeight="1">
      <c r="A25" s="434"/>
      <c r="B25" s="393"/>
      <c r="C25" s="394"/>
      <c r="D25" s="394"/>
      <c r="E25" s="394"/>
      <c r="F25" s="394"/>
      <c r="G25" s="395"/>
      <c r="H25" s="384"/>
      <c r="I25" s="385"/>
      <c r="J25" s="386"/>
      <c r="K25" s="398"/>
      <c r="L25" s="399"/>
      <c r="M25" s="399"/>
      <c r="N25" s="399"/>
      <c r="O25" s="399"/>
      <c r="P25" s="400"/>
      <c r="Q25" s="356" t="s">
        <v>417</v>
      </c>
      <c r="R25" s="357"/>
      <c r="S25" s="357"/>
      <c r="T25" s="357"/>
      <c r="U25" s="357"/>
      <c r="V25" s="357"/>
      <c r="W25" s="357"/>
      <c r="X25" s="357"/>
      <c r="Y25" s="357"/>
      <c r="Z25" s="357"/>
      <c r="AA25" s="358"/>
      <c r="AB25" s="453"/>
      <c r="AC25" s="454"/>
      <c r="AD25" s="454"/>
      <c r="AE25" s="454"/>
      <c r="AF25" s="454"/>
      <c r="AG25" s="454"/>
      <c r="AH25" s="455"/>
      <c r="AI25" s="247"/>
      <c r="AL25" s="352"/>
      <c r="AM25" s="247"/>
      <c r="AN25" s="247"/>
      <c r="AO25" s="247"/>
      <c r="AP25" s="247"/>
      <c r="AQ25" s="247"/>
      <c r="AR25" s="247"/>
      <c r="AS25" s="371"/>
      <c r="AT25" s="371"/>
      <c r="AU25" s="371"/>
      <c r="AV25" s="247"/>
      <c r="AW25" s="247"/>
      <c r="AX25" s="247"/>
      <c r="AY25" s="247"/>
      <c r="AZ25" s="247"/>
      <c r="BA25" s="247"/>
      <c r="BB25" s="247"/>
      <c r="BC25" s="247"/>
      <c r="BD25" s="247"/>
      <c r="BE25" s="261"/>
      <c r="BF25" s="261"/>
      <c r="BG25" s="247"/>
      <c r="BH25" s="247"/>
      <c r="BI25" s="247"/>
      <c r="BJ25" s="247"/>
      <c r="BK25" s="247"/>
      <c r="BL25" s="247"/>
      <c r="BM25" s="247"/>
      <c r="BN25" s="247"/>
      <c r="BO25" s="247"/>
      <c r="BP25" s="247"/>
      <c r="BQ25" s="247"/>
      <c r="BR25" s="247"/>
      <c r="BS25" s="247"/>
    </row>
    <row r="26" spans="1:74" ht="14.85" customHeight="1">
      <c r="A26" s="434"/>
      <c r="B26" s="359" t="s">
        <v>416</v>
      </c>
      <c r="C26" s="360"/>
      <c r="D26" s="360"/>
      <c r="E26" s="360"/>
      <c r="F26" s="360"/>
      <c r="G26" s="361"/>
      <c r="H26" s="375" t="s">
        <v>415</v>
      </c>
      <c r="I26" s="376"/>
      <c r="J26" s="376"/>
      <c r="K26" s="376"/>
      <c r="L26" s="382"/>
      <c r="M26" s="382"/>
      <c r="N26" s="255" t="s">
        <v>401</v>
      </c>
      <c r="O26" s="382"/>
      <c r="P26" s="382"/>
      <c r="Q26" s="254" t="s">
        <v>414</v>
      </c>
      <c r="R26" s="376"/>
      <c r="S26" s="376"/>
      <c r="T26" s="376"/>
      <c r="U26" s="376"/>
      <c r="V26" s="376"/>
      <c r="W26" s="376"/>
      <c r="X26" s="376"/>
      <c r="Y26" s="376"/>
      <c r="Z26" s="376"/>
      <c r="AA26" s="376"/>
      <c r="AB26" s="376"/>
      <c r="AC26" s="376"/>
      <c r="AD26" s="376"/>
      <c r="AE26" s="376"/>
      <c r="AF26" s="376"/>
      <c r="AG26" s="376"/>
      <c r="AH26" s="383"/>
      <c r="AI26" s="249"/>
      <c r="AL26" s="352"/>
      <c r="AM26" s="372"/>
      <c r="AN26" s="372"/>
      <c r="AO26" s="372"/>
      <c r="AP26" s="372"/>
      <c r="AQ26" s="372"/>
      <c r="AR26" s="372"/>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row>
    <row r="27" spans="1:74" ht="14.85" customHeight="1">
      <c r="A27" s="434"/>
      <c r="B27" s="362"/>
      <c r="C27" s="363"/>
      <c r="D27" s="363"/>
      <c r="E27" s="363"/>
      <c r="F27" s="363"/>
      <c r="G27" s="364"/>
      <c r="H27" s="414"/>
      <c r="I27" s="415"/>
      <c r="J27" s="415"/>
      <c r="K27" s="415"/>
      <c r="L27" s="253" t="s">
        <v>391</v>
      </c>
      <c r="M27" s="253" t="s">
        <v>390</v>
      </c>
      <c r="N27" s="415"/>
      <c r="O27" s="415"/>
      <c r="P27" s="415"/>
      <c r="Q27" s="415"/>
      <c r="R27" s="415"/>
      <c r="S27" s="415"/>
      <c r="T27" s="415"/>
      <c r="U27" s="415"/>
      <c r="V27" s="253" t="s">
        <v>389</v>
      </c>
      <c r="W27" s="253" t="s">
        <v>388</v>
      </c>
      <c r="X27" s="415"/>
      <c r="Y27" s="415"/>
      <c r="Z27" s="415"/>
      <c r="AA27" s="415"/>
      <c r="AB27" s="415"/>
      <c r="AC27" s="415"/>
      <c r="AD27" s="415"/>
      <c r="AE27" s="415"/>
      <c r="AF27" s="415"/>
      <c r="AG27" s="415"/>
      <c r="AH27" s="416"/>
      <c r="AI27" s="249"/>
      <c r="AL27" s="352"/>
      <c r="AM27" s="372"/>
      <c r="AN27" s="372"/>
      <c r="AO27" s="372"/>
      <c r="AP27" s="372"/>
      <c r="AQ27" s="372"/>
      <c r="AR27" s="372"/>
      <c r="AS27" s="249"/>
      <c r="AT27" s="249"/>
      <c r="AU27" s="249"/>
      <c r="AV27" s="249"/>
      <c r="AW27" s="250"/>
      <c r="AX27" s="250"/>
      <c r="AY27" s="249"/>
      <c r="AZ27" s="249"/>
      <c r="BA27" s="249"/>
      <c r="BB27" s="249"/>
      <c r="BC27" s="252"/>
      <c r="BD27" s="250"/>
      <c r="BE27" s="249"/>
      <c r="BF27" s="247"/>
      <c r="BG27" s="249"/>
      <c r="BH27" s="247"/>
      <c r="BI27" s="249"/>
      <c r="BJ27" s="249"/>
      <c r="BK27" s="249"/>
      <c r="BL27" s="249"/>
      <c r="BM27" s="247"/>
      <c r="BN27" s="249"/>
      <c r="BO27" s="249"/>
      <c r="BP27" s="249"/>
      <c r="BQ27" s="249"/>
      <c r="BR27" s="249"/>
      <c r="BS27" s="249"/>
    </row>
    <row r="28" spans="1:74" ht="14.85" customHeight="1">
      <c r="A28" s="434"/>
      <c r="B28" s="362"/>
      <c r="C28" s="363"/>
      <c r="D28" s="363"/>
      <c r="E28" s="363"/>
      <c r="F28" s="363"/>
      <c r="G28" s="364"/>
      <c r="H28" s="414"/>
      <c r="I28" s="415"/>
      <c r="J28" s="415"/>
      <c r="K28" s="415"/>
      <c r="L28" s="253" t="s">
        <v>387</v>
      </c>
      <c r="M28" s="253" t="s">
        <v>386</v>
      </c>
      <c r="N28" s="415"/>
      <c r="O28" s="415"/>
      <c r="P28" s="415"/>
      <c r="Q28" s="415"/>
      <c r="R28" s="415"/>
      <c r="S28" s="415"/>
      <c r="T28" s="415"/>
      <c r="U28" s="415"/>
      <c r="V28" s="253" t="s">
        <v>385</v>
      </c>
      <c r="W28" s="253" t="s">
        <v>384</v>
      </c>
      <c r="X28" s="415"/>
      <c r="Y28" s="415"/>
      <c r="Z28" s="415"/>
      <c r="AA28" s="415"/>
      <c r="AB28" s="415"/>
      <c r="AC28" s="415"/>
      <c r="AD28" s="415"/>
      <c r="AE28" s="415"/>
      <c r="AF28" s="415"/>
      <c r="AG28" s="415"/>
      <c r="AH28" s="416"/>
      <c r="AI28" s="249"/>
      <c r="AL28" s="352"/>
      <c r="AM28" s="372"/>
      <c r="AN28" s="372"/>
      <c r="AO28" s="372"/>
      <c r="AP28" s="372"/>
      <c r="AQ28" s="372"/>
      <c r="AR28" s="372"/>
      <c r="AS28" s="249"/>
      <c r="AT28" s="249"/>
      <c r="AU28" s="249"/>
      <c r="AV28" s="249"/>
      <c r="AW28" s="250"/>
      <c r="AX28" s="250"/>
      <c r="AY28" s="249"/>
      <c r="AZ28" s="249"/>
      <c r="BA28" s="249"/>
      <c r="BB28" s="249"/>
      <c r="BC28" s="252"/>
      <c r="BD28" s="250"/>
      <c r="BE28" s="249"/>
      <c r="BF28" s="247"/>
      <c r="BG28" s="249"/>
      <c r="BH28" s="247"/>
      <c r="BI28" s="249"/>
      <c r="BJ28" s="249"/>
      <c r="BK28" s="249"/>
      <c r="BL28" s="249"/>
      <c r="BM28" s="247"/>
      <c r="BN28" s="249"/>
      <c r="BO28" s="249"/>
      <c r="BP28" s="249"/>
      <c r="BQ28" s="249"/>
      <c r="BR28" s="249"/>
      <c r="BS28" s="249"/>
    </row>
    <row r="29" spans="1:74" ht="18.95" customHeight="1" thickBot="1">
      <c r="A29" s="435"/>
      <c r="B29" s="365"/>
      <c r="C29" s="366"/>
      <c r="D29" s="366"/>
      <c r="E29" s="366"/>
      <c r="F29" s="366"/>
      <c r="G29" s="367"/>
      <c r="H29" s="417"/>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9"/>
      <c r="AI29" s="249"/>
      <c r="AL29" s="352"/>
      <c r="AM29" s="247"/>
      <c r="AN29" s="247"/>
      <c r="AO29" s="247"/>
      <c r="AP29" s="247"/>
      <c r="AQ29" s="247"/>
      <c r="AR29" s="247"/>
      <c r="AS29" s="249"/>
      <c r="AT29" s="249"/>
      <c r="AU29" s="249"/>
      <c r="AV29" s="249"/>
      <c r="AW29" s="250"/>
      <c r="AX29" s="250"/>
      <c r="AY29" s="249"/>
      <c r="AZ29" s="249"/>
      <c r="BA29" s="249"/>
      <c r="BB29" s="249"/>
      <c r="BC29" s="250"/>
      <c r="BD29" s="250"/>
      <c r="BE29" s="249"/>
      <c r="BF29" s="247"/>
      <c r="BG29" s="249"/>
      <c r="BH29" s="247"/>
      <c r="BI29" s="249"/>
      <c r="BJ29" s="249"/>
      <c r="BK29" s="249"/>
      <c r="BL29" s="249"/>
      <c r="BM29" s="249"/>
      <c r="BN29" s="249"/>
      <c r="BO29" s="249"/>
      <c r="BP29" s="249"/>
      <c r="BQ29" s="249"/>
      <c r="BR29" s="249"/>
      <c r="BS29" s="249"/>
    </row>
    <row r="30" spans="1:74" ht="27" customHeight="1">
      <c r="A30" s="421" t="s">
        <v>413</v>
      </c>
      <c r="B30" s="373" t="s">
        <v>412</v>
      </c>
      <c r="C30" s="374"/>
      <c r="D30" s="374"/>
      <c r="E30" s="374"/>
      <c r="F30" s="374"/>
      <c r="G30" s="424"/>
      <c r="H30" s="401"/>
      <c r="I30" s="402"/>
      <c r="J30" s="402"/>
      <c r="K30" s="402"/>
      <c r="L30" s="402"/>
      <c r="M30" s="402"/>
      <c r="N30" s="402"/>
      <c r="O30" s="402"/>
      <c r="P30" s="402"/>
      <c r="Q30" s="403"/>
      <c r="R30" s="373" t="s">
        <v>411</v>
      </c>
      <c r="S30" s="374"/>
      <c r="T30" s="374"/>
      <c r="U30" s="374"/>
      <c r="V30" s="374"/>
      <c r="W30" s="374"/>
      <c r="X30" s="374"/>
      <c r="Y30" s="260"/>
      <c r="Z30" s="259"/>
      <c r="AA30" s="257"/>
      <c r="AB30" s="258"/>
      <c r="AC30" s="258"/>
      <c r="AD30" s="258"/>
      <c r="AE30" s="258"/>
      <c r="AF30" s="258"/>
      <c r="AG30" s="257"/>
      <c r="AH30" s="256"/>
      <c r="AI30" s="249"/>
      <c r="AL30" s="251"/>
      <c r="AM30" s="247"/>
      <c r="AN30" s="247"/>
      <c r="AO30" s="247"/>
      <c r="AP30" s="247"/>
      <c r="AQ30" s="247"/>
      <c r="AR30" s="247"/>
      <c r="AS30" s="249"/>
      <c r="AT30" s="249"/>
      <c r="AU30" s="249"/>
      <c r="AV30" s="249"/>
      <c r="AW30" s="250"/>
      <c r="AX30" s="250"/>
      <c r="AY30" s="249"/>
      <c r="AZ30" s="249"/>
      <c r="BA30" s="249"/>
      <c r="BB30" s="249"/>
      <c r="BC30" s="250"/>
      <c r="BD30" s="250"/>
      <c r="BE30" s="249"/>
      <c r="BF30" s="247"/>
      <c r="BG30" s="249"/>
      <c r="BH30" s="247"/>
      <c r="BI30" s="249"/>
      <c r="BJ30" s="249"/>
      <c r="BK30" s="249"/>
      <c r="BL30" s="249"/>
      <c r="BM30" s="249"/>
      <c r="BN30" s="249"/>
      <c r="BO30" s="249"/>
      <c r="BP30" s="249"/>
      <c r="BQ30" s="249"/>
      <c r="BR30" s="249"/>
      <c r="BS30" s="249"/>
    </row>
    <row r="31" spans="1:74" ht="18" customHeight="1">
      <c r="A31" s="422"/>
      <c r="B31" s="425" t="s">
        <v>410</v>
      </c>
      <c r="C31" s="426"/>
      <c r="D31" s="426"/>
      <c r="E31" s="426"/>
      <c r="F31" s="426"/>
      <c r="G31" s="427"/>
      <c r="H31" s="428"/>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30"/>
      <c r="AI31" s="249"/>
      <c r="AL31" s="251"/>
      <c r="AM31" s="247"/>
      <c r="AN31" s="247"/>
      <c r="AO31" s="247"/>
      <c r="AP31" s="247"/>
      <c r="AQ31" s="247"/>
      <c r="AR31" s="247"/>
      <c r="AS31" s="249"/>
      <c r="AT31" s="249"/>
      <c r="AU31" s="249"/>
      <c r="AV31" s="249"/>
      <c r="AW31" s="250"/>
      <c r="AX31" s="250"/>
      <c r="AY31" s="249"/>
      <c r="AZ31" s="249"/>
      <c r="BA31" s="249"/>
      <c r="BB31" s="249"/>
      <c r="BC31" s="250"/>
      <c r="BD31" s="250"/>
      <c r="BE31" s="249"/>
      <c r="BF31" s="247"/>
      <c r="BG31" s="249"/>
      <c r="BH31" s="247"/>
      <c r="BI31" s="249"/>
      <c r="BJ31" s="249"/>
      <c r="BK31" s="249"/>
      <c r="BL31" s="249"/>
      <c r="BM31" s="249"/>
      <c r="BN31" s="249"/>
      <c r="BO31" s="249"/>
      <c r="BP31" s="249"/>
      <c r="BQ31" s="249"/>
      <c r="BR31" s="249"/>
      <c r="BS31" s="249"/>
    </row>
    <row r="32" spans="1:74" ht="14.85" customHeight="1">
      <c r="A32" s="422"/>
      <c r="B32" s="359" t="s">
        <v>405</v>
      </c>
      <c r="C32" s="360"/>
      <c r="D32" s="360"/>
      <c r="E32" s="360"/>
      <c r="F32" s="360"/>
      <c r="G32" s="361"/>
      <c r="H32" s="404"/>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6"/>
      <c r="AI32" s="247"/>
      <c r="AL32" s="251"/>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row>
    <row r="33" spans="1:74" ht="28.5" customHeight="1">
      <c r="A33" s="422"/>
      <c r="B33" s="384" t="s">
        <v>404</v>
      </c>
      <c r="C33" s="385"/>
      <c r="D33" s="385"/>
      <c r="E33" s="385"/>
      <c r="F33" s="385"/>
      <c r="G33" s="386"/>
      <c r="H33" s="407"/>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9"/>
      <c r="AI33" s="247"/>
      <c r="AL33" s="251"/>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row>
    <row r="34" spans="1:74" ht="14.85" customHeight="1">
      <c r="A34" s="422"/>
      <c r="B34" s="387" t="s">
        <v>351</v>
      </c>
      <c r="C34" s="360"/>
      <c r="D34" s="360"/>
      <c r="E34" s="360"/>
      <c r="F34" s="360"/>
      <c r="G34" s="361"/>
      <c r="H34" s="375" t="s">
        <v>409</v>
      </c>
      <c r="I34" s="376"/>
      <c r="J34" s="376"/>
      <c r="K34" s="376"/>
      <c r="L34" s="382"/>
      <c r="M34" s="382"/>
      <c r="N34" s="255" t="s">
        <v>408</v>
      </c>
      <c r="O34" s="382"/>
      <c r="P34" s="382"/>
      <c r="Q34" s="254" t="s">
        <v>407</v>
      </c>
      <c r="R34" s="376"/>
      <c r="S34" s="376"/>
      <c r="T34" s="376"/>
      <c r="U34" s="376"/>
      <c r="V34" s="376"/>
      <c r="W34" s="376"/>
      <c r="X34" s="376"/>
      <c r="Y34" s="376"/>
      <c r="Z34" s="376"/>
      <c r="AA34" s="376"/>
      <c r="AB34" s="376"/>
      <c r="AC34" s="376"/>
      <c r="AD34" s="376"/>
      <c r="AE34" s="376"/>
      <c r="AF34" s="376"/>
      <c r="AG34" s="376"/>
      <c r="AH34" s="383"/>
      <c r="AI34" s="249"/>
      <c r="AJ34" s="247"/>
      <c r="AK34" s="247"/>
      <c r="AL34" s="251"/>
      <c r="AM34" s="247"/>
      <c r="AN34" s="247"/>
      <c r="AO34" s="247"/>
      <c r="AP34" s="247"/>
      <c r="AQ34" s="247"/>
      <c r="AR34" s="247"/>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7"/>
      <c r="BU34" s="247"/>
      <c r="BV34" s="247"/>
    </row>
    <row r="35" spans="1:74" ht="14.85" customHeight="1">
      <c r="A35" s="422"/>
      <c r="B35" s="388"/>
      <c r="C35" s="363"/>
      <c r="D35" s="363"/>
      <c r="E35" s="363"/>
      <c r="F35" s="363"/>
      <c r="G35" s="364"/>
      <c r="H35" s="414"/>
      <c r="I35" s="415"/>
      <c r="J35" s="415"/>
      <c r="K35" s="415"/>
      <c r="L35" s="253" t="s">
        <v>391</v>
      </c>
      <c r="M35" s="253" t="s">
        <v>390</v>
      </c>
      <c r="N35" s="415"/>
      <c r="O35" s="415"/>
      <c r="P35" s="415"/>
      <c r="Q35" s="415"/>
      <c r="R35" s="415"/>
      <c r="S35" s="415"/>
      <c r="T35" s="415"/>
      <c r="U35" s="415"/>
      <c r="V35" s="253" t="s">
        <v>389</v>
      </c>
      <c r="W35" s="253" t="s">
        <v>388</v>
      </c>
      <c r="X35" s="415"/>
      <c r="Y35" s="415"/>
      <c r="Z35" s="415"/>
      <c r="AA35" s="415"/>
      <c r="AB35" s="415"/>
      <c r="AC35" s="415"/>
      <c r="AD35" s="415"/>
      <c r="AE35" s="415"/>
      <c r="AF35" s="415"/>
      <c r="AG35" s="415"/>
      <c r="AH35" s="416"/>
      <c r="AI35" s="249"/>
      <c r="AJ35" s="247"/>
      <c r="AK35" s="247"/>
      <c r="AL35" s="251"/>
      <c r="AM35" s="247"/>
      <c r="AN35" s="247"/>
      <c r="AO35" s="247"/>
      <c r="AP35" s="247"/>
      <c r="AQ35" s="247"/>
      <c r="AR35" s="247"/>
      <c r="AS35" s="249"/>
      <c r="AT35" s="249"/>
      <c r="AU35" s="249"/>
      <c r="AV35" s="249"/>
      <c r="AW35" s="250"/>
      <c r="AX35" s="250"/>
      <c r="AY35" s="249"/>
      <c r="AZ35" s="249"/>
      <c r="BA35" s="249"/>
      <c r="BB35" s="249"/>
      <c r="BC35" s="252"/>
      <c r="BD35" s="250"/>
      <c r="BE35" s="249"/>
      <c r="BF35" s="247"/>
      <c r="BG35" s="249"/>
      <c r="BH35" s="247"/>
      <c r="BI35" s="249"/>
      <c r="BJ35" s="249"/>
      <c r="BK35" s="249"/>
      <c r="BL35" s="249"/>
      <c r="BM35" s="247"/>
      <c r="BN35" s="249"/>
      <c r="BO35" s="249"/>
      <c r="BP35" s="249"/>
      <c r="BQ35" s="249"/>
      <c r="BR35" s="249"/>
      <c r="BS35" s="249"/>
      <c r="BT35" s="247"/>
      <c r="BU35" s="247"/>
      <c r="BV35" s="247"/>
    </row>
    <row r="36" spans="1:74" ht="14.85" customHeight="1">
      <c r="A36" s="422"/>
      <c r="B36" s="362"/>
      <c r="C36" s="363"/>
      <c r="D36" s="363"/>
      <c r="E36" s="363"/>
      <c r="F36" s="363"/>
      <c r="G36" s="364"/>
      <c r="H36" s="414"/>
      <c r="I36" s="415"/>
      <c r="J36" s="415"/>
      <c r="K36" s="415"/>
      <c r="L36" s="253" t="s">
        <v>387</v>
      </c>
      <c r="M36" s="253" t="s">
        <v>386</v>
      </c>
      <c r="N36" s="415"/>
      <c r="O36" s="415"/>
      <c r="P36" s="415"/>
      <c r="Q36" s="415"/>
      <c r="R36" s="415"/>
      <c r="S36" s="415"/>
      <c r="T36" s="415"/>
      <c r="U36" s="415"/>
      <c r="V36" s="253" t="s">
        <v>385</v>
      </c>
      <c r="W36" s="253" t="s">
        <v>384</v>
      </c>
      <c r="X36" s="415"/>
      <c r="Y36" s="415"/>
      <c r="Z36" s="415"/>
      <c r="AA36" s="415"/>
      <c r="AB36" s="415"/>
      <c r="AC36" s="415"/>
      <c r="AD36" s="415"/>
      <c r="AE36" s="415"/>
      <c r="AF36" s="415"/>
      <c r="AG36" s="415"/>
      <c r="AH36" s="416"/>
      <c r="AI36" s="249"/>
      <c r="AJ36" s="247"/>
      <c r="AK36" s="247"/>
      <c r="AL36" s="251"/>
      <c r="AM36" s="247"/>
      <c r="AN36" s="247"/>
      <c r="AO36" s="247"/>
      <c r="AP36" s="247"/>
      <c r="AQ36" s="247"/>
      <c r="AR36" s="247"/>
      <c r="AS36" s="249"/>
      <c r="AT36" s="249"/>
      <c r="AU36" s="249"/>
      <c r="AV36" s="249"/>
      <c r="AW36" s="250"/>
      <c r="AX36" s="250"/>
      <c r="AY36" s="249"/>
      <c r="AZ36" s="249"/>
      <c r="BA36" s="249"/>
      <c r="BB36" s="249"/>
      <c r="BC36" s="252"/>
      <c r="BD36" s="250"/>
      <c r="BE36" s="249"/>
      <c r="BF36" s="247"/>
      <c r="BG36" s="249"/>
      <c r="BH36" s="247"/>
      <c r="BI36" s="249"/>
      <c r="BJ36" s="249"/>
      <c r="BK36" s="249"/>
      <c r="BL36" s="249"/>
      <c r="BM36" s="247"/>
      <c r="BN36" s="249"/>
      <c r="BO36" s="249"/>
      <c r="BP36" s="249"/>
      <c r="BQ36" s="249"/>
      <c r="BR36" s="249"/>
      <c r="BS36" s="249"/>
      <c r="BT36" s="247"/>
      <c r="BU36" s="247"/>
      <c r="BV36" s="247"/>
    </row>
    <row r="37" spans="1:74" ht="18.95" customHeight="1">
      <c r="A37" s="422"/>
      <c r="B37" s="384"/>
      <c r="C37" s="385"/>
      <c r="D37" s="385"/>
      <c r="E37" s="385"/>
      <c r="F37" s="385"/>
      <c r="G37" s="386"/>
      <c r="H37" s="417"/>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9"/>
      <c r="AI37" s="249"/>
      <c r="AL37" s="251"/>
      <c r="AM37" s="247"/>
      <c r="AN37" s="247"/>
      <c r="AO37" s="247"/>
      <c r="AP37" s="247"/>
      <c r="AQ37" s="247"/>
      <c r="AR37" s="247"/>
      <c r="AS37" s="249"/>
      <c r="AT37" s="249"/>
      <c r="AU37" s="249"/>
      <c r="AV37" s="249"/>
      <c r="AW37" s="250"/>
      <c r="AX37" s="250"/>
      <c r="AY37" s="249"/>
      <c r="AZ37" s="249"/>
      <c r="BA37" s="249"/>
      <c r="BB37" s="249"/>
      <c r="BC37" s="250"/>
      <c r="BD37" s="250"/>
      <c r="BE37" s="249"/>
      <c r="BF37" s="247"/>
      <c r="BG37" s="249"/>
      <c r="BH37" s="247"/>
      <c r="BI37" s="249"/>
      <c r="BJ37" s="249"/>
      <c r="BK37" s="249"/>
      <c r="BL37" s="249"/>
      <c r="BM37" s="249"/>
      <c r="BN37" s="249"/>
      <c r="BO37" s="249"/>
      <c r="BP37" s="249"/>
      <c r="BQ37" s="249"/>
      <c r="BR37" s="249"/>
      <c r="BS37" s="249"/>
    </row>
    <row r="38" spans="1:74" ht="14.85" customHeight="1">
      <c r="A38" s="422"/>
      <c r="B38" s="431" t="s">
        <v>406</v>
      </c>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3"/>
      <c r="AI38" s="249"/>
      <c r="AL38" s="251"/>
      <c r="AM38" s="247"/>
      <c r="AN38" s="247"/>
      <c r="AO38" s="247"/>
      <c r="AP38" s="247"/>
      <c r="AQ38" s="247"/>
      <c r="AR38" s="247"/>
      <c r="AS38" s="249"/>
      <c r="AT38" s="249"/>
      <c r="AU38" s="249"/>
      <c r="AV38" s="249"/>
      <c r="AW38" s="250"/>
      <c r="AX38" s="250"/>
      <c r="AY38" s="249"/>
      <c r="AZ38" s="249"/>
      <c r="BA38" s="249"/>
      <c r="BB38" s="249"/>
      <c r="BC38" s="250"/>
      <c r="BD38" s="250"/>
      <c r="BE38" s="249"/>
      <c r="BF38" s="247"/>
      <c r="BG38" s="249"/>
      <c r="BH38" s="247"/>
      <c r="BI38" s="249"/>
      <c r="BJ38" s="249"/>
      <c r="BK38" s="249"/>
      <c r="BL38" s="249"/>
      <c r="BM38" s="249"/>
      <c r="BN38" s="249"/>
      <c r="BO38" s="249"/>
      <c r="BP38" s="249"/>
      <c r="BQ38" s="249"/>
      <c r="BR38" s="249"/>
      <c r="BS38" s="249"/>
    </row>
    <row r="39" spans="1:74" ht="14.85" customHeight="1">
      <c r="A39" s="422"/>
      <c r="B39" s="359" t="s">
        <v>405</v>
      </c>
      <c r="C39" s="360"/>
      <c r="D39" s="360"/>
      <c r="E39" s="360"/>
      <c r="F39" s="360"/>
      <c r="G39" s="361"/>
      <c r="H39" s="404"/>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6"/>
      <c r="AI39" s="247"/>
      <c r="AL39" s="251"/>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row>
    <row r="40" spans="1:74" ht="28.5" customHeight="1">
      <c r="A40" s="422"/>
      <c r="B40" s="384" t="s">
        <v>404</v>
      </c>
      <c r="C40" s="385"/>
      <c r="D40" s="385"/>
      <c r="E40" s="385"/>
      <c r="F40" s="385"/>
      <c r="G40" s="386"/>
      <c r="H40" s="407"/>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9"/>
      <c r="AI40" s="247"/>
      <c r="AL40" s="251"/>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row>
    <row r="41" spans="1:74" ht="14.85" customHeight="1">
      <c r="A41" s="422"/>
      <c r="B41" s="387" t="s">
        <v>403</v>
      </c>
      <c r="C41" s="360"/>
      <c r="D41" s="360"/>
      <c r="E41" s="360"/>
      <c r="F41" s="360"/>
      <c r="G41" s="361"/>
      <c r="H41" s="375" t="s">
        <v>402</v>
      </c>
      <c r="I41" s="376"/>
      <c r="J41" s="376"/>
      <c r="K41" s="376"/>
      <c r="L41" s="382"/>
      <c r="M41" s="382"/>
      <c r="N41" s="255" t="s">
        <v>401</v>
      </c>
      <c r="O41" s="382"/>
      <c r="P41" s="382"/>
      <c r="Q41" s="254" t="s">
        <v>400</v>
      </c>
      <c r="R41" s="376"/>
      <c r="S41" s="376"/>
      <c r="T41" s="376"/>
      <c r="U41" s="376"/>
      <c r="V41" s="376"/>
      <c r="W41" s="376"/>
      <c r="X41" s="376"/>
      <c r="Y41" s="376"/>
      <c r="Z41" s="376"/>
      <c r="AA41" s="376"/>
      <c r="AB41" s="376"/>
      <c r="AC41" s="376"/>
      <c r="AD41" s="376"/>
      <c r="AE41" s="376"/>
      <c r="AF41" s="376"/>
      <c r="AG41" s="376"/>
      <c r="AH41" s="383"/>
      <c r="AI41" s="249"/>
      <c r="AJ41" s="247"/>
      <c r="AK41" s="247"/>
      <c r="AL41" s="251"/>
      <c r="AM41" s="247"/>
      <c r="AN41" s="247"/>
      <c r="AO41" s="247"/>
      <c r="AP41" s="247"/>
      <c r="AQ41" s="247"/>
      <c r="AR41" s="247"/>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7"/>
      <c r="BU41" s="247"/>
      <c r="BV41" s="247"/>
    </row>
    <row r="42" spans="1:74" ht="14.85" customHeight="1">
      <c r="A42" s="422"/>
      <c r="B42" s="388"/>
      <c r="C42" s="363"/>
      <c r="D42" s="363"/>
      <c r="E42" s="363"/>
      <c r="F42" s="363"/>
      <c r="G42" s="364"/>
      <c r="H42" s="414"/>
      <c r="I42" s="415"/>
      <c r="J42" s="415"/>
      <c r="K42" s="415"/>
      <c r="L42" s="253" t="s">
        <v>391</v>
      </c>
      <c r="M42" s="253" t="s">
        <v>390</v>
      </c>
      <c r="N42" s="415"/>
      <c r="O42" s="415"/>
      <c r="P42" s="415"/>
      <c r="Q42" s="415"/>
      <c r="R42" s="415"/>
      <c r="S42" s="415"/>
      <c r="T42" s="415"/>
      <c r="U42" s="415"/>
      <c r="V42" s="253" t="s">
        <v>389</v>
      </c>
      <c r="W42" s="253" t="s">
        <v>388</v>
      </c>
      <c r="X42" s="415"/>
      <c r="Y42" s="415"/>
      <c r="Z42" s="415"/>
      <c r="AA42" s="415"/>
      <c r="AB42" s="415"/>
      <c r="AC42" s="415"/>
      <c r="AD42" s="415"/>
      <c r="AE42" s="415"/>
      <c r="AF42" s="415"/>
      <c r="AG42" s="415"/>
      <c r="AH42" s="416"/>
      <c r="AI42" s="249"/>
      <c r="AJ42" s="247"/>
      <c r="AK42" s="247"/>
      <c r="AL42" s="251"/>
      <c r="AM42" s="247"/>
      <c r="AN42" s="247"/>
      <c r="AO42" s="247"/>
      <c r="AP42" s="247"/>
      <c r="AQ42" s="247"/>
      <c r="AR42" s="247"/>
      <c r="AS42" s="249"/>
      <c r="AT42" s="249"/>
      <c r="AU42" s="249"/>
      <c r="AV42" s="249"/>
      <c r="AW42" s="250"/>
      <c r="AX42" s="250"/>
      <c r="AY42" s="249"/>
      <c r="AZ42" s="249"/>
      <c r="BA42" s="249"/>
      <c r="BB42" s="249"/>
      <c r="BC42" s="252"/>
      <c r="BD42" s="250"/>
      <c r="BE42" s="249"/>
      <c r="BF42" s="247"/>
      <c r="BG42" s="249"/>
      <c r="BH42" s="247"/>
      <c r="BI42" s="249"/>
      <c r="BJ42" s="249"/>
      <c r="BK42" s="249"/>
      <c r="BL42" s="249"/>
      <c r="BM42" s="247"/>
      <c r="BN42" s="249"/>
      <c r="BO42" s="249"/>
      <c r="BP42" s="249"/>
      <c r="BQ42" s="249"/>
      <c r="BR42" s="249"/>
      <c r="BS42" s="249"/>
      <c r="BT42" s="247"/>
      <c r="BU42" s="247"/>
      <c r="BV42" s="247"/>
    </row>
    <row r="43" spans="1:74" ht="14.85" customHeight="1">
      <c r="A43" s="422"/>
      <c r="B43" s="362"/>
      <c r="C43" s="363"/>
      <c r="D43" s="363"/>
      <c r="E43" s="363"/>
      <c r="F43" s="363"/>
      <c r="G43" s="364"/>
      <c r="H43" s="414"/>
      <c r="I43" s="415"/>
      <c r="J43" s="415"/>
      <c r="K43" s="415"/>
      <c r="L43" s="253" t="s">
        <v>387</v>
      </c>
      <c r="M43" s="253" t="s">
        <v>386</v>
      </c>
      <c r="N43" s="415"/>
      <c r="O43" s="415"/>
      <c r="P43" s="415"/>
      <c r="Q43" s="415"/>
      <c r="R43" s="415"/>
      <c r="S43" s="415"/>
      <c r="T43" s="415"/>
      <c r="U43" s="415"/>
      <c r="V43" s="253" t="s">
        <v>385</v>
      </c>
      <c r="W43" s="253" t="s">
        <v>384</v>
      </c>
      <c r="X43" s="415"/>
      <c r="Y43" s="415"/>
      <c r="Z43" s="415"/>
      <c r="AA43" s="415"/>
      <c r="AB43" s="415"/>
      <c r="AC43" s="415"/>
      <c r="AD43" s="415"/>
      <c r="AE43" s="415"/>
      <c r="AF43" s="415"/>
      <c r="AG43" s="415"/>
      <c r="AH43" s="416"/>
      <c r="AI43" s="249"/>
      <c r="AJ43" s="247"/>
      <c r="AK43" s="247"/>
      <c r="AL43" s="251"/>
      <c r="AM43" s="247"/>
      <c r="AN43" s="247"/>
      <c r="AO43" s="247"/>
      <c r="AP43" s="247"/>
      <c r="AQ43" s="247"/>
      <c r="AR43" s="247"/>
      <c r="AS43" s="249"/>
      <c r="AT43" s="249"/>
      <c r="AU43" s="249"/>
      <c r="AV43" s="249"/>
      <c r="AW43" s="250"/>
      <c r="AX43" s="250"/>
      <c r="AY43" s="249"/>
      <c r="AZ43" s="249"/>
      <c r="BA43" s="249"/>
      <c r="BB43" s="249"/>
      <c r="BC43" s="252"/>
      <c r="BD43" s="250"/>
      <c r="BE43" s="249"/>
      <c r="BF43" s="247"/>
      <c r="BG43" s="249"/>
      <c r="BH43" s="247"/>
      <c r="BI43" s="249"/>
      <c r="BJ43" s="249"/>
      <c r="BK43" s="249"/>
      <c r="BL43" s="249"/>
      <c r="BM43" s="247"/>
      <c r="BN43" s="249"/>
      <c r="BO43" s="249"/>
      <c r="BP43" s="249"/>
      <c r="BQ43" s="249"/>
      <c r="BR43" s="249"/>
      <c r="BS43" s="249"/>
      <c r="BT43" s="247"/>
      <c r="BU43" s="247"/>
      <c r="BV43" s="247"/>
    </row>
    <row r="44" spans="1:74" ht="18.95" customHeight="1" thickBot="1">
      <c r="A44" s="423"/>
      <c r="B44" s="365"/>
      <c r="C44" s="366"/>
      <c r="D44" s="366"/>
      <c r="E44" s="366"/>
      <c r="F44" s="366"/>
      <c r="G44" s="367"/>
      <c r="H44" s="417"/>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9"/>
      <c r="AI44" s="249"/>
      <c r="AL44" s="251"/>
      <c r="AM44" s="247"/>
      <c r="AN44" s="247"/>
      <c r="AO44" s="247"/>
      <c r="AP44" s="247"/>
      <c r="AQ44" s="247"/>
      <c r="AR44" s="247"/>
      <c r="AS44" s="249"/>
      <c r="AT44" s="249"/>
      <c r="AU44" s="249"/>
      <c r="AV44" s="249"/>
      <c r="AW44" s="250"/>
      <c r="AX44" s="250"/>
      <c r="AY44" s="249"/>
      <c r="AZ44" s="249"/>
      <c r="BA44" s="249"/>
      <c r="BB44" s="249"/>
      <c r="BC44" s="250"/>
      <c r="BD44" s="250"/>
      <c r="BE44" s="249"/>
      <c r="BF44" s="247"/>
      <c r="BG44" s="249"/>
      <c r="BH44" s="247"/>
      <c r="BI44" s="249"/>
      <c r="BJ44" s="249"/>
      <c r="BK44" s="249"/>
      <c r="BL44" s="249"/>
      <c r="BM44" s="249"/>
      <c r="BN44" s="249"/>
      <c r="BO44" s="249"/>
      <c r="BP44" s="249"/>
      <c r="BQ44" s="249"/>
      <c r="BR44" s="249"/>
      <c r="BS44" s="249"/>
    </row>
    <row r="45" spans="1:74" ht="14.85" customHeight="1">
      <c r="A45" s="421" t="s">
        <v>399</v>
      </c>
      <c r="B45" s="368" t="s">
        <v>398</v>
      </c>
      <c r="C45" s="369"/>
      <c r="D45" s="369"/>
      <c r="E45" s="369"/>
      <c r="F45" s="369"/>
      <c r="G45" s="370"/>
      <c r="H45" s="353"/>
      <c r="I45" s="354"/>
      <c r="J45" s="354"/>
      <c r="K45" s="354"/>
      <c r="L45" s="354"/>
      <c r="M45" s="354"/>
      <c r="N45" s="354"/>
      <c r="O45" s="354"/>
      <c r="P45" s="354"/>
      <c r="Q45" s="354"/>
      <c r="R45" s="354"/>
      <c r="S45" s="354"/>
      <c r="T45" s="354"/>
      <c r="U45" s="355"/>
      <c r="V45" s="436" t="s">
        <v>397</v>
      </c>
      <c r="W45" s="437"/>
      <c r="X45" s="437"/>
      <c r="Y45" s="438"/>
      <c r="Z45" s="440"/>
      <c r="AA45" s="441"/>
      <c r="AB45" s="441"/>
      <c r="AC45" s="441"/>
      <c r="AD45" s="441"/>
      <c r="AE45" s="441"/>
      <c r="AF45" s="441"/>
      <c r="AG45" s="441"/>
      <c r="AH45" s="442"/>
      <c r="AI45" s="247"/>
      <c r="AL45" s="251"/>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row>
    <row r="46" spans="1:74" ht="28.5" customHeight="1">
      <c r="A46" s="434"/>
      <c r="B46" s="384" t="s">
        <v>396</v>
      </c>
      <c r="C46" s="385"/>
      <c r="D46" s="385"/>
      <c r="E46" s="385"/>
      <c r="F46" s="385"/>
      <c r="G46" s="386"/>
      <c r="H46" s="356"/>
      <c r="I46" s="357"/>
      <c r="J46" s="357"/>
      <c r="K46" s="357"/>
      <c r="L46" s="357"/>
      <c r="M46" s="357"/>
      <c r="N46" s="357"/>
      <c r="O46" s="357"/>
      <c r="P46" s="357"/>
      <c r="Q46" s="357"/>
      <c r="R46" s="357"/>
      <c r="S46" s="357"/>
      <c r="T46" s="357"/>
      <c r="U46" s="358"/>
      <c r="V46" s="431"/>
      <c r="W46" s="432"/>
      <c r="X46" s="432"/>
      <c r="Y46" s="439"/>
      <c r="Z46" s="443"/>
      <c r="AA46" s="444"/>
      <c r="AB46" s="444"/>
      <c r="AC46" s="444"/>
      <c r="AD46" s="444"/>
      <c r="AE46" s="444"/>
      <c r="AF46" s="444"/>
      <c r="AG46" s="444"/>
      <c r="AH46" s="445"/>
      <c r="AI46" s="247"/>
      <c r="AL46" s="251"/>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row>
    <row r="47" spans="1:74" ht="14.85" customHeight="1">
      <c r="A47" s="434"/>
      <c r="B47" s="387" t="s">
        <v>395</v>
      </c>
      <c r="C47" s="360"/>
      <c r="D47" s="360"/>
      <c r="E47" s="360"/>
      <c r="F47" s="360"/>
      <c r="G47" s="361"/>
      <c r="H47" s="375" t="s">
        <v>394</v>
      </c>
      <c r="I47" s="376"/>
      <c r="J47" s="376"/>
      <c r="K47" s="376"/>
      <c r="L47" s="382"/>
      <c r="M47" s="382"/>
      <c r="N47" s="255" t="s">
        <v>393</v>
      </c>
      <c r="O47" s="382"/>
      <c r="P47" s="382"/>
      <c r="Q47" s="254" t="s">
        <v>392</v>
      </c>
      <c r="R47" s="376"/>
      <c r="S47" s="376"/>
      <c r="T47" s="376"/>
      <c r="U47" s="376"/>
      <c r="V47" s="376"/>
      <c r="W47" s="376"/>
      <c r="X47" s="376"/>
      <c r="Y47" s="376"/>
      <c r="Z47" s="376"/>
      <c r="AA47" s="376"/>
      <c r="AB47" s="376"/>
      <c r="AC47" s="376"/>
      <c r="AD47" s="376"/>
      <c r="AE47" s="376"/>
      <c r="AF47" s="376"/>
      <c r="AG47" s="376"/>
      <c r="AH47" s="383"/>
      <c r="AI47" s="249"/>
      <c r="AJ47" s="247"/>
      <c r="AK47" s="247"/>
      <c r="AL47" s="251"/>
      <c r="AM47" s="247"/>
      <c r="AN47" s="247"/>
      <c r="AO47" s="247"/>
      <c r="AP47" s="247"/>
      <c r="AQ47" s="247"/>
      <c r="AR47" s="247"/>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7"/>
      <c r="BU47" s="247"/>
      <c r="BV47" s="247"/>
    </row>
    <row r="48" spans="1:74" ht="14.85" customHeight="1">
      <c r="A48" s="434"/>
      <c r="B48" s="388"/>
      <c r="C48" s="363"/>
      <c r="D48" s="363"/>
      <c r="E48" s="363"/>
      <c r="F48" s="363"/>
      <c r="G48" s="364"/>
      <c r="H48" s="414"/>
      <c r="I48" s="415"/>
      <c r="J48" s="415"/>
      <c r="K48" s="415"/>
      <c r="L48" s="253" t="s">
        <v>391</v>
      </c>
      <c r="M48" s="253" t="s">
        <v>390</v>
      </c>
      <c r="N48" s="415"/>
      <c r="O48" s="415"/>
      <c r="P48" s="415"/>
      <c r="Q48" s="415"/>
      <c r="R48" s="415"/>
      <c r="S48" s="415"/>
      <c r="T48" s="415"/>
      <c r="U48" s="415"/>
      <c r="V48" s="253" t="s">
        <v>389</v>
      </c>
      <c r="W48" s="253" t="s">
        <v>388</v>
      </c>
      <c r="X48" s="415"/>
      <c r="Y48" s="415"/>
      <c r="Z48" s="415"/>
      <c r="AA48" s="415"/>
      <c r="AB48" s="415"/>
      <c r="AC48" s="415"/>
      <c r="AD48" s="415"/>
      <c r="AE48" s="415"/>
      <c r="AF48" s="415"/>
      <c r="AG48" s="415"/>
      <c r="AH48" s="416"/>
      <c r="AI48" s="249"/>
      <c r="AJ48" s="247"/>
      <c r="AK48" s="247"/>
      <c r="AL48" s="251"/>
      <c r="AM48" s="247"/>
      <c r="AN48" s="247"/>
      <c r="AO48" s="247"/>
      <c r="AP48" s="247"/>
      <c r="AQ48" s="247"/>
      <c r="AR48" s="247"/>
      <c r="AS48" s="249"/>
      <c r="AT48" s="249"/>
      <c r="AU48" s="249"/>
      <c r="AV48" s="249"/>
      <c r="AW48" s="250"/>
      <c r="AX48" s="250"/>
      <c r="AY48" s="249"/>
      <c r="AZ48" s="249"/>
      <c r="BA48" s="249"/>
      <c r="BB48" s="249"/>
      <c r="BC48" s="252"/>
      <c r="BD48" s="250"/>
      <c r="BE48" s="249"/>
      <c r="BF48" s="247"/>
      <c r="BG48" s="249"/>
      <c r="BH48" s="247"/>
      <c r="BI48" s="249"/>
      <c r="BJ48" s="249"/>
      <c r="BK48" s="249"/>
      <c r="BL48" s="249"/>
      <c r="BM48" s="247"/>
      <c r="BN48" s="249"/>
      <c r="BO48" s="249"/>
      <c r="BP48" s="249"/>
      <c r="BQ48" s="249"/>
      <c r="BR48" s="249"/>
      <c r="BS48" s="249"/>
      <c r="BT48" s="247"/>
      <c r="BU48" s="247"/>
      <c r="BV48" s="247"/>
    </row>
    <row r="49" spans="1:74" ht="14.85" customHeight="1">
      <c r="A49" s="434"/>
      <c r="B49" s="362"/>
      <c r="C49" s="363"/>
      <c r="D49" s="363"/>
      <c r="E49" s="363"/>
      <c r="F49" s="363"/>
      <c r="G49" s="364"/>
      <c r="H49" s="414"/>
      <c r="I49" s="415"/>
      <c r="J49" s="415"/>
      <c r="K49" s="415"/>
      <c r="L49" s="253" t="s">
        <v>387</v>
      </c>
      <c r="M49" s="253" t="s">
        <v>386</v>
      </c>
      <c r="N49" s="415"/>
      <c r="O49" s="415"/>
      <c r="P49" s="415"/>
      <c r="Q49" s="415"/>
      <c r="R49" s="415"/>
      <c r="S49" s="415"/>
      <c r="T49" s="415"/>
      <c r="U49" s="415"/>
      <c r="V49" s="253" t="s">
        <v>385</v>
      </c>
      <c r="W49" s="253" t="s">
        <v>384</v>
      </c>
      <c r="X49" s="415"/>
      <c r="Y49" s="415"/>
      <c r="Z49" s="415"/>
      <c r="AA49" s="415"/>
      <c r="AB49" s="415"/>
      <c r="AC49" s="415"/>
      <c r="AD49" s="415"/>
      <c r="AE49" s="415"/>
      <c r="AF49" s="415"/>
      <c r="AG49" s="415"/>
      <c r="AH49" s="416"/>
      <c r="AI49" s="249"/>
      <c r="AJ49" s="247"/>
      <c r="AK49" s="247"/>
      <c r="AL49" s="251"/>
      <c r="AM49" s="247"/>
      <c r="AN49" s="247"/>
      <c r="AO49" s="247"/>
      <c r="AP49" s="247"/>
      <c r="AQ49" s="247"/>
      <c r="AR49" s="247"/>
      <c r="AS49" s="249"/>
      <c r="AT49" s="249"/>
      <c r="AU49" s="249"/>
      <c r="AV49" s="249"/>
      <c r="AW49" s="250"/>
      <c r="AX49" s="250"/>
      <c r="AY49" s="249"/>
      <c r="AZ49" s="249"/>
      <c r="BA49" s="249"/>
      <c r="BB49" s="249"/>
      <c r="BC49" s="252"/>
      <c r="BD49" s="250"/>
      <c r="BE49" s="249"/>
      <c r="BF49" s="247"/>
      <c r="BG49" s="249"/>
      <c r="BH49" s="247"/>
      <c r="BI49" s="249"/>
      <c r="BJ49" s="249"/>
      <c r="BK49" s="249"/>
      <c r="BL49" s="249"/>
      <c r="BM49" s="247"/>
      <c r="BN49" s="249"/>
      <c r="BO49" s="249"/>
      <c r="BP49" s="249"/>
      <c r="BQ49" s="249"/>
      <c r="BR49" s="249"/>
      <c r="BS49" s="249"/>
      <c r="BT49" s="247"/>
      <c r="BU49" s="247"/>
      <c r="BV49" s="247"/>
    </row>
    <row r="50" spans="1:74" ht="18.95" customHeight="1" thickBot="1">
      <c r="A50" s="435"/>
      <c r="B50" s="365"/>
      <c r="C50" s="366"/>
      <c r="D50" s="366"/>
      <c r="E50" s="366"/>
      <c r="F50" s="366"/>
      <c r="G50" s="367"/>
      <c r="H50" s="446"/>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8"/>
      <c r="AI50" s="249"/>
      <c r="AL50" s="251"/>
      <c r="AM50" s="247"/>
      <c r="AN50" s="247"/>
      <c r="AO50" s="247"/>
      <c r="AP50" s="247"/>
      <c r="AQ50" s="247"/>
      <c r="AR50" s="247"/>
      <c r="AS50" s="249"/>
      <c r="AT50" s="249"/>
      <c r="AU50" s="249"/>
      <c r="AV50" s="249"/>
      <c r="AW50" s="250"/>
      <c r="AX50" s="250"/>
      <c r="AY50" s="249"/>
      <c r="AZ50" s="249"/>
      <c r="BA50" s="249"/>
      <c r="BB50" s="249"/>
      <c r="BC50" s="250"/>
      <c r="BD50" s="250"/>
      <c r="BE50" s="249"/>
      <c r="BF50" s="247"/>
      <c r="BG50" s="249"/>
      <c r="BH50" s="247"/>
      <c r="BI50" s="249"/>
      <c r="BJ50" s="249"/>
      <c r="BK50" s="249"/>
      <c r="BL50" s="249"/>
      <c r="BM50" s="249"/>
      <c r="BN50" s="249"/>
      <c r="BO50" s="249"/>
      <c r="BP50" s="249"/>
      <c r="BQ50" s="249"/>
      <c r="BR50" s="249"/>
      <c r="BS50" s="249"/>
    </row>
    <row r="51" spans="1:74" ht="14.85" customHeight="1">
      <c r="A51" s="246" t="s">
        <v>383</v>
      </c>
      <c r="C51" s="380" t="s">
        <v>382</v>
      </c>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row>
    <row r="52" spans="1:74" ht="14.85" customHeight="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row>
    <row r="53" spans="1:74" ht="14.85" customHeight="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row>
    <row r="54" spans="1:74" ht="14.85" customHeight="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row>
    <row r="55" spans="1:74" ht="14.85" customHeight="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row>
    <row r="56" spans="1:74" ht="14.85" customHeight="1">
      <c r="C56" s="381"/>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row>
    <row r="57" spans="1:74" ht="14.85" customHeight="1">
      <c r="A57" s="247" t="s">
        <v>381</v>
      </c>
      <c r="C57" s="248">
        <v>1</v>
      </c>
      <c r="D57" s="246" t="s">
        <v>380</v>
      </c>
    </row>
    <row r="58" spans="1:74" ht="14.85" customHeight="1">
      <c r="A58" s="247"/>
      <c r="C58" s="248">
        <v>2</v>
      </c>
      <c r="D58" s="246" t="s">
        <v>379</v>
      </c>
    </row>
    <row r="59" spans="1:74" ht="14.85" customHeight="1">
      <c r="A59" s="247"/>
    </row>
    <row r="60" spans="1:74" ht="14.85" customHeight="1">
      <c r="A60" s="247"/>
    </row>
    <row r="61" spans="1:74" ht="14.85" customHeight="1">
      <c r="A61" s="247"/>
    </row>
    <row r="62" spans="1:74" ht="14.85" customHeight="1">
      <c r="A62" s="247"/>
    </row>
    <row r="63" spans="1:74" ht="14.85" customHeight="1">
      <c r="A63" s="247"/>
    </row>
    <row r="64" spans="1:74" ht="14.85" customHeight="1">
      <c r="A64" s="247"/>
    </row>
    <row r="65" spans="1:1" ht="14.85" customHeight="1">
      <c r="A65" s="247"/>
    </row>
    <row r="66" spans="1:1" ht="14.85" customHeight="1">
      <c r="A66" s="247"/>
    </row>
    <row r="67" spans="1:1" ht="14.85" customHeight="1">
      <c r="A67" s="247"/>
    </row>
    <row r="68" spans="1:1" ht="14.85" customHeight="1">
      <c r="A68" s="247"/>
    </row>
    <row r="69" spans="1:1" ht="14.85" customHeight="1">
      <c r="A69" s="247"/>
    </row>
    <row r="70" spans="1:1" ht="14.85" customHeight="1">
      <c r="A70" s="247"/>
    </row>
    <row r="71" spans="1:1" ht="14.85" customHeight="1">
      <c r="A71" s="247"/>
    </row>
    <row r="72" spans="1:1" ht="14.85" customHeight="1">
      <c r="A72" s="247"/>
    </row>
    <row r="73" spans="1:1" ht="14.85" customHeight="1">
      <c r="A73" s="247"/>
    </row>
    <row r="74" spans="1:1" ht="14.85" customHeight="1">
      <c r="A74" s="247"/>
    </row>
    <row r="75" spans="1:1" ht="14.85" customHeight="1">
      <c r="A75" s="247"/>
    </row>
    <row r="76" spans="1:1" ht="14.85" customHeight="1">
      <c r="A76" s="247"/>
    </row>
    <row r="77" spans="1:1" ht="14.85" customHeight="1">
      <c r="A77" s="247"/>
    </row>
    <row r="78" spans="1:1" ht="14.85" customHeight="1">
      <c r="A78" s="247"/>
    </row>
    <row r="79" spans="1:1" ht="14.85" customHeight="1">
      <c r="A79" s="247"/>
    </row>
    <row r="80" spans="1:1" ht="14.85" customHeight="1">
      <c r="A80" s="247"/>
    </row>
    <row r="81" spans="1:1" ht="14.85" customHeight="1">
      <c r="A81" s="247"/>
    </row>
    <row r="82" spans="1:1" ht="14.85" customHeight="1">
      <c r="A82" s="247"/>
    </row>
    <row r="83" spans="1:1" ht="14.85" customHeight="1">
      <c r="A83" s="247"/>
    </row>
    <row r="84" spans="1:1" ht="14.85" customHeight="1">
      <c r="A84" s="247"/>
    </row>
    <row r="85" spans="1:1" ht="14.85" customHeight="1">
      <c r="A85" s="247"/>
    </row>
    <row r="86" spans="1:1" ht="14.85" customHeight="1">
      <c r="A86" s="247"/>
    </row>
    <row r="87" spans="1:1" ht="14.85" customHeight="1">
      <c r="A87" s="247"/>
    </row>
    <row r="88" spans="1:1" ht="14.85" customHeight="1">
      <c r="A88" s="247"/>
    </row>
    <row r="89" spans="1:1" ht="14.85" customHeight="1">
      <c r="A89" s="247"/>
    </row>
    <row r="90" spans="1:1" ht="14.85" customHeight="1">
      <c r="A90" s="247"/>
    </row>
    <row r="91" spans="1:1" ht="14.85" customHeight="1">
      <c r="A91" s="247"/>
    </row>
    <row r="92" spans="1:1" ht="14.85" customHeight="1">
      <c r="A92" s="247"/>
    </row>
    <row r="93" spans="1:1" ht="14.85" customHeight="1">
      <c r="A93" s="247"/>
    </row>
    <row r="94" spans="1:1" ht="14.85" customHeight="1">
      <c r="A94" s="247"/>
    </row>
    <row r="95" spans="1:1" ht="14.85" customHeight="1">
      <c r="A95" s="247"/>
    </row>
    <row r="96" spans="1:1" ht="14.85" customHeight="1">
      <c r="A96" s="247"/>
    </row>
    <row r="97" spans="1:1" ht="14.85" customHeight="1">
      <c r="A97" s="247"/>
    </row>
    <row r="98" spans="1:1" ht="14.85" customHeight="1">
      <c r="A98" s="247"/>
    </row>
    <row r="99" spans="1:1" ht="14.85" customHeight="1">
      <c r="A99" s="247"/>
    </row>
    <row r="100" spans="1:1" ht="14.85" customHeight="1">
      <c r="A100" s="247"/>
    </row>
    <row r="101" spans="1:1" ht="14.85" customHeight="1">
      <c r="A101" s="247"/>
    </row>
    <row r="102" spans="1:1" ht="14.85" customHeight="1">
      <c r="A102" s="247"/>
    </row>
    <row r="103" spans="1:1" ht="14.85" customHeight="1">
      <c r="A103" s="247"/>
    </row>
    <row r="104" spans="1:1" ht="14.85" customHeight="1">
      <c r="A104" s="247"/>
    </row>
    <row r="105" spans="1:1" ht="14.85" customHeight="1">
      <c r="A105" s="247"/>
    </row>
    <row r="106" spans="1:1" ht="14.85" customHeight="1">
      <c r="A106" s="247"/>
    </row>
    <row r="107" spans="1:1" ht="14.85" customHeight="1">
      <c r="A107" s="247"/>
    </row>
    <row r="108" spans="1:1" ht="14.85" customHeight="1">
      <c r="A108" s="247"/>
    </row>
    <row r="109" spans="1:1" ht="14.85" customHeight="1">
      <c r="A109" s="247"/>
    </row>
    <row r="110" spans="1:1" ht="14.85" customHeight="1">
      <c r="A110" s="247"/>
    </row>
    <row r="111" spans="1:1" ht="14.85" customHeight="1">
      <c r="A111" s="247"/>
    </row>
    <row r="112" spans="1:1" ht="14.85" customHeight="1">
      <c r="A112" s="247"/>
    </row>
    <row r="113" spans="1:1" ht="14.85" customHeight="1">
      <c r="A113" s="247"/>
    </row>
    <row r="114" spans="1:1" ht="14.85" customHeight="1">
      <c r="A114" s="247"/>
    </row>
    <row r="115" spans="1:1" ht="14.85" customHeight="1">
      <c r="A115" s="247"/>
    </row>
    <row r="116" spans="1:1" ht="14.85" customHeight="1">
      <c r="A116" s="247"/>
    </row>
    <row r="117" spans="1:1" ht="14.85" customHeight="1">
      <c r="A117" s="247"/>
    </row>
    <row r="118" spans="1:1" ht="14.85" customHeight="1">
      <c r="A118" s="247"/>
    </row>
    <row r="119" spans="1:1" ht="14.85" customHeight="1">
      <c r="A119" s="247"/>
    </row>
    <row r="120" spans="1:1" ht="14.85" customHeight="1">
      <c r="A120" s="247"/>
    </row>
    <row r="121" spans="1:1" ht="14.85" customHeight="1">
      <c r="A121" s="247"/>
    </row>
    <row r="122" spans="1:1" ht="14.85" customHeight="1">
      <c r="A122" s="247"/>
    </row>
    <row r="123" spans="1:1" ht="14.85" customHeight="1">
      <c r="A123" s="247"/>
    </row>
    <row r="124" spans="1:1" ht="14.85" customHeight="1">
      <c r="A124" s="247"/>
    </row>
    <row r="125" spans="1:1" ht="14.85" customHeight="1">
      <c r="A125" s="247"/>
    </row>
    <row r="126" spans="1:1" ht="14.85" customHeight="1">
      <c r="A126" s="247"/>
    </row>
    <row r="127" spans="1:1" ht="14.85" customHeight="1">
      <c r="A127" s="247"/>
    </row>
    <row r="128" spans="1:1" ht="14.85" customHeight="1">
      <c r="A128" s="247"/>
    </row>
    <row r="129" spans="1:1" ht="14.85" customHeight="1">
      <c r="A129" s="247"/>
    </row>
    <row r="130" spans="1:1" ht="14.85" customHeight="1">
      <c r="A130" s="247"/>
    </row>
    <row r="131" spans="1:1" ht="14.85" customHeight="1">
      <c r="A131" s="247"/>
    </row>
    <row r="132" spans="1:1" ht="14.85" customHeight="1">
      <c r="A132" s="247"/>
    </row>
    <row r="133" spans="1:1" ht="14.85" customHeight="1">
      <c r="A133" s="247"/>
    </row>
    <row r="134" spans="1:1" ht="14.85" customHeight="1">
      <c r="A134" s="247"/>
    </row>
    <row r="135" spans="1:1" ht="14.85" customHeight="1">
      <c r="A135" s="247"/>
    </row>
    <row r="136" spans="1:1" ht="14.85" customHeight="1">
      <c r="A136" s="247"/>
    </row>
    <row r="137" spans="1:1" ht="14.85" customHeight="1">
      <c r="A137" s="247"/>
    </row>
    <row r="138" spans="1:1" ht="14.85" customHeight="1">
      <c r="A138" s="247"/>
    </row>
    <row r="139" spans="1:1" ht="14.85" customHeight="1">
      <c r="A139" s="247"/>
    </row>
    <row r="140" spans="1:1" ht="14.85" customHeight="1">
      <c r="A140" s="247"/>
    </row>
    <row r="141" spans="1:1" ht="14.85" customHeight="1">
      <c r="A141" s="247"/>
    </row>
    <row r="142" spans="1:1" ht="14.85" customHeight="1">
      <c r="A142" s="247"/>
    </row>
    <row r="143" spans="1:1" ht="14.85" customHeight="1">
      <c r="A143" s="247"/>
    </row>
    <row r="144" spans="1:1" ht="14.85" customHeight="1">
      <c r="A144" s="247"/>
    </row>
    <row r="145" spans="1:1" ht="14.85" customHeight="1">
      <c r="A145" s="247"/>
    </row>
    <row r="146" spans="1:1" ht="14.85" customHeight="1">
      <c r="A146" s="247"/>
    </row>
    <row r="147" spans="1:1" ht="14.85" customHeight="1">
      <c r="A147" s="247"/>
    </row>
    <row r="148" spans="1:1" ht="14.85" customHeight="1">
      <c r="A148" s="247"/>
    </row>
    <row r="149" spans="1:1" ht="14.85" customHeight="1">
      <c r="A149" s="247"/>
    </row>
  </sheetData>
  <mergeCells count="105">
    <mergeCell ref="H7:J7"/>
    <mergeCell ref="A7:F7"/>
    <mergeCell ref="H29:AH29"/>
    <mergeCell ref="H21:AH21"/>
    <mergeCell ref="H22:J22"/>
    <mergeCell ref="V22:X22"/>
    <mergeCell ref="Y22:AH22"/>
    <mergeCell ref="Q25:S25"/>
    <mergeCell ref="T24:AA24"/>
    <mergeCell ref="T25:AA25"/>
    <mergeCell ref="B40:G40"/>
    <mergeCell ref="H40:AH40"/>
    <mergeCell ref="AB24:AH24"/>
    <mergeCell ref="AB25:AH25"/>
    <mergeCell ref="L26:M26"/>
    <mergeCell ref="O26:P26"/>
    <mergeCell ref="A16:A29"/>
    <mergeCell ref="H19:K20"/>
    <mergeCell ref="N19:U20"/>
    <mergeCell ref="X19:AH20"/>
    <mergeCell ref="H27:K28"/>
    <mergeCell ref="N27:U28"/>
    <mergeCell ref="A45:A50"/>
    <mergeCell ref="V45:Y46"/>
    <mergeCell ref="Z45:AH46"/>
    <mergeCell ref="B45:G45"/>
    <mergeCell ref="B46:G46"/>
    <mergeCell ref="H50:AH50"/>
    <mergeCell ref="H47:K47"/>
    <mergeCell ref="L47:M47"/>
    <mergeCell ref="O47:P47"/>
    <mergeCell ref="R47:AH47"/>
    <mergeCell ref="B47:G50"/>
    <mergeCell ref="A3:AH3"/>
    <mergeCell ref="B17:G17"/>
    <mergeCell ref="H41:K41"/>
    <mergeCell ref="H30:Q30"/>
    <mergeCell ref="L41:M41"/>
    <mergeCell ref="O41:P41"/>
    <mergeCell ref="R41:AH41"/>
    <mergeCell ref="B32:G32"/>
    <mergeCell ref="H32:AH32"/>
    <mergeCell ref="B33:G33"/>
    <mergeCell ref="H33:AH33"/>
    <mergeCell ref="K22:P22"/>
    <mergeCell ref="S22:U22"/>
    <mergeCell ref="H37:AH37"/>
    <mergeCell ref="H24:J25"/>
    <mergeCell ref="H16:AH16"/>
    <mergeCell ref="H17:AH17"/>
    <mergeCell ref="H18:K18"/>
    <mergeCell ref="L18:M18"/>
    <mergeCell ref="O18:P18"/>
    <mergeCell ref="R18:AH18"/>
    <mergeCell ref="A30:A44"/>
    <mergeCell ref="B30:G30"/>
    <mergeCell ref="B31:G31"/>
    <mergeCell ref="AC5:AD5"/>
    <mergeCell ref="AF5:AG5"/>
    <mergeCell ref="P7:S8"/>
    <mergeCell ref="P9:S10"/>
    <mergeCell ref="P11:U12"/>
    <mergeCell ref="T7:AH8"/>
    <mergeCell ref="C51:AH56"/>
    <mergeCell ref="Y5:AA5"/>
    <mergeCell ref="H34:K34"/>
    <mergeCell ref="L34:M34"/>
    <mergeCell ref="O34:P34"/>
    <mergeCell ref="R34:AH34"/>
    <mergeCell ref="T9:AH10"/>
    <mergeCell ref="V11:AH12"/>
    <mergeCell ref="B22:G23"/>
    <mergeCell ref="B18:G21"/>
    <mergeCell ref="H23:J23"/>
    <mergeCell ref="B24:G25"/>
    <mergeCell ref="K24:P25"/>
    <mergeCell ref="H48:K49"/>
    <mergeCell ref="N48:U49"/>
    <mergeCell ref="X48:AH49"/>
    <mergeCell ref="H44:AH44"/>
    <mergeCell ref="H42:K43"/>
    <mergeCell ref="AL16:AL29"/>
    <mergeCell ref="H45:U45"/>
    <mergeCell ref="H46:U46"/>
    <mergeCell ref="B26:G29"/>
    <mergeCell ref="B16:G16"/>
    <mergeCell ref="AS24:AU25"/>
    <mergeCell ref="AM26:AR28"/>
    <mergeCell ref="R30:X30"/>
    <mergeCell ref="H26:K26"/>
    <mergeCell ref="N42:U43"/>
    <mergeCell ref="H31:AH31"/>
    <mergeCell ref="B41:G44"/>
    <mergeCell ref="B38:AH38"/>
    <mergeCell ref="X42:AH43"/>
    <mergeCell ref="B34:G37"/>
    <mergeCell ref="B39:G39"/>
    <mergeCell ref="H39:AH39"/>
    <mergeCell ref="X27:AH28"/>
    <mergeCell ref="R26:AH26"/>
    <mergeCell ref="K23:AH23"/>
    <mergeCell ref="Q24:S24"/>
    <mergeCell ref="H35:K36"/>
    <mergeCell ref="N35:U36"/>
    <mergeCell ref="X35:AH36"/>
  </mergeCells>
  <phoneticPr fontId="2"/>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1"/>
  <sheetViews>
    <sheetView view="pageBreakPreview" zoomScaleNormal="100" zoomScaleSheetLayoutView="100" workbookViewId="0">
      <selection sqref="A1:S1"/>
    </sheetView>
  </sheetViews>
  <sheetFormatPr defaultColWidth="6.875" defaultRowHeight="17.25"/>
  <cols>
    <col min="1" max="1" width="4.625" style="274" customWidth="1"/>
    <col min="2" max="5" width="2.875" style="274" customWidth="1"/>
    <col min="6" max="8" width="3" style="274" customWidth="1"/>
    <col min="9" max="11" width="2.875" style="274" customWidth="1"/>
    <col min="12" max="19" width="7.5" style="274" customWidth="1"/>
    <col min="20" max="16384" width="6.875" style="274"/>
  </cols>
  <sheetData>
    <row r="1" spans="1:24" ht="36" customHeight="1" thickBot="1">
      <c r="A1" s="495" t="s">
        <v>523</v>
      </c>
      <c r="B1" s="496"/>
      <c r="C1" s="496"/>
      <c r="D1" s="496"/>
      <c r="E1" s="496"/>
      <c r="F1" s="496"/>
      <c r="G1" s="496"/>
      <c r="H1" s="496"/>
      <c r="I1" s="496"/>
      <c r="J1" s="496"/>
      <c r="K1" s="496"/>
      <c r="L1" s="496"/>
      <c r="M1" s="496"/>
      <c r="N1" s="496"/>
      <c r="O1" s="496"/>
      <c r="P1" s="496"/>
      <c r="Q1" s="496"/>
      <c r="R1" s="496"/>
      <c r="S1" s="496"/>
    </row>
    <row r="2" spans="1:24" ht="15" customHeight="1">
      <c r="A2" s="497" t="s">
        <v>522</v>
      </c>
      <c r="B2" s="504" t="s">
        <v>521</v>
      </c>
      <c r="C2" s="505"/>
      <c r="D2" s="505"/>
      <c r="E2" s="506"/>
      <c r="F2" s="483"/>
      <c r="G2" s="483"/>
      <c r="H2" s="483"/>
      <c r="I2" s="483"/>
      <c r="J2" s="483"/>
      <c r="K2" s="483"/>
      <c r="L2" s="483"/>
      <c r="M2" s="483"/>
      <c r="N2" s="483"/>
      <c r="O2" s="483"/>
      <c r="P2" s="483"/>
      <c r="Q2" s="483"/>
      <c r="R2" s="483"/>
      <c r="S2" s="484"/>
    </row>
    <row r="3" spans="1:24" ht="30" customHeight="1">
      <c r="A3" s="498"/>
      <c r="B3" s="471" t="s">
        <v>520</v>
      </c>
      <c r="C3" s="472"/>
      <c r="D3" s="472"/>
      <c r="E3" s="473"/>
      <c r="F3" s="485"/>
      <c r="G3" s="486"/>
      <c r="H3" s="486"/>
      <c r="I3" s="486"/>
      <c r="J3" s="486"/>
      <c r="K3" s="486"/>
      <c r="L3" s="486"/>
      <c r="M3" s="486"/>
      <c r="N3" s="486"/>
      <c r="O3" s="486"/>
      <c r="P3" s="486"/>
      <c r="Q3" s="486"/>
      <c r="R3" s="486"/>
      <c r="S3" s="487"/>
      <c r="X3" s="274" t="s">
        <v>519</v>
      </c>
    </row>
    <row r="4" spans="1:24" ht="15" customHeight="1">
      <c r="A4" s="498"/>
      <c r="B4" s="474" t="s">
        <v>518</v>
      </c>
      <c r="C4" s="475"/>
      <c r="D4" s="475"/>
      <c r="E4" s="476"/>
      <c r="F4" s="478" t="s">
        <v>517</v>
      </c>
      <c r="G4" s="478"/>
      <c r="H4" s="478"/>
      <c r="I4" s="494"/>
      <c r="J4" s="494"/>
      <c r="K4" s="494"/>
      <c r="L4" s="321" t="s">
        <v>516</v>
      </c>
      <c r="M4" s="321"/>
      <c r="N4" s="320" t="s">
        <v>503</v>
      </c>
      <c r="O4" s="494"/>
      <c r="P4" s="494"/>
      <c r="Q4" s="494"/>
      <c r="R4" s="494"/>
      <c r="S4" s="507"/>
    </row>
    <row r="5" spans="1:24" ht="15" customHeight="1">
      <c r="A5" s="498"/>
      <c r="B5" s="477"/>
      <c r="C5" s="478"/>
      <c r="D5" s="478"/>
      <c r="E5" s="479"/>
      <c r="F5" s="488"/>
      <c r="G5" s="489"/>
      <c r="H5" s="489"/>
      <c r="I5" s="489"/>
      <c r="J5" s="489"/>
      <c r="K5" s="489"/>
      <c r="L5" s="312" t="s">
        <v>515</v>
      </c>
      <c r="M5" s="489"/>
      <c r="N5" s="489"/>
      <c r="O5" s="489"/>
      <c r="P5" s="312" t="s">
        <v>514</v>
      </c>
      <c r="Q5" s="502"/>
      <c r="R5" s="502"/>
      <c r="S5" s="503"/>
    </row>
    <row r="6" spans="1:24" ht="15" customHeight="1">
      <c r="A6" s="498"/>
      <c r="B6" s="477"/>
      <c r="C6" s="478"/>
      <c r="D6" s="478"/>
      <c r="E6" s="479"/>
      <c r="F6" s="488"/>
      <c r="G6" s="489"/>
      <c r="H6" s="489"/>
      <c r="I6" s="489"/>
      <c r="J6" s="489"/>
      <c r="K6" s="489"/>
      <c r="L6" s="312" t="s">
        <v>513</v>
      </c>
      <c r="M6" s="489"/>
      <c r="N6" s="489"/>
      <c r="O6" s="489"/>
      <c r="P6" s="312" t="s">
        <v>512</v>
      </c>
      <c r="Q6" s="502"/>
      <c r="R6" s="502"/>
      <c r="S6" s="503"/>
    </row>
    <row r="7" spans="1:24" ht="18.95" customHeight="1">
      <c r="A7" s="498"/>
      <c r="B7" s="480"/>
      <c r="C7" s="481"/>
      <c r="D7" s="481"/>
      <c r="E7" s="482"/>
      <c r="F7" s="488"/>
      <c r="G7" s="489"/>
      <c r="H7" s="489"/>
      <c r="I7" s="489"/>
      <c r="J7" s="489"/>
      <c r="K7" s="489"/>
      <c r="L7" s="489"/>
      <c r="M7" s="489"/>
      <c r="N7" s="489"/>
      <c r="O7" s="489"/>
      <c r="P7" s="489"/>
      <c r="Q7" s="489"/>
      <c r="R7" s="489"/>
      <c r="S7" s="490"/>
    </row>
    <row r="8" spans="1:24" ht="15" customHeight="1">
      <c r="A8" s="498"/>
      <c r="B8" s="474" t="s">
        <v>511</v>
      </c>
      <c r="C8" s="475"/>
      <c r="D8" s="475"/>
      <c r="E8" s="476"/>
      <c r="F8" s="471" t="s">
        <v>424</v>
      </c>
      <c r="G8" s="472"/>
      <c r="H8" s="472"/>
      <c r="I8" s="599"/>
      <c r="J8" s="600"/>
      <c r="K8" s="600"/>
      <c r="L8" s="600"/>
      <c r="M8" s="319" t="s">
        <v>423</v>
      </c>
      <c r="N8" s="318"/>
      <c r="O8" s="317" t="s">
        <v>510</v>
      </c>
      <c r="P8" s="596"/>
      <c r="Q8" s="597"/>
      <c r="R8" s="597"/>
      <c r="S8" s="598"/>
    </row>
    <row r="9" spans="1:24" ht="15" customHeight="1">
      <c r="A9" s="498"/>
      <c r="B9" s="491"/>
      <c r="C9" s="492"/>
      <c r="D9" s="492"/>
      <c r="E9" s="493"/>
      <c r="F9" s="508" t="s">
        <v>509</v>
      </c>
      <c r="G9" s="509"/>
      <c r="H9" s="509"/>
      <c r="I9" s="592"/>
      <c r="J9" s="593"/>
      <c r="K9" s="593"/>
      <c r="L9" s="593"/>
      <c r="M9" s="593"/>
      <c r="N9" s="594"/>
      <c r="O9" s="593"/>
      <c r="P9" s="593"/>
      <c r="Q9" s="593"/>
      <c r="R9" s="593"/>
      <c r="S9" s="595"/>
    </row>
    <row r="10" spans="1:24" ht="15" customHeight="1">
      <c r="A10" s="499" t="s">
        <v>508</v>
      </c>
      <c r="B10" s="465" t="s">
        <v>507</v>
      </c>
      <c r="C10" s="466"/>
      <c r="D10" s="466"/>
      <c r="E10" s="466"/>
      <c r="F10" s="462"/>
      <c r="G10" s="463"/>
      <c r="H10" s="463"/>
      <c r="I10" s="463"/>
      <c r="J10" s="463"/>
      <c r="K10" s="463"/>
      <c r="L10" s="463"/>
      <c r="M10" s="464"/>
      <c r="N10" s="584" t="s">
        <v>506</v>
      </c>
      <c r="O10" s="316" t="s">
        <v>505</v>
      </c>
      <c r="P10" s="315"/>
      <c r="Q10" s="315" t="s">
        <v>504</v>
      </c>
      <c r="R10" s="314"/>
      <c r="S10" s="313" t="s">
        <v>503</v>
      </c>
    </row>
    <row r="11" spans="1:24" ht="15" customHeight="1">
      <c r="A11" s="500"/>
      <c r="B11" s="465" t="s">
        <v>502</v>
      </c>
      <c r="C11" s="466"/>
      <c r="D11" s="466"/>
      <c r="E11" s="466"/>
      <c r="F11" s="572"/>
      <c r="G11" s="573"/>
      <c r="H11" s="573"/>
      <c r="I11" s="573"/>
      <c r="J11" s="573"/>
      <c r="K11" s="573"/>
      <c r="L11" s="573"/>
      <c r="M11" s="601"/>
      <c r="N11" s="585"/>
      <c r="O11" s="312"/>
      <c r="P11" s="312" t="s">
        <v>501</v>
      </c>
      <c r="Q11" s="275"/>
      <c r="R11" s="312" t="s">
        <v>500</v>
      </c>
      <c r="S11" s="311"/>
    </row>
    <row r="12" spans="1:24" ht="15" customHeight="1">
      <c r="A12" s="500"/>
      <c r="B12" s="465" t="s">
        <v>499</v>
      </c>
      <c r="C12" s="466"/>
      <c r="D12" s="466"/>
      <c r="E12" s="466"/>
      <c r="F12" s="602"/>
      <c r="G12" s="603"/>
      <c r="H12" s="603"/>
      <c r="I12" s="603"/>
      <c r="J12" s="603"/>
      <c r="K12" s="603"/>
      <c r="L12" s="603"/>
      <c r="M12" s="604"/>
      <c r="N12" s="585"/>
      <c r="O12" s="488"/>
      <c r="P12" s="489"/>
      <c r="Q12" s="489"/>
      <c r="R12" s="489"/>
      <c r="S12" s="490"/>
    </row>
    <row r="13" spans="1:24" ht="15" customHeight="1">
      <c r="A13" s="500"/>
      <c r="B13" s="575" t="s">
        <v>498</v>
      </c>
      <c r="C13" s="576"/>
      <c r="D13" s="576"/>
      <c r="E13" s="576"/>
      <c r="F13" s="576"/>
      <c r="G13" s="576"/>
      <c r="H13" s="576"/>
      <c r="I13" s="471" t="s">
        <v>497</v>
      </c>
      <c r="J13" s="472"/>
      <c r="K13" s="473"/>
      <c r="L13" s="572"/>
      <c r="M13" s="573"/>
      <c r="N13" s="486"/>
      <c r="O13" s="574"/>
      <c r="P13" s="471" t="s">
        <v>331</v>
      </c>
      <c r="Q13" s="473"/>
      <c r="R13" s="467"/>
      <c r="S13" s="468"/>
    </row>
    <row r="14" spans="1:24" ht="15.6" customHeight="1">
      <c r="A14" s="500"/>
      <c r="B14" s="577"/>
      <c r="C14" s="578"/>
      <c r="D14" s="578"/>
      <c r="E14" s="578"/>
      <c r="F14" s="578"/>
      <c r="G14" s="578"/>
      <c r="H14" s="578"/>
      <c r="I14" s="589" t="s">
        <v>496</v>
      </c>
      <c r="J14" s="590"/>
      <c r="K14" s="590"/>
      <c r="L14" s="590"/>
      <c r="M14" s="591"/>
      <c r="N14" s="489"/>
      <c r="O14" s="489"/>
      <c r="P14" s="489"/>
      <c r="Q14" s="489"/>
      <c r="R14" s="463"/>
      <c r="S14" s="528"/>
    </row>
    <row r="15" spans="1:24" ht="13.5" customHeight="1">
      <c r="A15" s="501"/>
      <c r="B15" s="579"/>
      <c r="C15" s="580"/>
      <c r="D15" s="580"/>
      <c r="E15" s="580"/>
      <c r="F15" s="580"/>
      <c r="G15" s="580"/>
      <c r="H15" s="580"/>
      <c r="I15" s="581" t="s">
        <v>495</v>
      </c>
      <c r="J15" s="582"/>
      <c r="K15" s="582"/>
      <c r="L15" s="582"/>
      <c r="M15" s="583"/>
      <c r="N15" s="586"/>
      <c r="O15" s="587"/>
      <c r="P15" s="587"/>
      <c r="Q15" s="587"/>
      <c r="R15" s="587"/>
      <c r="S15" s="588"/>
    </row>
    <row r="16" spans="1:24">
      <c r="A16" s="605" t="s">
        <v>494</v>
      </c>
      <c r="B16" s="606"/>
      <c r="C16" s="606"/>
      <c r="D16" s="606"/>
      <c r="E16" s="607"/>
      <c r="F16" s="310"/>
      <c r="G16" s="310"/>
      <c r="H16" s="309"/>
      <c r="I16" s="612" t="s">
        <v>493</v>
      </c>
      <c r="J16" s="613"/>
      <c r="K16" s="614"/>
      <c r="L16" s="615"/>
      <c r="M16" s="616"/>
      <c r="N16" s="616"/>
      <c r="O16" s="617"/>
      <c r="P16" s="548" t="s">
        <v>331</v>
      </c>
      <c r="Q16" s="569"/>
      <c r="R16" s="467"/>
      <c r="S16" s="468"/>
    </row>
    <row r="17" spans="1:20" ht="15" customHeight="1">
      <c r="A17" s="608" t="s">
        <v>492</v>
      </c>
      <c r="B17" s="466"/>
      <c r="C17" s="466"/>
      <c r="D17" s="466"/>
      <c r="E17" s="609"/>
      <c r="F17" s="308"/>
      <c r="G17" s="308"/>
      <c r="H17" s="308"/>
      <c r="I17" s="470" t="s">
        <v>491</v>
      </c>
      <c r="J17" s="470"/>
      <c r="K17" s="470"/>
      <c r="L17" s="470"/>
      <c r="M17" s="470"/>
      <c r="N17" s="308"/>
      <c r="O17" s="307"/>
      <c r="P17" s="610" t="s">
        <v>490</v>
      </c>
      <c r="Q17" s="611"/>
      <c r="R17" s="306"/>
      <c r="S17" s="305"/>
    </row>
    <row r="18" spans="1:20" ht="21.95" customHeight="1">
      <c r="A18" s="570" t="s">
        <v>489</v>
      </c>
      <c r="B18" s="470" t="s">
        <v>487</v>
      </c>
      <c r="C18" s="470"/>
      <c r="D18" s="470"/>
      <c r="E18" s="470"/>
      <c r="F18" s="470"/>
      <c r="G18" s="470"/>
      <c r="H18" s="470"/>
      <c r="I18" s="459"/>
      <c r="J18" s="460"/>
      <c r="K18" s="460"/>
      <c r="L18" s="460"/>
      <c r="M18" s="461"/>
      <c r="N18" s="471" t="s">
        <v>488</v>
      </c>
      <c r="O18" s="473"/>
      <c r="P18" s="543"/>
      <c r="Q18" s="543"/>
      <c r="R18" s="564"/>
      <c r="S18" s="565"/>
    </row>
    <row r="19" spans="1:20" ht="21.95" customHeight="1" thickBot="1">
      <c r="A19" s="571"/>
      <c r="B19" s="469" t="s">
        <v>487</v>
      </c>
      <c r="C19" s="469"/>
      <c r="D19" s="469"/>
      <c r="E19" s="469"/>
      <c r="F19" s="469"/>
      <c r="G19" s="469"/>
      <c r="H19" s="469"/>
      <c r="I19" s="462"/>
      <c r="J19" s="463"/>
      <c r="K19" s="463"/>
      <c r="L19" s="463"/>
      <c r="M19" s="464"/>
      <c r="N19" s="552" t="s">
        <v>486</v>
      </c>
      <c r="O19" s="553"/>
      <c r="P19" s="463"/>
      <c r="Q19" s="463"/>
      <c r="R19" s="463"/>
      <c r="S19" s="528"/>
    </row>
    <row r="20" spans="1:20" s="302" customFormat="1" ht="15" customHeight="1">
      <c r="A20" s="521" t="s">
        <v>485</v>
      </c>
      <c r="B20" s="566" t="s">
        <v>480</v>
      </c>
      <c r="C20" s="566"/>
      <c r="D20" s="566"/>
      <c r="E20" s="566"/>
      <c r="F20" s="566"/>
      <c r="G20" s="566"/>
      <c r="H20" s="566"/>
      <c r="I20" s="566"/>
      <c r="J20" s="566"/>
      <c r="K20" s="566"/>
      <c r="L20" s="566"/>
      <c r="M20" s="566"/>
      <c r="N20" s="304"/>
      <c r="O20" s="561" t="s">
        <v>484</v>
      </c>
      <c r="P20" s="561"/>
      <c r="Q20" s="303"/>
      <c r="R20" s="561" t="s">
        <v>483</v>
      </c>
      <c r="S20" s="562"/>
      <c r="T20" s="274"/>
    </row>
    <row r="21" spans="1:20" s="302" customFormat="1" ht="15" customHeight="1">
      <c r="A21" s="522"/>
      <c r="B21" s="567" t="s">
        <v>477</v>
      </c>
      <c r="C21" s="567"/>
      <c r="D21" s="567"/>
      <c r="E21" s="567"/>
      <c r="F21" s="567"/>
      <c r="G21" s="567"/>
      <c r="H21" s="567"/>
      <c r="I21" s="567"/>
      <c r="J21" s="567"/>
      <c r="K21" s="567"/>
      <c r="L21" s="567"/>
      <c r="M21" s="567"/>
      <c r="N21" s="567"/>
      <c r="O21" s="567"/>
      <c r="P21" s="567"/>
      <c r="Q21" s="567"/>
      <c r="R21" s="567"/>
      <c r="S21" s="568"/>
      <c r="T21" s="274"/>
    </row>
    <row r="22" spans="1:20" ht="15" customHeight="1">
      <c r="A22" s="522"/>
      <c r="B22" s="475" t="s">
        <v>476</v>
      </c>
      <c r="C22" s="475"/>
      <c r="D22" s="475"/>
      <c r="E22" s="475"/>
      <c r="F22" s="475"/>
      <c r="G22" s="475"/>
      <c r="H22" s="475"/>
      <c r="I22" s="475"/>
      <c r="J22" s="475"/>
      <c r="K22" s="476"/>
      <c r="L22" s="537" t="s">
        <v>475</v>
      </c>
      <c r="M22" s="537"/>
      <c r="N22" s="537" t="s">
        <v>474</v>
      </c>
      <c r="O22" s="537"/>
      <c r="P22" s="537" t="s">
        <v>473</v>
      </c>
      <c r="Q22" s="537"/>
      <c r="R22" s="537" t="s">
        <v>472</v>
      </c>
      <c r="S22" s="563"/>
    </row>
    <row r="23" spans="1:20" ht="15" customHeight="1">
      <c r="A23" s="522"/>
      <c r="B23" s="478"/>
      <c r="C23" s="478"/>
      <c r="D23" s="478"/>
      <c r="E23" s="478"/>
      <c r="F23" s="478"/>
      <c r="G23" s="478"/>
      <c r="H23" s="478"/>
      <c r="I23" s="478"/>
      <c r="J23" s="478"/>
      <c r="K23" s="479"/>
      <c r="L23" s="292" t="s">
        <v>467</v>
      </c>
      <c r="M23" s="292" t="s">
        <v>466</v>
      </c>
      <c r="N23" s="292" t="s">
        <v>467</v>
      </c>
      <c r="O23" s="292" t="s">
        <v>466</v>
      </c>
      <c r="P23" s="292" t="s">
        <v>467</v>
      </c>
      <c r="Q23" s="292" t="s">
        <v>466</v>
      </c>
      <c r="R23" s="292" t="s">
        <v>467</v>
      </c>
      <c r="S23" s="301" t="s">
        <v>466</v>
      </c>
    </row>
    <row r="24" spans="1:20" ht="17.100000000000001" customHeight="1">
      <c r="A24" s="522"/>
      <c r="B24" s="290"/>
      <c r="C24" s="513" t="s">
        <v>465</v>
      </c>
      <c r="D24" s="513"/>
      <c r="E24" s="513"/>
      <c r="F24" s="513"/>
      <c r="G24" s="514"/>
      <c r="H24" s="465" t="s">
        <v>464</v>
      </c>
      <c r="I24" s="466"/>
      <c r="J24" s="466"/>
      <c r="K24" s="466"/>
      <c r="L24" s="291"/>
      <c r="M24" s="291"/>
      <c r="N24" s="291"/>
      <c r="O24" s="291"/>
      <c r="P24" s="291"/>
      <c r="Q24" s="291"/>
      <c r="R24" s="291"/>
      <c r="S24" s="300"/>
    </row>
    <row r="25" spans="1:20" ht="17.100000000000001" customHeight="1">
      <c r="A25" s="522"/>
      <c r="B25" s="290"/>
      <c r="C25" s="515"/>
      <c r="D25" s="515"/>
      <c r="E25" s="515"/>
      <c r="F25" s="515"/>
      <c r="G25" s="516"/>
      <c r="H25" s="465" t="s">
        <v>463</v>
      </c>
      <c r="I25" s="466"/>
      <c r="J25" s="466"/>
      <c r="K25" s="466"/>
      <c r="L25" s="291"/>
      <c r="M25" s="291"/>
      <c r="N25" s="289"/>
      <c r="O25" s="289"/>
      <c r="P25" s="289"/>
      <c r="Q25" s="289"/>
      <c r="R25" s="289"/>
      <c r="S25" s="299"/>
    </row>
    <row r="26" spans="1:20" s="287" customFormat="1" ht="15" customHeight="1">
      <c r="A26" s="522"/>
      <c r="B26" s="298"/>
      <c r="C26" s="560" t="s">
        <v>462</v>
      </c>
      <c r="D26" s="549"/>
      <c r="E26" s="549"/>
      <c r="F26" s="549"/>
      <c r="G26" s="549"/>
      <c r="H26" s="549"/>
      <c r="I26" s="549"/>
      <c r="J26" s="549"/>
      <c r="K26" s="569"/>
      <c r="L26" s="524"/>
      <c r="M26" s="525"/>
      <c r="N26" s="526"/>
      <c r="O26" s="526"/>
      <c r="P26" s="526"/>
      <c r="Q26" s="526"/>
      <c r="R26" s="526"/>
      <c r="S26" s="526"/>
    </row>
    <row r="27" spans="1:20" ht="15" customHeight="1">
      <c r="A27" s="522"/>
      <c r="B27" s="295"/>
      <c r="C27" s="297"/>
      <c r="D27" s="297"/>
      <c r="E27" s="297"/>
      <c r="F27" s="297"/>
      <c r="G27" s="297"/>
      <c r="H27" s="297"/>
      <c r="I27" s="297"/>
      <c r="J27" s="297"/>
      <c r="K27" s="296"/>
      <c r="L27" s="470" t="s">
        <v>471</v>
      </c>
      <c r="M27" s="470"/>
      <c r="N27" s="537" t="s">
        <v>470</v>
      </c>
      <c r="O27" s="537"/>
      <c r="P27" s="537" t="s">
        <v>469</v>
      </c>
      <c r="Q27" s="537"/>
      <c r="R27" s="517" t="s">
        <v>468</v>
      </c>
      <c r="S27" s="518"/>
    </row>
    <row r="28" spans="1:20" ht="15" customHeight="1">
      <c r="A28" s="522"/>
      <c r="B28" s="295"/>
      <c r="C28" s="294"/>
      <c r="D28" s="294"/>
      <c r="E28" s="294"/>
      <c r="F28" s="294"/>
      <c r="G28" s="294"/>
      <c r="H28" s="294"/>
      <c r="I28" s="294"/>
      <c r="J28" s="294"/>
      <c r="K28" s="293"/>
      <c r="L28" s="292" t="s">
        <v>467</v>
      </c>
      <c r="M28" s="292" t="s">
        <v>466</v>
      </c>
      <c r="N28" s="292" t="s">
        <v>467</v>
      </c>
      <c r="O28" s="292" t="s">
        <v>466</v>
      </c>
      <c r="P28" s="292" t="s">
        <v>467</v>
      </c>
      <c r="Q28" s="292" t="s">
        <v>466</v>
      </c>
      <c r="R28" s="519"/>
      <c r="S28" s="520"/>
    </row>
    <row r="29" spans="1:20" ht="17.100000000000001" customHeight="1">
      <c r="A29" s="522"/>
      <c r="B29" s="290"/>
      <c r="C29" s="513" t="s">
        <v>465</v>
      </c>
      <c r="D29" s="513"/>
      <c r="E29" s="513"/>
      <c r="F29" s="513"/>
      <c r="G29" s="514"/>
      <c r="H29" s="465" t="s">
        <v>464</v>
      </c>
      <c r="I29" s="466"/>
      <c r="J29" s="466"/>
      <c r="K29" s="466"/>
      <c r="L29" s="291"/>
      <c r="M29" s="291"/>
      <c r="N29" s="291"/>
      <c r="O29" s="291"/>
      <c r="P29" s="291"/>
      <c r="Q29" s="291"/>
      <c r="R29" s="534"/>
      <c r="S29" s="535"/>
    </row>
    <row r="30" spans="1:20" ht="17.100000000000001" customHeight="1">
      <c r="A30" s="522"/>
      <c r="B30" s="290"/>
      <c r="C30" s="515"/>
      <c r="D30" s="515"/>
      <c r="E30" s="515"/>
      <c r="F30" s="515"/>
      <c r="G30" s="516"/>
      <c r="H30" s="465" t="s">
        <v>463</v>
      </c>
      <c r="I30" s="466"/>
      <c r="J30" s="466"/>
      <c r="K30" s="466"/>
      <c r="L30" s="289"/>
      <c r="M30" s="289"/>
      <c r="N30" s="289"/>
      <c r="O30" s="289"/>
      <c r="P30" s="536"/>
      <c r="Q30" s="536"/>
      <c r="R30" s="534"/>
      <c r="S30" s="535"/>
    </row>
    <row r="31" spans="1:20" s="287" customFormat="1" ht="15" customHeight="1">
      <c r="A31" s="522"/>
      <c r="B31" s="288"/>
      <c r="C31" s="560" t="s">
        <v>462</v>
      </c>
      <c r="D31" s="549"/>
      <c r="E31" s="549"/>
      <c r="F31" s="549"/>
      <c r="G31" s="549"/>
      <c r="H31" s="549"/>
      <c r="I31" s="549"/>
      <c r="J31" s="549"/>
      <c r="K31" s="549"/>
      <c r="L31" s="526"/>
      <c r="M31" s="526"/>
      <c r="N31" s="526"/>
      <c r="O31" s="526"/>
      <c r="P31" s="527"/>
      <c r="Q31" s="526"/>
      <c r="R31" s="534"/>
      <c r="S31" s="535"/>
    </row>
    <row r="32" spans="1:20" ht="15" customHeight="1">
      <c r="A32" s="522"/>
      <c r="B32" s="472" t="s">
        <v>461</v>
      </c>
      <c r="C32" s="472"/>
      <c r="D32" s="472"/>
      <c r="E32" s="472"/>
      <c r="F32" s="472"/>
      <c r="G32" s="472"/>
      <c r="H32" s="472"/>
      <c r="I32" s="548"/>
      <c r="J32" s="549"/>
      <c r="K32" s="549"/>
      <c r="L32" s="286" t="s">
        <v>444</v>
      </c>
      <c r="M32" s="480" t="s">
        <v>460</v>
      </c>
      <c r="N32" s="481"/>
      <c r="O32" s="481"/>
      <c r="P32" s="473"/>
      <c r="Q32" s="285"/>
      <c r="R32" s="472" t="s">
        <v>459</v>
      </c>
      <c r="S32" s="547"/>
    </row>
    <row r="33" spans="1:20" ht="15" customHeight="1">
      <c r="A33" s="522"/>
      <c r="B33" s="540" t="s">
        <v>458</v>
      </c>
      <c r="C33" s="540"/>
      <c r="D33" s="540"/>
      <c r="E33" s="540"/>
      <c r="F33" s="540"/>
      <c r="G33" s="540"/>
      <c r="H33" s="540"/>
      <c r="I33" s="540"/>
      <c r="J33" s="540"/>
      <c r="K33" s="540"/>
      <c r="L33" s="541"/>
      <c r="M33" s="541"/>
      <c r="N33" s="541"/>
      <c r="O33" s="541"/>
      <c r="P33" s="540"/>
      <c r="Q33" s="540"/>
      <c r="R33" s="540"/>
      <c r="S33" s="542"/>
    </row>
    <row r="34" spans="1:20" ht="15" customHeight="1">
      <c r="A34" s="522"/>
      <c r="B34" s="284"/>
      <c r="C34" s="284"/>
      <c r="D34" s="284"/>
      <c r="E34" s="284"/>
      <c r="F34" s="284"/>
      <c r="G34" s="284"/>
      <c r="H34" s="284"/>
      <c r="I34" s="284"/>
      <c r="J34" s="284"/>
      <c r="K34" s="283"/>
      <c r="L34" s="554" t="s">
        <v>457</v>
      </c>
      <c r="M34" s="555"/>
      <c r="N34" s="556"/>
      <c r="O34" s="470" t="s">
        <v>482</v>
      </c>
      <c r="P34" s="470"/>
      <c r="Q34" s="470"/>
      <c r="R34" s="470"/>
      <c r="S34" s="511"/>
    </row>
    <row r="35" spans="1:20" ht="15" customHeight="1">
      <c r="A35" s="522"/>
      <c r="B35" s="473" t="s">
        <v>455</v>
      </c>
      <c r="C35" s="460" t="s">
        <v>454</v>
      </c>
      <c r="D35" s="460"/>
      <c r="E35" s="460"/>
      <c r="F35" s="460"/>
      <c r="G35" s="460"/>
      <c r="H35" s="460"/>
      <c r="I35" s="460"/>
      <c r="J35" s="460"/>
      <c r="K35" s="460"/>
      <c r="L35" s="532"/>
      <c r="M35" s="533"/>
      <c r="N35" s="282" t="s">
        <v>453</v>
      </c>
      <c r="O35" s="532"/>
      <c r="P35" s="533"/>
      <c r="Q35" s="282" t="s">
        <v>453</v>
      </c>
      <c r="R35" s="512"/>
      <c r="S35" s="511"/>
    </row>
    <row r="36" spans="1:20" ht="15" customHeight="1">
      <c r="A36" s="522"/>
      <c r="B36" s="473"/>
      <c r="C36" s="543" t="s">
        <v>452</v>
      </c>
      <c r="D36" s="543"/>
      <c r="E36" s="543"/>
      <c r="F36" s="543"/>
      <c r="G36" s="543"/>
      <c r="H36" s="543"/>
      <c r="I36" s="543"/>
      <c r="J36" s="543"/>
      <c r="K36" s="543"/>
      <c r="L36" s="532"/>
      <c r="M36" s="533"/>
      <c r="N36" s="282" t="s">
        <v>450</v>
      </c>
      <c r="O36" s="532"/>
      <c r="P36" s="533"/>
      <c r="Q36" s="282" t="s">
        <v>450</v>
      </c>
      <c r="R36" s="512"/>
      <c r="S36" s="511"/>
    </row>
    <row r="37" spans="1:20" ht="15" customHeight="1">
      <c r="A37" s="522"/>
      <c r="B37" s="492" t="s">
        <v>451</v>
      </c>
      <c r="C37" s="466"/>
      <c r="D37" s="466"/>
      <c r="E37" s="466"/>
      <c r="F37" s="466"/>
      <c r="G37" s="466"/>
      <c r="H37" s="466"/>
      <c r="I37" s="466"/>
      <c r="J37" s="466"/>
      <c r="K37" s="466"/>
      <c r="L37" s="532"/>
      <c r="M37" s="533"/>
      <c r="N37" s="282" t="s">
        <v>450</v>
      </c>
      <c r="O37" s="532"/>
      <c r="P37" s="533"/>
      <c r="Q37" s="282" t="s">
        <v>450</v>
      </c>
      <c r="R37" s="512"/>
      <c r="S37" s="511"/>
    </row>
    <row r="38" spans="1:20" ht="15" customHeight="1">
      <c r="A38" s="522"/>
      <c r="B38" s="544" t="s">
        <v>449</v>
      </c>
      <c r="C38" s="546" t="s">
        <v>448</v>
      </c>
      <c r="D38" s="543"/>
      <c r="E38" s="543"/>
      <c r="F38" s="543"/>
      <c r="G38" s="543"/>
      <c r="H38" s="543"/>
      <c r="I38" s="543"/>
      <c r="J38" s="543"/>
      <c r="K38" s="543"/>
      <c r="L38" s="532"/>
      <c r="M38" s="533"/>
      <c r="N38" s="282" t="s">
        <v>446</v>
      </c>
      <c r="O38" s="532"/>
      <c r="P38" s="533"/>
      <c r="Q38" s="282" t="s">
        <v>446</v>
      </c>
      <c r="R38" s="512"/>
      <c r="S38" s="511"/>
    </row>
    <row r="39" spans="1:20" ht="15" customHeight="1">
      <c r="A39" s="522"/>
      <c r="B39" s="545"/>
      <c r="C39" s="546" t="s">
        <v>447</v>
      </c>
      <c r="D39" s="543"/>
      <c r="E39" s="543"/>
      <c r="F39" s="543"/>
      <c r="G39" s="543"/>
      <c r="H39" s="543"/>
      <c r="I39" s="543"/>
      <c r="J39" s="543"/>
      <c r="K39" s="543"/>
      <c r="L39" s="532"/>
      <c r="M39" s="533"/>
      <c r="N39" s="282" t="s">
        <v>446</v>
      </c>
      <c r="O39" s="532"/>
      <c r="P39" s="533"/>
      <c r="Q39" s="282" t="s">
        <v>446</v>
      </c>
      <c r="R39" s="512"/>
      <c r="S39" s="511"/>
    </row>
    <row r="40" spans="1:20" ht="15" customHeight="1" thickBot="1">
      <c r="A40" s="523"/>
      <c r="B40" s="510" t="s">
        <v>445</v>
      </c>
      <c r="C40" s="510"/>
      <c r="D40" s="510"/>
      <c r="E40" s="510"/>
      <c r="F40" s="510"/>
      <c r="G40" s="510"/>
      <c r="H40" s="510"/>
      <c r="I40" s="558"/>
      <c r="J40" s="510"/>
      <c r="K40" s="510"/>
      <c r="L40" s="281" t="s">
        <v>444</v>
      </c>
      <c r="M40" s="280"/>
      <c r="N40" s="510"/>
      <c r="O40" s="510"/>
      <c r="P40" s="510"/>
      <c r="Q40" s="510"/>
      <c r="R40" s="510"/>
      <c r="S40" s="557"/>
    </row>
    <row r="41" spans="1:20" s="302" customFormat="1" ht="15" customHeight="1">
      <c r="A41" s="521" t="s">
        <v>481</v>
      </c>
      <c r="B41" s="566" t="s">
        <v>480</v>
      </c>
      <c r="C41" s="566"/>
      <c r="D41" s="566"/>
      <c r="E41" s="566"/>
      <c r="F41" s="566"/>
      <c r="G41" s="566"/>
      <c r="H41" s="566"/>
      <c r="I41" s="566"/>
      <c r="J41" s="566"/>
      <c r="K41" s="566"/>
      <c r="L41" s="566"/>
      <c r="M41" s="566"/>
      <c r="N41" s="304"/>
      <c r="O41" s="561" t="s">
        <v>479</v>
      </c>
      <c r="P41" s="561"/>
      <c r="Q41" s="303"/>
      <c r="R41" s="561" t="s">
        <v>478</v>
      </c>
      <c r="S41" s="562"/>
      <c r="T41" s="274"/>
    </row>
    <row r="42" spans="1:20" s="302" customFormat="1" ht="15" customHeight="1">
      <c r="A42" s="522"/>
      <c r="B42" s="567" t="s">
        <v>477</v>
      </c>
      <c r="C42" s="567"/>
      <c r="D42" s="567"/>
      <c r="E42" s="567"/>
      <c r="F42" s="567"/>
      <c r="G42" s="567"/>
      <c r="H42" s="567"/>
      <c r="I42" s="567"/>
      <c r="J42" s="567"/>
      <c r="K42" s="567"/>
      <c r="L42" s="567"/>
      <c r="M42" s="567"/>
      <c r="N42" s="567"/>
      <c r="O42" s="567"/>
      <c r="P42" s="567"/>
      <c r="Q42" s="567"/>
      <c r="R42" s="567"/>
      <c r="S42" s="568"/>
      <c r="T42" s="274"/>
    </row>
    <row r="43" spans="1:20" ht="15" customHeight="1">
      <c r="A43" s="522"/>
      <c r="B43" s="475" t="s">
        <v>476</v>
      </c>
      <c r="C43" s="475"/>
      <c r="D43" s="475"/>
      <c r="E43" s="475"/>
      <c r="F43" s="475"/>
      <c r="G43" s="475"/>
      <c r="H43" s="475"/>
      <c r="I43" s="475"/>
      <c r="J43" s="475"/>
      <c r="K43" s="476"/>
      <c r="L43" s="537" t="s">
        <v>475</v>
      </c>
      <c r="M43" s="537"/>
      <c r="N43" s="537" t="s">
        <v>474</v>
      </c>
      <c r="O43" s="537"/>
      <c r="P43" s="537" t="s">
        <v>473</v>
      </c>
      <c r="Q43" s="537"/>
      <c r="R43" s="537" t="s">
        <v>472</v>
      </c>
      <c r="S43" s="563"/>
    </row>
    <row r="44" spans="1:20" ht="15" customHeight="1">
      <c r="A44" s="522"/>
      <c r="B44" s="478"/>
      <c r="C44" s="478"/>
      <c r="D44" s="478"/>
      <c r="E44" s="478"/>
      <c r="F44" s="478"/>
      <c r="G44" s="478"/>
      <c r="H44" s="478"/>
      <c r="I44" s="478"/>
      <c r="J44" s="478"/>
      <c r="K44" s="479"/>
      <c r="L44" s="292" t="s">
        <v>467</v>
      </c>
      <c r="M44" s="292" t="s">
        <v>466</v>
      </c>
      <c r="N44" s="292" t="s">
        <v>467</v>
      </c>
      <c r="O44" s="292" t="s">
        <v>466</v>
      </c>
      <c r="P44" s="292" t="s">
        <v>467</v>
      </c>
      <c r="Q44" s="292" t="s">
        <v>466</v>
      </c>
      <c r="R44" s="292" t="s">
        <v>467</v>
      </c>
      <c r="S44" s="301" t="s">
        <v>466</v>
      </c>
    </row>
    <row r="45" spans="1:20" ht="17.100000000000001" customHeight="1">
      <c r="A45" s="522"/>
      <c r="B45" s="290"/>
      <c r="C45" s="513" t="s">
        <v>465</v>
      </c>
      <c r="D45" s="513"/>
      <c r="E45" s="513"/>
      <c r="F45" s="513"/>
      <c r="G45" s="514"/>
      <c r="H45" s="465" t="s">
        <v>464</v>
      </c>
      <c r="I45" s="466"/>
      <c r="J45" s="466"/>
      <c r="K45" s="466"/>
      <c r="L45" s="291"/>
      <c r="M45" s="291"/>
      <c r="N45" s="291"/>
      <c r="O45" s="291"/>
      <c r="P45" s="291"/>
      <c r="Q45" s="291"/>
      <c r="R45" s="291"/>
      <c r="S45" s="300"/>
    </row>
    <row r="46" spans="1:20" ht="17.100000000000001" customHeight="1">
      <c r="A46" s="522"/>
      <c r="B46" s="290"/>
      <c r="C46" s="515"/>
      <c r="D46" s="515"/>
      <c r="E46" s="515"/>
      <c r="F46" s="515"/>
      <c r="G46" s="516"/>
      <c r="H46" s="465" t="s">
        <v>463</v>
      </c>
      <c r="I46" s="466"/>
      <c r="J46" s="466"/>
      <c r="K46" s="466"/>
      <c r="L46" s="291"/>
      <c r="M46" s="291"/>
      <c r="N46" s="289"/>
      <c r="O46" s="289"/>
      <c r="P46" s="289"/>
      <c r="Q46" s="289"/>
      <c r="R46" s="289"/>
      <c r="S46" s="299"/>
    </row>
    <row r="47" spans="1:20" s="287" customFormat="1" ht="15" customHeight="1">
      <c r="A47" s="522"/>
      <c r="B47" s="298"/>
      <c r="C47" s="560" t="s">
        <v>462</v>
      </c>
      <c r="D47" s="549"/>
      <c r="E47" s="549"/>
      <c r="F47" s="549"/>
      <c r="G47" s="549"/>
      <c r="H47" s="549"/>
      <c r="I47" s="549"/>
      <c r="J47" s="549"/>
      <c r="K47" s="569"/>
      <c r="L47" s="524"/>
      <c r="M47" s="525"/>
      <c r="N47" s="526"/>
      <c r="O47" s="526"/>
      <c r="P47" s="526"/>
      <c r="Q47" s="526"/>
      <c r="R47" s="526"/>
      <c r="S47" s="559"/>
    </row>
    <row r="48" spans="1:20" ht="15" customHeight="1">
      <c r="A48" s="522"/>
      <c r="B48" s="295"/>
      <c r="C48" s="297"/>
      <c r="D48" s="297"/>
      <c r="E48" s="297"/>
      <c r="F48" s="297"/>
      <c r="G48" s="297"/>
      <c r="H48" s="297"/>
      <c r="I48" s="297"/>
      <c r="J48" s="297"/>
      <c r="K48" s="296"/>
      <c r="L48" s="470" t="s">
        <v>471</v>
      </c>
      <c r="M48" s="470"/>
      <c r="N48" s="537" t="s">
        <v>470</v>
      </c>
      <c r="O48" s="537"/>
      <c r="P48" s="537" t="s">
        <v>469</v>
      </c>
      <c r="Q48" s="537"/>
      <c r="R48" s="517" t="s">
        <v>468</v>
      </c>
      <c r="S48" s="518"/>
    </row>
    <row r="49" spans="1:19" ht="15" customHeight="1">
      <c r="A49" s="522"/>
      <c r="B49" s="295"/>
      <c r="C49" s="294"/>
      <c r="D49" s="294"/>
      <c r="E49" s="294"/>
      <c r="F49" s="294"/>
      <c r="G49" s="294"/>
      <c r="H49" s="294"/>
      <c r="I49" s="294"/>
      <c r="J49" s="294"/>
      <c r="K49" s="293"/>
      <c r="L49" s="292" t="s">
        <v>467</v>
      </c>
      <c r="M49" s="292" t="s">
        <v>466</v>
      </c>
      <c r="N49" s="292" t="s">
        <v>467</v>
      </c>
      <c r="O49" s="292" t="s">
        <v>466</v>
      </c>
      <c r="P49" s="292" t="s">
        <v>467</v>
      </c>
      <c r="Q49" s="292" t="s">
        <v>466</v>
      </c>
      <c r="R49" s="519"/>
      <c r="S49" s="520"/>
    </row>
    <row r="50" spans="1:19" ht="17.100000000000001" customHeight="1">
      <c r="A50" s="522"/>
      <c r="B50" s="290"/>
      <c r="C50" s="513" t="s">
        <v>465</v>
      </c>
      <c r="D50" s="513"/>
      <c r="E50" s="513"/>
      <c r="F50" s="513"/>
      <c r="G50" s="514"/>
      <c r="H50" s="465" t="s">
        <v>464</v>
      </c>
      <c r="I50" s="466"/>
      <c r="J50" s="466"/>
      <c r="K50" s="466"/>
      <c r="L50" s="291"/>
      <c r="M50" s="291"/>
      <c r="N50" s="291"/>
      <c r="O50" s="291"/>
      <c r="P50" s="291"/>
      <c r="Q50" s="291"/>
      <c r="R50" s="534"/>
      <c r="S50" s="535"/>
    </row>
    <row r="51" spans="1:19" ht="17.100000000000001" customHeight="1">
      <c r="A51" s="522"/>
      <c r="B51" s="290"/>
      <c r="C51" s="515"/>
      <c r="D51" s="515"/>
      <c r="E51" s="515"/>
      <c r="F51" s="515"/>
      <c r="G51" s="516"/>
      <c r="H51" s="465" t="s">
        <v>463</v>
      </c>
      <c r="I51" s="466"/>
      <c r="J51" s="466"/>
      <c r="K51" s="466"/>
      <c r="L51" s="289"/>
      <c r="M51" s="289"/>
      <c r="N51" s="289"/>
      <c r="O51" s="289"/>
      <c r="P51" s="536"/>
      <c r="Q51" s="536"/>
      <c r="R51" s="534"/>
      <c r="S51" s="535"/>
    </row>
    <row r="52" spans="1:19" s="287" customFormat="1" ht="15" customHeight="1">
      <c r="A52" s="522"/>
      <c r="B52" s="288"/>
      <c r="C52" s="560" t="s">
        <v>462</v>
      </c>
      <c r="D52" s="549"/>
      <c r="E52" s="549"/>
      <c r="F52" s="549"/>
      <c r="G52" s="549"/>
      <c r="H52" s="549"/>
      <c r="I52" s="549"/>
      <c r="J52" s="549"/>
      <c r="K52" s="549"/>
      <c r="L52" s="526"/>
      <c r="M52" s="526"/>
      <c r="N52" s="526"/>
      <c r="O52" s="526"/>
      <c r="P52" s="527"/>
      <c r="Q52" s="526"/>
      <c r="R52" s="534"/>
      <c r="S52" s="535"/>
    </row>
    <row r="53" spans="1:19" ht="15" customHeight="1">
      <c r="A53" s="522"/>
      <c r="B53" s="472" t="s">
        <v>461</v>
      </c>
      <c r="C53" s="472"/>
      <c r="D53" s="472"/>
      <c r="E53" s="472"/>
      <c r="F53" s="472"/>
      <c r="G53" s="472"/>
      <c r="H53" s="472"/>
      <c r="I53" s="548"/>
      <c r="J53" s="549"/>
      <c r="K53" s="549"/>
      <c r="L53" s="286" t="s">
        <v>444</v>
      </c>
      <c r="M53" s="480" t="s">
        <v>460</v>
      </c>
      <c r="N53" s="481"/>
      <c r="O53" s="481"/>
      <c r="P53" s="473"/>
      <c r="Q53" s="285"/>
      <c r="R53" s="472" t="s">
        <v>459</v>
      </c>
      <c r="S53" s="547"/>
    </row>
    <row r="54" spans="1:19" ht="15" customHeight="1">
      <c r="A54" s="522"/>
      <c r="B54" s="540" t="s">
        <v>458</v>
      </c>
      <c r="C54" s="540"/>
      <c r="D54" s="540"/>
      <c r="E54" s="540"/>
      <c r="F54" s="540"/>
      <c r="G54" s="540"/>
      <c r="H54" s="540"/>
      <c r="I54" s="540"/>
      <c r="J54" s="540"/>
      <c r="K54" s="540"/>
      <c r="L54" s="541"/>
      <c r="M54" s="541"/>
      <c r="N54" s="541"/>
      <c r="O54" s="541"/>
      <c r="P54" s="540"/>
      <c r="Q54" s="540"/>
      <c r="R54" s="540"/>
      <c r="S54" s="542"/>
    </row>
    <row r="55" spans="1:19" ht="15" customHeight="1">
      <c r="A55" s="522"/>
      <c r="B55" s="284"/>
      <c r="C55" s="284"/>
      <c r="D55" s="284"/>
      <c r="E55" s="284"/>
      <c r="F55" s="284"/>
      <c r="G55" s="284"/>
      <c r="H55" s="284"/>
      <c r="I55" s="284"/>
      <c r="J55" s="284"/>
      <c r="K55" s="283"/>
      <c r="L55" s="554" t="s">
        <v>457</v>
      </c>
      <c r="M55" s="555"/>
      <c r="N55" s="556"/>
      <c r="O55" s="470" t="s">
        <v>456</v>
      </c>
      <c r="P55" s="470"/>
      <c r="Q55" s="470"/>
      <c r="R55" s="470"/>
      <c r="S55" s="511"/>
    </row>
    <row r="56" spans="1:19" ht="15" customHeight="1">
      <c r="A56" s="522"/>
      <c r="B56" s="473" t="s">
        <v>455</v>
      </c>
      <c r="C56" s="460" t="s">
        <v>454</v>
      </c>
      <c r="D56" s="460"/>
      <c r="E56" s="460"/>
      <c r="F56" s="460"/>
      <c r="G56" s="460"/>
      <c r="H56" s="460"/>
      <c r="I56" s="460"/>
      <c r="J56" s="460"/>
      <c r="K56" s="460"/>
      <c r="L56" s="532"/>
      <c r="M56" s="533"/>
      <c r="N56" s="282" t="s">
        <v>453</v>
      </c>
      <c r="O56" s="532"/>
      <c r="P56" s="533"/>
      <c r="Q56" s="282" t="s">
        <v>453</v>
      </c>
      <c r="R56" s="512"/>
      <c r="S56" s="511"/>
    </row>
    <row r="57" spans="1:19" ht="15" customHeight="1">
      <c r="A57" s="522"/>
      <c r="B57" s="473"/>
      <c r="C57" s="543" t="s">
        <v>452</v>
      </c>
      <c r="D57" s="543"/>
      <c r="E57" s="543"/>
      <c r="F57" s="543"/>
      <c r="G57" s="543"/>
      <c r="H57" s="543"/>
      <c r="I57" s="543"/>
      <c r="J57" s="543"/>
      <c r="K57" s="543"/>
      <c r="L57" s="532"/>
      <c r="M57" s="533"/>
      <c r="N57" s="282" t="s">
        <v>450</v>
      </c>
      <c r="O57" s="532"/>
      <c r="P57" s="533"/>
      <c r="Q57" s="282" t="s">
        <v>450</v>
      </c>
      <c r="R57" s="512"/>
      <c r="S57" s="511"/>
    </row>
    <row r="58" spans="1:19" ht="15" customHeight="1">
      <c r="A58" s="522"/>
      <c r="B58" s="492" t="s">
        <v>451</v>
      </c>
      <c r="C58" s="466"/>
      <c r="D58" s="466"/>
      <c r="E58" s="466"/>
      <c r="F58" s="466"/>
      <c r="G58" s="466"/>
      <c r="H58" s="466"/>
      <c r="I58" s="466"/>
      <c r="J58" s="466"/>
      <c r="K58" s="466"/>
      <c r="L58" s="532"/>
      <c r="M58" s="533"/>
      <c r="N58" s="282" t="s">
        <v>450</v>
      </c>
      <c r="O58" s="532"/>
      <c r="P58" s="533"/>
      <c r="Q58" s="282" t="s">
        <v>450</v>
      </c>
      <c r="R58" s="512"/>
      <c r="S58" s="511"/>
    </row>
    <row r="59" spans="1:19" ht="15" customHeight="1">
      <c r="A59" s="522"/>
      <c r="B59" s="544" t="s">
        <v>449</v>
      </c>
      <c r="C59" s="546" t="s">
        <v>448</v>
      </c>
      <c r="D59" s="543"/>
      <c r="E59" s="543"/>
      <c r="F59" s="543"/>
      <c r="G59" s="543"/>
      <c r="H59" s="543"/>
      <c r="I59" s="543"/>
      <c r="J59" s="543"/>
      <c r="K59" s="543"/>
      <c r="L59" s="532"/>
      <c r="M59" s="533"/>
      <c r="N59" s="282" t="s">
        <v>446</v>
      </c>
      <c r="O59" s="532"/>
      <c r="P59" s="533"/>
      <c r="Q59" s="282" t="s">
        <v>446</v>
      </c>
      <c r="R59" s="512"/>
      <c r="S59" s="511"/>
    </row>
    <row r="60" spans="1:19" ht="15" customHeight="1">
      <c r="A60" s="522"/>
      <c r="B60" s="545"/>
      <c r="C60" s="546" t="s">
        <v>447</v>
      </c>
      <c r="D60" s="543"/>
      <c r="E60" s="543"/>
      <c r="F60" s="543"/>
      <c r="G60" s="543"/>
      <c r="H60" s="543"/>
      <c r="I60" s="543"/>
      <c r="J60" s="543"/>
      <c r="K60" s="543"/>
      <c r="L60" s="532"/>
      <c r="M60" s="533"/>
      <c r="N60" s="282" t="s">
        <v>446</v>
      </c>
      <c r="O60" s="532"/>
      <c r="P60" s="533"/>
      <c r="Q60" s="282" t="s">
        <v>446</v>
      </c>
      <c r="R60" s="512"/>
      <c r="S60" s="511"/>
    </row>
    <row r="61" spans="1:19" ht="15" customHeight="1" thickBot="1">
      <c r="A61" s="523"/>
      <c r="B61" s="510" t="s">
        <v>445</v>
      </c>
      <c r="C61" s="510"/>
      <c r="D61" s="510"/>
      <c r="E61" s="510"/>
      <c r="F61" s="510"/>
      <c r="G61" s="510"/>
      <c r="H61" s="510"/>
      <c r="I61" s="558"/>
      <c r="J61" s="510"/>
      <c r="K61" s="510"/>
      <c r="L61" s="281" t="s">
        <v>444</v>
      </c>
      <c r="M61" s="280"/>
      <c r="N61" s="510"/>
      <c r="O61" s="510"/>
      <c r="P61" s="510"/>
      <c r="Q61" s="510"/>
      <c r="R61" s="510"/>
      <c r="S61" s="557"/>
    </row>
    <row r="62" spans="1:19" ht="15" customHeight="1" thickBot="1">
      <c r="A62" s="529" t="s">
        <v>443</v>
      </c>
      <c r="B62" s="530"/>
      <c r="C62" s="530"/>
      <c r="D62" s="530"/>
      <c r="E62" s="530"/>
      <c r="F62" s="530"/>
      <c r="G62" s="531"/>
      <c r="H62" s="538" t="s">
        <v>442</v>
      </c>
      <c r="I62" s="538"/>
      <c r="J62" s="538"/>
      <c r="K62" s="538"/>
      <c r="L62" s="538"/>
      <c r="M62" s="538"/>
      <c r="N62" s="538"/>
      <c r="O62" s="538"/>
      <c r="P62" s="538"/>
      <c r="Q62" s="538"/>
      <c r="R62" s="538"/>
      <c r="S62" s="539"/>
    </row>
    <row r="63" spans="1:19" ht="12.75" customHeight="1">
      <c r="A63" s="275"/>
      <c r="B63" s="275"/>
      <c r="C63" s="275"/>
      <c r="D63" s="275"/>
      <c r="E63" s="275"/>
      <c r="F63" s="275"/>
      <c r="G63" s="275"/>
      <c r="H63" s="275"/>
      <c r="I63" s="275"/>
      <c r="J63" s="275"/>
      <c r="K63" s="275"/>
      <c r="L63" s="275"/>
      <c r="M63" s="275"/>
      <c r="N63" s="275"/>
      <c r="O63" s="275"/>
      <c r="P63" s="275"/>
      <c r="Q63" s="275"/>
      <c r="R63" s="275"/>
      <c r="S63" s="275"/>
    </row>
    <row r="64" spans="1:19" s="276" customFormat="1" ht="17.100000000000001" customHeight="1">
      <c r="A64" s="279" t="s">
        <v>441</v>
      </c>
      <c r="B64" s="550" t="s">
        <v>440</v>
      </c>
      <c r="C64" s="551"/>
      <c r="D64" s="551"/>
      <c r="E64" s="551"/>
      <c r="F64" s="551"/>
      <c r="G64" s="551"/>
      <c r="H64" s="551"/>
      <c r="I64" s="551"/>
      <c r="J64" s="551"/>
      <c r="K64" s="551"/>
      <c r="L64" s="551"/>
      <c r="M64" s="551"/>
      <c r="N64" s="551"/>
      <c r="O64" s="551"/>
      <c r="P64" s="551"/>
      <c r="Q64" s="551"/>
      <c r="R64" s="551"/>
      <c r="S64" s="551"/>
    </row>
    <row r="65" spans="1:19" s="276" customFormat="1" ht="17.100000000000001" customHeight="1">
      <c r="A65" s="277"/>
      <c r="B65" s="551"/>
      <c r="C65" s="551"/>
      <c r="D65" s="551"/>
      <c r="E65" s="551"/>
      <c r="F65" s="551"/>
      <c r="G65" s="551"/>
      <c r="H65" s="551"/>
      <c r="I65" s="551"/>
      <c r="J65" s="551"/>
      <c r="K65" s="551"/>
      <c r="L65" s="551"/>
      <c r="M65" s="551"/>
      <c r="N65" s="551"/>
      <c r="O65" s="551"/>
      <c r="P65" s="551"/>
      <c r="Q65" s="551"/>
      <c r="R65" s="551"/>
      <c r="S65" s="551"/>
    </row>
    <row r="66" spans="1:19" s="276" customFormat="1" ht="17.100000000000001" customHeight="1">
      <c r="A66" s="278"/>
      <c r="B66" s="551"/>
      <c r="C66" s="551"/>
      <c r="D66" s="551"/>
      <c r="E66" s="551"/>
      <c r="F66" s="551"/>
      <c r="G66" s="551"/>
      <c r="H66" s="551"/>
      <c r="I66" s="551"/>
      <c r="J66" s="551"/>
      <c r="K66" s="551"/>
      <c r="L66" s="551"/>
      <c r="M66" s="551"/>
      <c r="N66" s="551"/>
      <c r="O66" s="551"/>
      <c r="P66" s="551"/>
      <c r="Q66" s="551"/>
      <c r="R66" s="551"/>
      <c r="S66" s="551"/>
    </row>
    <row r="67" spans="1:19" s="276" customFormat="1" ht="17.100000000000001" customHeight="1">
      <c r="A67" s="277"/>
      <c r="B67" s="551"/>
      <c r="C67" s="551"/>
      <c r="D67" s="551"/>
      <c r="E67" s="551"/>
      <c r="F67" s="551"/>
      <c r="G67" s="551"/>
      <c r="H67" s="551"/>
      <c r="I67" s="551"/>
      <c r="J67" s="551"/>
      <c r="K67" s="551"/>
      <c r="L67" s="551"/>
      <c r="M67" s="551"/>
      <c r="N67" s="551"/>
      <c r="O67" s="551"/>
      <c r="P67" s="551"/>
      <c r="Q67" s="551"/>
      <c r="R67" s="551"/>
      <c r="S67" s="551"/>
    </row>
    <row r="68" spans="1:19" s="276" customFormat="1" ht="17.100000000000001" customHeight="1">
      <c r="A68" s="278"/>
      <c r="B68" s="551"/>
      <c r="C68" s="551"/>
      <c r="D68" s="551"/>
      <c r="E68" s="551"/>
      <c r="F68" s="551"/>
      <c r="G68" s="551"/>
      <c r="H68" s="551"/>
      <c r="I68" s="551"/>
      <c r="J68" s="551"/>
      <c r="K68" s="551"/>
      <c r="L68" s="551"/>
      <c r="M68" s="551"/>
      <c r="N68" s="551"/>
      <c r="O68" s="551"/>
      <c r="P68" s="551"/>
      <c r="Q68" s="551"/>
      <c r="R68" s="551"/>
      <c r="S68" s="551"/>
    </row>
    <row r="69" spans="1:19" s="276" customFormat="1" ht="17.100000000000001" customHeight="1">
      <c r="A69" s="277"/>
      <c r="B69" s="551"/>
      <c r="C69" s="551"/>
      <c r="D69" s="551"/>
      <c r="E69" s="551"/>
      <c r="F69" s="551"/>
      <c r="G69" s="551"/>
      <c r="H69" s="551"/>
      <c r="I69" s="551"/>
      <c r="J69" s="551"/>
      <c r="K69" s="551"/>
      <c r="L69" s="551"/>
      <c r="M69" s="551"/>
      <c r="N69" s="551"/>
      <c r="O69" s="551"/>
      <c r="P69" s="551"/>
      <c r="Q69" s="551"/>
      <c r="R69" s="551"/>
      <c r="S69" s="551"/>
    </row>
    <row r="70" spans="1:19" s="276" customFormat="1" ht="17.100000000000001" customHeight="1">
      <c r="A70" s="277"/>
      <c r="B70" s="551"/>
      <c r="C70" s="551"/>
      <c r="D70" s="551"/>
      <c r="E70" s="551"/>
      <c r="F70" s="551"/>
      <c r="G70" s="551"/>
      <c r="H70" s="551"/>
      <c r="I70" s="551"/>
      <c r="J70" s="551"/>
      <c r="K70" s="551"/>
      <c r="L70" s="551"/>
      <c r="M70" s="551"/>
      <c r="N70" s="551"/>
      <c r="O70" s="551"/>
      <c r="P70" s="551"/>
      <c r="Q70" s="551"/>
      <c r="R70" s="551"/>
      <c r="S70" s="551"/>
    </row>
    <row r="71" spans="1:19">
      <c r="A71" s="275"/>
      <c r="B71" s="275"/>
      <c r="C71" s="275"/>
      <c r="D71" s="275"/>
      <c r="E71" s="275"/>
      <c r="F71" s="275"/>
      <c r="G71" s="275"/>
      <c r="H71" s="275"/>
      <c r="I71" s="275"/>
      <c r="J71" s="275"/>
      <c r="K71" s="275"/>
      <c r="L71" s="275"/>
      <c r="M71" s="275"/>
      <c r="N71" s="275"/>
      <c r="O71" s="275"/>
      <c r="P71" s="275"/>
      <c r="Q71" s="275"/>
      <c r="R71" s="275"/>
      <c r="S71" s="275"/>
    </row>
  </sheetData>
  <mergeCells count="176">
    <mergeCell ref="I16:K16"/>
    <mergeCell ref="P16:Q16"/>
    <mergeCell ref="R16:S16"/>
    <mergeCell ref="L16:O16"/>
    <mergeCell ref="B61:H61"/>
    <mergeCell ref="N61:S61"/>
    <mergeCell ref="B54:S54"/>
    <mergeCell ref="L55:N55"/>
    <mergeCell ref="O55:Q55"/>
    <mergeCell ref="R41:S41"/>
    <mergeCell ref="A41:A61"/>
    <mergeCell ref="B41:M41"/>
    <mergeCell ref="B42:S42"/>
    <mergeCell ref="B43:K44"/>
    <mergeCell ref="L43:M43"/>
    <mergeCell ref="N43:O43"/>
    <mergeCell ref="P43:Q43"/>
    <mergeCell ref="R43:S43"/>
    <mergeCell ref="C45:G46"/>
    <mergeCell ref="A18:A19"/>
    <mergeCell ref="I40:K40"/>
    <mergeCell ref="O20:P20"/>
    <mergeCell ref="B22:K23"/>
    <mergeCell ref="O39:P39"/>
    <mergeCell ref="C31:K31"/>
    <mergeCell ref="M32:P32"/>
    <mergeCell ref="O58:P58"/>
    <mergeCell ref="O41:P41"/>
    <mergeCell ref="C50:G51"/>
    <mergeCell ref="H50:K50"/>
    <mergeCell ref="H51:K51"/>
    <mergeCell ref="P51:Q51"/>
    <mergeCell ref="L52:M52"/>
    <mergeCell ref="N52:O52"/>
    <mergeCell ref="P52:Q52"/>
    <mergeCell ref="B56:B57"/>
    <mergeCell ref="C56:K56"/>
    <mergeCell ref="L56:M56"/>
    <mergeCell ref="O56:P56"/>
    <mergeCell ref="C57:K57"/>
    <mergeCell ref="L57:M57"/>
    <mergeCell ref="O57:P57"/>
    <mergeCell ref="B58:K58"/>
    <mergeCell ref="L60:M60"/>
    <mergeCell ref="O60:P60"/>
    <mergeCell ref="R48:S49"/>
    <mergeCell ref="C52:K52"/>
    <mergeCell ref="R20:S20"/>
    <mergeCell ref="L22:M22"/>
    <mergeCell ref="N22:O22"/>
    <mergeCell ref="P22:Q22"/>
    <mergeCell ref="R22:S22"/>
    <mergeCell ref="B20:M20"/>
    <mergeCell ref="B21:S21"/>
    <mergeCell ref="C26:K26"/>
    <mergeCell ref="C29:G30"/>
    <mergeCell ref="I32:K32"/>
    <mergeCell ref="R50:S52"/>
    <mergeCell ref="R55:S60"/>
    <mergeCell ref="L58:M58"/>
    <mergeCell ref="H45:K45"/>
    <mergeCell ref="H46:K46"/>
    <mergeCell ref="C47:K47"/>
    <mergeCell ref="L47:M47"/>
    <mergeCell ref="N47:O47"/>
    <mergeCell ref="R53:S53"/>
    <mergeCell ref="I53:K53"/>
    <mergeCell ref="B64:S70"/>
    <mergeCell ref="N19:O19"/>
    <mergeCell ref="L35:M35"/>
    <mergeCell ref="C39:K39"/>
    <mergeCell ref="L34:N34"/>
    <mergeCell ref="L36:M36"/>
    <mergeCell ref="L38:M38"/>
    <mergeCell ref="N40:S40"/>
    <mergeCell ref="C60:K60"/>
    <mergeCell ref="P47:Q47"/>
    <mergeCell ref="B53:H53"/>
    <mergeCell ref="M53:P53"/>
    <mergeCell ref="B59:B60"/>
    <mergeCell ref="C59:K59"/>
    <mergeCell ref="L59:M59"/>
    <mergeCell ref="O59:P59"/>
    <mergeCell ref="R32:S32"/>
    <mergeCell ref="I61:K61"/>
    <mergeCell ref="R47:S47"/>
    <mergeCell ref="L48:M48"/>
    <mergeCell ref="N48:O48"/>
    <mergeCell ref="P48:Q48"/>
    <mergeCell ref="A62:G62"/>
    <mergeCell ref="O35:P35"/>
    <mergeCell ref="O36:P36"/>
    <mergeCell ref="O37:P37"/>
    <mergeCell ref="B18:H18"/>
    <mergeCell ref="R29:S31"/>
    <mergeCell ref="P30:Q30"/>
    <mergeCell ref="L31:M31"/>
    <mergeCell ref="N31:O31"/>
    <mergeCell ref="H29:K29"/>
    <mergeCell ref="H30:K30"/>
    <mergeCell ref="P27:Q27"/>
    <mergeCell ref="O38:P38"/>
    <mergeCell ref="H62:S62"/>
    <mergeCell ref="R26:S26"/>
    <mergeCell ref="L27:M27"/>
    <mergeCell ref="N27:O27"/>
    <mergeCell ref="O34:Q34"/>
    <mergeCell ref="B33:S33"/>
    <mergeCell ref="L37:M37"/>
    <mergeCell ref="L39:M39"/>
    <mergeCell ref="B35:B36"/>
    <mergeCell ref="C35:K35"/>
    <mergeCell ref="C36:K36"/>
    <mergeCell ref="B40:H40"/>
    <mergeCell ref="R34:S39"/>
    <mergeCell ref="C24:G25"/>
    <mergeCell ref="R27:S28"/>
    <mergeCell ref="A20:A40"/>
    <mergeCell ref="B32:H32"/>
    <mergeCell ref="H24:K24"/>
    <mergeCell ref="H25:K25"/>
    <mergeCell ref="L26:M26"/>
    <mergeCell ref="N26:O26"/>
    <mergeCell ref="P26:Q26"/>
    <mergeCell ref="P31:Q31"/>
    <mergeCell ref="B37:K37"/>
    <mergeCell ref="B38:B39"/>
    <mergeCell ref="C38:K38"/>
    <mergeCell ref="A1:S1"/>
    <mergeCell ref="A2:A9"/>
    <mergeCell ref="A10:A15"/>
    <mergeCell ref="F5:K6"/>
    <mergeCell ref="Q5:S6"/>
    <mergeCell ref="M5:O6"/>
    <mergeCell ref="B2:E2"/>
    <mergeCell ref="O4:S4"/>
    <mergeCell ref="F8:H8"/>
    <mergeCell ref="F9:H9"/>
    <mergeCell ref="N14:S14"/>
    <mergeCell ref="L13:O13"/>
    <mergeCell ref="B13:H15"/>
    <mergeCell ref="I13:K13"/>
    <mergeCell ref="I15:M15"/>
    <mergeCell ref="N10:N12"/>
    <mergeCell ref="B10:E10"/>
    <mergeCell ref="B11:E11"/>
    <mergeCell ref="N15:S15"/>
    <mergeCell ref="P13:Q13"/>
    <mergeCell ref="I14:M14"/>
    <mergeCell ref="I9:S9"/>
    <mergeCell ref="P8:S8"/>
    <mergeCell ref="I8:L8"/>
    <mergeCell ref="I18:M18"/>
    <mergeCell ref="I19:M19"/>
    <mergeCell ref="B12:E12"/>
    <mergeCell ref="R13:S13"/>
    <mergeCell ref="B19:H19"/>
    <mergeCell ref="I17:M17"/>
    <mergeCell ref="B3:E3"/>
    <mergeCell ref="B4:E7"/>
    <mergeCell ref="F2:S2"/>
    <mergeCell ref="F3:S3"/>
    <mergeCell ref="F4:H4"/>
    <mergeCell ref="F7:S7"/>
    <mergeCell ref="B8:E9"/>
    <mergeCell ref="I4:K4"/>
    <mergeCell ref="P18:S18"/>
    <mergeCell ref="P19:S19"/>
    <mergeCell ref="N18:O18"/>
    <mergeCell ref="F10:M10"/>
    <mergeCell ref="F11:M11"/>
    <mergeCell ref="F12:M12"/>
    <mergeCell ref="O12:S12"/>
    <mergeCell ref="A16:E16"/>
    <mergeCell ref="A17:E17"/>
    <mergeCell ref="P17:Q17"/>
  </mergeCells>
  <phoneticPr fontId="2"/>
  <printOptions horizontalCentered="1"/>
  <pageMargins left="0.70866141732283472" right="0.51181102362204722" top="0.74803149606299213" bottom="0.55118110236220474"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38100</xdr:colOff>
                    <xdr:row>14</xdr:row>
                    <xdr:rowOff>142875</xdr:rowOff>
                  </from>
                  <to>
                    <xdr:col>7</xdr:col>
                    <xdr:colOff>9525</xdr:colOff>
                    <xdr:row>15</xdr:row>
                    <xdr:rowOff>209550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123825</xdr:colOff>
                    <xdr:row>14</xdr:row>
                    <xdr:rowOff>142875</xdr:rowOff>
                  </from>
                  <to>
                    <xdr:col>8</xdr:col>
                    <xdr:colOff>152400</xdr:colOff>
                    <xdr:row>15</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17</xdr:col>
                    <xdr:colOff>28575</xdr:colOff>
                    <xdr:row>15</xdr:row>
                    <xdr:rowOff>142875</xdr:rowOff>
                  </from>
                  <to>
                    <xdr:col>18</xdr:col>
                    <xdr:colOff>0</xdr:colOff>
                    <xdr:row>16</xdr:row>
                    <xdr:rowOff>180975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9525</xdr:colOff>
                    <xdr:row>15</xdr:row>
                    <xdr:rowOff>142875</xdr:rowOff>
                  </from>
                  <to>
                    <xdr:col>19</xdr:col>
                    <xdr:colOff>0</xdr:colOff>
                    <xdr:row>16</xdr:row>
                    <xdr:rowOff>180975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619125</xdr:colOff>
                    <xdr:row>18</xdr:row>
                    <xdr:rowOff>238125</xdr:rowOff>
                  </from>
                  <to>
                    <xdr:col>14</xdr:col>
                    <xdr:colOff>219075</xdr:colOff>
                    <xdr:row>20</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17</xdr:col>
                    <xdr:colOff>9525</xdr:colOff>
                    <xdr:row>18</xdr:row>
                    <xdr:rowOff>238125</xdr:rowOff>
                  </from>
                  <to>
                    <xdr:col>17</xdr:col>
                    <xdr:colOff>276225</xdr:colOff>
                    <xdr:row>20</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619125</xdr:colOff>
                    <xdr:row>39</xdr:row>
                    <xdr:rowOff>152400</xdr:rowOff>
                  </from>
                  <to>
                    <xdr:col>14</xdr:col>
                    <xdr:colOff>219075</xdr:colOff>
                    <xdr:row>41</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17</xdr:col>
                    <xdr:colOff>9525</xdr:colOff>
                    <xdr:row>39</xdr:row>
                    <xdr:rowOff>152400</xdr:rowOff>
                  </from>
                  <to>
                    <xdr:col>17</xdr:col>
                    <xdr:colOff>276225</xdr:colOff>
                    <xdr:row>41</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38100</xdr:colOff>
                    <xdr:row>15</xdr:row>
                    <xdr:rowOff>142875</xdr:rowOff>
                  </from>
                  <to>
                    <xdr:col>7</xdr:col>
                    <xdr:colOff>19050</xdr:colOff>
                    <xdr:row>16</xdr:row>
                    <xdr:rowOff>161925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123825</xdr:colOff>
                    <xdr:row>15</xdr:row>
                    <xdr:rowOff>142875</xdr:rowOff>
                  </from>
                  <to>
                    <xdr:col>8</xdr:col>
                    <xdr:colOff>152400</xdr:colOff>
                    <xdr:row>16</xdr:row>
                    <xdr:rowOff>161925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13</xdr:col>
                    <xdr:colOff>238125</xdr:colOff>
                    <xdr:row>15</xdr:row>
                    <xdr:rowOff>142875</xdr:rowOff>
                  </from>
                  <to>
                    <xdr:col>14</xdr:col>
                    <xdr:colOff>47625</xdr:colOff>
                    <xdr:row>16</xdr:row>
                    <xdr:rowOff>161925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104775</xdr:colOff>
                    <xdr:row>15</xdr:row>
                    <xdr:rowOff>142875</xdr:rowOff>
                  </from>
                  <to>
                    <xdr:col>15</xdr:col>
                    <xdr:colOff>0</xdr:colOff>
                    <xdr:row>16</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Normal="55" zoomScaleSheetLayoutView="100" workbookViewId="0"/>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784" t="s">
        <v>159</v>
      </c>
      <c r="AY1" s="785"/>
      <c r="AZ1" s="785"/>
      <c r="BA1" s="785"/>
      <c r="BB1" s="785"/>
      <c r="BC1" s="785"/>
      <c r="BD1" s="785"/>
      <c r="BE1" s="785"/>
      <c r="BF1" s="785"/>
      <c r="BG1" s="785"/>
      <c r="BH1" s="785"/>
      <c r="BI1" s="785"/>
      <c r="BJ1" s="785"/>
      <c r="BK1" s="785"/>
      <c r="BL1" s="785"/>
      <c r="BM1" s="785"/>
      <c r="BN1" s="9" t="s">
        <v>2</v>
      </c>
    </row>
    <row r="2" spans="2:71" s="8" customFormat="1" ht="20.25" customHeight="1">
      <c r="N2" s="7"/>
      <c r="Q2" s="7"/>
      <c r="R2" s="7"/>
      <c r="T2" s="9"/>
      <c r="U2" s="9"/>
      <c r="V2" s="9"/>
      <c r="W2" s="9"/>
      <c r="X2" s="9"/>
      <c r="Y2" s="9"/>
      <c r="Z2" s="9"/>
      <c r="AA2" s="9"/>
      <c r="AF2" s="142" t="s">
        <v>27</v>
      </c>
      <c r="AG2" s="786">
        <v>3</v>
      </c>
      <c r="AH2" s="786"/>
      <c r="AI2" s="142" t="s">
        <v>28</v>
      </c>
      <c r="AJ2" s="787">
        <f>IF(AG2=0,"",YEAR(DATE(2018+AG2,1,1)))</f>
        <v>2021</v>
      </c>
      <c r="AK2" s="787"/>
      <c r="AL2" s="143" t="s">
        <v>29</v>
      </c>
      <c r="AM2" s="143" t="s">
        <v>1</v>
      </c>
      <c r="AN2" s="786">
        <v>4</v>
      </c>
      <c r="AO2" s="786"/>
      <c r="AP2" s="143" t="s">
        <v>24</v>
      </c>
      <c r="AW2" s="9" t="s">
        <v>31</v>
      </c>
      <c r="AX2" s="786" t="s">
        <v>202</v>
      </c>
      <c r="AY2" s="786"/>
      <c r="AZ2" s="786"/>
      <c r="BA2" s="786"/>
      <c r="BB2" s="786"/>
      <c r="BC2" s="786"/>
      <c r="BD2" s="786"/>
      <c r="BE2" s="786"/>
      <c r="BF2" s="786"/>
      <c r="BG2" s="786"/>
      <c r="BH2" s="786"/>
      <c r="BI2" s="786"/>
      <c r="BJ2" s="786"/>
      <c r="BK2" s="786"/>
      <c r="BL2" s="786"/>
      <c r="BM2" s="786"/>
      <c r="BN2" s="9" t="s">
        <v>2</v>
      </c>
      <c r="BO2" s="9"/>
      <c r="BP2" s="9"/>
      <c r="BQ2" s="9"/>
    </row>
    <row r="3" spans="2:71" s="8" customFormat="1" ht="20.25" customHeight="1">
      <c r="N3" s="7"/>
      <c r="Q3" s="7"/>
      <c r="S3" s="9"/>
      <c r="T3" s="9"/>
      <c r="U3" s="9"/>
      <c r="V3" s="9"/>
      <c r="W3" s="9"/>
      <c r="X3" s="9"/>
      <c r="Y3" s="9"/>
      <c r="AG3" s="15"/>
      <c r="AH3" s="15"/>
      <c r="AI3" s="16"/>
      <c r="AJ3" s="17"/>
      <c r="AK3" s="16"/>
      <c r="BH3" s="18" t="s">
        <v>21</v>
      </c>
      <c r="BI3" s="788" t="s">
        <v>239</v>
      </c>
      <c r="BJ3" s="657"/>
      <c r="BK3" s="657"/>
      <c r="BL3" s="789"/>
      <c r="BM3" s="9"/>
    </row>
    <row r="4" spans="2:71" s="8" customFormat="1" ht="20.25" customHeight="1">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788" t="s">
        <v>240</v>
      </c>
      <c r="BJ4" s="657"/>
      <c r="BK4" s="657"/>
      <c r="BL4" s="789"/>
      <c r="BM4" s="9"/>
    </row>
    <row r="5" spans="2:71" s="8" customFormat="1" ht="9" customHeight="1">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618">
        <v>40</v>
      </c>
      <c r="BF6" s="619"/>
      <c r="BG6" s="2" t="s">
        <v>22</v>
      </c>
      <c r="BH6" s="6"/>
      <c r="BI6" s="618">
        <v>160</v>
      </c>
      <c r="BJ6" s="619"/>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782">
        <f>DAY(EOMONTH(DATE(AJ2,AN2,1),0))</f>
        <v>30</v>
      </c>
      <c r="BJ8" s="783"/>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618">
        <v>36</v>
      </c>
      <c r="BJ10" s="619"/>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761" t="s">
        <v>20</v>
      </c>
      <c r="C12" s="764" t="s">
        <v>274</v>
      </c>
      <c r="D12" s="752" t="s">
        <v>275</v>
      </c>
      <c r="E12" s="767"/>
      <c r="F12" s="768"/>
      <c r="G12" s="752" t="s">
        <v>276</v>
      </c>
      <c r="H12" s="625"/>
      <c r="I12" s="144"/>
      <c r="J12" s="145"/>
      <c r="K12" s="144"/>
      <c r="L12" s="145"/>
      <c r="M12" s="775" t="s">
        <v>277</v>
      </c>
      <c r="N12" s="776"/>
      <c r="O12" s="623" t="s">
        <v>278</v>
      </c>
      <c r="P12" s="624"/>
      <c r="Q12" s="624"/>
      <c r="R12" s="625"/>
      <c r="S12" s="623" t="s">
        <v>279</v>
      </c>
      <c r="T12" s="624"/>
      <c r="U12" s="624"/>
      <c r="V12" s="624"/>
      <c r="W12" s="625"/>
      <c r="X12" s="198"/>
      <c r="Y12" s="198"/>
      <c r="Z12" s="199"/>
      <c r="AA12" s="781" t="s">
        <v>280</v>
      </c>
      <c r="AB12" s="767"/>
      <c r="AC12" s="767"/>
      <c r="AD12" s="767"/>
      <c r="AE12" s="767"/>
      <c r="AF12" s="767"/>
      <c r="AG12" s="767"/>
      <c r="AH12" s="767"/>
      <c r="AI12" s="767"/>
      <c r="AJ12" s="767"/>
      <c r="AK12" s="767"/>
      <c r="AL12" s="767"/>
      <c r="AM12" s="767"/>
      <c r="AN12" s="767"/>
      <c r="AO12" s="767"/>
      <c r="AP12" s="767"/>
      <c r="AQ12" s="767"/>
      <c r="AR12" s="767"/>
      <c r="AS12" s="767"/>
      <c r="AT12" s="767"/>
      <c r="AU12" s="767"/>
      <c r="AV12" s="767"/>
      <c r="AW12" s="767"/>
      <c r="AX12" s="767"/>
      <c r="AY12" s="767"/>
      <c r="AZ12" s="767"/>
      <c r="BA12" s="767"/>
      <c r="BB12" s="767"/>
      <c r="BC12" s="767"/>
      <c r="BD12" s="767"/>
      <c r="BE12" s="767"/>
      <c r="BF12" s="740" t="str">
        <f>IF(BI3="４週","(12)1～4週目の勤務時間数合計","(12)1か月の勤務時間数　合計")</f>
        <v>(12)1～4週目の勤務時間数合計</v>
      </c>
      <c r="BG12" s="741"/>
      <c r="BH12" s="746" t="s">
        <v>281</v>
      </c>
      <c r="BI12" s="747"/>
      <c r="BJ12" s="752" t="s">
        <v>282</v>
      </c>
      <c r="BK12" s="624"/>
      <c r="BL12" s="624"/>
      <c r="BM12" s="624"/>
      <c r="BN12" s="753"/>
    </row>
    <row r="13" spans="2:71" ht="20.25" customHeight="1">
      <c r="B13" s="762"/>
      <c r="C13" s="765"/>
      <c r="D13" s="769"/>
      <c r="E13" s="770"/>
      <c r="F13" s="771"/>
      <c r="G13" s="754"/>
      <c r="H13" s="628"/>
      <c r="I13" s="146"/>
      <c r="J13" s="147"/>
      <c r="K13" s="146"/>
      <c r="L13" s="147"/>
      <c r="M13" s="777"/>
      <c r="N13" s="778"/>
      <c r="O13" s="626"/>
      <c r="P13" s="627"/>
      <c r="Q13" s="627"/>
      <c r="R13" s="628"/>
      <c r="S13" s="626"/>
      <c r="T13" s="627"/>
      <c r="U13" s="627"/>
      <c r="V13" s="627"/>
      <c r="W13" s="628"/>
      <c r="X13" s="200"/>
      <c r="Y13" s="200"/>
      <c r="Z13" s="201"/>
      <c r="AA13" s="758" t="s">
        <v>11</v>
      </c>
      <c r="AB13" s="758"/>
      <c r="AC13" s="758"/>
      <c r="AD13" s="758"/>
      <c r="AE13" s="758"/>
      <c r="AF13" s="758"/>
      <c r="AG13" s="759"/>
      <c r="AH13" s="760" t="s">
        <v>12</v>
      </c>
      <c r="AI13" s="758"/>
      <c r="AJ13" s="758"/>
      <c r="AK13" s="758"/>
      <c r="AL13" s="758"/>
      <c r="AM13" s="758"/>
      <c r="AN13" s="759"/>
      <c r="AO13" s="760" t="s">
        <v>13</v>
      </c>
      <c r="AP13" s="758"/>
      <c r="AQ13" s="758"/>
      <c r="AR13" s="758"/>
      <c r="AS13" s="758"/>
      <c r="AT13" s="758"/>
      <c r="AU13" s="759"/>
      <c r="AV13" s="760" t="s">
        <v>14</v>
      </c>
      <c r="AW13" s="758"/>
      <c r="AX13" s="758"/>
      <c r="AY13" s="758"/>
      <c r="AZ13" s="758"/>
      <c r="BA13" s="758"/>
      <c r="BB13" s="759"/>
      <c r="BC13" s="760" t="s">
        <v>15</v>
      </c>
      <c r="BD13" s="758"/>
      <c r="BE13" s="758"/>
      <c r="BF13" s="742"/>
      <c r="BG13" s="743"/>
      <c r="BH13" s="748"/>
      <c r="BI13" s="749"/>
      <c r="BJ13" s="754"/>
      <c r="BK13" s="627"/>
      <c r="BL13" s="627"/>
      <c r="BM13" s="627"/>
      <c r="BN13" s="755"/>
    </row>
    <row r="14" spans="2:71" ht="20.25" customHeight="1">
      <c r="B14" s="762"/>
      <c r="C14" s="765"/>
      <c r="D14" s="769"/>
      <c r="E14" s="770"/>
      <c r="F14" s="771"/>
      <c r="G14" s="754"/>
      <c r="H14" s="628"/>
      <c r="I14" s="146"/>
      <c r="J14" s="147"/>
      <c r="K14" s="146"/>
      <c r="L14" s="147"/>
      <c r="M14" s="777"/>
      <c r="N14" s="778"/>
      <c r="O14" s="626"/>
      <c r="P14" s="627"/>
      <c r="Q14" s="627"/>
      <c r="R14" s="628"/>
      <c r="S14" s="626"/>
      <c r="T14" s="627"/>
      <c r="U14" s="627"/>
      <c r="V14" s="627"/>
      <c r="W14" s="628"/>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742"/>
      <c r="BG14" s="743"/>
      <c r="BH14" s="748"/>
      <c r="BI14" s="749"/>
      <c r="BJ14" s="754"/>
      <c r="BK14" s="627"/>
      <c r="BL14" s="627"/>
      <c r="BM14" s="627"/>
      <c r="BN14" s="755"/>
    </row>
    <row r="15" spans="2:71" ht="20.25" hidden="1" customHeight="1">
      <c r="B15" s="762"/>
      <c r="C15" s="765"/>
      <c r="D15" s="769"/>
      <c r="E15" s="770"/>
      <c r="F15" s="771"/>
      <c r="G15" s="754"/>
      <c r="H15" s="628"/>
      <c r="I15" s="146"/>
      <c r="J15" s="147"/>
      <c r="K15" s="146"/>
      <c r="L15" s="147"/>
      <c r="M15" s="777"/>
      <c r="N15" s="778"/>
      <c r="O15" s="626"/>
      <c r="P15" s="627"/>
      <c r="Q15" s="627"/>
      <c r="R15" s="628"/>
      <c r="S15" s="626"/>
      <c r="T15" s="627"/>
      <c r="U15" s="627"/>
      <c r="V15" s="627"/>
      <c r="W15" s="628"/>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742"/>
      <c r="BG15" s="743"/>
      <c r="BH15" s="748"/>
      <c r="BI15" s="749"/>
      <c r="BJ15" s="754"/>
      <c r="BK15" s="627"/>
      <c r="BL15" s="627"/>
      <c r="BM15" s="627"/>
      <c r="BN15" s="755"/>
    </row>
    <row r="16" spans="2:71" ht="20.25" customHeight="1" thickBot="1">
      <c r="B16" s="763"/>
      <c r="C16" s="766"/>
      <c r="D16" s="772"/>
      <c r="E16" s="773"/>
      <c r="F16" s="774"/>
      <c r="G16" s="756"/>
      <c r="H16" s="631"/>
      <c r="I16" s="148"/>
      <c r="J16" s="149"/>
      <c r="K16" s="148"/>
      <c r="L16" s="149"/>
      <c r="M16" s="779"/>
      <c r="N16" s="780"/>
      <c r="O16" s="629"/>
      <c r="P16" s="630"/>
      <c r="Q16" s="630"/>
      <c r="R16" s="631"/>
      <c r="S16" s="629"/>
      <c r="T16" s="630"/>
      <c r="U16" s="630"/>
      <c r="V16" s="630"/>
      <c r="W16" s="631"/>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744"/>
      <c r="BG16" s="745"/>
      <c r="BH16" s="750"/>
      <c r="BI16" s="751"/>
      <c r="BJ16" s="756"/>
      <c r="BK16" s="630"/>
      <c r="BL16" s="630"/>
      <c r="BM16" s="630"/>
      <c r="BN16" s="757"/>
    </row>
    <row r="17" spans="2:66" ht="20.25" customHeight="1">
      <c r="B17" s="620">
        <f>B15+1</f>
        <v>1</v>
      </c>
      <c r="C17" s="727"/>
      <c r="D17" s="728"/>
      <c r="E17" s="729"/>
      <c r="F17" s="730"/>
      <c r="G17" s="794" t="s">
        <v>70</v>
      </c>
      <c r="H17" s="739"/>
      <c r="I17" s="161"/>
      <c r="J17" s="162"/>
      <c r="K17" s="161"/>
      <c r="L17" s="162"/>
      <c r="M17" s="735" t="s">
        <v>89</v>
      </c>
      <c r="N17" s="736"/>
      <c r="O17" s="737" t="s">
        <v>108</v>
      </c>
      <c r="P17" s="738"/>
      <c r="Q17" s="738"/>
      <c r="R17" s="739"/>
      <c r="S17" s="632" t="s">
        <v>88</v>
      </c>
      <c r="T17" s="633"/>
      <c r="U17" s="633"/>
      <c r="V17" s="633"/>
      <c r="W17" s="634"/>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731"/>
      <c r="BG17" s="732"/>
      <c r="BH17" s="733"/>
      <c r="BI17" s="734"/>
      <c r="BJ17" s="724"/>
      <c r="BK17" s="725"/>
      <c r="BL17" s="725"/>
      <c r="BM17" s="725"/>
      <c r="BN17" s="726"/>
    </row>
    <row r="18" spans="2:66" ht="20.25" customHeight="1">
      <c r="B18" s="621"/>
      <c r="C18" s="639"/>
      <c r="D18" s="659"/>
      <c r="E18" s="657"/>
      <c r="F18" s="658"/>
      <c r="G18" s="671"/>
      <c r="H18" s="669"/>
      <c r="I18" s="163"/>
      <c r="J18" s="164" t="str">
        <f>G17</f>
        <v>管理者</v>
      </c>
      <c r="K18" s="163"/>
      <c r="L18" s="164" t="str">
        <f>M17</f>
        <v>A</v>
      </c>
      <c r="M18" s="662"/>
      <c r="N18" s="663"/>
      <c r="O18" s="667"/>
      <c r="P18" s="668"/>
      <c r="Q18" s="668"/>
      <c r="R18" s="669"/>
      <c r="S18" s="635"/>
      <c r="T18" s="636"/>
      <c r="U18" s="636"/>
      <c r="V18" s="636"/>
      <c r="W18" s="63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649">
        <f>IF($BI$3="４週",SUM(AA18:BB18),IF($BI$3="暦月",SUM(AA18:BE18),""))</f>
        <v>160</v>
      </c>
      <c r="BG18" s="650"/>
      <c r="BH18" s="651">
        <f>IF($BI$3="４週",BF18/4,IF($BI$3="暦月",(BF18/($BI$8/7)),""))</f>
        <v>40</v>
      </c>
      <c r="BI18" s="650"/>
      <c r="BJ18" s="646"/>
      <c r="BK18" s="647"/>
      <c r="BL18" s="647"/>
      <c r="BM18" s="647"/>
      <c r="BN18" s="648"/>
    </row>
    <row r="19" spans="2:66" ht="20.25" customHeight="1">
      <c r="B19" s="620">
        <f>B17+1</f>
        <v>2</v>
      </c>
      <c r="C19" s="638"/>
      <c r="D19" s="656"/>
      <c r="E19" s="657"/>
      <c r="F19" s="658"/>
      <c r="G19" s="670" t="s">
        <v>101</v>
      </c>
      <c r="H19" s="666"/>
      <c r="I19" s="165"/>
      <c r="J19" s="166"/>
      <c r="K19" s="165"/>
      <c r="L19" s="166"/>
      <c r="M19" s="660" t="s">
        <v>100</v>
      </c>
      <c r="N19" s="661"/>
      <c r="O19" s="664" t="s">
        <v>101</v>
      </c>
      <c r="P19" s="665"/>
      <c r="Q19" s="665"/>
      <c r="R19" s="666"/>
      <c r="S19" s="635" t="s">
        <v>167</v>
      </c>
      <c r="T19" s="636"/>
      <c r="U19" s="636"/>
      <c r="V19" s="636"/>
      <c r="W19" s="63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652"/>
      <c r="BG19" s="653"/>
      <c r="BH19" s="654"/>
      <c r="BI19" s="655"/>
      <c r="BJ19" s="643"/>
      <c r="BK19" s="644"/>
      <c r="BL19" s="644"/>
      <c r="BM19" s="644"/>
      <c r="BN19" s="645"/>
    </row>
    <row r="20" spans="2:66" ht="20.25" customHeight="1">
      <c r="B20" s="621"/>
      <c r="C20" s="639"/>
      <c r="D20" s="659"/>
      <c r="E20" s="657"/>
      <c r="F20" s="658"/>
      <c r="G20" s="671"/>
      <c r="H20" s="669"/>
      <c r="I20" s="163"/>
      <c r="J20" s="164" t="str">
        <f>G19</f>
        <v>医師</v>
      </c>
      <c r="K20" s="163"/>
      <c r="L20" s="164" t="str">
        <f>M19</f>
        <v>C</v>
      </c>
      <c r="M20" s="662"/>
      <c r="N20" s="663"/>
      <c r="O20" s="667"/>
      <c r="P20" s="668"/>
      <c r="Q20" s="668"/>
      <c r="R20" s="669"/>
      <c r="S20" s="635"/>
      <c r="T20" s="636"/>
      <c r="U20" s="636"/>
      <c r="V20" s="636"/>
      <c r="W20" s="63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649">
        <f>IF($BI$3="４週",SUM(AA20:BB20),IF($BI$3="暦月",SUM(AA20:BE20),""))</f>
        <v>47.999999999999993</v>
      </c>
      <c r="BG20" s="650"/>
      <c r="BH20" s="651">
        <f>IF($BI$3="４週",BF20/4,IF($BI$3="暦月",(BF20/($BI$8/7)),""))</f>
        <v>11.999999999999998</v>
      </c>
      <c r="BI20" s="650"/>
      <c r="BJ20" s="646"/>
      <c r="BK20" s="647"/>
      <c r="BL20" s="647"/>
      <c r="BM20" s="647"/>
      <c r="BN20" s="648"/>
    </row>
    <row r="21" spans="2:66" ht="20.25" customHeight="1">
      <c r="B21" s="620">
        <f>B19+1</f>
        <v>3</v>
      </c>
      <c r="C21" s="638"/>
      <c r="D21" s="656"/>
      <c r="E21" s="657"/>
      <c r="F21" s="658"/>
      <c r="G21" s="670" t="s">
        <v>102</v>
      </c>
      <c r="H21" s="666"/>
      <c r="I21" s="163"/>
      <c r="J21" s="164"/>
      <c r="K21" s="163"/>
      <c r="L21" s="164"/>
      <c r="M21" s="660" t="s">
        <v>89</v>
      </c>
      <c r="N21" s="661"/>
      <c r="O21" s="664" t="s">
        <v>108</v>
      </c>
      <c r="P21" s="665"/>
      <c r="Q21" s="665"/>
      <c r="R21" s="666"/>
      <c r="S21" s="635" t="s">
        <v>168</v>
      </c>
      <c r="T21" s="636"/>
      <c r="U21" s="636"/>
      <c r="V21" s="636"/>
      <c r="W21" s="63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652"/>
      <c r="BG21" s="653"/>
      <c r="BH21" s="654"/>
      <c r="BI21" s="655"/>
      <c r="BJ21" s="643"/>
      <c r="BK21" s="644"/>
      <c r="BL21" s="644"/>
      <c r="BM21" s="644"/>
      <c r="BN21" s="645"/>
    </row>
    <row r="22" spans="2:66" ht="20.25" customHeight="1">
      <c r="B22" s="621"/>
      <c r="C22" s="639"/>
      <c r="D22" s="659"/>
      <c r="E22" s="657"/>
      <c r="F22" s="658"/>
      <c r="G22" s="671"/>
      <c r="H22" s="669"/>
      <c r="I22" s="163"/>
      <c r="J22" s="164" t="str">
        <f>G21</f>
        <v>生活相談員</v>
      </c>
      <c r="K22" s="163"/>
      <c r="L22" s="164" t="str">
        <f>M21</f>
        <v>A</v>
      </c>
      <c r="M22" s="662"/>
      <c r="N22" s="663"/>
      <c r="O22" s="667"/>
      <c r="P22" s="668"/>
      <c r="Q22" s="668"/>
      <c r="R22" s="669"/>
      <c r="S22" s="635"/>
      <c r="T22" s="636"/>
      <c r="U22" s="636"/>
      <c r="V22" s="636"/>
      <c r="W22" s="63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649">
        <f>IF($BI$3="４週",SUM(AA22:BB22),IF($BI$3="暦月",SUM(AA22:BE22),""))</f>
        <v>160</v>
      </c>
      <c r="BG22" s="650"/>
      <c r="BH22" s="651">
        <f>IF($BI$3="４週",BF22/4,IF($BI$3="暦月",(BF22/($BI$8/7)),""))</f>
        <v>40</v>
      </c>
      <c r="BI22" s="650"/>
      <c r="BJ22" s="646"/>
      <c r="BK22" s="647"/>
      <c r="BL22" s="647"/>
      <c r="BM22" s="647"/>
      <c r="BN22" s="648"/>
    </row>
    <row r="23" spans="2:66" ht="20.25" customHeight="1">
      <c r="B23" s="620">
        <f>B21+1</f>
        <v>4</v>
      </c>
      <c r="C23" s="638"/>
      <c r="D23" s="656"/>
      <c r="E23" s="657"/>
      <c r="F23" s="658"/>
      <c r="G23" s="670" t="s">
        <v>106</v>
      </c>
      <c r="H23" s="666"/>
      <c r="I23" s="163"/>
      <c r="J23" s="164"/>
      <c r="K23" s="163"/>
      <c r="L23" s="164"/>
      <c r="M23" s="660" t="s">
        <v>141</v>
      </c>
      <c r="N23" s="661"/>
      <c r="O23" s="664" t="s">
        <v>119</v>
      </c>
      <c r="P23" s="665"/>
      <c r="Q23" s="665"/>
      <c r="R23" s="666"/>
      <c r="S23" s="635" t="s">
        <v>169</v>
      </c>
      <c r="T23" s="636"/>
      <c r="U23" s="636"/>
      <c r="V23" s="636"/>
      <c r="W23" s="63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652"/>
      <c r="BG23" s="653"/>
      <c r="BH23" s="654"/>
      <c r="BI23" s="655"/>
      <c r="BJ23" s="643" t="s">
        <v>223</v>
      </c>
      <c r="BK23" s="644"/>
      <c r="BL23" s="644"/>
      <c r="BM23" s="644"/>
      <c r="BN23" s="645"/>
    </row>
    <row r="24" spans="2:66" ht="20.25" customHeight="1">
      <c r="B24" s="621"/>
      <c r="C24" s="639"/>
      <c r="D24" s="659"/>
      <c r="E24" s="657"/>
      <c r="F24" s="658"/>
      <c r="G24" s="671"/>
      <c r="H24" s="669"/>
      <c r="I24" s="163"/>
      <c r="J24" s="164" t="str">
        <f>G23</f>
        <v>機能訓練指導員</v>
      </c>
      <c r="K24" s="163"/>
      <c r="L24" s="164" t="str">
        <f>M23</f>
        <v>B</v>
      </c>
      <c r="M24" s="662"/>
      <c r="N24" s="663"/>
      <c r="O24" s="667"/>
      <c r="P24" s="668"/>
      <c r="Q24" s="668"/>
      <c r="R24" s="669"/>
      <c r="S24" s="635"/>
      <c r="T24" s="636"/>
      <c r="U24" s="636"/>
      <c r="V24" s="636"/>
      <c r="W24" s="63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649">
        <f>IF($BI$3="４週",SUM(AA24:BB24),IF($BI$3="暦月",SUM(AA24:BE24),""))</f>
        <v>80.000000000000014</v>
      </c>
      <c r="BG24" s="650"/>
      <c r="BH24" s="651">
        <f>IF($BI$3="４週",BF24/4,IF($BI$3="暦月",(BF24/($BI$8/7)),""))</f>
        <v>20.000000000000004</v>
      </c>
      <c r="BI24" s="650"/>
      <c r="BJ24" s="646"/>
      <c r="BK24" s="647"/>
      <c r="BL24" s="647"/>
      <c r="BM24" s="647"/>
      <c r="BN24" s="648"/>
    </row>
    <row r="25" spans="2:66" ht="20.25" customHeight="1">
      <c r="B25" s="620">
        <f>B23+1</f>
        <v>5</v>
      </c>
      <c r="C25" s="638"/>
      <c r="D25" s="656"/>
      <c r="E25" s="657"/>
      <c r="F25" s="658"/>
      <c r="G25" s="670" t="s">
        <v>105</v>
      </c>
      <c r="H25" s="666"/>
      <c r="I25" s="163"/>
      <c r="J25" s="164"/>
      <c r="K25" s="163"/>
      <c r="L25" s="164"/>
      <c r="M25" s="660" t="s">
        <v>100</v>
      </c>
      <c r="N25" s="661"/>
      <c r="O25" s="664" t="s">
        <v>115</v>
      </c>
      <c r="P25" s="665"/>
      <c r="Q25" s="665"/>
      <c r="R25" s="666"/>
      <c r="S25" s="635" t="s">
        <v>170</v>
      </c>
      <c r="T25" s="636"/>
      <c r="U25" s="636"/>
      <c r="V25" s="636"/>
      <c r="W25" s="63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652"/>
      <c r="BG25" s="653"/>
      <c r="BH25" s="654"/>
      <c r="BI25" s="655"/>
      <c r="BJ25" s="643"/>
      <c r="BK25" s="644"/>
      <c r="BL25" s="644"/>
      <c r="BM25" s="644"/>
      <c r="BN25" s="645"/>
    </row>
    <row r="26" spans="2:66" ht="20.25" customHeight="1">
      <c r="B26" s="621"/>
      <c r="C26" s="639"/>
      <c r="D26" s="659"/>
      <c r="E26" s="657"/>
      <c r="F26" s="658"/>
      <c r="G26" s="671"/>
      <c r="H26" s="669"/>
      <c r="I26" s="163"/>
      <c r="J26" s="164" t="str">
        <f>G25</f>
        <v>栄養士</v>
      </c>
      <c r="K26" s="163"/>
      <c r="L26" s="164" t="str">
        <f>M25</f>
        <v>C</v>
      </c>
      <c r="M26" s="662"/>
      <c r="N26" s="663"/>
      <c r="O26" s="667"/>
      <c r="P26" s="668"/>
      <c r="Q26" s="668"/>
      <c r="R26" s="669"/>
      <c r="S26" s="635"/>
      <c r="T26" s="636"/>
      <c r="U26" s="636"/>
      <c r="V26" s="636"/>
      <c r="W26" s="63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649">
        <f>IF($BI$3="４週",SUM(AA26:BB26),IF($BI$3="暦月",SUM(AA26:BE26),""))</f>
        <v>79.999999999999986</v>
      </c>
      <c r="BG26" s="650"/>
      <c r="BH26" s="651">
        <f>IF($BI$3="４週",BF26/4,IF($BI$3="暦月",(BF26/($BI$8/7)),""))</f>
        <v>19.999999999999996</v>
      </c>
      <c r="BI26" s="650"/>
      <c r="BJ26" s="646"/>
      <c r="BK26" s="647"/>
      <c r="BL26" s="647"/>
      <c r="BM26" s="647"/>
      <c r="BN26" s="648"/>
    </row>
    <row r="27" spans="2:66" ht="20.25" customHeight="1">
      <c r="B27" s="620">
        <f>B25+1</f>
        <v>6</v>
      </c>
      <c r="C27" s="638"/>
      <c r="D27" s="656"/>
      <c r="E27" s="657"/>
      <c r="F27" s="658"/>
      <c r="G27" s="670" t="s">
        <v>71</v>
      </c>
      <c r="H27" s="666"/>
      <c r="I27" s="163"/>
      <c r="J27" s="164"/>
      <c r="K27" s="163"/>
      <c r="L27" s="164"/>
      <c r="M27" s="660" t="s">
        <v>89</v>
      </c>
      <c r="N27" s="661"/>
      <c r="O27" s="664" t="s">
        <v>71</v>
      </c>
      <c r="P27" s="665"/>
      <c r="Q27" s="665"/>
      <c r="R27" s="666"/>
      <c r="S27" s="635" t="s">
        <v>270</v>
      </c>
      <c r="T27" s="636"/>
      <c r="U27" s="636"/>
      <c r="V27" s="636"/>
      <c r="W27" s="63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652"/>
      <c r="BG27" s="653"/>
      <c r="BH27" s="654"/>
      <c r="BI27" s="655"/>
      <c r="BJ27" s="643"/>
      <c r="BK27" s="644"/>
      <c r="BL27" s="644"/>
      <c r="BM27" s="644"/>
      <c r="BN27" s="645"/>
    </row>
    <row r="28" spans="2:66" ht="20.25" customHeight="1">
      <c r="B28" s="621"/>
      <c r="C28" s="639"/>
      <c r="D28" s="659"/>
      <c r="E28" s="657"/>
      <c r="F28" s="658"/>
      <c r="G28" s="671"/>
      <c r="H28" s="669"/>
      <c r="I28" s="163"/>
      <c r="J28" s="164" t="str">
        <f>G27</f>
        <v>介護支援専門員</v>
      </c>
      <c r="K28" s="163"/>
      <c r="L28" s="164" t="str">
        <f>M27</f>
        <v>A</v>
      </c>
      <c r="M28" s="662"/>
      <c r="N28" s="663"/>
      <c r="O28" s="667"/>
      <c r="P28" s="668"/>
      <c r="Q28" s="668"/>
      <c r="R28" s="669"/>
      <c r="S28" s="635"/>
      <c r="T28" s="636"/>
      <c r="U28" s="636"/>
      <c r="V28" s="636"/>
      <c r="W28" s="63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649">
        <f>IF($BI$3="４週",SUM(AA28:BB28),IF($BI$3="暦月",SUM(AA28:BE28),""))</f>
        <v>160</v>
      </c>
      <c r="BG28" s="650"/>
      <c r="BH28" s="651">
        <f>IF($BI$3="４週",BF28/4,IF($BI$3="暦月",(BF28/($BI$8/7)),""))</f>
        <v>40</v>
      </c>
      <c r="BI28" s="650"/>
      <c r="BJ28" s="646"/>
      <c r="BK28" s="647"/>
      <c r="BL28" s="647"/>
      <c r="BM28" s="647"/>
      <c r="BN28" s="648"/>
    </row>
    <row r="29" spans="2:66" ht="20.25" customHeight="1">
      <c r="B29" s="620">
        <f>B27+1</f>
        <v>7</v>
      </c>
      <c r="C29" s="638"/>
      <c r="D29" s="656"/>
      <c r="E29" s="657"/>
      <c r="F29" s="658"/>
      <c r="G29" s="670" t="s">
        <v>103</v>
      </c>
      <c r="H29" s="666"/>
      <c r="I29" s="163"/>
      <c r="J29" s="164"/>
      <c r="K29" s="163"/>
      <c r="L29" s="164"/>
      <c r="M29" s="660" t="s">
        <v>141</v>
      </c>
      <c r="N29" s="661"/>
      <c r="O29" s="664" t="s">
        <v>112</v>
      </c>
      <c r="P29" s="665"/>
      <c r="Q29" s="665"/>
      <c r="R29" s="666"/>
      <c r="S29" s="635" t="s">
        <v>169</v>
      </c>
      <c r="T29" s="636"/>
      <c r="U29" s="636"/>
      <c r="V29" s="636"/>
      <c r="W29" s="63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652"/>
      <c r="BG29" s="653"/>
      <c r="BH29" s="654"/>
      <c r="BI29" s="655"/>
      <c r="BJ29" s="643" t="s">
        <v>224</v>
      </c>
      <c r="BK29" s="644"/>
      <c r="BL29" s="644"/>
      <c r="BM29" s="644"/>
      <c r="BN29" s="645"/>
    </row>
    <row r="30" spans="2:66" ht="20.25" customHeight="1">
      <c r="B30" s="621"/>
      <c r="C30" s="639"/>
      <c r="D30" s="659"/>
      <c r="E30" s="657"/>
      <c r="F30" s="658"/>
      <c r="G30" s="671"/>
      <c r="H30" s="669"/>
      <c r="I30" s="163"/>
      <c r="J30" s="164" t="str">
        <f>G29</f>
        <v>看護職員</v>
      </c>
      <c r="K30" s="163"/>
      <c r="L30" s="164" t="str">
        <f>M29</f>
        <v>B</v>
      </c>
      <c r="M30" s="662"/>
      <c r="N30" s="663"/>
      <c r="O30" s="667"/>
      <c r="P30" s="668"/>
      <c r="Q30" s="668"/>
      <c r="R30" s="669"/>
      <c r="S30" s="635"/>
      <c r="T30" s="636"/>
      <c r="U30" s="636"/>
      <c r="V30" s="636"/>
      <c r="W30" s="63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649">
        <f>IF($BI$3="４週",SUM(AA30:BB30),IF($BI$3="暦月",SUM(AA30:BE30),""))</f>
        <v>79.999999999999986</v>
      </c>
      <c r="BG30" s="650"/>
      <c r="BH30" s="651">
        <f>IF($BI$3="４週",BF30/4,IF($BI$3="暦月",(BF30/($BI$8/7)),""))</f>
        <v>19.999999999999996</v>
      </c>
      <c r="BI30" s="650"/>
      <c r="BJ30" s="646"/>
      <c r="BK30" s="647"/>
      <c r="BL30" s="647"/>
      <c r="BM30" s="647"/>
      <c r="BN30" s="648"/>
    </row>
    <row r="31" spans="2:66" ht="20.25" customHeight="1">
      <c r="B31" s="620">
        <f>B29+1</f>
        <v>8</v>
      </c>
      <c r="C31" s="638"/>
      <c r="D31" s="656"/>
      <c r="E31" s="657"/>
      <c r="F31" s="658"/>
      <c r="G31" s="670" t="s">
        <v>103</v>
      </c>
      <c r="H31" s="666"/>
      <c r="I31" s="163"/>
      <c r="J31" s="164"/>
      <c r="K31" s="163"/>
      <c r="L31" s="164"/>
      <c r="M31" s="660" t="s">
        <v>89</v>
      </c>
      <c r="N31" s="661"/>
      <c r="O31" s="664" t="s">
        <v>112</v>
      </c>
      <c r="P31" s="665"/>
      <c r="Q31" s="665"/>
      <c r="R31" s="666"/>
      <c r="S31" s="635" t="s">
        <v>171</v>
      </c>
      <c r="T31" s="636"/>
      <c r="U31" s="636"/>
      <c r="V31" s="636"/>
      <c r="W31" s="63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652"/>
      <c r="BG31" s="653"/>
      <c r="BH31" s="654"/>
      <c r="BI31" s="655"/>
      <c r="BJ31" s="643"/>
      <c r="BK31" s="644"/>
      <c r="BL31" s="644"/>
      <c r="BM31" s="644"/>
      <c r="BN31" s="645"/>
    </row>
    <row r="32" spans="2:66" ht="20.25" customHeight="1">
      <c r="B32" s="621"/>
      <c r="C32" s="639"/>
      <c r="D32" s="659"/>
      <c r="E32" s="657"/>
      <c r="F32" s="658"/>
      <c r="G32" s="671"/>
      <c r="H32" s="669"/>
      <c r="I32" s="163"/>
      <c r="J32" s="164" t="str">
        <f>G31</f>
        <v>看護職員</v>
      </c>
      <c r="K32" s="163"/>
      <c r="L32" s="164" t="str">
        <f>M31</f>
        <v>A</v>
      </c>
      <c r="M32" s="662"/>
      <c r="N32" s="663"/>
      <c r="O32" s="667"/>
      <c r="P32" s="668"/>
      <c r="Q32" s="668"/>
      <c r="R32" s="669"/>
      <c r="S32" s="635"/>
      <c r="T32" s="636"/>
      <c r="U32" s="636"/>
      <c r="V32" s="636"/>
      <c r="W32" s="63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649">
        <f>IF($BI$3="４週",SUM(AA32:BB32),IF($BI$3="暦月",SUM(AA32:BE32),""))</f>
        <v>160</v>
      </c>
      <c r="BG32" s="650"/>
      <c r="BH32" s="651">
        <f>IF($BI$3="４週",BF32/4,IF($BI$3="暦月",(BF32/($BI$8/7)),""))</f>
        <v>40</v>
      </c>
      <c r="BI32" s="650"/>
      <c r="BJ32" s="646"/>
      <c r="BK32" s="647"/>
      <c r="BL32" s="647"/>
      <c r="BM32" s="647"/>
      <c r="BN32" s="648"/>
    </row>
    <row r="33" spans="2:66" ht="20.25" customHeight="1">
      <c r="B33" s="620">
        <f>B31+1</f>
        <v>9</v>
      </c>
      <c r="C33" s="638"/>
      <c r="D33" s="656"/>
      <c r="E33" s="657"/>
      <c r="F33" s="658"/>
      <c r="G33" s="670" t="s">
        <v>103</v>
      </c>
      <c r="H33" s="666"/>
      <c r="I33" s="163"/>
      <c r="J33" s="164"/>
      <c r="K33" s="163"/>
      <c r="L33" s="164"/>
      <c r="M33" s="660" t="s">
        <v>89</v>
      </c>
      <c r="N33" s="661"/>
      <c r="O33" s="664" t="s">
        <v>112</v>
      </c>
      <c r="P33" s="665"/>
      <c r="Q33" s="665"/>
      <c r="R33" s="666"/>
      <c r="S33" s="635" t="s">
        <v>172</v>
      </c>
      <c r="T33" s="636"/>
      <c r="U33" s="636"/>
      <c r="V33" s="636"/>
      <c r="W33" s="63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652"/>
      <c r="BG33" s="653"/>
      <c r="BH33" s="654"/>
      <c r="BI33" s="655"/>
      <c r="BJ33" s="643"/>
      <c r="BK33" s="644"/>
      <c r="BL33" s="644"/>
      <c r="BM33" s="644"/>
      <c r="BN33" s="645"/>
    </row>
    <row r="34" spans="2:66" ht="20.25" customHeight="1">
      <c r="B34" s="621"/>
      <c r="C34" s="639"/>
      <c r="D34" s="659"/>
      <c r="E34" s="657"/>
      <c r="F34" s="658"/>
      <c r="G34" s="671"/>
      <c r="H34" s="669"/>
      <c r="I34" s="163"/>
      <c r="J34" s="164" t="str">
        <f>G33</f>
        <v>看護職員</v>
      </c>
      <c r="K34" s="163"/>
      <c r="L34" s="164" t="str">
        <f>M33</f>
        <v>A</v>
      </c>
      <c r="M34" s="662"/>
      <c r="N34" s="663"/>
      <c r="O34" s="667"/>
      <c r="P34" s="668"/>
      <c r="Q34" s="668"/>
      <c r="R34" s="669"/>
      <c r="S34" s="635"/>
      <c r="T34" s="636"/>
      <c r="U34" s="636"/>
      <c r="V34" s="636"/>
      <c r="W34" s="63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649">
        <f>IF($BI$3="４週",SUM(AA34:BB34),IF($BI$3="暦月",SUM(AA34:BE34),""))</f>
        <v>160</v>
      </c>
      <c r="BG34" s="650"/>
      <c r="BH34" s="651">
        <f>IF($BI$3="４週",BF34/4,IF($BI$3="暦月",(BF34/($BI$8/7)),""))</f>
        <v>40</v>
      </c>
      <c r="BI34" s="650"/>
      <c r="BJ34" s="646"/>
      <c r="BK34" s="647"/>
      <c r="BL34" s="647"/>
      <c r="BM34" s="647"/>
      <c r="BN34" s="648"/>
    </row>
    <row r="35" spans="2:66" ht="20.25" customHeight="1">
      <c r="B35" s="620">
        <f>B33+1</f>
        <v>10</v>
      </c>
      <c r="C35" s="638" t="s">
        <v>131</v>
      </c>
      <c r="D35" s="656" t="s">
        <v>160</v>
      </c>
      <c r="E35" s="657"/>
      <c r="F35" s="658"/>
      <c r="G35" s="670" t="s">
        <v>104</v>
      </c>
      <c r="H35" s="666"/>
      <c r="I35" s="163"/>
      <c r="J35" s="164"/>
      <c r="K35" s="163"/>
      <c r="L35" s="164"/>
      <c r="M35" s="660" t="s">
        <v>89</v>
      </c>
      <c r="N35" s="661"/>
      <c r="O35" s="664" t="s">
        <v>19</v>
      </c>
      <c r="P35" s="665"/>
      <c r="Q35" s="665"/>
      <c r="R35" s="666"/>
      <c r="S35" s="635" t="s">
        <v>173</v>
      </c>
      <c r="T35" s="636"/>
      <c r="U35" s="636"/>
      <c r="V35" s="636"/>
      <c r="W35" s="63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652"/>
      <c r="BG35" s="653"/>
      <c r="BH35" s="654"/>
      <c r="BI35" s="655"/>
      <c r="BJ35" s="643"/>
      <c r="BK35" s="644"/>
      <c r="BL35" s="644"/>
      <c r="BM35" s="644"/>
      <c r="BN35" s="645"/>
    </row>
    <row r="36" spans="2:66" ht="20.25" customHeight="1">
      <c r="B36" s="621"/>
      <c r="C36" s="639"/>
      <c r="D36" s="659"/>
      <c r="E36" s="657"/>
      <c r="F36" s="658"/>
      <c r="G36" s="671"/>
      <c r="H36" s="669"/>
      <c r="I36" s="163"/>
      <c r="J36" s="164" t="str">
        <f>G35</f>
        <v>介護職員</v>
      </c>
      <c r="K36" s="163"/>
      <c r="L36" s="164" t="str">
        <f>M35</f>
        <v>A</v>
      </c>
      <c r="M36" s="662"/>
      <c r="N36" s="663"/>
      <c r="O36" s="667"/>
      <c r="P36" s="668"/>
      <c r="Q36" s="668"/>
      <c r="R36" s="669"/>
      <c r="S36" s="635"/>
      <c r="T36" s="636"/>
      <c r="U36" s="636"/>
      <c r="V36" s="636"/>
      <c r="W36" s="63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649">
        <f>IF($BI$3="４週",SUM(AA36:BB36),IF($BI$3="暦月",SUM(AA36:BE36),""))</f>
        <v>160</v>
      </c>
      <c r="BG36" s="650"/>
      <c r="BH36" s="651">
        <f>IF($BI$3="４週",BF36/4,IF($BI$3="暦月",(BF36/($BI$8/7)),""))</f>
        <v>40</v>
      </c>
      <c r="BI36" s="650"/>
      <c r="BJ36" s="646"/>
      <c r="BK36" s="647"/>
      <c r="BL36" s="647"/>
      <c r="BM36" s="647"/>
      <c r="BN36" s="648"/>
    </row>
    <row r="37" spans="2:66" ht="20.25" customHeight="1">
      <c r="B37" s="620">
        <f>B35+1</f>
        <v>11</v>
      </c>
      <c r="C37" s="638"/>
      <c r="D37" s="656" t="s">
        <v>160</v>
      </c>
      <c r="E37" s="657"/>
      <c r="F37" s="658"/>
      <c r="G37" s="670" t="s">
        <v>104</v>
      </c>
      <c r="H37" s="666"/>
      <c r="I37" s="163"/>
      <c r="J37" s="164"/>
      <c r="K37" s="163"/>
      <c r="L37" s="164"/>
      <c r="M37" s="660" t="s">
        <v>89</v>
      </c>
      <c r="N37" s="661"/>
      <c r="O37" s="664" t="s">
        <v>90</v>
      </c>
      <c r="P37" s="665"/>
      <c r="Q37" s="665"/>
      <c r="R37" s="666"/>
      <c r="S37" s="635" t="s">
        <v>174</v>
      </c>
      <c r="T37" s="636"/>
      <c r="U37" s="636"/>
      <c r="V37" s="636"/>
      <c r="W37" s="63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652"/>
      <c r="BG37" s="653"/>
      <c r="BH37" s="654"/>
      <c r="BI37" s="655"/>
      <c r="BJ37" s="643"/>
      <c r="BK37" s="644"/>
      <c r="BL37" s="644"/>
      <c r="BM37" s="644"/>
      <c r="BN37" s="645"/>
    </row>
    <row r="38" spans="2:66" ht="20.25" customHeight="1">
      <c r="B38" s="621"/>
      <c r="C38" s="639"/>
      <c r="D38" s="659"/>
      <c r="E38" s="657"/>
      <c r="F38" s="658"/>
      <c r="G38" s="671"/>
      <c r="H38" s="669"/>
      <c r="I38" s="163"/>
      <c r="J38" s="164" t="str">
        <f>G37</f>
        <v>介護職員</v>
      </c>
      <c r="K38" s="163"/>
      <c r="L38" s="164" t="str">
        <f>M37</f>
        <v>A</v>
      </c>
      <c r="M38" s="662"/>
      <c r="N38" s="663"/>
      <c r="O38" s="667"/>
      <c r="P38" s="668"/>
      <c r="Q38" s="668"/>
      <c r="R38" s="669"/>
      <c r="S38" s="635"/>
      <c r="T38" s="636"/>
      <c r="U38" s="636"/>
      <c r="V38" s="636"/>
      <c r="W38" s="63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649">
        <f>IF($BI$3="４週",SUM(AA38:BB38),IF($BI$3="暦月",SUM(AA38:BE38),""))</f>
        <v>160</v>
      </c>
      <c r="BG38" s="650"/>
      <c r="BH38" s="651">
        <f>IF($BI$3="４週",BF38/4,IF($BI$3="暦月",(BF38/($BI$8/7)),""))</f>
        <v>40</v>
      </c>
      <c r="BI38" s="650"/>
      <c r="BJ38" s="646"/>
      <c r="BK38" s="647"/>
      <c r="BL38" s="647"/>
      <c r="BM38" s="647"/>
      <c r="BN38" s="648"/>
    </row>
    <row r="39" spans="2:66" ht="20.25" customHeight="1">
      <c r="B39" s="620">
        <f>B37+1</f>
        <v>12</v>
      </c>
      <c r="C39" s="638"/>
      <c r="D39" s="656" t="s">
        <v>160</v>
      </c>
      <c r="E39" s="657"/>
      <c r="F39" s="658"/>
      <c r="G39" s="670" t="s">
        <v>104</v>
      </c>
      <c r="H39" s="666"/>
      <c r="I39" s="163"/>
      <c r="J39" s="164"/>
      <c r="K39" s="163"/>
      <c r="L39" s="164"/>
      <c r="M39" s="660" t="s">
        <v>89</v>
      </c>
      <c r="N39" s="661"/>
      <c r="O39" s="664" t="s">
        <v>90</v>
      </c>
      <c r="P39" s="665"/>
      <c r="Q39" s="665"/>
      <c r="R39" s="666"/>
      <c r="S39" s="635" t="s">
        <v>175</v>
      </c>
      <c r="T39" s="636"/>
      <c r="U39" s="636"/>
      <c r="V39" s="636"/>
      <c r="W39" s="63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652"/>
      <c r="BG39" s="653"/>
      <c r="BH39" s="654"/>
      <c r="BI39" s="655"/>
      <c r="BJ39" s="643"/>
      <c r="BK39" s="644"/>
      <c r="BL39" s="644"/>
      <c r="BM39" s="644"/>
      <c r="BN39" s="645"/>
    </row>
    <row r="40" spans="2:66" ht="20.25" customHeight="1">
      <c r="B40" s="621"/>
      <c r="C40" s="639"/>
      <c r="D40" s="659"/>
      <c r="E40" s="657"/>
      <c r="F40" s="658"/>
      <c r="G40" s="671"/>
      <c r="H40" s="669"/>
      <c r="I40" s="163"/>
      <c r="J40" s="164" t="str">
        <f>G39</f>
        <v>介護職員</v>
      </c>
      <c r="K40" s="163"/>
      <c r="L40" s="164" t="str">
        <f>M39</f>
        <v>A</v>
      </c>
      <c r="M40" s="662"/>
      <c r="N40" s="663"/>
      <c r="O40" s="667"/>
      <c r="P40" s="668"/>
      <c r="Q40" s="668"/>
      <c r="R40" s="669"/>
      <c r="S40" s="635"/>
      <c r="T40" s="636"/>
      <c r="U40" s="636"/>
      <c r="V40" s="636"/>
      <c r="W40" s="63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649">
        <f>IF($BI$3="４週",SUM(AA40:BB40),IF($BI$3="暦月",SUM(AA40:BE40),""))</f>
        <v>160</v>
      </c>
      <c r="BG40" s="650"/>
      <c r="BH40" s="651">
        <f>IF($BI$3="４週",BF40/4,IF($BI$3="暦月",(BF40/($BI$8/7)),""))</f>
        <v>40</v>
      </c>
      <c r="BI40" s="650"/>
      <c r="BJ40" s="646"/>
      <c r="BK40" s="647"/>
      <c r="BL40" s="647"/>
      <c r="BM40" s="647"/>
      <c r="BN40" s="648"/>
    </row>
    <row r="41" spans="2:66" ht="20.25" customHeight="1">
      <c r="B41" s="620">
        <f>B39+1</f>
        <v>13</v>
      </c>
      <c r="C41" s="638"/>
      <c r="D41" s="656" t="s">
        <v>160</v>
      </c>
      <c r="E41" s="657"/>
      <c r="F41" s="658"/>
      <c r="G41" s="670" t="s">
        <v>104</v>
      </c>
      <c r="H41" s="666"/>
      <c r="I41" s="163"/>
      <c r="J41" s="164"/>
      <c r="K41" s="163"/>
      <c r="L41" s="164"/>
      <c r="M41" s="660" t="s">
        <v>89</v>
      </c>
      <c r="N41" s="661"/>
      <c r="O41" s="664" t="s">
        <v>90</v>
      </c>
      <c r="P41" s="665"/>
      <c r="Q41" s="665"/>
      <c r="R41" s="666"/>
      <c r="S41" s="635" t="s">
        <v>176</v>
      </c>
      <c r="T41" s="636"/>
      <c r="U41" s="636"/>
      <c r="V41" s="636"/>
      <c r="W41" s="63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652"/>
      <c r="BG41" s="653"/>
      <c r="BH41" s="654"/>
      <c r="BI41" s="655"/>
      <c r="BJ41" s="643"/>
      <c r="BK41" s="644"/>
      <c r="BL41" s="644"/>
      <c r="BM41" s="644"/>
      <c r="BN41" s="645"/>
    </row>
    <row r="42" spans="2:66" ht="20.25" customHeight="1">
      <c r="B42" s="621"/>
      <c r="C42" s="639"/>
      <c r="D42" s="659"/>
      <c r="E42" s="657"/>
      <c r="F42" s="658"/>
      <c r="G42" s="671"/>
      <c r="H42" s="669"/>
      <c r="I42" s="163"/>
      <c r="J42" s="164" t="str">
        <f>G41</f>
        <v>介護職員</v>
      </c>
      <c r="K42" s="163"/>
      <c r="L42" s="164" t="str">
        <f>M41</f>
        <v>A</v>
      </c>
      <c r="M42" s="662"/>
      <c r="N42" s="663"/>
      <c r="O42" s="667"/>
      <c r="P42" s="668"/>
      <c r="Q42" s="668"/>
      <c r="R42" s="669"/>
      <c r="S42" s="635"/>
      <c r="T42" s="636"/>
      <c r="U42" s="636"/>
      <c r="V42" s="636"/>
      <c r="W42" s="63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649">
        <f>IF($BI$3="４週",SUM(AA42:BB42),IF($BI$3="暦月",SUM(AA42:BE42),""))</f>
        <v>160</v>
      </c>
      <c r="BG42" s="650"/>
      <c r="BH42" s="651">
        <f>IF($BI$3="４週",BF42/4,IF($BI$3="暦月",(BF42/($BI$8/7)),""))</f>
        <v>40</v>
      </c>
      <c r="BI42" s="650"/>
      <c r="BJ42" s="646"/>
      <c r="BK42" s="647"/>
      <c r="BL42" s="647"/>
      <c r="BM42" s="647"/>
      <c r="BN42" s="648"/>
    </row>
    <row r="43" spans="2:66" ht="20.25" customHeight="1">
      <c r="B43" s="620">
        <f>B41+1</f>
        <v>14</v>
      </c>
      <c r="C43" s="638"/>
      <c r="D43" s="656" t="s">
        <v>160</v>
      </c>
      <c r="E43" s="657"/>
      <c r="F43" s="658"/>
      <c r="G43" s="670" t="s">
        <v>104</v>
      </c>
      <c r="H43" s="666"/>
      <c r="I43" s="163"/>
      <c r="J43" s="164"/>
      <c r="K43" s="163"/>
      <c r="L43" s="164"/>
      <c r="M43" s="660" t="s">
        <v>100</v>
      </c>
      <c r="N43" s="661"/>
      <c r="O43" s="664" t="s">
        <v>90</v>
      </c>
      <c r="P43" s="665"/>
      <c r="Q43" s="665"/>
      <c r="R43" s="666"/>
      <c r="S43" s="635" t="s">
        <v>177</v>
      </c>
      <c r="T43" s="636"/>
      <c r="U43" s="636"/>
      <c r="V43" s="636"/>
      <c r="W43" s="63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652"/>
      <c r="BG43" s="653"/>
      <c r="BH43" s="654"/>
      <c r="BI43" s="655"/>
      <c r="BJ43" s="643"/>
      <c r="BK43" s="644"/>
      <c r="BL43" s="644"/>
      <c r="BM43" s="644"/>
      <c r="BN43" s="645"/>
    </row>
    <row r="44" spans="2:66" ht="20.25" customHeight="1">
      <c r="B44" s="621"/>
      <c r="C44" s="639"/>
      <c r="D44" s="659"/>
      <c r="E44" s="657"/>
      <c r="F44" s="658"/>
      <c r="G44" s="671"/>
      <c r="H44" s="669"/>
      <c r="I44" s="163"/>
      <c r="J44" s="164" t="str">
        <f>G43</f>
        <v>介護職員</v>
      </c>
      <c r="K44" s="163"/>
      <c r="L44" s="164" t="str">
        <f>M43</f>
        <v>C</v>
      </c>
      <c r="M44" s="662"/>
      <c r="N44" s="663"/>
      <c r="O44" s="667"/>
      <c r="P44" s="668"/>
      <c r="Q44" s="668"/>
      <c r="R44" s="669"/>
      <c r="S44" s="635"/>
      <c r="T44" s="636"/>
      <c r="U44" s="636"/>
      <c r="V44" s="636"/>
      <c r="W44" s="63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649">
        <f>IF($BI$3="４週",SUM(AA44:BB44),IF($BI$3="暦月",SUM(AA44:BE44),""))</f>
        <v>128</v>
      </c>
      <c r="BG44" s="650"/>
      <c r="BH44" s="651">
        <f>IF($BI$3="４週",BF44/4,IF($BI$3="暦月",(BF44/($BI$8/7)),""))</f>
        <v>32</v>
      </c>
      <c r="BI44" s="650"/>
      <c r="BJ44" s="646"/>
      <c r="BK44" s="647"/>
      <c r="BL44" s="647"/>
      <c r="BM44" s="647"/>
      <c r="BN44" s="648"/>
    </row>
    <row r="45" spans="2:66" ht="20.25" customHeight="1">
      <c r="B45" s="620">
        <f>B43+1</f>
        <v>15</v>
      </c>
      <c r="C45" s="638" t="s">
        <v>163</v>
      </c>
      <c r="D45" s="656" t="s">
        <v>161</v>
      </c>
      <c r="E45" s="657"/>
      <c r="F45" s="658"/>
      <c r="G45" s="670" t="s">
        <v>104</v>
      </c>
      <c r="H45" s="666"/>
      <c r="I45" s="163"/>
      <c r="J45" s="164"/>
      <c r="K45" s="163"/>
      <c r="L45" s="164"/>
      <c r="M45" s="660" t="s">
        <v>89</v>
      </c>
      <c r="N45" s="661"/>
      <c r="O45" s="664" t="s">
        <v>19</v>
      </c>
      <c r="P45" s="665"/>
      <c r="Q45" s="665"/>
      <c r="R45" s="666"/>
      <c r="S45" s="635" t="s">
        <v>178</v>
      </c>
      <c r="T45" s="636"/>
      <c r="U45" s="636"/>
      <c r="V45" s="636"/>
      <c r="W45" s="63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652"/>
      <c r="BG45" s="653"/>
      <c r="BH45" s="654"/>
      <c r="BI45" s="655"/>
      <c r="BJ45" s="643"/>
      <c r="BK45" s="644"/>
      <c r="BL45" s="644"/>
      <c r="BM45" s="644"/>
      <c r="BN45" s="645"/>
    </row>
    <row r="46" spans="2:66" ht="20.25" customHeight="1">
      <c r="B46" s="621"/>
      <c r="C46" s="639"/>
      <c r="D46" s="659"/>
      <c r="E46" s="657"/>
      <c r="F46" s="658"/>
      <c r="G46" s="671"/>
      <c r="H46" s="669"/>
      <c r="I46" s="163"/>
      <c r="J46" s="164" t="str">
        <f>G45</f>
        <v>介護職員</v>
      </c>
      <c r="K46" s="163"/>
      <c r="L46" s="164" t="str">
        <f>M45</f>
        <v>A</v>
      </c>
      <c r="M46" s="662"/>
      <c r="N46" s="663"/>
      <c r="O46" s="667"/>
      <c r="P46" s="668"/>
      <c r="Q46" s="668"/>
      <c r="R46" s="669"/>
      <c r="S46" s="635"/>
      <c r="T46" s="636"/>
      <c r="U46" s="636"/>
      <c r="V46" s="636"/>
      <c r="W46" s="63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649">
        <f>IF($BI$3="４週",SUM(AA46:BB46),IF($BI$3="暦月",SUM(AA46:BE46),""))</f>
        <v>160</v>
      </c>
      <c r="BG46" s="650"/>
      <c r="BH46" s="651">
        <f>IF($BI$3="４週",BF46/4,IF($BI$3="暦月",(BF46/($BI$8/7)),""))</f>
        <v>40</v>
      </c>
      <c r="BI46" s="650"/>
      <c r="BJ46" s="646"/>
      <c r="BK46" s="647"/>
      <c r="BL46" s="647"/>
      <c r="BM46" s="647"/>
      <c r="BN46" s="648"/>
    </row>
    <row r="47" spans="2:66" ht="20.25" customHeight="1">
      <c r="B47" s="620">
        <f>B45+1</f>
        <v>16</v>
      </c>
      <c r="C47" s="638"/>
      <c r="D47" s="656" t="s">
        <v>161</v>
      </c>
      <c r="E47" s="657"/>
      <c r="F47" s="658"/>
      <c r="G47" s="670" t="s">
        <v>104</v>
      </c>
      <c r="H47" s="666"/>
      <c r="I47" s="163"/>
      <c r="J47" s="164"/>
      <c r="K47" s="163"/>
      <c r="L47" s="164"/>
      <c r="M47" s="660" t="s">
        <v>89</v>
      </c>
      <c r="N47" s="661"/>
      <c r="O47" s="664" t="s">
        <v>90</v>
      </c>
      <c r="P47" s="665"/>
      <c r="Q47" s="665"/>
      <c r="R47" s="666"/>
      <c r="S47" s="635" t="s">
        <v>179</v>
      </c>
      <c r="T47" s="636"/>
      <c r="U47" s="636"/>
      <c r="V47" s="636"/>
      <c r="W47" s="63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652"/>
      <c r="BG47" s="653"/>
      <c r="BH47" s="654"/>
      <c r="BI47" s="655"/>
      <c r="BJ47" s="643"/>
      <c r="BK47" s="644"/>
      <c r="BL47" s="644"/>
      <c r="BM47" s="644"/>
      <c r="BN47" s="645"/>
    </row>
    <row r="48" spans="2:66" ht="20.25" customHeight="1">
      <c r="B48" s="621"/>
      <c r="C48" s="639"/>
      <c r="D48" s="659"/>
      <c r="E48" s="657"/>
      <c r="F48" s="658"/>
      <c r="G48" s="671"/>
      <c r="H48" s="669"/>
      <c r="I48" s="163"/>
      <c r="J48" s="164" t="str">
        <f>G47</f>
        <v>介護職員</v>
      </c>
      <c r="K48" s="163"/>
      <c r="L48" s="164" t="str">
        <f>M47</f>
        <v>A</v>
      </c>
      <c r="M48" s="662"/>
      <c r="N48" s="663"/>
      <c r="O48" s="667"/>
      <c r="P48" s="668"/>
      <c r="Q48" s="668"/>
      <c r="R48" s="669"/>
      <c r="S48" s="635"/>
      <c r="T48" s="636"/>
      <c r="U48" s="636"/>
      <c r="V48" s="636"/>
      <c r="W48" s="63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649">
        <f>IF($BI$3="４週",SUM(AA48:BB48),IF($BI$3="暦月",SUM(AA48:BE48),""))</f>
        <v>160</v>
      </c>
      <c r="BG48" s="650"/>
      <c r="BH48" s="651">
        <f>IF($BI$3="４週",BF48/4,IF($BI$3="暦月",(BF48/($BI$8/7)),""))</f>
        <v>40</v>
      </c>
      <c r="BI48" s="650"/>
      <c r="BJ48" s="646"/>
      <c r="BK48" s="647"/>
      <c r="BL48" s="647"/>
      <c r="BM48" s="647"/>
      <c r="BN48" s="648"/>
    </row>
    <row r="49" spans="2:66" ht="20.25" customHeight="1">
      <c r="B49" s="620">
        <f>B47+1</f>
        <v>17</v>
      </c>
      <c r="C49" s="638"/>
      <c r="D49" s="656" t="s">
        <v>161</v>
      </c>
      <c r="E49" s="657"/>
      <c r="F49" s="658"/>
      <c r="G49" s="670" t="s">
        <v>104</v>
      </c>
      <c r="H49" s="666"/>
      <c r="I49" s="163"/>
      <c r="J49" s="164"/>
      <c r="K49" s="163"/>
      <c r="L49" s="164"/>
      <c r="M49" s="660" t="s">
        <v>89</v>
      </c>
      <c r="N49" s="661"/>
      <c r="O49" s="664" t="s">
        <v>90</v>
      </c>
      <c r="P49" s="665"/>
      <c r="Q49" s="665"/>
      <c r="R49" s="666"/>
      <c r="S49" s="635" t="s">
        <v>180</v>
      </c>
      <c r="T49" s="636"/>
      <c r="U49" s="636"/>
      <c r="V49" s="636"/>
      <c r="W49" s="63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652"/>
      <c r="BG49" s="653"/>
      <c r="BH49" s="654"/>
      <c r="BI49" s="655"/>
      <c r="BJ49" s="643"/>
      <c r="BK49" s="644"/>
      <c r="BL49" s="644"/>
      <c r="BM49" s="644"/>
      <c r="BN49" s="645"/>
    </row>
    <row r="50" spans="2:66" ht="20.25" customHeight="1">
      <c r="B50" s="621"/>
      <c r="C50" s="639"/>
      <c r="D50" s="659"/>
      <c r="E50" s="657"/>
      <c r="F50" s="658"/>
      <c r="G50" s="671"/>
      <c r="H50" s="669"/>
      <c r="I50" s="163"/>
      <c r="J50" s="164" t="str">
        <f>G49</f>
        <v>介護職員</v>
      </c>
      <c r="K50" s="163"/>
      <c r="L50" s="164" t="str">
        <f>M49</f>
        <v>A</v>
      </c>
      <c r="M50" s="662"/>
      <c r="N50" s="663"/>
      <c r="O50" s="667"/>
      <c r="P50" s="668"/>
      <c r="Q50" s="668"/>
      <c r="R50" s="669"/>
      <c r="S50" s="635"/>
      <c r="T50" s="636"/>
      <c r="U50" s="636"/>
      <c r="V50" s="636"/>
      <c r="W50" s="63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649">
        <f>IF($BI$3="４週",SUM(AA50:BB50),IF($BI$3="暦月",SUM(AA50:BE50),""))</f>
        <v>160</v>
      </c>
      <c r="BG50" s="650"/>
      <c r="BH50" s="651">
        <f>IF($BI$3="４週",BF50/4,IF($BI$3="暦月",(BF50/($BI$8/7)),""))</f>
        <v>40</v>
      </c>
      <c r="BI50" s="650"/>
      <c r="BJ50" s="646"/>
      <c r="BK50" s="647"/>
      <c r="BL50" s="647"/>
      <c r="BM50" s="647"/>
      <c r="BN50" s="648"/>
    </row>
    <row r="51" spans="2:66" ht="20.25" customHeight="1">
      <c r="B51" s="620">
        <f>B49+1</f>
        <v>18</v>
      </c>
      <c r="C51" s="638"/>
      <c r="D51" s="656" t="s">
        <v>166</v>
      </c>
      <c r="E51" s="657"/>
      <c r="F51" s="658"/>
      <c r="G51" s="670" t="s">
        <v>104</v>
      </c>
      <c r="H51" s="666"/>
      <c r="I51" s="163"/>
      <c r="J51" s="164"/>
      <c r="K51" s="163"/>
      <c r="L51" s="164"/>
      <c r="M51" s="660" t="s">
        <v>89</v>
      </c>
      <c r="N51" s="661"/>
      <c r="O51" s="664" t="s">
        <v>90</v>
      </c>
      <c r="P51" s="665"/>
      <c r="Q51" s="665"/>
      <c r="R51" s="666"/>
      <c r="S51" s="635" t="s">
        <v>181</v>
      </c>
      <c r="T51" s="636"/>
      <c r="U51" s="636"/>
      <c r="V51" s="636"/>
      <c r="W51" s="63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652"/>
      <c r="BG51" s="653"/>
      <c r="BH51" s="654"/>
      <c r="BI51" s="655"/>
      <c r="BJ51" s="643"/>
      <c r="BK51" s="644"/>
      <c r="BL51" s="644"/>
      <c r="BM51" s="644"/>
      <c r="BN51" s="645"/>
    </row>
    <row r="52" spans="2:66" ht="20.25" customHeight="1">
      <c r="B52" s="621"/>
      <c r="C52" s="639"/>
      <c r="D52" s="659"/>
      <c r="E52" s="657"/>
      <c r="F52" s="658"/>
      <c r="G52" s="671"/>
      <c r="H52" s="669"/>
      <c r="I52" s="163"/>
      <c r="J52" s="164" t="str">
        <f>G51</f>
        <v>介護職員</v>
      </c>
      <c r="K52" s="163"/>
      <c r="L52" s="164" t="str">
        <f>M51</f>
        <v>A</v>
      </c>
      <c r="M52" s="662"/>
      <c r="N52" s="663"/>
      <c r="O52" s="667"/>
      <c r="P52" s="668"/>
      <c r="Q52" s="668"/>
      <c r="R52" s="669"/>
      <c r="S52" s="635"/>
      <c r="T52" s="636"/>
      <c r="U52" s="636"/>
      <c r="V52" s="636"/>
      <c r="W52" s="63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649">
        <f>IF($BI$3="４週",SUM(AA52:BB52),IF($BI$3="暦月",SUM(AA52:BE52),""))</f>
        <v>160</v>
      </c>
      <c r="BG52" s="650"/>
      <c r="BH52" s="651">
        <f>IF($BI$3="４週",BF52/4,IF($BI$3="暦月",(BF52/($BI$8/7)),""))</f>
        <v>40</v>
      </c>
      <c r="BI52" s="650"/>
      <c r="BJ52" s="646"/>
      <c r="BK52" s="647"/>
      <c r="BL52" s="647"/>
      <c r="BM52" s="647"/>
      <c r="BN52" s="648"/>
    </row>
    <row r="53" spans="2:66" ht="20.25" customHeight="1">
      <c r="B53" s="620">
        <f>B51+1</f>
        <v>19</v>
      </c>
      <c r="C53" s="638"/>
      <c r="D53" s="656" t="s">
        <v>161</v>
      </c>
      <c r="E53" s="657"/>
      <c r="F53" s="658"/>
      <c r="G53" s="670" t="s">
        <v>104</v>
      </c>
      <c r="H53" s="666"/>
      <c r="I53" s="165"/>
      <c r="J53" s="166"/>
      <c r="K53" s="165"/>
      <c r="L53" s="166"/>
      <c r="M53" s="660" t="s">
        <v>100</v>
      </c>
      <c r="N53" s="661"/>
      <c r="O53" s="664" t="s">
        <v>90</v>
      </c>
      <c r="P53" s="665"/>
      <c r="Q53" s="665"/>
      <c r="R53" s="666"/>
      <c r="S53" s="635" t="s">
        <v>182</v>
      </c>
      <c r="T53" s="636"/>
      <c r="U53" s="636"/>
      <c r="V53" s="636"/>
      <c r="W53" s="63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652"/>
      <c r="BG53" s="653"/>
      <c r="BH53" s="654"/>
      <c r="BI53" s="655"/>
      <c r="BJ53" s="643"/>
      <c r="BK53" s="644"/>
      <c r="BL53" s="644"/>
      <c r="BM53" s="644"/>
      <c r="BN53" s="645"/>
    </row>
    <row r="54" spans="2:66" ht="20.25" customHeight="1">
      <c r="B54" s="621"/>
      <c r="C54" s="639"/>
      <c r="D54" s="659"/>
      <c r="E54" s="657"/>
      <c r="F54" s="658"/>
      <c r="G54" s="671"/>
      <c r="H54" s="669"/>
      <c r="I54" s="163"/>
      <c r="J54" s="164" t="str">
        <f>G53</f>
        <v>介護職員</v>
      </c>
      <c r="K54" s="163"/>
      <c r="L54" s="164" t="str">
        <f>M53</f>
        <v>C</v>
      </c>
      <c r="M54" s="662"/>
      <c r="N54" s="663"/>
      <c r="O54" s="667"/>
      <c r="P54" s="668"/>
      <c r="Q54" s="668"/>
      <c r="R54" s="669"/>
      <c r="S54" s="635"/>
      <c r="T54" s="636"/>
      <c r="U54" s="636"/>
      <c r="V54" s="636"/>
      <c r="W54" s="63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649">
        <f>IF($BI$3="４週",SUM(AA54:BB54),IF($BI$3="暦月",SUM(AA54:BE54),""))</f>
        <v>128</v>
      </c>
      <c r="BG54" s="650"/>
      <c r="BH54" s="651">
        <f>IF($BI$3="４週",BF54/4,IF($BI$3="暦月",(BF54/($BI$8/7)),""))</f>
        <v>32</v>
      </c>
      <c r="BI54" s="650"/>
      <c r="BJ54" s="646"/>
      <c r="BK54" s="647"/>
      <c r="BL54" s="647"/>
      <c r="BM54" s="647"/>
      <c r="BN54" s="648"/>
    </row>
    <row r="55" spans="2:66" ht="20.25" customHeight="1">
      <c r="B55" s="620">
        <f>B53+1</f>
        <v>20</v>
      </c>
      <c r="C55" s="638" t="s">
        <v>131</v>
      </c>
      <c r="D55" s="656" t="s">
        <v>164</v>
      </c>
      <c r="E55" s="657"/>
      <c r="F55" s="658"/>
      <c r="G55" s="670" t="s">
        <v>104</v>
      </c>
      <c r="H55" s="666"/>
      <c r="I55" s="165"/>
      <c r="J55" s="166"/>
      <c r="K55" s="165"/>
      <c r="L55" s="166"/>
      <c r="M55" s="660" t="s">
        <v>89</v>
      </c>
      <c r="N55" s="661"/>
      <c r="O55" s="664" t="s">
        <v>19</v>
      </c>
      <c r="P55" s="665"/>
      <c r="Q55" s="665"/>
      <c r="R55" s="666"/>
      <c r="S55" s="635" t="s">
        <v>183</v>
      </c>
      <c r="T55" s="636"/>
      <c r="U55" s="636"/>
      <c r="V55" s="636"/>
      <c r="W55" s="63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652"/>
      <c r="BG55" s="653"/>
      <c r="BH55" s="654"/>
      <c r="BI55" s="655"/>
      <c r="BJ55" s="643"/>
      <c r="BK55" s="644"/>
      <c r="BL55" s="644"/>
      <c r="BM55" s="644"/>
      <c r="BN55" s="645"/>
    </row>
    <row r="56" spans="2:66" ht="20.25" customHeight="1">
      <c r="B56" s="621"/>
      <c r="C56" s="639"/>
      <c r="D56" s="659"/>
      <c r="E56" s="657"/>
      <c r="F56" s="658"/>
      <c r="G56" s="671"/>
      <c r="H56" s="669"/>
      <c r="I56" s="163"/>
      <c r="J56" s="164" t="str">
        <f>G55</f>
        <v>介護職員</v>
      </c>
      <c r="K56" s="163"/>
      <c r="L56" s="164" t="str">
        <f>M55</f>
        <v>A</v>
      </c>
      <c r="M56" s="662"/>
      <c r="N56" s="663"/>
      <c r="O56" s="667"/>
      <c r="P56" s="668"/>
      <c r="Q56" s="668"/>
      <c r="R56" s="669"/>
      <c r="S56" s="635"/>
      <c r="T56" s="636"/>
      <c r="U56" s="636"/>
      <c r="V56" s="636"/>
      <c r="W56" s="63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649">
        <f>IF($BI$3="４週",SUM(AA56:BB56),IF($BI$3="暦月",SUM(AA56:BE56),""))</f>
        <v>160</v>
      </c>
      <c r="BG56" s="650"/>
      <c r="BH56" s="651">
        <f>IF($BI$3="４週",BF56/4,IF($BI$3="暦月",(BF56/($BI$8/7)),""))</f>
        <v>40</v>
      </c>
      <c r="BI56" s="650"/>
      <c r="BJ56" s="646"/>
      <c r="BK56" s="647"/>
      <c r="BL56" s="647"/>
      <c r="BM56" s="647"/>
      <c r="BN56" s="648"/>
    </row>
    <row r="57" spans="2:66" ht="20.25" customHeight="1">
      <c r="B57" s="620">
        <f>B55+1</f>
        <v>21</v>
      </c>
      <c r="C57" s="638"/>
      <c r="D57" s="656" t="s">
        <v>164</v>
      </c>
      <c r="E57" s="657"/>
      <c r="F57" s="658"/>
      <c r="G57" s="670" t="s">
        <v>104</v>
      </c>
      <c r="H57" s="666"/>
      <c r="I57" s="163"/>
      <c r="J57" s="164"/>
      <c r="K57" s="163"/>
      <c r="L57" s="164"/>
      <c r="M57" s="660" t="s">
        <v>89</v>
      </c>
      <c r="N57" s="661"/>
      <c r="O57" s="664" t="s">
        <v>90</v>
      </c>
      <c r="P57" s="665"/>
      <c r="Q57" s="665"/>
      <c r="R57" s="666"/>
      <c r="S57" s="635" t="s">
        <v>184</v>
      </c>
      <c r="T57" s="636"/>
      <c r="U57" s="636"/>
      <c r="V57" s="636"/>
      <c r="W57" s="63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652"/>
      <c r="BG57" s="653"/>
      <c r="BH57" s="654"/>
      <c r="BI57" s="655"/>
      <c r="BJ57" s="643"/>
      <c r="BK57" s="644"/>
      <c r="BL57" s="644"/>
      <c r="BM57" s="644"/>
      <c r="BN57" s="645"/>
    </row>
    <row r="58" spans="2:66" ht="20.25" customHeight="1">
      <c r="B58" s="621"/>
      <c r="C58" s="639"/>
      <c r="D58" s="659"/>
      <c r="E58" s="657"/>
      <c r="F58" s="658"/>
      <c r="G58" s="671"/>
      <c r="H58" s="669"/>
      <c r="I58" s="163"/>
      <c r="J58" s="164" t="str">
        <f>G57</f>
        <v>介護職員</v>
      </c>
      <c r="K58" s="163"/>
      <c r="L58" s="164" t="str">
        <f>M57</f>
        <v>A</v>
      </c>
      <c r="M58" s="662"/>
      <c r="N58" s="663"/>
      <c r="O58" s="667"/>
      <c r="P58" s="668"/>
      <c r="Q58" s="668"/>
      <c r="R58" s="669"/>
      <c r="S58" s="635"/>
      <c r="T58" s="636"/>
      <c r="U58" s="636"/>
      <c r="V58" s="636"/>
      <c r="W58" s="63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649">
        <f>IF($BI$3="４週",SUM(AA58:BB58),IF($BI$3="暦月",SUM(AA58:BE58),""))</f>
        <v>160</v>
      </c>
      <c r="BG58" s="650"/>
      <c r="BH58" s="651">
        <f>IF($BI$3="４週",BF58/4,IF($BI$3="暦月",(BF58/($BI$8/7)),""))</f>
        <v>40</v>
      </c>
      <c r="BI58" s="650"/>
      <c r="BJ58" s="646"/>
      <c r="BK58" s="647"/>
      <c r="BL58" s="647"/>
      <c r="BM58" s="647"/>
      <c r="BN58" s="648"/>
    </row>
    <row r="59" spans="2:66" ht="20.25" customHeight="1">
      <c r="B59" s="620">
        <f>B57+1</f>
        <v>22</v>
      </c>
      <c r="C59" s="638"/>
      <c r="D59" s="656" t="s">
        <v>164</v>
      </c>
      <c r="E59" s="657"/>
      <c r="F59" s="658"/>
      <c r="G59" s="670" t="s">
        <v>104</v>
      </c>
      <c r="H59" s="666"/>
      <c r="I59" s="163"/>
      <c r="J59" s="164"/>
      <c r="K59" s="163"/>
      <c r="L59" s="164"/>
      <c r="M59" s="660" t="s">
        <v>89</v>
      </c>
      <c r="N59" s="661"/>
      <c r="O59" s="664" t="s">
        <v>90</v>
      </c>
      <c r="P59" s="665"/>
      <c r="Q59" s="665"/>
      <c r="R59" s="666"/>
      <c r="S59" s="635" t="s">
        <v>185</v>
      </c>
      <c r="T59" s="636"/>
      <c r="U59" s="636"/>
      <c r="V59" s="636"/>
      <c r="W59" s="63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652"/>
      <c r="BG59" s="653"/>
      <c r="BH59" s="654"/>
      <c r="BI59" s="655"/>
      <c r="BJ59" s="643"/>
      <c r="BK59" s="644"/>
      <c r="BL59" s="644"/>
      <c r="BM59" s="644"/>
      <c r="BN59" s="645"/>
    </row>
    <row r="60" spans="2:66" ht="20.25" customHeight="1">
      <c r="B60" s="621"/>
      <c r="C60" s="639"/>
      <c r="D60" s="659"/>
      <c r="E60" s="657"/>
      <c r="F60" s="658"/>
      <c r="G60" s="671"/>
      <c r="H60" s="669"/>
      <c r="I60" s="163"/>
      <c r="J60" s="164" t="str">
        <f>G59</f>
        <v>介護職員</v>
      </c>
      <c r="K60" s="163"/>
      <c r="L60" s="164" t="str">
        <f>M59</f>
        <v>A</v>
      </c>
      <c r="M60" s="662"/>
      <c r="N60" s="663"/>
      <c r="O60" s="667"/>
      <c r="P60" s="668"/>
      <c r="Q60" s="668"/>
      <c r="R60" s="669"/>
      <c r="S60" s="635"/>
      <c r="T60" s="636"/>
      <c r="U60" s="636"/>
      <c r="V60" s="636"/>
      <c r="W60" s="63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649">
        <f>IF($BI$3="４週",SUM(AA60:BB60),IF($BI$3="暦月",SUM(AA60:BE60),""))</f>
        <v>160</v>
      </c>
      <c r="BG60" s="650"/>
      <c r="BH60" s="651">
        <f>IF($BI$3="４週",BF60/4,IF($BI$3="暦月",(BF60/($BI$8/7)),""))</f>
        <v>40</v>
      </c>
      <c r="BI60" s="650"/>
      <c r="BJ60" s="646"/>
      <c r="BK60" s="647"/>
      <c r="BL60" s="647"/>
      <c r="BM60" s="647"/>
      <c r="BN60" s="648"/>
    </row>
    <row r="61" spans="2:66" ht="20.25" customHeight="1">
      <c r="B61" s="620">
        <f>B59+1</f>
        <v>23</v>
      </c>
      <c r="C61" s="638"/>
      <c r="D61" s="656" t="s">
        <v>164</v>
      </c>
      <c r="E61" s="657"/>
      <c r="F61" s="658"/>
      <c r="G61" s="670" t="s">
        <v>104</v>
      </c>
      <c r="H61" s="666"/>
      <c r="I61" s="163"/>
      <c r="J61" s="164"/>
      <c r="K61" s="163"/>
      <c r="L61" s="164"/>
      <c r="M61" s="660" t="s">
        <v>89</v>
      </c>
      <c r="N61" s="661"/>
      <c r="O61" s="664" t="s">
        <v>90</v>
      </c>
      <c r="P61" s="665"/>
      <c r="Q61" s="665"/>
      <c r="R61" s="666"/>
      <c r="S61" s="635" t="s">
        <v>186</v>
      </c>
      <c r="T61" s="636"/>
      <c r="U61" s="636"/>
      <c r="V61" s="636"/>
      <c r="W61" s="63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652"/>
      <c r="BG61" s="653"/>
      <c r="BH61" s="654"/>
      <c r="BI61" s="655"/>
      <c r="BJ61" s="643"/>
      <c r="BK61" s="644"/>
      <c r="BL61" s="644"/>
      <c r="BM61" s="644"/>
      <c r="BN61" s="645"/>
    </row>
    <row r="62" spans="2:66" ht="20.25" customHeight="1">
      <c r="B62" s="621"/>
      <c r="C62" s="639"/>
      <c r="D62" s="659"/>
      <c r="E62" s="657"/>
      <c r="F62" s="658"/>
      <c r="G62" s="671"/>
      <c r="H62" s="669"/>
      <c r="I62" s="163"/>
      <c r="J62" s="164" t="str">
        <f>G61</f>
        <v>介護職員</v>
      </c>
      <c r="K62" s="163"/>
      <c r="L62" s="164" t="str">
        <f>M61</f>
        <v>A</v>
      </c>
      <c r="M62" s="662"/>
      <c r="N62" s="663"/>
      <c r="O62" s="667"/>
      <c r="P62" s="668"/>
      <c r="Q62" s="668"/>
      <c r="R62" s="669"/>
      <c r="S62" s="635"/>
      <c r="T62" s="636"/>
      <c r="U62" s="636"/>
      <c r="V62" s="636"/>
      <c r="W62" s="63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649">
        <f>IF($BI$3="４週",SUM(AA62:BB62),IF($BI$3="暦月",SUM(AA62:BE62),""))</f>
        <v>160</v>
      </c>
      <c r="BG62" s="650"/>
      <c r="BH62" s="651">
        <f>IF($BI$3="４週",BF62/4,IF($BI$3="暦月",(BF62/($BI$8/7)),""))</f>
        <v>40</v>
      </c>
      <c r="BI62" s="650"/>
      <c r="BJ62" s="646"/>
      <c r="BK62" s="647"/>
      <c r="BL62" s="647"/>
      <c r="BM62" s="647"/>
      <c r="BN62" s="648"/>
    </row>
    <row r="63" spans="2:66" ht="20.25" customHeight="1">
      <c r="B63" s="620">
        <f>B61+1</f>
        <v>24</v>
      </c>
      <c r="C63" s="638"/>
      <c r="D63" s="656" t="s">
        <v>164</v>
      </c>
      <c r="E63" s="657"/>
      <c r="F63" s="658"/>
      <c r="G63" s="670" t="s">
        <v>104</v>
      </c>
      <c r="H63" s="666"/>
      <c r="I63" s="163"/>
      <c r="J63" s="164"/>
      <c r="K63" s="163"/>
      <c r="L63" s="164"/>
      <c r="M63" s="660" t="s">
        <v>100</v>
      </c>
      <c r="N63" s="661"/>
      <c r="O63" s="664" t="s">
        <v>90</v>
      </c>
      <c r="P63" s="665"/>
      <c r="Q63" s="665"/>
      <c r="R63" s="666"/>
      <c r="S63" s="635" t="s">
        <v>187</v>
      </c>
      <c r="T63" s="636"/>
      <c r="U63" s="636"/>
      <c r="V63" s="636"/>
      <c r="W63" s="63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652"/>
      <c r="BG63" s="653"/>
      <c r="BH63" s="654"/>
      <c r="BI63" s="655"/>
      <c r="BJ63" s="643"/>
      <c r="BK63" s="644"/>
      <c r="BL63" s="644"/>
      <c r="BM63" s="644"/>
      <c r="BN63" s="645"/>
    </row>
    <row r="64" spans="2:66" ht="20.25" customHeight="1">
      <c r="B64" s="621"/>
      <c r="C64" s="639"/>
      <c r="D64" s="659"/>
      <c r="E64" s="657"/>
      <c r="F64" s="658"/>
      <c r="G64" s="671"/>
      <c r="H64" s="669"/>
      <c r="I64" s="163"/>
      <c r="J64" s="164" t="str">
        <f>G63</f>
        <v>介護職員</v>
      </c>
      <c r="K64" s="163"/>
      <c r="L64" s="164" t="str">
        <f>M63</f>
        <v>C</v>
      </c>
      <c r="M64" s="662"/>
      <c r="N64" s="663"/>
      <c r="O64" s="667"/>
      <c r="P64" s="668"/>
      <c r="Q64" s="668"/>
      <c r="R64" s="669"/>
      <c r="S64" s="635"/>
      <c r="T64" s="636"/>
      <c r="U64" s="636"/>
      <c r="V64" s="636"/>
      <c r="W64" s="63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649">
        <f>IF($BI$3="４週",SUM(AA64:BB64),IF($BI$3="暦月",SUM(AA64:BE64),""))</f>
        <v>128</v>
      </c>
      <c r="BG64" s="650"/>
      <c r="BH64" s="651">
        <f>IF($BI$3="４週",BF64/4,IF($BI$3="暦月",(BF64/($BI$8/7)),""))</f>
        <v>32</v>
      </c>
      <c r="BI64" s="650"/>
      <c r="BJ64" s="646"/>
      <c r="BK64" s="647"/>
      <c r="BL64" s="647"/>
      <c r="BM64" s="647"/>
      <c r="BN64" s="648"/>
    </row>
    <row r="65" spans="2:66" ht="20.25" customHeight="1">
      <c r="B65" s="620">
        <f>B63+1</f>
        <v>25</v>
      </c>
      <c r="C65" s="638" t="s">
        <v>163</v>
      </c>
      <c r="D65" s="656" t="s">
        <v>165</v>
      </c>
      <c r="E65" s="657"/>
      <c r="F65" s="658"/>
      <c r="G65" s="670" t="s">
        <v>104</v>
      </c>
      <c r="H65" s="666"/>
      <c r="I65" s="163"/>
      <c r="J65" s="164"/>
      <c r="K65" s="163"/>
      <c r="L65" s="164"/>
      <c r="M65" s="660" t="s">
        <v>89</v>
      </c>
      <c r="N65" s="661"/>
      <c r="O65" s="664" t="s">
        <v>19</v>
      </c>
      <c r="P65" s="665"/>
      <c r="Q65" s="665"/>
      <c r="R65" s="666"/>
      <c r="S65" s="635" t="s">
        <v>188</v>
      </c>
      <c r="T65" s="636"/>
      <c r="U65" s="636"/>
      <c r="V65" s="636"/>
      <c r="W65" s="63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652"/>
      <c r="BG65" s="653"/>
      <c r="BH65" s="654"/>
      <c r="BI65" s="655"/>
      <c r="BJ65" s="643"/>
      <c r="BK65" s="644"/>
      <c r="BL65" s="644"/>
      <c r="BM65" s="644"/>
      <c r="BN65" s="645"/>
    </row>
    <row r="66" spans="2:66" ht="20.25" customHeight="1">
      <c r="B66" s="621"/>
      <c r="C66" s="639"/>
      <c r="D66" s="659"/>
      <c r="E66" s="657"/>
      <c r="F66" s="658"/>
      <c r="G66" s="671"/>
      <c r="H66" s="669"/>
      <c r="I66" s="163"/>
      <c r="J66" s="164" t="str">
        <f>G65</f>
        <v>介護職員</v>
      </c>
      <c r="K66" s="163"/>
      <c r="L66" s="164" t="str">
        <f>M65</f>
        <v>A</v>
      </c>
      <c r="M66" s="662"/>
      <c r="N66" s="663"/>
      <c r="O66" s="667"/>
      <c r="P66" s="668"/>
      <c r="Q66" s="668"/>
      <c r="R66" s="669"/>
      <c r="S66" s="635"/>
      <c r="T66" s="636"/>
      <c r="U66" s="636"/>
      <c r="V66" s="636"/>
      <c r="W66" s="63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649">
        <f>IF($BI$3="４週",SUM(AA66:BB66),IF($BI$3="暦月",SUM(AA66:BE66),""))</f>
        <v>160</v>
      </c>
      <c r="BG66" s="650"/>
      <c r="BH66" s="651">
        <f>IF($BI$3="４週",BF66/4,IF($BI$3="暦月",(BF66/($BI$8/7)),""))</f>
        <v>40</v>
      </c>
      <c r="BI66" s="650"/>
      <c r="BJ66" s="646"/>
      <c r="BK66" s="647"/>
      <c r="BL66" s="647"/>
      <c r="BM66" s="647"/>
      <c r="BN66" s="648"/>
    </row>
    <row r="67" spans="2:66" ht="20.25" customHeight="1">
      <c r="B67" s="620">
        <f>B65+1</f>
        <v>26</v>
      </c>
      <c r="C67" s="638"/>
      <c r="D67" s="656" t="s">
        <v>165</v>
      </c>
      <c r="E67" s="657"/>
      <c r="F67" s="658"/>
      <c r="G67" s="670" t="s">
        <v>104</v>
      </c>
      <c r="H67" s="666"/>
      <c r="I67" s="163"/>
      <c r="J67" s="164"/>
      <c r="K67" s="163"/>
      <c r="L67" s="164"/>
      <c r="M67" s="660" t="s">
        <v>89</v>
      </c>
      <c r="N67" s="661"/>
      <c r="O67" s="664" t="s">
        <v>90</v>
      </c>
      <c r="P67" s="665"/>
      <c r="Q67" s="665"/>
      <c r="R67" s="666"/>
      <c r="S67" s="635" t="s">
        <v>189</v>
      </c>
      <c r="T67" s="636"/>
      <c r="U67" s="636"/>
      <c r="V67" s="636"/>
      <c r="W67" s="63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652"/>
      <c r="BG67" s="653"/>
      <c r="BH67" s="654"/>
      <c r="BI67" s="655"/>
      <c r="BJ67" s="643"/>
      <c r="BK67" s="644"/>
      <c r="BL67" s="644"/>
      <c r="BM67" s="644"/>
      <c r="BN67" s="645"/>
    </row>
    <row r="68" spans="2:66" ht="20.25" customHeight="1">
      <c r="B68" s="621"/>
      <c r="C68" s="639"/>
      <c r="D68" s="659"/>
      <c r="E68" s="657"/>
      <c r="F68" s="658"/>
      <c r="G68" s="671"/>
      <c r="H68" s="669"/>
      <c r="I68" s="163"/>
      <c r="J68" s="164" t="str">
        <f>G67</f>
        <v>介護職員</v>
      </c>
      <c r="K68" s="163"/>
      <c r="L68" s="164" t="str">
        <f>M67</f>
        <v>A</v>
      </c>
      <c r="M68" s="662"/>
      <c r="N68" s="663"/>
      <c r="O68" s="667"/>
      <c r="P68" s="668"/>
      <c r="Q68" s="668"/>
      <c r="R68" s="669"/>
      <c r="S68" s="635"/>
      <c r="T68" s="636"/>
      <c r="U68" s="636"/>
      <c r="V68" s="636"/>
      <c r="W68" s="63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649">
        <f>IF($BI$3="４週",SUM(AA68:BB68),IF($BI$3="暦月",SUM(AA68:BE68),""))</f>
        <v>160</v>
      </c>
      <c r="BG68" s="650"/>
      <c r="BH68" s="651">
        <f>IF($BI$3="４週",BF68/4,IF($BI$3="暦月",(BF68/($BI$8/7)),""))</f>
        <v>40</v>
      </c>
      <c r="BI68" s="650"/>
      <c r="BJ68" s="646"/>
      <c r="BK68" s="647"/>
      <c r="BL68" s="647"/>
      <c r="BM68" s="647"/>
      <c r="BN68" s="648"/>
    </row>
    <row r="69" spans="2:66" ht="20.25" customHeight="1">
      <c r="B69" s="620">
        <f>B67+1</f>
        <v>27</v>
      </c>
      <c r="C69" s="638"/>
      <c r="D69" s="656" t="s">
        <v>165</v>
      </c>
      <c r="E69" s="657"/>
      <c r="F69" s="658"/>
      <c r="G69" s="670" t="s">
        <v>104</v>
      </c>
      <c r="H69" s="666"/>
      <c r="I69" s="163"/>
      <c r="J69" s="164"/>
      <c r="K69" s="163"/>
      <c r="L69" s="164"/>
      <c r="M69" s="660" t="s">
        <v>89</v>
      </c>
      <c r="N69" s="661"/>
      <c r="O69" s="664" t="s">
        <v>90</v>
      </c>
      <c r="P69" s="665"/>
      <c r="Q69" s="665"/>
      <c r="R69" s="666"/>
      <c r="S69" s="635" t="s">
        <v>190</v>
      </c>
      <c r="T69" s="636"/>
      <c r="U69" s="636"/>
      <c r="V69" s="636"/>
      <c r="W69" s="63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652"/>
      <c r="BG69" s="653"/>
      <c r="BH69" s="654"/>
      <c r="BI69" s="655"/>
      <c r="BJ69" s="643"/>
      <c r="BK69" s="644"/>
      <c r="BL69" s="644"/>
      <c r="BM69" s="644"/>
      <c r="BN69" s="645"/>
    </row>
    <row r="70" spans="2:66" ht="20.25" customHeight="1">
      <c r="B70" s="621"/>
      <c r="C70" s="639"/>
      <c r="D70" s="659"/>
      <c r="E70" s="657"/>
      <c r="F70" s="658"/>
      <c r="G70" s="671"/>
      <c r="H70" s="669"/>
      <c r="I70" s="163"/>
      <c r="J70" s="164" t="str">
        <f>G69</f>
        <v>介護職員</v>
      </c>
      <c r="K70" s="163"/>
      <c r="L70" s="164" t="str">
        <f>M69</f>
        <v>A</v>
      </c>
      <c r="M70" s="662"/>
      <c r="N70" s="663"/>
      <c r="O70" s="667"/>
      <c r="P70" s="668"/>
      <c r="Q70" s="668"/>
      <c r="R70" s="669"/>
      <c r="S70" s="635"/>
      <c r="T70" s="636"/>
      <c r="U70" s="636"/>
      <c r="V70" s="636"/>
      <c r="W70" s="63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649">
        <f>IF($BI$3="４週",SUM(AA70:BB70),IF($BI$3="暦月",SUM(AA70:BE70),""))</f>
        <v>160</v>
      </c>
      <c r="BG70" s="650"/>
      <c r="BH70" s="651">
        <f>IF($BI$3="４週",BF70/4,IF($BI$3="暦月",(BF70/($BI$8/7)),""))</f>
        <v>40</v>
      </c>
      <c r="BI70" s="650"/>
      <c r="BJ70" s="646"/>
      <c r="BK70" s="647"/>
      <c r="BL70" s="647"/>
      <c r="BM70" s="647"/>
      <c r="BN70" s="648"/>
    </row>
    <row r="71" spans="2:66" ht="20.25" customHeight="1">
      <c r="B71" s="620">
        <f>B69+1</f>
        <v>28</v>
      </c>
      <c r="C71" s="638"/>
      <c r="D71" s="656" t="s">
        <v>165</v>
      </c>
      <c r="E71" s="657"/>
      <c r="F71" s="658"/>
      <c r="G71" s="670" t="s">
        <v>104</v>
      </c>
      <c r="H71" s="666"/>
      <c r="I71" s="163"/>
      <c r="J71" s="164"/>
      <c r="K71" s="163"/>
      <c r="L71" s="164"/>
      <c r="M71" s="660" t="s">
        <v>89</v>
      </c>
      <c r="N71" s="661"/>
      <c r="O71" s="664" t="s">
        <v>90</v>
      </c>
      <c r="P71" s="665"/>
      <c r="Q71" s="665"/>
      <c r="R71" s="666"/>
      <c r="S71" s="635" t="s">
        <v>191</v>
      </c>
      <c r="T71" s="636"/>
      <c r="U71" s="636"/>
      <c r="V71" s="636"/>
      <c r="W71" s="63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652"/>
      <c r="BG71" s="653"/>
      <c r="BH71" s="654"/>
      <c r="BI71" s="655"/>
      <c r="BJ71" s="643"/>
      <c r="BK71" s="644"/>
      <c r="BL71" s="644"/>
      <c r="BM71" s="644"/>
      <c r="BN71" s="645"/>
    </row>
    <row r="72" spans="2:66" ht="20.25" customHeight="1">
      <c r="B72" s="621"/>
      <c r="C72" s="639"/>
      <c r="D72" s="659"/>
      <c r="E72" s="657"/>
      <c r="F72" s="658"/>
      <c r="G72" s="671"/>
      <c r="H72" s="669"/>
      <c r="I72" s="163"/>
      <c r="J72" s="164" t="str">
        <f>G71</f>
        <v>介護職員</v>
      </c>
      <c r="K72" s="163"/>
      <c r="L72" s="164" t="str">
        <f>M71</f>
        <v>A</v>
      </c>
      <c r="M72" s="662"/>
      <c r="N72" s="663"/>
      <c r="O72" s="667"/>
      <c r="P72" s="668"/>
      <c r="Q72" s="668"/>
      <c r="R72" s="669"/>
      <c r="S72" s="635"/>
      <c r="T72" s="636"/>
      <c r="U72" s="636"/>
      <c r="V72" s="636"/>
      <c r="W72" s="63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649">
        <f>IF($BI$3="４週",SUM(AA72:BB72),IF($BI$3="暦月",SUM(AA72:BE72),""))</f>
        <v>160</v>
      </c>
      <c r="BG72" s="650"/>
      <c r="BH72" s="651">
        <f>IF($BI$3="４週",BF72/4,IF($BI$3="暦月",(BF72/($BI$8/7)),""))</f>
        <v>40</v>
      </c>
      <c r="BI72" s="650"/>
      <c r="BJ72" s="646"/>
      <c r="BK72" s="647"/>
      <c r="BL72" s="647"/>
      <c r="BM72" s="647"/>
      <c r="BN72" s="648"/>
    </row>
    <row r="73" spans="2:66" ht="20.25" customHeight="1">
      <c r="B73" s="620">
        <f>B71+1</f>
        <v>29</v>
      </c>
      <c r="C73" s="638"/>
      <c r="D73" s="656" t="s">
        <v>165</v>
      </c>
      <c r="E73" s="657"/>
      <c r="F73" s="658"/>
      <c r="G73" s="670" t="s">
        <v>104</v>
      </c>
      <c r="H73" s="666"/>
      <c r="I73" s="163"/>
      <c r="J73" s="164"/>
      <c r="K73" s="163"/>
      <c r="L73" s="164"/>
      <c r="M73" s="660" t="s">
        <v>100</v>
      </c>
      <c r="N73" s="661"/>
      <c r="O73" s="664" t="s">
        <v>90</v>
      </c>
      <c r="P73" s="665"/>
      <c r="Q73" s="665"/>
      <c r="R73" s="666"/>
      <c r="S73" s="635" t="s">
        <v>192</v>
      </c>
      <c r="T73" s="636"/>
      <c r="U73" s="636"/>
      <c r="V73" s="636"/>
      <c r="W73" s="63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652"/>
      <c r="BG73" s="653"/>
      <c r="BH73" s="654"/>
      <c r="BI73" s="655"/>
      <c r="BJ73" s="643"/>
      <c r="BK73" s="644"/>
      <c r="BL73" s="644"/>
      <c r="BM73" s="644"/>
      <c r="BN73" s="645"/>
    </row>
    <row r="74" spans="2:66" ht="20.25" customHeight="1">
      <c r="B74" s="621"/>
      <c r="C74" s="639"/>
      <c r="D74" s="659"/>
      <c r="E74" s="657"/>
      <c r="F74" s="658"/>
      <c r="G74" s="678"/>
      <c r="H74" s="679"/>
      <c r="I74" s="207"/>
      <c r="J74" s="208" t="str">
        <f>G73</f>
        <v>介護職員</v>
      </c>
      <c r="K74" s="207"/>
      <c r="L74" s="208" t="str">
        <f>M73</f>
        <v>C</v>
      </c>
      <c r="M74" s="680"/>
      <c r="N74" s="681"/>
      <c r="O74" s="682"/>
      <c r="P74" s="683"/>
      <c r="Q74" s="683"/>
      <c r="R74" s="679"/>
      <c r="S74" s="635"/>
      <c r="T74" s="636"/>
      <c r="U74" s="636"/>
      <c r="V74" s="636"/>
      <c r="W74" s="63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675">
        <f>IF($BI$3="４週",SUM(AA74:BB74),IF($BI$3="暦月",SUM(AA74:BE74),""))</f>
        <v>128</v>
      </c>
      <c r="BG74" s="676"/>
      <c r="BH74" s="677">
        <f>IF($BI$3="４週",BF74/4,IF($BI$3="暦月",(BF74/($BI$8/7)),""))</f>
        <v>32</v>
      </c>
      <c r="BI74" s="676"/>
      <c r="BJ74" s="672"/>
      <c r="BK74" s="673"/>
      <c r="BL74" s="673"/>
      <c r="BM74" s="673"/>
      <c r="BN74" s="674"/>
    </row>
    <row r="75" spans="2:66" ht="20.25" customHeight="1">
      <c r="B75" s="620">
        <f>B73+1</f>
        <v>30</v>
      </c>
      <c r="C75" s="638"/>
      <c r="D75" s="656"/>
      <c r="E75" s="657"/>
      <c r="F75" s="658"/>
      <c r="G75" s="670"/>
      <c r="H75" s="666"/>
      <c r="I75" s="165"/>
      <c r="J75" s="166"/>
      <c r="K75" s="165"/>
      <c r="L75" s="166"/>
      <c r="M75" s="660"/>
      <c r="N75" s="661"/>
      <c r="O75" s="664"/>
      <c r="P75" s="665"/>
      <c r="Q75" s="665"/>
      <c r="R75" s="666"/>
      <c r="S75" s="635"/>
      <c r="T75" s="636"/>
      <c r="U75" s="636"/>
      <c r="V75" s="636"/>
      <c r="W75" s="63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652"/>
      <c r="BG75" s="653"/>
      <c r="BH75" s="654"/>
      <c r="BI75" s="655"/>
      <c r="BJ75" s="643"/>
      <c r="BK75" s="644"/>
      <c r="BL75" s="644"/>
      <c r="BM75" s="644"/>
      <c r="BN75" s="645"/>
    </row>
    <row r="76" spans="2:66" ht="20.25" customHeight="1" thickBot="1">
      <c r="B76" s="622"/>
      <c r="C76" s="714"/>
      <c r="D76" s="715"/>
      <c r="E76" s="716"/>
      <c r="F76" s="717"/>
      <c r="G76" s="705"/>
      <c r="H76" s="706"/>
      <c r="I76" s="190"/>
      <c r="J76" s="191">
        <f>G76</f>
        <v>0</v>
      </c>
      <c r="K76" s="190"/>
      <c r="L76" s="191">
        <f>M76</f>
        <v>0</v>
      </c>
      <c r="M76" s="707"/>
      <c r="N76" s="708"/>
      <c r="O76" s="709"/>
      <c r="P76" s="710"/>
      <c r="Q76" s="710"/>
      <c r="R76" s="706"/>
      <c r="S76" s="711"/>
      <c r="T76" s="712"/>
      <c r="U76" s="712"/>
      <c r="V76" s="712"/>
      <c r="W76" s="713"/>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721">
        <f>IF($BI$3="４週",SUM(AA76:BB76),IF($BI$3="暦月",SUM(AA76:BE76),""))</f>
        <v>0</v>
      </c>
      <c r="BG76" s="722"/>
      <c r="BH76" s="723">
        <f>IF($BI$3="４週",BF76/4,IF($BI$3="暦月",(BF76/($BI$8/7)),""))</f>
        <v>0</v>
      </c>
      <c r="BI76" s="722"/>
      <c r="BJ76" s="718"/>
      <c r="BK76" s="719"/>
      <c r="BL76" s="719"/>
      <c r="BM76" s="719"/>
      <c r="BN76" s="720"/>
    </row>
    <row r="77" spans="2:66" ht="20.25" customHeight="1">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642"/>
      <c r="BK79" s="642"/>
      <c r="BL79" s="642"/>
      <c r="BM79" s="642"/>
      <c r="BN79" s="71"/>
    </row>
    <row r="80" spans="2:66" ht="20.25" customHeight="1">
      <c r="B80" s="49"/>
      <c r="C80" s="49"/>
      <c r="D80" s="49"/>
      <c r="E80" s="49"/>
      <c r="F80" s="49"/>
      <c r="G80" s="69"/>
      <c r="H80" s="69"/>
      <c r="I80" s="69"/>
      <c r="J80" s="69"/>
      <c r="K80" s="69"/>
      <c r="L80" s="69"/>
      <c r="M80" s="124"/>
      <c r="N80" s="125"/>
      <c r="O80" s="684" t="s">
        <v>132</v>
      </c>
      <c r="P80" s="684"/>
      <c r="Q80" s="684" t="s">
        <v>133</v>
      </c>
      <c r="R80" s="684"/>
      <c r="S80" s="684"/>
      <c r="T80" s="684"/>
      <c r="U80" s="125"/>
      <c r="V80" s="704" t="s">
        <v>134</v>
      </c>
      <c r="W80" s="704"/>
      <c r="X80" s="704"/>
      <c r="Y80" s="704"/>
      <c r="Z80" s="129"/>
      <c r="AA80" s="130" t="s">
        <v>135</v>
      </c>
      <c r="AB80" s="130"/>
      <c r="AC80" s="2"/>
      <c r="AD80" s="127"/>
      <c r="AE80" s="684" t="s">
        <v>132</v>
      </c>
      <c r="AF80" s="684"/>
      <c r="AG80" s="684" t="s">
        <v>133</v>
      </c>
      <c r="AH80" s="684"/>
      <c r="AI80" s="684"/>
      <c r="AJ80" s="684"/>
      <c r="AK80" s="125"/>
      <c r="AL80" s="704" t="s">
        <v>134</v>
      </c>
      <c r="AM80" s="704"/>
      <c r="AN80" s="704"/>
      <c r="AO80" s="704"/>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641"/>
      <c r="BK80" s="641"/>
      <c r="BL80" s="641"/>
      <c r="BM80" s="641"/>
      <c r="BN80" s="71"/>
    </row>
    <row r="81" spans="2:66" ht="20.25" customHeight="1">
      <c r="B81" s="49"/>
      <c r="C81" s="49"/>
      <c r="D81" s="49"/>
      <c r="E81" s="49"/>
      <c r="F81" s="49"/>
      <c r="G81" s="69"/>
      <c r="H81" s="69"/>
      <c r="I81" s="69"/>
      <c r="J81" s="69"/>
      <c r="K81" s="69"/>
      <c r="L81" s="69"/>
      <c r="M81" s="124"/>
      <c r="N81" s="125"/>
      <c r="O81" s="690"/>
      <c r="P81" s="690"/>
      <c r="Q81" s="690" t="s">
        <v>136</v>
      </c>
      <c r="R81" s="690"/>
      <c r="S81" s="690" t="s">
        <v>137</v>
      </c>
      <c r="T81" s="690"/>
      <c r="U81" s="125"/>
      <c r="V81" s="690" t="s">
        <v>136</v>
      </c>
      <c r="W81" s="690"/>
      <c r="X81" s="690" t="s">
        <v>137</v>
      </c>
      <c r="Y81" s="690"/>
      <c r="Z81" s="129"/>
      <c r="AA81" s="130" t="s">
        <v>138</v>
      </c>
      <c r="AB81" s="130"/>
      <c r="AC81" s="2"/>
      <c r="AD81" s="127"/>
      <c r="AE81" s="690"/>
      <c r="AF81" s="690"/>
      <c r="AG81" s="690" t="s">
        <v>136</v>
      </c>
      <c r="AH81" s="690"/>
      <c r="AI81" s="690" t="s">
        <v>137</v>
      </c>
      <c r="AJ81" s="690"/>
      <c r="AK81" s="125"/>
      <c r="AL81" s="690" t="s">
        <v>136</v>
      </c>
      <c r="AM81" s="690"/>
      <c r="AN81" s="690" t="s">
        <v>137</v>
      </c>
      <c r="AO81" s="690"/>
      <c r="AP81" s="129"/>
      <c r="AQ81" s="130" t="s">
        <v>138</v>
      </c>
      <c r="AR81" s="130"/>
      <c r="AS81" s="127"/>
      <c r="AT81" s="127"/>
      <c r="AU81" s="131" t="s">
        <v>154</v>
      </c>
      <c r="AV81" s="131"/>
      <c r="AW81" s="131"/>
      <c r="AX81" s="131"/>
      <c r="AY81" s="129"/>
      <c r="AZ81" s="130" t="s">
        <v>155</v>
      </c>
      <c r="BA81" s="131"/>
      <c r="BB81" s="131"/>
      <c r="BC81" s="131"/>
      <c r="BD81" s="129"/>
      <c r="BE81" s="690" t="s">
        <v>139</v>
      </c>
      <c r="BF81" s="690"/>
      <c r="BG81" s="690"/>
      <c r="BH81" s="690"/>
      <c r="BI81" s="76"/>
      <c r="BJ81" s="640"/>
      <c r="BK81" s="640"/>
      <c r="BL81" s="640"/>
      <c r="BM81" s="640"/>
      <c r="BN81" s="71"/>
    </row>
    <row r="82" spans="2:66" ht="20.25" customHeight="1">
      <c r="B82" s="49"/>
      <c r="C82" s="49"/>
      <c r="D82" s="49"/>
      <c r="E82" s="49"/>
      <c r="F82" s="49"/>
      <c r="G82" s="69"/>
      <c r="H82" s="69"/>
      <c r="I82" s="69"/>
      <c r="J82" s="69"/>
      <c r="K82" s="69"/>
      <c r="L82" s="69"/>
      <c r="M82" s="124"/>
      <c r="N82" s="125"/>
      <c r="O82" s="685" t="s">
        <v>6</v>
      </c>
      <c r="P82" s="685"/>
      <c r="Q82" s="686">
        <f>SUMIFS($BF$17:$BF$76,$J$17:$J$76,"看護職員",$L$17:$L$76,"A")</f>
        <v>320</v>
      </c>
      <c r="R82" s="686"/>
      <c r="S82" s="687">
        <f>SUMIFS($BH$17:$BH$76,$J$17:$J$76,"看護職員",$L$17:$L$76,"A")</f>
        <v>80</v>
      </c>
      <c r="T82" s="687"/>
      <c r="U82" s="139"/>
      <c r="V82" s="696">
        <v>0</v>
      </c>
      <c r="W82" s="696"/>
      <c r="X82" s="696">
        <v>0</v>
      </c>
      <c r="Y82" s="696"/>
      <c r="Z82" s="140"/>
      <c r="AA82" s="700">
        <v>2</v>
      </c>
      <c r="AB82" s="701"/>
      <c r="AC82" s="2"/>
      <c r="AD82" s="127"/>
      <c r="AE82" s="685" t="s">
        <v>6</v>
      </c>
      <c r="AF82" s="685"/>
      <c r="AG82" s="686">
        <f>SUMIFS($BF$17:$BF$76,$J$17:$J$76,"介護職員",$L$17:$L$76,"A")</f>
        <v>2560</v>
      </c>
      <c r="AH82" s="686"/>
      <c r="AI82" s="687">
        <f>SUMIFS($BH$17:$BH$76,$J$17:$J$76,"介護職員",$L$17:$L$76,"A")</f>
        <v>640</v>
      </c>
      <c r="AJ82" s="687"/>
      <c r="AK82" s="139"/>
      <c r="AL82" s="696">
        <v>0</v>
      </c>
      <c r="AM82" s="696"/>
      <c r="AN82" s="696">
        <v>0</v>
      </c>
      <c r="AO82" s="696"/>
      <c r="AP82" s="140"/>
      <c r="AQ82" s="700">
        <v>16</v>
      </c>
      <c r="AR82" s="701"/>
      <c r="AS82" s="127"/>
      <c r="AT82" s="127"/>
      <c r="AU82" s="702">
        <f>Y96</f>
        <v>2.5</v>
      </c>
      <c r="AV82" s="685"/>
      <c r="AW82" s="685"/>
      <c r="AX82" s="685"/>
      <c r="AY82" s="132" t="s">
        <v>153</v>
      </c>
      <c r="AZ82" s="702">
        <f>AO96</f>
        <v>19.2</v>
      </c>
      <c r="BA82" s="703"/>
      <c r="BB82" s="703"/>
      <c r="BC82" s="703"/>
      <c r="BD82" s="132" t="s">
        <v>147</v>
      </c>
      <c r="BE82" s="692">
        <f>ROUNDDOWN(AU82+AZ82,1)</f>
        <v>21.7</v>
      </c>
      <c r="BF82" s="692"/>
      <c r="BG82" s="692"/>
      <c r="BH82" s="692"/>
      <c r="BI82" s="76"/>
      <c r="BJ82" s="79"/>
      <c r="BK82" s="79"/>
      <c r="BL82" s="79"/>
      <c r="BM82" s="79"/>
      <c r="BN82" s="71"/>
    </row>
    <row r="83" spans="2:66" ht="20.25" customHeight="1">
      <c r="B83" s="49"/>
      <c r="C83" s="49"/>
      <c r="D83" s="49"/>
      <c r="E83" s="49"/>
      <c r="F83" s="49"/>
      <c r="G83" s="69"/>
      <c r="H83" s="69"/>
      <c r="I83" s="69"/>
      <c r="J83" s="69"/>
      <c r="K83" s="69"/>
      <c r="L83" s="69"/>
      <c r="M83" s="124"/>
      <c r="N83" s="125"/>
      <c r="O83" s="685" t="s">
        <v>7</v>
      </c>
      <c r="P83" s="685"/>
      <c r="Q83" s="686">
        <f>SUMIFS($BF$17:$BF$76,$J$17:$J$76,"看護職員",$L$17:$L$76,"B")</f>
        <v>79.999999999999986</v>
      </c>
      <c r="R83" s="686"/>
      <c r="S83" s="687">
        <f>SUMIFS($BH$17:$BH$76,$J$17:$J$76,"看護職員",$L$17:$L$76,"B")</f>
        <v>19.999999999999996</v>
      </c>
      <c r="T83" s="687"/>
      <c r="U83" s="139"/>
      <c r="V83" s="696">
        <v>80</v>
      </c>
      <c r="W83" s="696"/>
      <c r="X83" s="696">
        <v>20</v>
      </c>
      <c r="Y83" s="696"/>
      <c r="Z83" s="140"/>
      <c r="AA83" s="700">
        <v>0</v>
      </c>
      <c r="AB83" s="701"/>
      <c r="AC83" s="2"/>
      <c r="AD83" s="127"/>
      <c r="AE83" s="685" t="s">
        <v>7</v>
      </c>
      <c r="AF83" s="685"/>
      <c r="AG83" s="686">
        <f>SUMIFS($BF$17:$BF$76,$J$17:$J$76,"介護職員",$L$17:$L$76,"B")</f>
        <v>0</v>
      </c>
      <c r="AH83" s="686"/>
      <c r="AI83" s="687">
        <f>SUMIFS($BH$17:$BH$76,$J$17:$J$76,"介護職員",$L$17:$L$76,"B")</f>
        <v>0</v>
      </c>
      <c r="AJ83" s="687"/>
      <c r="AK83" s="139"/>
      <c r="AL83" s="696">
        <v>0</v>
      </c>
      <c r="AM83" s="696"/>
      <c r="AN83" s="696">
        <v>0</v>
      </c>
      <c r="AO83" s="696"/>
      <c r="AP83" s="140"/>
      <c r="AQ83" s="700">
        <v>0</v>
      </c>
      <c r="AR83" s="701"/>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c r="B84" s="49"/>
      <c r="C84" s="49"/>
      <c r="D84" s="49"/>
      <c r="E84" s="49"/>
      <c r="F84" s="49"/>
      <c r="G84" s="69"/>
      <c r="H84" s="69"/>
      <c r="I84" s="69"/>
      <c r="J84" s="69"/>
      <c r="K84" s="69"/>
      <c r="L84" s="69"/>
      <c r="M84" s="124"/>
      <c r="N84" s="125"/>
      <c r="O84" s="685" t="s">
        <v>8</v>
      </c>
      <c r="P84" s="685"/>
      <c r="Q84" s="686">
        <f>SUMIFS($BF$17:$BF$76,$J$17:$J$76,"看護職員",$L$17:$L$76,"C")</f>
        <v>0</v>
      </c>
      <c r="R84" s="686"/>
      <c r="S84" s="687">
        <f>SUMIFS($BH$17:$BH$76,$J$17:$J$76,"看護職員",$L$17:$L$76,"C")</f>
        <v>0</v>
      </c>
      <c r="T84" s="687"/>
      <c r="U84" s="139"/>
      <c r="V84" s="696">
        <v>0</v>
      </c>
      <c r="W84" s="696"/>
      <c r="X84" s="697">
        <v>0</v>
      </c>
      <c r="Y84" s="697"/>
      <c r="Z84" s="140"/>
      <c r="AA84" s="698" t="s">
        <v>36</v>
      </c>
      <c r="AB84" s="699"/>
      <c r="AC84" s="2"/>
      <c r="AD84" s="127"/>
      <c r="AE84" s="685" t="s">
        <v>8</v>
      </c>
      <c r="AF84" s="685"/>
      <c r="AG84" s="686">
        <f>SUMIFS($BF$17:$BF$76,$J$17:$J$76,"介護職員",$L$17:$L$76,"C")</f>
        <v>512</v>
      </c>
      <c r="AH84" s="686"/>
      <c r="AI84" s="687">
        <f>SUMIFS($BH$17:$BH$76,$J$17:$J$76,"介護職員",$L$17:$L$76,"C")</f>
        <v>128</v>
      </c>
      <c r="AJ84" s="687"/>
      <c r="AK84" s="139"/>
      <c r="AL84" s="696">
        <v>512</v>
      </c>
      <c r="AM84" s="696"/>
      <c r="AN84" s="697">
        <v>128</v>
      </c>
      <c r="AO84" s="697"/>
      <c r="AP84" s="140"/>
      <c r="AQ84" s="698" t="s">
        <v>36</v>
      </c>
      <c r="AR84" s="699"/>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c r="B85" s="49"/>
      <c r="C85" s="49"/>
      <c r="D85" s="49"/>
      <c r="E85" s="49"/>
      <c r="F85" s="49"/>
      <c r="G85" s="69"/>
      <c r="H85" s="69"/>
      <c r="I85" s="69"/>
      <c r="J85" s="69"/>
      <c r="K85" s="69"/>
      <c r="L85" s="69"/>
      <c r="M85" s="124"/>
      <c r="N85" s="125"/>
      <c r="O85" s="685" t="s">
        <v>9</v>
      </c>
      <c r="P85" s="685"/>
      <c r="Q85" s="686">
        <f>SUMIFS($BF$17:$BF$76,$J$17:$J$76,"看護職員",$L$17:$L$76,"D")</f>
        <v>0</v>
      </c>
      <c r="R85" s="686"/>
      <c r="S85" s="687">
        <f>SUMIFS($BH$17:$BH$76,$J$17:$J$76,"看護職員",$L$17:$L$76,"D")</f>
        <v>0</v>
      </c>
      <c r="T85" s="687"/>
      <c r="U85" s="139"/>
      <c r="V85" s="696">
        <v>0</v>
      </c>
      <c r="W85" s="696"/>
      <c r="X85" s="697">
        <v>0</v>
      </c>
      <c r="Y85" s="697"/>
      <c r="Z85" s="140"/>
      <c r="AA85" s="698" t="s">
        <v>36</v>
      </c>
      <c r="AB85" s="699"/>
      <c r="AC85" s="2"/>
      <c r="AD85" s="127"/>
      <c r="AE85" s="685" t="s">
        <v>9</v>
      </c>
      <c r="AF85" s="685"/>
      <c r="AG85" s="686">
        <f>SUMIFS($BF$17:$BF$76,$J$17:$J$76,"介護職員",$L$17:$L$76,"D")</f>
        <v>0</v>
      </c>
      <c r="AH85" s="686"/>
      <c r="AI85" s="687">
        <f>SUMIFS($BH$17:$BH$76,$J$17:$J$76,"介護職員",$L$17:$L$76,"D")</f>
        <v>0</v>
      </c>
      <c r="AJ85" s="687"/>
      <c r="AK85" s="139"/>
      <c r="AL85" s="696">
        <v>0</v>
      </c>
      <c r="AM85" s="696"/>
      <c r="AN85" s="697">
        <v>0</v>
      </c>
      <c r="AO85" s="697"/>
      <c r="AP85" s="140"/>
      <c r="AQ85" s="698" t="s">
        <v>36</v>
      </c>
      <c r="AR85" s="699"/>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c r="B86" s="49"/>
      <c r="C86" s="49"/>
      <c r="D86" s="49"/>
      <c r="E86" s="49"/>
      <c r="F86" s="49"/>
      <c r="G86" s="69"/>
      <c r="H86" s="69"/>
      <c r="I86" s="69"/>
      <c r="J86" s="69"/>
      <c r="K86" s="69"/>
      <c r="L86" s="69"/>
      <c r="M86" s="124"/>
      <c r="N86" s="125"/>
      <c r="O86" s="685" t="s">
        <v>139</v>
      </c>
      <c r="P86" s="685"/>
      <c r="Q86" s="686">
        <f>SUM(Q82:R85)</f>
        <v>400</v>
      </c>
      <c r="R86" s="686"/>
      <c r="S86" s="687">
        <f>SUM(S82:T85)</f>
        <v>100</v>
      </c>
      <c r="T86" s="687"/>
      <c r="U86" s="139"/>
      <c r="V86" s="686">
        <f>SUM(V82:W85)</f>
        <v>80</v>
      </c>
      <c r="W86" s="686"/>
      <c r="X86" s="687">
        <f>SUM(X82:Y85)</f>
        <v>20</v>
      </c>
      <c r="Y86" s="687"/>
      <c r="Z86" s="140"/>
      <c r="AA86" s="688">
        <f>SUM(AA82:AB83)</f>
        <v>2</v>
      </c>
      <c r="AB86" s="689"/>
      <c r="AC86" s="2"/>
      <c r="AD86" s="127"/>
      <c r="AE86" s="685" t="s">
        <v>139</v>
      </c>
      <c r="AF86" s="685"/>
      <c r="AG86" s="686">
        <f>SUM(AG82:AH85)</f>
        <v>3072</v>
      </c>
      <c r="AH86" s="686"/>
      <c r="AI86" s="687">
        <f>SUM(AI82:AJ85)</f>
        <v>768</v>
      </c>
      <c r="AJ86" s="687"/>
      <c r="AK86" s="139"/>
      <c r="AL86" s="686">
        <f>SUM(AL82:AM85)</f>
        <v>512</v>
      </c>
      <c r="AM86" s="686"/>
      <c r="AN86" s="687">
        <f>SUM(AN82:AO85)</f>
        <v>128</v>
      </c>
      <c r="AO86" s="687"/>
      <c r="AP86" s="140"/>
      <c r="AQ86" s="688">
        <f>SUM(AQ82:AR83)</f>
        <v>16</v>
      </c>
      <c r="AR86" s="689"/>
      <c r="AS86" s="127"/>
      <c r="AT86" s="127"/>
      <c r="AU86" s="685" t="s">
        <v>4</v>
      </c>
      <c r="AV86" s="685"/>
      <c r="AW86" s="685" t="s">
        <v>5</v>
      </c>
      <c r="AX86" s="685"/>
      <c r="AY86" s="685"/>
      <c r="AZ86" s="685"/>
      <c r="BA86" s="127"/>
      <c r="BB86" s="127"/>
      <c r="BC86" s="127"/>
      <c r="BD86" s="127"/>
      <c r="BE86" s="127"/>
      <c r="BF86" s="127"/>
      <c r="BG86" s="127"/>
      <c r="BH86" s="128"/>
      <c r="BI86" s="76"/>
      <c r="BJ86" s="71"/>
      <c r="BK86" s="71"/>
      <c r="BL86" s="71"/>
      <c r="BM86" s="71"/>
      <c r="BN86" s="71"/>
    </row>
    <row r="87" spans="2:66" ht="20.25" customHeight="1">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685" t="s">
        <v>6</v>
      </c>
      <c r="AV87" s="685"/>
      <c r="AW87" s="685" t="s">
        <v>94</v>
      </c>
      <c r="AX87" s="685"/>
      <c r="AY87" s="685"/>
      <c r="AZ87" s="685"/>
      <c r="BA87" s="127"/>
      <c r="BB87" s="127"/>
      <c r="BC87" s="127"/>
      <c r="BD87" s="127"/>
      <c r="BE87" s="127"/>
      <c r="BF87" s="127"/>
      <c r="BG87" s="127"/>
      <c r="BH87" s="128"/>
      <c r="BI87" s="76"/>
      <c r="BJ87" s="71"/>
      <c r="BK87" s="71"/>
      <c r="BL87" s="71"/>
      <c r="BM87" s="71"/>
      <c r="BN87" s="71"/>
    </row>
    <row r="88" spans="2:66" ht="20.25" customHeight="1">
      <c r="B88" s="49"/>
      <c r="C88" s="49"/>
      <c r="D88" s="49"/>
      <c r="E88" s="49"/>
      <c r="F88" s="49"/>
      <c r="G88" s="69"/>
      <c r="H88" s="69"/>
      <c r="I88" s="69"/>
      <c r="J88" s="69"/>
      <c r="K88" s="69"/>
      <c r="L88" s="69"/>
      <c r="M88" s="124"/>
      <c r="N88" s="124"/>
      <c r="O88" s="126" t="s">
        <v>142</v>
      </c>
      <c r="P88" s="125"/>
      <c r="Q88" s="125"/>
      <c r="R88" s="125"/>
      <c r="S88" s="125"/>
      <c r="T88" s="125"/>
      <c r="U88" s="160" t="s">
        <v>242</v>
      </c>
      <c r="V88" s="790" t="s">
        <v>243</v>
      </c>
      <c r="W88" s="791"/>
      <c r="X88" s="137"/>
      <c r="Y88" s="137"/>
      <c r="Z88" s="125"/>
      <c r="AA88" s="125"/>
      <c r="AB88" s="125"/>
      <c r="AC88" s="127"/>
      <c r="AD88" s="127"/>
      <c r="AE88" s="126" t="s">
        <v>142</v>
      </c>
      <c r="AF88" s="125"/>
      <c r="AG88" s="125"/>
      <c r="AH88" s="125"/>
      <c r="AI88" s="125"/>
      <c r="AJ88" s="125"/>
      <c r="AK88" s="160" t="s">
        <v>242</v>
      </c>
      <c r="AL88" s="792" t="str">
        <f>V88</f>
        <v>週</v>
      </c>
      <c r="AM88" s="793"/>
      <c r="AN88" s="137"/>
      <c r="AO88" s="137"/>
      <c r="AP88" s="125"/>
      <c r="AQ88" s="125"/>
      <c r="AR88" s="125"/>
      <c r="AS88" s="127"/>
      <c r="AT88" s="127"/>
      <c r="AU88" s="685" t="s">
        <v>7</v>
      </c>
      <c r="AV88" s="685"/>
      <c r="AW88" s="685" t="s">
        <v>95</v>
      </c>
      <c r="AX88" s="685"/>
      <c r="AY88" s="685"/>
      <c r="AZ88" s="685"/>
      <c r="BA88" s="127"/>
      <c r="BB88" s="127"/>
      <c r="BC88" s="127"/>
      <c r="BD88" s="127"/>
      <c r="BE88" s="127"/>
      <c r="BF88" s="127"/>
      <c r="BG88" s="127"/>
      <c r="BH88" s="128"/>
      <c r="BI88" s="76"/>
      <c r="BJ88" s="71"/>
      <c r="BK88" s="71"/>
      <c r="BL88" s="71"/>
      <c r="BM88" s="71"/>
      <c r="BN88" s="71"/>
    </row>
    <row r="89" spans="2:66" ht="20.25" customHeight="1">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685" t="s">
        <v>8</v>
      </c>
      <c r="AV89" s="685"/>
      <c r="AW89" s="685" t="s">
        <v>96</v>
      </c>
      <c r="AX89" s="685"/>
      <c r="AY89" s="685"/>
      <c r="AZ89" s="685"/>
      <c r="BA89" s="127"/>
      <c r="BB89" s="127"/>
      <c r="BC89" s="127"/>
      <c r="BD89" s="127"/>
      <c r="BE89" s="127"/>
      <c r="BF89" s="127"/>
      <c r="BG89" s="127"/>
      <c r="BH89" s="128"/>
      <c r="BI89" s="76"/>
      <c r="BJ89" s="71"/>
      <c r="BK89" s="71"/>
      <c r="BL89" s="71"/>
      <c r="BM89" s="71"/>
      <c r="BN89" s="71"/>
    </row>
    <row r="90" spans="2:66" ht="20.25" customHeight="1">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685" t="s">
        <v>9</v>
      </c>
      <c r="AV90" s="685"/>
      <c r="AW90" s="685" t="s">
        <v>157</v>
      </c>
      <c r="AX90" s="685"/>
      <c r="AY90" s="685"/>
      <c r="AZ90" s="685"/>
      <c r="BA90" s="127"/>
      <c r="BB90" s="127"/>
      <c r="BC90" s="127"/>
      <c r="BD90" s="127"/>
      <c r="BE90" s="127"/>
      <c r="BF90" s="127"/>
      <c r="BG90" s="127"/>
      <c r="BH90" s="128"/>
      <c r="BI90" s="76"/>
      <c r="BJ90" s="71"/>
      <c r="BK90" s="71"/>
      <c r="BL90" s="71"/>
      <c r="BM90" s="71"/>
      <c r="BN90" s="71"/>
    </row>
    <row r="91" spans="2:66" ht="20.25" customHeight="1">
      <c r="M91" s="2"/>
      <c r="N91" s="2"/>
      <c r="O91" s="695">
        <f>IF($V$88="週",X86,V86)</f>
        <v>20</v>
      </c>
      <c r="P91" s="695"/>
      <c r="Q91" s="695"/>
      <c r="R91" s="695"/>
      <c r="S91" s="132" t="s">
        <v>146</v>
      </c>
      <c r="T91" s="685">
        <f>IF($V$88="週",$BE$6,$BI$6)</f>
        <v>40</v>
      </c>
      <c r="U91" s="685"/>
      <c r="V91" s="685"/>
      <c r="W91" s="685"/>
      <c r="X91" s="132" t="s">
        <v>147</v>
      </c>
      <c r="Y91" s="691">
        <f>ROUNDDOWN(O91/T91,1)</f>
        <v>0.5</v>
      </c>
      <c r="Z91" s="691"/>
      <c r="AA91" s="691"/>
      <c r="AB91" s="691"/>
      <c r="AC91" s="2"/>
      <c r="AD91" s="2"/>
      <c r="AE91" s="695">
        <f>IF($AL$88="週",AN86,AL86)</f>
        <v>128</v>
      </c>
      <c r="AF91" s="695"/>
      <c r="AG91" s="695"/>
      <c r="AH91" s="695"/>
      <c r="AI91" s="132" t="s">
        <v>146</v>
      </c>
      <c r="AJ91" s="685">
        <f>IF($AL$88="週",$BE$6,$BI$6)</f>
        <v>40</v>
      </c>
      <c r="AK91" s="685"/>
      <c r="AL91" s="685"/>
      <c r="AM91" s="685"/>
      <c r="AN91" s="132" t="s">
        <v>147</v>
      </c>
      <c r="AO91" s="691">
        <f>ROUNDDOWN(AE91/AJ91,1)</f>
        <v>3.2</v>
      </c>
      <c r="AP91" s="691"/>
      <c r="AQ91" s="691"/>
      <c r="AR91" s="691"/>
      <c r="AS91" s="2"/>
      <c r="AT91" s="2"/>
      <c r="AU91" s="2"/>
      <c r="AV91" s="2"/>
      <c r="AW91" s="2"/>
      <c r="AX91" s="2"/>
      <c r="AY91" s="2"/>
      <c r="AZ91" s="2"/>
      <c r="BA91" s="2"/>
      <c r="BB91" s="2"/>
      <c r="BC91" s="2"/>
      <c r="BD91" s="2"/>
      <c r="BE91" s="2"/>
      <c r="BF91" s="2"/>
      <c r="BG91" s="2"/>
      <c r="BH91" s="2"/>
    </row>
    <row r="92" spans="2:66" ht="20.25" customHeight="1">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c r="M94" s="2"/>
      <c r="N94" s="2"/>
      <c r="O94" s="125" t="s">
        <v>135</v>
      </c>
      <c r="P94" s="125"/>
      <c r="Q94" s="125"/>
      <c r="R94" s="125"/>
      <c r="S94" s="125"/>
      <c r="T94" s="125"/>
      <c r="U94" s="125"/>
      <c r="V94" s="125"/>
      <c r="W94" s="125"/>
      <c r="X94" s="126"/>
      <c r="Y94" s="684"/>
      <c r="Z94" s="684"/>
      <c r="AA94" s="684"/>
      <c r="AB94" s="684"/>
      <c r="AC94" s="2"/>
      <c r="AD94" s="2"/>
      <c r="AE94" s="125" t="s">
        <v>135</v>
      </c>
      <c r="AF94" s="125"/>
      <c r="AG94" s="125"/>
      <c r="AH94" s="125"/>
      <c r="AI94" s="125"/>
      <c r="AJ94" s="125"/>
      <c r="AK94" s="125"/>
      <c r="AL94" s="125"/>
      <c r="AM94" s="125"/>
      <c r="AN94" s="126"/>
      <c r="AO94" s="684"/>
      <c r="AP94" s="684"/>
      <c r="AQ94" s="684"/>
      <c r="AR94" s="684"/>
      <c r="AS94" s="2"/>
      <c r="AT94" s="2"/>
      <c r="AU94" s="2"/>
      <c r="AV94" s="2"/>
      <c r="AW94" s="2"/>
      <c r="AX94" s="2"/>
      <c r="AY94" s="2"/>
      <c r="AZ94" s="2"/>
      <c r="BA94" s="2"/>
      <c r="BB94" s="2"/>
      <c r="BC94" s="2"/>
      <c r="BD94" s="2"/>
      <c r="BE94" s="2"/>
      <c r="BF94" s="2"/>
      <c r="BG94" s="2"/>
      <c r="BH94" s="2"/>
    </row>
    <row r="95" spans="2:66" ht="20.25" customHeight="1">
      <c r="M95" s="2"/>
      <c r="N95" s="2"/>
      <c r="O95" s="129" t="s">
        <v>149</v>
      </c>
      <c r="P95" s="129"/>
      <c r="Q95" s="129"/>
      <c r="R95" s="129"/>
      <c r="S95" s="129"/>
      <c r="T95" s="125" t="s">
        <v>150</v>
      </c>
      <c r="U95" s="129"/>
      <c r="V95" s="129"/>
      <c r="W95" s="129"/>
      <c r="X95" s="129"/>
      <c r="Y95" s="690" t="s">
        <v>139</v>
      </c>
      <c r="Z95" s="690"/>
      <c r="AA95" s="690"/>
      <c r="AB95" s="690"/>
      <c r="AC95" s="2"/>
      <c r="AD95" s="2"/>
      <c r="AE95" s="129" t="s">
        <v>149</v>
      </c>
      <c r="AF95" s="129"/>
      <c r="AG95" s="129"/>
      <c r="AH95" s="129"/>
      <c r="AI95" s="129"/>
      <c r="AJ95" s="125" t="s">
        <v>150</v>
      </c>
      <c r="AK95" s="129"/>
      <c r="AL95" s="129"/>
      <c r="AM95" s="129"/>
      <c r="AN95" s="129"/>
      <c r="AO95" s="690" t="s">
        <v>139</v>
      </c>
      <c r="AP95" s="690"/>
      <c r="AQ95" s="690"/>
      <c r="AR95" s="690"/>
      <c r="AS95" s="2"/>
      <c r="AT95" s="2"/>
      <c r="AU95" s="2"/>
      <c r="AV95" s="2"/>
      <c r="AW95" s="2"/>
      <c r="AX95" s="2"/>
      <c r="AY95" s="2"/>
      <c r="AZ95" s="2"/>
      <c r="BA95" s="2"/>
      <c r="BB95" s="2"/>
      <c r="BC95" s="2"/>
      <c r="BD95" s="2"/>
      <c r="BE95" s="2"/>
      <c r="BF95" s="2"/>
      <c r="BG95" s="2"/>
      <c r="BH95" s="2"/>
    </row>
    <row r="96" spans="2:66" ht="20.25" customHeight="1">
      <c r="M96" s="2"/>
      <c r="N96" s="2"/>
      <c r="O96" s="685">
        <f>AA86</f>
        <v>2</v>
      </c>
      <c r="P96" s="685"/>
      <c r="Q96" s="685"/>
      <c r="R96" s="685"/>
      <c r="S96" s="132" t="s">
        <v>153</v>
      </c>
      <c r="T96" s="691">
        <f>Y91</f>
        <v>0.5</v>
      </c>
      <c r="U96" s="691"/>
      <c r="V96" s="691"/>
      <c r="W96" s="691"/>
      <c r="X96" s="132" t="s">
        <v>147</v>
      </c>
      <c r="Y96" s="692">
        <f>ROUNDDOWN(O96+T96,1)</f>
        <v>2.5</v>
      </c>
      <c r="Z96" s="692"/>
      <c r="AA96" s="692"/>
      <c r="AB96" s="692"/>
      <c r="AC96" s="138"/>
      <c r="AD96" s="138"/>
      <c r="AE96" s="693">
        <f>AQ86</f>
        <v>16</v>
      </c>
      <c r="AF96" s="693"/>
      <c r="AG96" s="693"/>
      <c r="AH96" s="693"/>
      <c r="AI96" s="136" t="s">
        <v>153</v>
      </c>
      <c r="AJ96" s="694">
        <f>AO91</f>
        <v>3.2</v>
      </c>
      <c r="AK96" s="694"/>
      <c r="AL96" s="694"/>
      <c r="AM96" s="694"/>
      <c r="AN96" s="136" t="s">
        <v>147</v>
      </c>
      <c r="AO96" s="692">
        <f>ROUNDDOWN(AE96+AJ96,1)</f>
        <v>19.2</v>
      </c>
      <c r="AP96" s="692"/>
      <c r="AQ96" s="692"/>
      <c r="AR96" s="692"/>
      <c r="AS96" s="2"/>
      <c r="AT96" s="2"/>
      <c r="AU96" s="2"/>
      <c r="AV96" s="2"/>
      <c r="AW96" s="2"/>
      <c r="AX96" s="2"/>
      <c r="AY96" s="2"/>
      <c r="AZ96" s="2"/>
      <c r="BA96" s="2"/>
      <c r="BB96" s="2"/>
      <c r="BC96" s="2"/>
      <c r="BD96" s="2"/>
      <c r="BE96" s="2"/>
      <c r="BF96" s="2"/>
      <c r="BG96" s="2"/>
      <c r="BH96" s="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c r="G147" s="3"/>
      <c r="H147" s="3"/>
      <c r="I147" s="3"/>
      <c r="J147" s="3"/>
      <c r="K147" s="3"/>
      <c r="L147" s="3"/>
      <c r="M147" s="3"/>
      <c r="N147" s="3"/>
    </row>
    <row r="148" spans="1:22">
      <c r="G148" s="3"/>
      <c r="H148" s="3"/>
      <c r="I148" s="3"/>
      <c r="J148" s="3"/>
      <c r="K148" s="3"/>
      <c r="L148" s="3"/>
      <c r="M148" s="3"/>
      <c r="N148" s="3"/>
    </row>
    <row r="149" spans="1:22">
      <c r="G149" s="3"/>
      <c r="H149" s="3"/>
      <c r="I149" s="3"/>
      <c r="J149" s="3"/>
      <c r="K149" s="3"/>
      <c r="L149" s="3"/>
      <c r="M149" s="3"/>
      <c r="N149" s="3"/>
    </row>
    <row r="150" spans="1:22">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RowHeight="25.5"/>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795" t="s">
        <v>34</v>
      </c>
      <c r="G4" s="795"/>
      <c r="H4" s="795"/>
      <c r="I4" s="795"/>
      <c r="J4" s="795"/>
      <c r="K4" s="795"/>
      <c r="L4" s="795"/>
      <c r="N4" s="795" t="s">
        <v>228</v>
      </c>
    </row>
    <row r="5" spans="2:14">
      <c r="B5" s="84" t="s">
        <v>20</v>
      </c>
      <c r="C5" s="84" t="s">
        <v>4</v>
      </c>
      <c r="F5" s="84" t="s">
        <v>229</v>
      </c>
      <c r="G5" s="84"/>
      <c r="H5" s="84" t="s">
        <v>230</v>
      </c>
      <c r="J5" s="84" t="s">
        <v>35</v>
      </c>
      <c r="L5" s="84" t="s">
        <v>34</v>
      </c>
      <c r="N5" s="795"/>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235</v>
      </c>
      <c r="D49" s="86"/>
    </row>
    <row r="50" spans="3:4">
      <c r="C50" s="86" t="s">
        <v>236</v>
      </c>
      <c r="D50" s="86"/>
    </row>
    <row r="51" spans="3:4">
      <c r="C51" s="86" t="s">
        <v>237</v>
      </c>
      <c r="D51" s="86"/>
    </row>
    <row r="52" spans="3: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322</v>
      </c>
      <c r="D1" s="5"/>
      <c r="E1" s="5"/>
      <c r="F1" s="5"/>
      <c r="G1" s="5"/>
      <c r="H1" s="5"/>
      <c r="I1" s="5"/>
      <c r="J1" s="5"/>
      <c r="M1" s="7" t="s">
        <v>0</v>
      </c>
      <c r="P1" s="5"/>
      <c r="Q1" s="5"/>
      <c r="R1" s="5"/>
      <c r="S1" s="5"/>
      <c r="T1" s="5"/>
      <c r="U1" s="5"/>
      <c r="V1" s="5"/>
      <c r="W1" s="5"/>
      <c r="AS1" s="9" t="s">
        <v>30</v>
      </c>
      <c r="AT1" s="784" t="s">
        <v>217</v>
      </c>
      <c r="AU1" s="785"/>
      <c r="AV1" s="785"/>
      <c r="AW1" s="785"/>
      <c r="AX1" s="785"/>
      <c r="AY1" s="785"/>
      <c r="AZ1" s="785"/>
      <c r="BA1" s="785"/>
      <c r="BB1" s="785"/>
      <c r="BC1" s="785"/>
      <c r="BD1" s="785"/>
      <c r="BE1" s="785"/>
      <c r="BF1" s="785"/>
      <c r="BG1" s="785"/>
      <c r="BH1" s="785"/>
      <c r="BI1" s="785"/>
      <c r="BJ1" s="9" t="s">
        <v>2</v>
      </c>
    </row>
    <row r="2" spans="2:67" s="8" customFormat="1" ht="20.25" customHeight="1">
      <c r="J2" s="7"/>
      <c r="M2" s="7"/>
      <c r="N2" s="7"/>
      <c r="P2" s="9"/>
      <c r="Q2" s="9"/>
      <c r="R2" s="9"/>
      <c r="S2" s="9"/>
      <c r="T2" s="9"/>
      <c r="U2" s="9"/>
      <c r="V2" s="9"/>
      <c r="W2" s="9"/>
      <c r="AB2" s="142" t="s">
        <v>27</v>
      </c>
      <c r="AC2" s="786">
        <v>3</v>
      </c>
      <c r="AD2" s="786"/>
      <c r="AE2" s="142" t="s">
        <v>28</v>
      </c>
      <c r="AF2" s="787">
        <f>IF(AC2=0,"",YEAR(DATE(2018+AC2,1,1)))</f>
        <v>2021</v>
      </c>
      <c r="AG2" s="787"/>
      <c r="AH2" s="143" t="s">
        <v>29</v>
      </c>
      <c r="AI2" s="143" t="s">
        <v>1</v>
      </c>
      <c r="AJ2" s="786">
        <v>4</v>
      </c>
      <c r="AK2" s="786"/>
      <c r="AL2" s="143" t="s">
        <v>24</v>
      </c>
      <c r="AS2" s="9" t="s">
        <v>31</v>
      </c>
      <c r="AT2" s="786" t="s">
        <v>202</v>
      </c>
      <c r="AU2" s="786"/>
      <c r="AV2" s="786"/>
      <c r="AW2" s="786"/>
      <c r="AX2" s="786"/>
      <c r="AY2" s="786"/>
      <c r="AZ2" s="786"/>
      <c r="BA2" s="786"/>
      <c r="BB2" s="786"/>
      <c r="BC2" s="786"/>
      <c r="BD2" s="786"/>
      <c r="BE2" s="786"/>
      <c r="BF2" s="786"/>
      <c r="BG2" s="786"/>
      <c r="BH2" s="786"/>
      <c r="BI2" s="786"/>
      <c r="BJ2" s="9" t="s">
        <v>2</v>
      </c>
      <c r="BK2" s="9"/>
      <c r="BL2" s="9"/>
      <c r="BM2" s="9"/>
    </row>
    <row r="3" spans="2:67" s="8" customFormat="1" ht="20.25" customHeight="1">
      <c r="J3" s="7"/>
      <c r="M3" s="7"/>
      <c r="O3" s="9"/>
      <c r="P3" s="9"/>
      <c r="Q3" s="9"/>
      <c r="R3" s="9"/>
      <c r="S3" s="9"/>
      <c r="T3" s="9"/>
      <c r="U3" s="9"/>
      <c r="AC3" s="15"/>
      <c r="AD3" s="15"/>
      <c r="AE3" s="16"/>
      <c r="AF3" s="17"/>
      <c r="AG3" s="16"/>
      <c r="BD3" s="18" t="s">
        <v>21</v>
      </c>
      <c r="BE3" s="788" t="s">
        <v>239</v>
      </c>
      <c r="BF3" s="657"/>
      <c r="BG3" s="657"/>
      <c r="BH3" s="789"/>
      <c r="BI3" s="9"/>
    </row>
    <row r="4" spans="2:67" s="8" customFormat="1" ht="20.25" customHeight="1">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788" t="s">
        <v>240</v>
      </c>
      <c r="BF4" s="657"/>
      <c r="BG4" s="657"/>
      <c r="BH4" s="789"/>
      <c r="BI4" s="9"/>
    </row>
    <row r="5" spans="2:67" s="8" customFormat="1" ht="9" customHeight="1">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618">
        <v>40</v>
      </c>
      <c r="BB6" s="619"/>
      <c r="BC6" s="2" t="s">
        <v>22</v>
      </c>
      <c r="BD6" s="6"/>
      <c r="BE6" s="618">
        <v>160</v>
      </c>
      <c r="BF6" s="619"/>
      <c r="BG6" s="2" t="s">
        <v>23</v>
      </c>
      <c r="BH6" s="6"/>
      <c r="BI6" s="19"/>
    </row>
    <row r="7" spans="2:67" s="8" customFormat="1" ht="5.25" customHeight="1">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782">
        <f>DAY(EOMONTH(DATE(AF2,AJ2,1),0))</f>
        <v>30</v>
      </c>
      <c r="BF8" s="783"/>
      <c r="BG8" s="30" t="s">
        <v>25</v>
      </c>
      <c r="BH8" s="30"/>
      <c r="BI8" s="30"/>
      <c r="BJ8" s="32"/>
      <c r="BM8" s="9"/>
      <c r="BN8" s="9"/>
      <c r="BO8" s="9"/>
    </row>
    <row r="9" spans="2:67" s="8" customFormat="1" ht="5.25" customHeight="1">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618"/>
      <c r="BF10" s="619"/>
      <c r="BG10" s="2" t="s">
        <v>272</v>
      </c>
      <c r="BH10" s="30"/>
      <c r="BI10" s="30"/>
      <c r="BJ10" s="32"/>
      <c r="BM10" s="9"/>
      <c r="BN10" s="9"/>
      <c r="BO10" s="9"/>
    </row>
    <row r="11" spans="2:67" ht="5.25" customHeight="1" thickBot="1">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c r="B12" s="761" t="s">
        <v>20</v>
      </c>
      <c r="C12" s="752" t="s">
        <v>284</v>
      </c>
      <c r="D12" s="625"/>
      <c r="E12" s="214"/>
      <c r="F12" s="211"/>
      <c r="G12" s="214"/>
      <c r="H12" s="211"/>
      <c r="I12" s="775" t="s">
        <v>285</v>
      </c>
      <c r="J12" s="776"/>
      <c r="K12" s="623" t="s">
        <v>286</v>
      </c>
      <c r="L12" s="624"/>
      <c r="M12" s="624"/>
      <c r="N12" s="625"/>
      <c r="O12" s="623" t="s">
        <v>287</v>
      </c>
      <c r="P12" s="624"/>
      <c r="Q12" s="624"/>
      <c r="R12" s="624"/>
      <c r="S12" s="625"/>
      <c r="T12" s="198"/>
      <c r="U12" s="198"/>
      <c r="V12" s="199"/>
      <c r="W12" s="781" t="s">
        <v>288</v>
      </c>
      <c r="X12" s="767"/>
      <c r="Y12" s="767"/>
      <c r="Z12" s="767"/>
      <c r="AA12" s="767"/>
      <c r="AB12" s="767"/>
      <c r="AC12" s="767"/>
      <c r="AD12" s="767"/>
      <c r="AE12" s="767"/>
      <c r="AF12" s="767"/>
      <c r="AG12" s="767"/>
      <c r="AH12" s="767"/>
      <c r="AI12" s="767"/>
      <c r="AJ12" s="767"/>
      <c r="AK12" s="767"/>
      <c r="AL12" s="767"/>
      <c r="AM12" s="767"/>
      <c r="AN12" s="767"/>
      <c r="AO12" s="767"/>
      <c r="AP12" s="767"/>
      <c r="AQ12" s="767"/>
      <c r="AR12" s="767"/>
      <c r="AS12" s="767"/>
      <c r="AT12" s="767"/>
      <c r="AU12" s="767"/>
      <c r="AV12" s="767"/>
      <c r="AW12" s="767"/>
      <c r="AX12" s="767"/>
      <c r="AY12" s="767"/>
      <c r="AZ12" s="767"/>
      <c r="BA12" s="767"/>
      <c r="BB12" s="740" t="str">
        <f>IF(BE3="４週","(10)1～4週目の勤務時間数合計","(10)1か月の勤務時間数　合計")</f>
        <v>(10)1～4週目の勤務時間数合計</v>
      </c>
      <c r="BC12" s="741"/>
      <c r="BD12" s="746" t="s">
        <v>289</v>
      </c>
      <c r="BE12" s="747"/>
      <c r="BF12" s="752" t="s">
        <v>290</v>
      </c>
      <c r="BG12" s="624"/>
      <c r="BH12" s="624"/>
      <c r="BI12" s="624"/>
      <c r="BJ12" s="753"/>
    </row>
    <row r="13" spans="2:67" ht="20.25" customHeight="1">
      <c r="B13" s="762"/>
      <c r="C13" s="754"/>
      <c r="D13" s="628"/>
      <c r="E13" s="215"/>
      <c r="F13" s="212"/>
      <c r="G13" s="215"/>
      <c r="H13" s="212"/>
      <c r="I13" s="777"/>
      <c r="J13" s="778"/>
      <c r="K13" s="626"/>
      <c r="L13" s="627"/>
      <c r="M13" s="627"/>
      <c r="N13" s="628"/>
      <c r="O13" s="626"/>
      <c r="P13" s="627"/>
      <c r="Q13" s="627"/>
      <c r="R13" s="627"/>
      <c r="S13" s="628"/>
      <c r="T13" s="200"/>
      <c r="U13" s="200"/>
      <c r="V13" s="201"/>
      <c r="W13" s="758" t="s">
        <v>11</v>
      </c>
      <c r="X13" s="758"/>
      <c r="Y13" s="758"/>
      <c r="Z13" s="758"/>
      <c r="AA13" s="758"/>
      <c r="AB13" s="758"/>
      <c r="AC13" s="759"/>
      <c r="AD13" s="760" t="s">
        <v>12</v>
      </c>
      <c r="AE13" s="758"/>
      <c r="AF13" s="758"/>
      <c r="AG13" s="758"/>
      <c r="AH13" s="758"/>
      <c r="AI13" s="758"/>
      <c r="AJ13" s="759"/>
      <c r="AK13" s="760" t="s">
        <v>13</v>
      </c>
      <c r="AL13" s="758"/>
      <c r="AM13" s="758"/>
      <c r="AN13" s="758"/>
      <c r="AO13" s="758"/>
      <c r="AP13" s="758"/>
      <c r="AQ13" s="759"/>
      <c r="AR13" s="760" t="s">
        <v>14</v>
      </c>
      <c r="AS13" s="758"/>
      <c r="AT13" s="758"/>
      <c r="AU13" s="758"/>
      <c r="AV13" s="758"/>
      <c r="AW13" s="758"/>
      <c r="AX13" s="759"/>
      <c r="AY13" s="760" t="s">
        <v>15</v>
      </c>
      <c r="AZ13" s="758"/>
      <c r="BA13" s="758"/>
      <c r="BB13" s="742"/>
      <c r="BC13" s="743"/>
      <c r="BD13" s="748"/>
      <c r="BE13" s="749"/>
      <c r="BF13" s="754"/>
      <c r="BG13" s="627"/>
      <c r="BH13" s="627"/>
      <c r="BI13" s="627"/>
      <c r="BJ13" s="755"/>
    </row>
    <row r="14" spans="2:67" ht="20.25" customHeight="1">
      <c r="B14" s="762"/>
      <c r="C14" s="754"/>
      <c r="D14" s="628"/>
      <c r="E14" s="215"/>
      <c r="F14" s="212"/>
      <c r="G14" s="215"/>
      <c r="H14" s="212"/>
      <c r="I14" s="777"/>
      <c r="J14" s="778"/>
      <c r="K14" s="626"/>
      <c r="L14" s="627"/>
      <c r="M14" s="627"/>
      <c r="N14" s="628"/>
      <c r="O14" s="626"/>
      <c r="P14" s="627"/>
      <c r="Q14" s="627"/>
      <c r="R14" s="627"/>
      <c r="S14" s="628"/>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742"/>
      <c r="BC14" s="743"/>
      <c r="BD14" s="748"/>
      <c r="BE14" s="749"/>
      <c r="BF14" s="754"/>
      <c r="BG14" s="627"/>
      <c r="BH14" s="627"/>
      <c r="BI14" s="627"/>
      <c r="BJ14" s="755"/>
    </row>
    <row r="15" spans="2:67" ht="20.25" hidden="1" customHeight="1">
      <c r="B15" s="762"/>
      <c r="C15" s="754"/>
      <c r="D15" s="628"/>
      <c r="E15" s="215"/>
      <c r="F15" s="212"/>
      <c r="G15" s="215"/>
      <c r="H15" s="212"/>
      <c r="I15" s="777"/>
      <c r="J15" s="778"/>
      <c r="K15" s="626"/>
      <c r="L15" s="627"/>
      <c r="M15" s="627"/>
      <c r="N15" s="628"/>
      <c r="O15" s="626"/>
      <c r="P15" s="627"/>
      <c r="Q15" s="627"/>
      <c r="R15" s="627"/>
      <c r="S15" s="628"/>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742"/>
      <c r="BC15" s="743"/>
      <c r="BD15" s="748"/>
      <c r="BE15" s="749"/>
      <c r="BF15" s="754"/>
      <c r="BG15" s="627"/>
      <c r="BH15" s="627"/>
      <c r="BI15" s="627"/>
      <c r="BJ15" s="755"/>
    </row>
    <row r="16" spans="2:67" ht="20.25" customHeight="1" thickBot="1">
      <c r="B16" s="763"/>
      <c r="C16" s="756"/>
      <c r="D16" s="631"/>
      <c r="E16" s="216"/>
      <c r="F16" s="213"/>
      <c r="G16" s="216"/>
      <c r="H16" s="213"/>
      <c r="I16" s="779"/>
      <c r="J16" s="780"/>
      <c r="K16" s="629"/>
      <c r="L16" s="630"/>
      <c r="M16" s="630"/>
      <c r="N16" s="631"/>
      <c r="O16" s="629"/>
      <c r="P16" s="630"/>
      <c r="Q16" s="630"/>
      <c r="R16" s="630"/>
      <c r="S16" s="631"/>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744"/>
      <c r="BC16" s="745"/>
      <c r="BD16" s="750"/>
      <c r="BE16" s="751"/>
      <c r="BF16" s="756"/>
      <c r="BG16" s="630"/>
      <c r="BH16" s="630"/>
      <c r="BI16" s="630"/>
      <c r="BJ16" s="757"/>
    </row>
    <row r="17" spans="2:62" ht="20.25" customHeight="1">
      <c r="B17" s="620">
        <f>B15+1</f>
        <v>1</v>
      </c>
      <c r="C17" s="794"/>
      <c r="D17" s="739"/>
      <c r="E17" s="161"/>
      <c r="F17" s="162"/>
      <c r="G17" s="161"/>
      <c r="H17" s="162"/>
      <c r="I17" s="735"/>
      <c r="J17" s="736"/>
      <c r="K17" s="737"/>
      <c r="L17" s="738"/>
      <c r="M17" s="738"/>
      <c r="N17" s="739"/>
      <c r="O17" s="632"/>
      <c r="P17" s="633"/>
      <c r="Q17" s="633"/>
      <c r="R17" s="633"/>
      <c r="S17" s="634"/>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731"/>
      <c r="BC17" s="732"/>
      <c r="BD17" s="733"/>
      <c r="BE17" s="734"/>
      <c r="BF17" s="724"/>
      <c r="BG17" s="725"/>
      <c r="BH17" s="725"/>
      <c r="BI17" s="725"/>
      <c r="BJ17" s="726"/>
    </row>
    <row r="18" spans="2:62" ht="20.25" customHeight="1">
      <c r="B18" s="621"/>
      <c r="C18" s="671"/>
      <c r="D18" s="669"/>
      <c r="E18" s="163"/>
      <c r="F18" s="164">
        <f>C17</f>
        <v>0</v>
      </c>
      <c r="G18" s="163"/>
      <c r="H18" s="164">
        <f>I17</f>
        <v>0</v>
      </c>
      <c r="I18" s="662"/>
      <c r="J18" s="663"/>
      <c r="K18" s="667"/>
      <c r="L18" s="668"/>
      <c r="M18" s="668"/>
      <c r="N18" s="669"/>
      <c r="O18" s="635"/>
      <c r="P18" s="636"/>
      <c r="Q18" s="636"/>
      <c r="R18" s="636"/>
      <c r="S18" s="63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649">
        <f>IF($BE$3="４週",SUM(W18:AX18),IF($BE$3="暦月",SUM(W18:BA18),""))</f>
        <v>0</v>
      </c>
      <c r="BC18" s="650"/>
      <c r="BD18" s="651">
        <f>IF($BE$3="４週",BB18/4,IF($BE$3="暦月",(BB18/($BE$8/7)),""))</f>
        <v>0</v>
      </c>
      <c r="BE18" s="650"/>
      <c r="BF18" s="646"/>
      <c r="BG18" s="647"/>
      <c r="BH18" s="647"/>
      <c r="BI18" s="647"/>
      <c r="BJ18" s="648"/>
    </row>
    <row r="19" spans="2:62" ht="20.25" customHeight="1">
      <c r="B19" s="620">
        <f>B17+1</f>
        <v>2</v>
      </c>
      <c r="C19" s="670"/>
      <c r="D19" s="666"/>
      <c r="E19" s="165"/>
      <c r="F19" s="166"/>
      <c r="G19" s="165"/>
      <c r="H19" s="166"/>
      <c r="I19" s="660"/>
      <c r="J19" s="661"/>
      <c r="K19" s="664"/>
      <c r="L19" s="665"/>
      <c r="M19" s="665"/>
      <c r="N19" s="666"/>
      <c r="O19" s="635"/>
      <c r="P19" s="636"/>
      <c r="Q19" s="636"/>
      <c r="R19" s="636"/>
      <c r="S19" s="63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652"/>
      <c r="BC19" s="653"/>
      <c r="BD19" s="654"/>
      <c r="BE19" s="655"/>
      <c r="BF19" s="643"/>
      <c r="BG19" s="644"/>
      <c r="BH19" s="644"/>
      <c r="BI19" s="644"/>
      <c r="BJ19" s="645"/>
    </row>
    <row r="20" spans="2:62" ht="20.25" customHeight="1">
      <c r="B20" s="621"/>
      <c r="C20" s="671"/>
      <c r="D20" s="669"/>
      <c r="E20" s="163"/>
      <c r="F20" s="164">
        <f>C19</f>
        <v>0</v>
      </c>
      <c r="G20" s="163"/>
      <c r="H20" s="164">
        <f>I19</f>
        <v>0</v>
      </c>
      <c r="I20" s="662"/>
      <c r="J20" s="663"/>
      <c r="K20" s="667"/>
      <c r="L20" s="668"/>
      <c r="M20" s="668"/>
      <c r="N20" s="669"/>
      <c r="O20" s="635"/>
      <c r="P20" s="636"/>
      <c r="Q20" s="636"/>
      <c r="R20" s="636"/>
      <c r="S20" s="63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649">
        <f>IF($BE$3="４週",SUM(W20:AX20),IF($BE$3="暦月",SUM(W20:BA20),""))</f>
        <v>0</v>
      </c>
      <c r="BC20" s="650"/>
      <c r="BD20" s="651">
        <f>IF($BE$3="４週",BB20/4,IF($BE$3="暦月",(BB20/($BE$8/7)),""))</f>
        <v>0</v>
      </c>
      <c r="BE20" s="650"/>
      <c r="BF20" s="646"/>
      <c r="BG20" s="647"/>
      <c r="BH20" s="647"/>
      <c r="BI20" s="647"/>
      <c r="BJ20" s="648"/>
    </row>
    <row r="21" spans="2:62" ht="20.25" customHeight="1">
      <c r="B21" s="620">
        <f>B19+1</f>
        <v>3</v>
      </c>
      <c r="C21" s="670"/>
      <c r="D21" s="666"/>
      <c r="E21" s="163"/>
      <c r="F21" s="164"/>
      <c r="G21" s="163"/>
      <c r="H21" s="164"/>
      <c r="I21" s="660"/>
      <c r="J21" s="661"/>
      <c r="K21" s="664"/>
      <c r="L21" s="665"/>
      <c r="M21" s="665"/>
      <c r="N21" s="666"/>
      <c r="O21" s="635"/>
      <c r="P21" s="636"/>
      <c r="Q21" s="636"/>
      <c r="R21" s="636"/>
      <c r="S21" s="63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652"/>
      <c r="BC21" s="653"/>
      <c r="BD21" s="654"/>
      <c r="BE21" s="655"/>
      <c r="BF21" s="643"/>
      <c r="BG21" s="644"/>
      <c r="BH21" s="644"/>
      <c r="BI21" s="644"/>
      <c r="BJ21" s="645"/>
    </row>
    <row r="22" spans="2:62" ht="20.25" customHeight="1">
      <c r="B22" s="621"/>
      <c r="C22" s="671"/>
      <c r="D22" s="669"/>
      <c r="E22" s="163"/>
      <c r="F22" s="164">
        <f>C21</f>
        <v>0</v>
      </c>
      <c r="G22" s="163"/>
      <c r="H22" s="164">
        <f>I21</f>
        <v>0</v>
      </c>
      <c r="I22" s="662"/>
      <c r="J22" s="663"/>
      <c r="K22" s="667"/>
      <c r="L22" s="668"/>
      <c r="M22" s="668"/>
      <c r="N22" s="669"/>
      <c r="O22" s="635"/>
      <c r="P22" s="636"/>
      <c r="Q22" s="636"/>
      <c r="R22" s="636"/>
      <c r="S22" s="63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649">
        <f>IF($BE$3="４週",SUM(W22:AX22),IF($BE$3="暦月",SUM(W22:BA22),""))</f>
        <v>0</v>
      </c>
      <c r="BC22" s="650"/>
      <c r="BD22" s="651">
        <f>IF($BE$3="４週",BB22/4,IF($BE$3="暦月",(BB22/($BE$8/7)),""))</f>
        <v>0</v>
      </c>
      <c r="BE22" s="650"/>
      <c r="BF22" s="646"/>
      <c r="BG22" s="647"/>
      <c r="BH22" s="647"/>
      <c r="BI22" s="647"/>
      <c r="BJ22" s="648"/>
    </row>
    <row r="23" spans="2:62" ht="20.25" customHeight="1">
      <c r="B23" s="620">
        <f>B21+1</f>
        <v>4</v>
      </c>
      <c r="C23" s="670"/>
      <c r="D23" s="666"/>
      <c r="E23" s="163"/>
      <c r="F23" s="164"/>
      <c r="G23" s="163"/>
      <c r="H23" s="164"/>
      <c r="I23" s="660"/>
      <c r="J23" s="661"/>
      <c r="K23" s="664"/>
      <c r="L23" s="665"/>
      <c r="M23" s="665"/>
      <c r="N23" s="666"/>
      <c r="O23" s="635"/>
      <c r="P23" s="636"/>
      <c r="Q23" s="636"/>
      <c r="R23" s="636"/>
      <c r="S23" s="63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652"/>
      <c r="BC23" s="653"/>
      <c r="BD23" s="654"/>
      <c r="BE23" s="655"/>
      <c r="BF23" s="643"/>
      <c r="BG23" s="644"/>
      <c r="BH23" s="644"/>
      <c r="BI23" s="644"/>
      <c r="BJ23" s="645"/>
    </row>
    <row r="24" spans="2:62" ht="20.25" customHeight="1">
      <c r="B24" s="621"/>
      <c r="C24" s="671"/>
      <c r="D24" s="669"/>
      <c r="E24" s="163"/>
      <c r="F24" s="164">
        <f>C23</f>
        <v>0</v>
      </c>
      <c r="G24" s="163"/>
      <c r="H24" s="164">
        <f>I23</f>
        <v>0</v>
      </c>
      <c r="I24" s="662"/>
      <c r="J24" s="663"/>
      <c r="K24" s="667"/>
      <c r="L24" s="668"/>
      <c r="M24" s="668"/>
      <c r="N24" s="669"/>
      <c r="O24" s="635"/>
      <c r="P24" s="636"/>
      <c r="Q24" s="636"/>
      <c r="R24" s="636"/>
      <c r="S24" s="63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649">
        <f>IF($BE$3="４週",SUM(W24:AX24),IF($BE$3="暦月",SUM(W24:BA24),""))</f>
        <v>0</v>
      </c>
      <c r="BC24" s="650"/>
      <c r="BD24" s="651">
        <f>IF($BE$3="４週",BB24/4,IF($BE$3="暦月",(BB24/($BE$8/7)),""))</f>
        <v>0</v>
      </c>
      <c r="BE24" s="650"/>
      <c r="BF24" s="646"/>
      <c r="BG24" s="647"/>
      <c r="BH24" s="647"/>
      <c r="BI24" s="647"/>
      <c r="BJ24" s="648"/>
    </row>
    <row r="25" spans="2:62" ht="20.25" customHeight="1">
      <c r="B25" s="620">
        <f>B23+1</f>
        <v>5</v>
      </c>
      <c r="C25" s="670"/>
      <c r="D25" s="666"/>
      <c r="E25" s="163"/>
      <c r="F25" s="164"/>
      <c r="G25" s="163"/>
      <c r="H25" s="164"/>
      <c r="I25" s="660"/>
      <c r="J25" s="661"/>
      <c r="K25" s="664"/>
      <c r="L25" s="665"/>
      <c r="M25" s="665"/>
      <c r="N25" s="666"/>
      <c r="O25" s="635"/>
      <c r="P25" s="636"/>
      <c r="Q25" s="636"/>
      <c r="R25" s="636"/>
      <c r="S25" s="63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652"/>
      <c r="BC25" s="653"/>
      <c r="BD25" s="654"/>
      <c r="BE25" s="655"/>
      <c r="BF25" s="643"/>
      <c r="BG25" s="644"/>
      <c r="BH25" s="644"/>
      <c r="BI25" s="644"/>
      <c r="BJ25" s="645"/>
    </row>
    <row r="26" spans="2:62" ht="20.25" customHeight="1">
      <c r="B26" s="621"/>
      <c r="C26" s="671"/>
      <c r="D26" s="669"/>
      <c r="E26" s="163"/>
      <c r="F26" s="164">
        <f>C25</f>
        <v>0</v>
      </c>
      <c r="G26" s="163"/>
      <c r="H26" s="164">
        <f>I25</f>
        <v>0</v>
      </c>
      <c r="I26" s="662"/>
      <c r="J26" s="663"/>
      <c r="K26" s="667"/>
      <c r="L26" s="668"/>
      <c r="M26" s="668"/>
      <c r="N26" s="669"/>
      <c r="O26" s="635"/>
      <c r="P26" s="636"/>
      <c r="Q26" s="636"/>
      <c r="R26" s="636"/>
      <c r="S26" s="63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649">
        <f>IF($BE$3="４週",SUM(W26:AX26),IF($BE$3="暦月",SUM(W26:BA26),""))</f>
        <v>0</v>
      </c>
      <c r="BC26" s="650"/>
      <c r="BD26" s="651">
        <f>IF($BE$3="４週",BB26/4,IF($BE$3="暦月",(BB26/($BE$8/7)),""))</f>
        <v>0</v>
      </c>
      <c r="BE26" s="650"/>
      <c r="BF26" s="646"/>
      <c r="BG26" s="647"/>
      <c r="BH26" s="647"/>
      <c r="BI26" s="647"/>
      <c r="BJ26" s="648"/>
    </row>
    <row r="27" spans="2:62" ht="20.25" customHeight="1">
      <c r="B27" s="620">
        <f>B25+1</f>
        <v>6</v>
      </c>
      <c r="C27" s="670"/>
      <c r="D27" s="666"/>
      <c r="E27" s="163"/>
      <c r="F27" s="164"/>
      <c r="G27" s="163"/>
      <c r="H27" s="164"/>
      <c r="I27" s="660"/>
      <c r="J27" s="661"/>
      <c r="K27" s="664"/>
      <c r="L27" s="665"/>
      <c r="M27" s="665"/>
      <c r="N27" s="666"/>
      <c r="O27" s="635"/>
      <c r="P27" s="636"/>
      <c r="Q27" s="636"/>
      <c r="R27" s="636"/>
      <c r="S27" s="63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652"/>
      <c r="BC27" s="653"/>
      <c r="BD27" s="654"/>
      <c r="BE27" s="655"/>
      <c r="BF27" s="643"/>
      <c r="BG27" s="644"/>
      <c r="BH27" s="644"/>
      <c r="BI27" s="644"/>
      <c r="BJ27" s="645"/>
    </row>
    <row r="28" spans="2:62" ht="20.25" customHeight="1">
      <c r="B28" s="621"/>
      <c r="C28" s="671"/>
      <c r="D28" s="669"/>
      <c r="E28" s="163"/>
      <c r="F28" s="164">
        <f>C27</f>
        <v>0</v>
      </c>
      <c r="G28" s="163"/>
      <c r="H28" s="164">
        <f>I27</f>
        <v>0</v>
      </c>
      <c r="I28" s="662"/>
      <c r="J28" s="663"/>
      <c r="K28" s="667"/>
      <c r="L28" s="668"/>
      <c r="M28" s="668"/>
      <c r="N28" s="669"/>
      <c r="O28" s="635"/>
      <c r="P28" s="636"/>
      <c r="Q28" s="636"/>
      <c r="R28" s="636"/>
      <c r="S28" s="63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649">
        <f>IF($BE$3="４週",SUM(W28:AX28),IF($BE$3="暦月",SUM(W28:BA28),""))</f>
        <v>0</v>
      </c>
      <c r="BC28" s="650"/>
      <c r="BD28" s="651">
        <f>IF($BE$3="４週",BB28/4,IF($BE$3="暦月",(BB28/($BE$8/7)),""))</f>
        <v>0</v>
      </c>
      <c r="BE28" s="650"/>
      <c r="BF28" s="646"/>
      <c r="BG28" s="647"/>
      <c r="BH28" s="647"/>
      <c r="BI28" s="647"/>
      <c r="BJ28" s="648"/>
    </row>
    <row r="29" spans="2:62" ht="20.25" customHeight="1">
      <c r="B29" s="620">
        <f>B27+1</f>
        <v>7</v>
      </c>
      <c r="C29" s="670"/>
      <c r="D29" s="666"/>
      <c r="E29" s="163"/>
      <c r="F29" s="164"/>
      <c r="G29" s="163"/>
      <c r="H29" s="164"/>
      <c r="I29" s="660"/>
      <c r="J29" s="661"/>
      <c r="K29" s="664"/>
      <c r="L29" s="665"/>
      <c r="M29" s="665"/>
      <c r="N29" s="666"/>
      <c r="O29" s="635"/>
      <c r="P29" s="636"/>
      <c r="Q29" s="636"/>
      <c r="R29" s="636"/>
      <c r="S29" s="63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652"/>
      <c r="BC29" s="653"/>
      <c r="BD29" s="654"/>
      <c r="BE29" s="655"/>
      <c r="BF29" s="643"/>
      <c r="BG29" s="644"/>
      <c r="BH29" s="644"/>
      <c r="BI29" s="644"/>
      <c r="BJ29" s="645"/>
    </row>
    <row r="30" spans="2:62" ht="20.25" customHeight="1">
      <c r="B30" s="621"/>
      <c r="C30" s="671"/>
      <c r="D30" s="669"/>
      <c r="E30" s="163"/>
      <c r="F30" s="164">
        <f>C29</f>
        <v>0</v>
      </c>
      <c r="G30" s="163"/>
      <c r="H30" s="164">
        <f>I29</f>
        <v>0</v>
      </c>
      <c r="I30" s="662"/>
      <c r="J30" s="663"/>
      <c r="K30" s="667"/>
      <c r="L30" s="668"/>
      <c r="M30" s="668"/>
      <c r="N30" s="669"/>
      <c r="O30" s="635"/>
      <c r="P30" s="636"/>
      <c r="Q30" s="636"/>
      <c r="R30" s="636"/>
      <c r="S30" s="63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649">
        <f>IF($BE$3="４週",SUM(W30:AX30),IF($BE$3="暦月",SUM(W30:BA30),""))</f>
        <v>0</v>
      </c>
      <c r="BC30" s="650"/>
      <c r="BD30" s="651">
        <f>IF($BE$3="４週",BB30/4,IF($BE$3="暦月",(BB30/($BE$8/7)),""))</f>
        <v>0</v>
      </c>
      <c r="BE30" s="650"/>
      <c r="BF30" s="646"/>
      <c r="BG30" s="647"/>
      <c r="BH30" s="647"/>
      <c r="BI30" s="647"/>
      <c r="BJ30" s="648"/>
    </row>
    <row r="31" spans="2:62" ht="20.25" customHeight="1">
      <c r="B31" s="620">
        <f>B29+1</f>
        <v>8</v>
      </c>
      <c r="C31" s="670"/>
      <c r="D31" s="666"/>
      <c r="E31" s="163"/>
      <c r="F31" s="164"/>
      <c r="G31" s="163"/>
      <c r="H31" s="164"/>
      <c r="I31" s="660"/>
      <c r="J31" s="661"/>
      <c r="K31" s="664"/>
      <c r="L31" s="665"/>
      <c r="M31" s="665"/>
      <c r="N31" s="666"/>
      <c r="O31" s="635"/>
      <c r="P31" s="636"/>
      <c r="Q31" s="636"/>
      <c r="R31" s="636"/>
      <c r="S31" s="63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652"/>
      <c r="BC31" s="653"/>
      <c r="BD31" s="654"/>
      <c r="BE31" s="655"/>
      <c r="BF31" s="643"/>
      <c r="BG31" s="644"/>
      <c r="BH31" s="644"/>
      <c r="BI31" s="644"/>
      <c r="BJ31" s="645"/>
    </row>
    <row r="32" spans="2:62" ht="20.25" customHeight="1">
      <c r="B32" s="621"/>
      <c r="C32" s="671"/>
      <c r="D32" s="669"/>
      <c r="E32" s="163"/>
      <c r="F32" s="164">
        <f>C31</f>
        <v>0</v>
      </c>
      <c r="G32" s="163"/>
      <c r="H32" s="164">
        <f>I31</f>
        <v>0</v>
      </c>
      <c r="I32" s="662"/>
      <c r="J32" s="663"/>
      <c r="K32" s="667"/>
      <c r="L32" s="668"/>
      <c r="M32" s="668"/>
      <c r="N32" s="669"/>
      <c r="O32" s="635"/>
      <c r="P32" s="636"/>
      <c r="Q32" s="636"/>
      <c r="R32" s="636"/>
      <c r="S32" s="63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649">
        <f>IF($BE$3="４週",SUM(W32:AX32),IF($BE$3="暦月",SUM(W32:BA32),""))</f>
        <v>0</v>
      </c>
      <c r="BC32" s="650"/>
      <c r="BD32" s="651">
        <f>IF($BE$3="４週",BB32/4,IF($BE$3="暦月",(BB32/($BE$8/7)),""))</f>
        <v>0</v>
      </c>
      <c r="BE32" s="650"/>
      <c r="BF32" s="646"/>
      <c r="BG32" s="647"/>
      <c r="BH32" s="647"/>
      <c r="BI32" s="647"/>
      <c r="BJ32" s="648"/>
    </row>
    <row r="33" spans="2:62" ht="20.25" customHeight="1">
      <c r="B33" s="620">
        <f>B31+1</f>
        <v>9</v>
      </c>
      <c r="C33" s="670"/>
      <c r="D33" s="666"/>
      <c r="E33" s="163"/>
      <c r="F33" s="164"/>
      <c r="G33" s="163"/>
      <c r="H33" s="164"/>
      <c r="I33" s="660"/>
      <c r="J33" s="661"/>
      <c r="K33" s="664"/>
      <c r="L33" s="665"/>
      <c r="M33" s="665"/>
      <c r="N33" s="666"/>
      <c r="O33" s="635"/>
      <c r="P33" s="636"/>
      <c r="Q33" s="636"/>
      <c r="R33" s="636"/>
      <c r="S33" s="63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652"/>
      <c r="BC33" s="653"/>
      <c r="BD33" s="654"/>
      <c r="BE33" s="655"/>
      <c r="BF33" s="643"/>
      <c r="BG33" s="644"/>
      <c r="BH33" s="644"/>
      <c r="BI33" s="644"/>
      <c r="BJ33" s="645"/>
    </row>
    <row r="34" spans="2:62" ht="20.25" customHeight="1">
      <c r="B34" s="621"/>
      <c r="C34" s="671"/>
      <c r="D34" s="669"/>
      <c r="E34" s="163"/>
      <c r="F34" s="164">
        <f>C33</f>
        <v>0</v>
      </c>
      <c r="G34" s="163"/>
      <c r="H34" s="164">
        <f>I33</f>
        <v>0</v>
      </c>
      <c r="I34" s="662"/>
      <c r="J34" s="663"/>
      <c r="K34" s="667"/>
      <c r="L34" s="668"/>
      <c r="M34" s="668"/>
      <c r="N34" s="669"/>
      <c r="O34" s="635"/>
      <c r="P34" s="636"/>
      <c r="Q34" s="636"/>
      <c r="R34" s="636"/>
      <c r="S34" s="63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649">
        <f>IF($BE$3="４週",SUM(W34:AX34),IF($BE$3="暦月",SUM(W34:BA34),""))</f>
        <v>0</v>
      </c>
      <c r="BC34" s="650"/>
      <c r="BD34" s="651">
        <f>IF($BE$3="４週",BB34/4,IF($BE$3="暦月",(BB34/($BE$8/7)),""))</f>
        <v>0</v>
      </c>
      <c r="BE34" s="650"/>
      <c r="BF34" s="646"/>
      <c r="BG34" s="647"/>
      <c r="BH34" s="647"/>
      <c r="BI34" s="647"/>
      <c r="BJ34" s="648"/>
    </row>
    <row r="35" spans="2:62" ht="20.25" customHeight="1">
      <c r="B35" s="620">
        <f>B33+1</f>
        <v>10</v>
      </c>
      <c r="C35" s="670"/>
      <c r="D35" s="666"/>
      <c r="E35" s="163"/>
      <c r="F35" s="164"/>
      <c r="G35" s="163"/>
      <c r="H35" s="164"/>
      <c r="I35" s="660"/>
      <c r="J35" s="661"/>
      <c r="K35" s="664"/>
      <c r="L35" s="665"/>
      <c r="M35" s="665"/>
      <c r="N35" s="666"/>
      <c r="O35" s="635"/>
      <c r="P35" s="636"/>
      <c r="Q35" s="636"/>
      <c r="R35" s="636"/>
      <c r="S35" s="63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652"/>
      <c r="BC35" s="653"/>
      <c r="BD35" s="654"/>
      <c r="BE35" s="655"/>
      <c r="BF35" s="643"/>
      <c r="BG35" s="644"/>
      <c r="BH35" s="644"/>
      <c r="BI35" s="644"/>
      <c r="BJ35" s="645"/>
    </row>
    <row r="36" spans="2:62" ht="20.25" customHeight="1">
      <c r="B36" s="621"/>
      <c r="C36" s="671"/>
      <c r="D36" s="669"/>
      <c r="E36" s="163"/>
      <c r="F36" s="164">
        <f>C35</f>
        <v>0</v>
      </c>
      <c r="G36" s="163"/>
      <c r="H36" s="164">
        <f>I35</f>
        <v>0</v>
      </c>
      <c r="I36" s="662"/>
      <c r="J36" s="663"/>
      <c r="K36" s="667"/>
      <c r="L36" s="668"/>
      <c r="M36" s="668"/>
      <c r="N36" s="669"/>
      <c r="O36" s="635"/>
      <c r="P36" s="636"/>
      <c r="Q36" s="636"/>
      <c r="R36" s="636"/>
      <c r="S36" s="63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649">
        <f>IF($BE$3="４週",SUM(W36:AX36),IF($BE$3="暦月",SUM(W36:BA36),""))</f>
        <v>0</v>
      </c>
      <c r="BC36" s="650"/>
      <c r="BD36" s="651">
        <f>IF($BE$3="４週",BB36/4,IF($BE$3="暦月",(BB36/($BE$8/7)),""))</f>
        <v>0</v>
      </c>
      <c r="BE36" s="650"/>
      <c r="BF36" s="646"/>
      <c r="BG36" s="647"/>
      <c r="BH36" s="647"/>
      <c r="BI36" s="647"/>
      <c r="BJ36" s="648"/>
    </row>
    <row r="37" spans="2:62" ht="20.25" customHeight="1">
      <c r="B37" s="620">
        <f>B35+1</f>
        <v>11</v>
      </c>
      <c r="C37" s="670"/>
      <c r="D37" s="666"/>
      <c r="E37" s="163"/>
      <c r="F37" s="164"/>
      <c r="G37" s="163"/>
      <c r="H37" s="164"/>
      <c r="I37" s="660"/>
      <c r="J37" s="661"/>
      <c r="K37" s="664"/>
      <c r="L37" s="665"/>
      <c r="M37" s="665"/>
      <c r="N37" s="666"/>
      <c r="O37" s="635"/>
      <c r="P37" s="636"/>
      <c r="Q37" s="636"/>
      <c r="R37" s="636"/>
      <c r="S37" s="63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652"/>
      <c r="BC37" s="653"/>
      <c r="BD37" s="654"/>
      <c r="BE37" s="655"/>
      <c r="BF37" s="643"/>
      <c r="BG37" s="644"/>
      <c r="BH37" s="644"/>
      <c r="BI37" s="644"/>
      <c r="BJ37" s="645"/>
    </row>
    <row r="38" spans="2:62" ht="20.25" customHeight="1">
      <c r="B38" s="621"/>
      <c r="C38" s="671"/>
      <c r="D38" s="669"/>
      <c r="E38" s="163"/>
      <c r="F38" s="164">
        <f>C37</f>
        <v>0</v>
      </c>
      <c r="G38" s="163"/>
      <c r="H38" s="164">
        <f>I37</f>
        <v>0</v>
      </c>
      <c r="I38" s="662"/>
      <c r="J38" s="663"/>
      <c r="K38" s="667"/>
      <c r="L38" s="668"/>
      <c r="M38" s="668"/>
      <c r="N38" s="669"/>
      <c r="O38" s="635"/>
      <c r="P38" s="636"/>
      <c r="Q38" s="636"/>
      <c r="R38" s="636"/>
      <c r="S38" s="63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649">
        <f>IF($BE$3="４週",SUM(W38:AX38),IF($BE$3="暦月",SUM(W38:BA38),""))</f>
        <v>0</v>
      </c>
      <c r="BC38" s="650"/>
      <c r="BD38" s="651">
        <f>IF($BE$3="４週",BB38/4,IF($BE$3="暦月",(BB38/($BE$8/7)),""))</f>
        <v>0</v>
      </c>
      <c r="BE38" s="650"/>
      <c r="BF38" s="646"/>
      <c r="BG38" s="647"/>
      <c r="BH38" s="647"/>
      <c r="BI38" s="647"/>
      <c r="BJ38" s="648"/>
    </row>
    <row r="39" spans="2:62" ht="20.25" customHeight="1">
      <c r="B39" s="620">
        <f>B37+1</f>
        <v>12</v>
      </c>
      <c r="C39" s="670"/>
      <c r="D39" s="666"/>
      <c r="E39" s="163"/>
      <c r="F39" s="164"/>
      <c r="G39" s="163"/>
      <c r="H39" s="164"/>
      <c r="I39" s="660"/>
      <c r="J39" s="661"/>
      <c r="K39" s="664"/>
      <c r="L39" s="665"/>
      <c r="M39" s="665"/>
      <c r="N39" s="666"/>
      <c r="O39" s="635"/>
      <c r="P39" s="636"/>
      <c r="Q39" s="636"/>
      <c r="R39" s="636"/>
      <c r="S39" s="63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652"/>
      <c r="BC39" s="653"/>
      <c r="BD39" s="654"/>
      <c r="BE39" s="655"/>
      <c r="BF39" s="643"/>
      <c r="BG39" s="644"/>
      <c r="BH39" s="644"/>
      <c r="BI39" s="644"/>
      <c r="BJ39" s="645"/>
    </row>
    <row r="40" spans="2:62" ht="20.25" customHeight="1">
      <c r="B40" s="621"/>
      <c r="C40" s="671"/>
      <c r="D40" s="669"/>
      <c r="E40" s="163"/>
      <c r="F40" s="164">
        <f>C39</f>
        <v>0</v>
      </c>
      <c r="G40" s="163"/>
      <c r="H40" s="164">
        <f>I39</f>
        <v>0</v>
      </c>
      <c r="I40" s="662"/>
      <c r="J40" s="663"/>
      <c r="K40" s="667"/>
      <c r="L40" s="668"/>
      <c r="M40" s="668"/>
      <c r="N40" s="669"/>
      <c r="O40" s="635"/>
      <c r="P40" s="636"/>
      <c r="Q40" s="636"/>
      <c r="R40" s="636"/>
      <c r="S40" s="63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649">
        <f>IF($BE$3="４週",SUM(W40:AX40),IF($BE$3="暦月",SUM(W40:BA40),""))</f>
        <v>0</v>
      </c>
      <c r="BC40" s="650"/>
      <c r="BD40" s="651">
        <f>IF($BE$3="４週",BB40/4,IF($BE$3="暦月",(BB40/($BE$8/7)),""))</f>
        <v>0</v>
      </c>
      <c r="BE40" s="650"/>
      <c r="BF40" s="646"/>
      <c r="BG40" s="647"/>
      <c r="BH40" s="647"/>
      <c r="BI40" s="647"/>
      <c r="BJ40" s="648"/>
    </row>
    <row r="41" spans="2:62" ht="20.25" customHeight="1">
      <c r="B41" s="620">
        <f>B39+1</f>
        <v>13</v>
      </c>
      <c r="C41" s="670"/>
      <c r="D41" s="666"/>
      <c r="E41" s="163"/>
      <c r="F41" s="164"/>
      <c r="G41" s="163"/>
      <c r="H41" s="164"/>
      <c r="I41" s="660"/>
      <c r="J41" s="661"/>
      <c r="K41" s="664"/>
      <c r="L41" s="665"/>
      <c r="M41" s="665"/>
      <c r="N41" s="666"/>
      <c r="O41" s="635"/>
      <c r="P41" s="636"/>
      <c r="Q41" s="636"/>
      <c r="R41" s="636"/>
      <c r="S41" s="63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652"/>
      <c r="BC41" s="653"/>
      <c r="BD41" s="654"/>
      <c r="BE41" s="655"/>
      <c r="BF41" s="643"/>
      <c r="BG41" s="644"/>
      <c r="BH41" s="644"/>
      <c r="BI41" s="644"/>
      <c r="BJ41" s="645"/>
    </row>
    <row r="42" spans="2:62" ht="20.25" customHeight="1">
      <c r="B42" s="621"/>
      <c r="C42" s="671"/>
      <c r="D42" s="669"/>
      <c r="E42" s="163"/>
      <c r="F42" s="164">
        <f>C41</f>
        <v>0</v>
      </c>
      <c r="G42" s="163"/>
      <c r="H42" s="164">
        <f>I41</f>
        <v>0</v>
      </c>
      <c r="I42" s="662"/>
      <c r="J42" s="663"/>
      <c r="K42" s="667"/>
      <c r="L42" s="668"/>
      <c r="M42" s="668"/>
      <c r="N42" s="669"/>
      <c r="O42" s="635"/>
      <c r="P42" s="636"/>
      <c r="Q42" s="636"/>
      <c r="R42" s="636"/>
      <c r="S42" s="63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649">
        <f>IF($BE$3="４週",SUM(W42:AX42),IF($BE$3="暦月",SUM(W42:BA42),""))</f>
        <v>0</v>
      </c>
      <c r="BC42" s="650"/>
      <c r="BD42" s="651">
        <f>IF($BE$3="４週",BB42/4,IF($BE$3="暦月",(BB42/($BE$8/7)),""))</f>
        <v>0</v>
      </c>
      <c r="BE42" s="650"/>
      <c r="BF42" s="646"/>
      <c r="BG42" s="647"/>
      <c r="BH42" s="647"/>
      <c r="BI42" s="647"/>
      <c r="BJ42" s="648"/>
    </row>
    <row r="43" spans="2:62" ht="20.25" customHeight="1">
      <c r="B43" s="620">
        <f>B41+1</f>
        <v>14</v>
      </c>
      <c r="C43" s="670"/>
      <c r="D43" s="666"/>
      <c r="E43" s="163"/>
      <c r="F43" s="164"/>
      <c r="G43" s="163"/>
      <c r="H43" s="164"/>
      <c r="I43" s="660"/>
      <c r="J43" s="661"/>
      <c r="K43" s="664"/>
      <c r="L43" s="665"/>
      <c r="M43" s="665"/>
      <c r="N43" s="666"/>
      <c r="O43" s="635"/>
      <c r="P43" s="636"/>
      <c r="Q43" s="636"/>
      <c r="R43" s="636"/>
      <c r="S43" s="63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652"/>
      <c r="BC43" s="653"/>
      <c r="BD43" s="654"/>
      <c r="BE43" s="655"/>
      <c r="BF43" s="643"/>
      <c r="BG43" s="644"/>
      <c r="BH43" s="644"/>
      <c r="BI43" s="644"/>
      <c r="BJ43" s="645"/>
    </row>
    <row r="44" spans="2:62" ht="20.25" customHeight="1">
      <c r="B44" s="621"/>
      <c r="C44" s="671"/>
      <c r="D44" s="669"/>
      <c r="E44" s="163"/>
      <c r="F44" s="164">
        <f>C43</f>
        <v>0</v>
      </c>
      <c r="G44" s="163"/>
      <c r="H44" s="164">
        <f>I43</f>
        <v>0</v>
      </c>
      <c r="I44" s="662"/>
      <c r="J44" s="663"/>
      <c r="K44" s="667"/>
      <c r="L44" s="668"/>
      <c r="M44" s="668"/>
      <c r="N44" s="669"/>
      <c r="O44" s="635"/>
      <c r="P44" s="636"/>
      <c r="Q44" s="636"/>
      <c r="R44" s="636"/>
      <c r="S44" s="63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649">
        <f>IF($BE$3="４週",SUM(W44:AX44),IF($BE$3="暦月",SUM(W44:BA44),""))</f>
        <v>0</v>
      </c>
      <c r="BC44" s="650"/>
      <c r="BD44" s="651">
        <f>IF($BE$3="４週",BB44/4,IF($BE$3="暦月",(BB44/($BE$8/7)),""))</f>
        <v>0</v>
      </c>
      <c r="BE44" s="650"/>
      <c r="BF44" s="646"/>
      <c r="BG44" s="647"/>
      <c r="BH44" s="647"/>
      <c r="BI44" s="647"/>
      <c r="BJ44" s="648"/>
    </row>
    <row r="45" spans="2:62" ht="20.25" customHeight="1">
      <c r="B45" s="620">
        <f>B43+1</f>
        <v>15</v>
      </c>
      <c r="C45" s="670"/>
      <c r="D45" s="666"/>
      <c r="E45" s="163"/>
      <c r="F45" s="164"/>
      <c r="G45" s="163"/>
      <c r="H45" s="164"/>
      <c r="I45" s="660"/>
      <c r="J45" s="661"/>
      <c r="K45" s="664"/>
      <c r="L45" s="665"/>
      <c r="M45" s="665"/>
      <c r="N45" s="666"/>
      <c r="O45" s="635"/>
      <c r="P45" s="636"/>
      <c r="Q45" s="636"/>
      <c r="R45" s="636"/>
      <c r="S45" s="63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652"/>
      <c r="BC45" s="653"/>
      <c r="BD45" s="654"/>
      <c r="BE45" s="655"/>
      <c r="BF45" s="643"/>
      <c r="BG45" s="644"/>
      <c r="BH45" s="644"/>
      <c r="BI45" s="644"/>
      <c r="BJ45" s="645"/>
    </row>
    <row r="46" spans="2:62" ht="20.25" customHeight="1">
      <c r="B46" s="621"/>
      <c r="C46" s="671"/>
      <c r="D46" s="669"/>
      <c r="E46" s="163"/>
      <c r="F46" s="164">
        <f>C45</f>
        <v>0</v>
      </c>
      <c r="G46" s="163"/>
      <c r="H46" s="164">
        <f>I45</f>
        <v>0</v>
      </c>
      <c r="I46" s="662"/>
      <c r="J46" s="663"/>
      <c r="K46" s="667"/>
      <c r="L46" s="668"/>
      <c r="M46" s="668"/>
      <c r="N46" s="669"/>
      <c r="O46" s="635"/>
      <c r="P46" s="636"/>
      <c r="Q46" s="636"/>
      <c r="R46" s="636"/>
      <c r="S46" s="63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649">
        <f>IF($BE$3="４週",SUM(W46:AX46),IF($BE$3="暦月",SUM(W46:BA46),""))</f>
        <v>0</v>
      </c>
      <c r="BC46" s="650"/>
      <c r="BD46" s="651">
        <f>IF($BE$3="４週",BB46/4,IF($BE$3="暦月",(BB46/($BE$8/7)),""))</f>
        <v>0</v>
      </c>
      <c r="BE46" s="650"/>
      <c r="BF46" s="646"/>
      <c r="BG46" s="647"/>
      <c r="BH46" s="647"/>
      <c r="BI46" s="647"/>
      <c r="BJ46" s="648"/>
    </row>
    <row r="47" spans="2:62" ht="20.25" customHeight="1">
      <c r="B47" s="620">
        <f>B45+1</f>
        <v>16</v>
      </c>
      <c r="C47" s="670"/>
      <c r="D47" s="666"/>
      <c r="E47" s="163"/>
      <c r="F47" s="164"/>
      <c r="G47" s="163"/>
      <c r="H47" s="164"/>
      <c r="I47" s="660"/>
      <c r="J47" s="661"/>
      <c r="K47" s="664"/>
      <c r="L47" s="665"/>
      <c r="M47" s="665"/>
      <c r="N47" s="666"/>
      <c r="O47" s="635"/>
      <c r="P47" s="636"/>
      <c r="Q47" s="636"/>
      <c r="R47" s="636"/>
      <c r="S47" s="63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652"/>
      <c r="BC47" s="653"/>
      <c r="BD47" s="654"/>
      <c r="BE47" s="655"/>
      <c r="BF47" s="643"/>
      <c r="BG47" s="644"/>
      <c r="BH47" s="644"/>
      <c r="BI47" s="644"/>
      <c r="BJ47" s="645"/>
    </row>
    <row r="48" spans="2:62" ht="20.25" customHeight="1">
      <c r="B48" s="621"/>
      <c r="C48" s="671"/>
      <c r="D48" s="669"/>
      <c r="E48" s="163"/>
      <c r="F48" s="164">
        <f>C47</f>
        <v>0</v>
      </c>
      <c r="G48" s="163"/>
      <c r="H48" s="164">
        <f>I47</f>
        <v>0</v>
      </c>
      <c r="I48" s="662"/>
      <c r="J48" s="663"/>
      <c r="K48" s="667"/>
      <c r="L48" s="668"/>
      <c r="M48" s="668"/>
      <c r="N48" s="669"/>
      <c r="O48" s="635"/>
      <c r="P48" s="636"/>
      <c r="Q48" s="636"/>
      <c r="R48" s="636"/>
      <c r="S48" s="63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649">
        <f>IF($BE$3="４週",SUM(W48:AX48),IF($BE$3="暦月",SUM(W48:BA48),""))</f>
        <v>0</v>
      </c>
      <c r="BC48" s="650"/>
      <c r="BD48" s="651">
        <f>IF($BE$3="４週",BB48/4,IF($BE$3="暦月",(BB48/($BE$8/7)),""))</f>
        <v>0</v>
      </c>
      <c r="BE48" s="650"/>
      <c r="BF48" s="646"/>
      <c r="BG48" s="647"/>
      <c r="BH48" s="647"/>
      <c r="BI48" s="647"/>
      <c r="BJ48" s="648"/>
    </row>
    <row r="49" spans="2:62" ht="20.25" customHeight="1">
      <c r="B49" s="620">
        <f>B47+1</f>
        <v>17</v>
      </c>
      <c r="C49" s="670"/>
      <c r="D49" s="666"/>
      <c r="E49" s="163"/>
      <c r="F49" s="164"/>
      <c r="G49" s="163"/>
      <c r="H49" s="164"/>
      <c r="I49" s="660"/>
      <c r="J49" s="661"/>
      <c r="K49" s="664"/>
      <c r="L49" s="665"/>
      <c r="M49" s="665"/>
      <c r="N49" s="666"/>
      <c r="O49" s="635"/>
      <c r="P49" s="636"/>
      <c r="Q49" s="636"/>
      <c r="R49" s="636"/>
      <c r="S49" s="63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652"/>
      <c r="BC49" s="653"/>
      <c r="BD49" s="654"/>
      <c r="BE49" s="655"/>
      <c r="BF49" s="643"/>
      <c r="BG49" s="644"/>
      <c r="BH49" s="644"/>
      <c r="BI49" s="644"/>
      <c r="BJ49" s="645"/>
    </row>
    <row r="50" spans="2:62" ht="20.25" customHeight="1">
      <c r="B50" s="621"/>
      <c r="C50" s="671"/>
      <c r="D50" s="669"/>
      <c r="E50" s="163"/>
      <c r="F50" s="164">
        <f>C49</f>
        <v>0</v>
      </c>
      <c r="G50" s="163"/>
      <c r="H50" s="164">
        <f>I49</f>
        <v>0</v>
      </c>
      <c r="I50" s="662"/>
      <c r="J50" s="663"/>
      <c r="K50" s="667"/>
      <c r="L50" s="668"/>
      <c r="M50" s="668"/>
      <c r="N50" s="669"/>
      <c r="O50" s="635"/>
      <c r="P50" s="636"/>
      <c r="Q50" s="636"/>
      <c r="R50" s="636"/>
      <c r="S50" s="63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649">
        <f>IF($BE$3="４週",SUM(W50:AX50),IF($BE$3="暦月",SUM(W50:BA50),""))</f>
        <v>0</v>
      </c>
      <c r="BC50" s="650"/>
      <c r="BD50" s="651">
        <f>IF($BE$3="４週",BB50/4,IF($BE$3="暦月",(BB50/($BE$8/7)),""))</f>
        <v>0</v>
      </c>
      <c r="BE50" s="650"/>
      <c r="BF50" s="646"/>
      <c r="BG50" s="647"/>
      <c r="BH50" s="647"/>
      <c r="BI50" s="647"/>
      <c r="BJ50" s="648"/>
    </row>
    <row r="51" spans="2:62" ht="20.25" customHeight="1">
      <c r="B51" s="620">
        <f>B49+1</f>
        <v>18</v>
      </c>
      <c r="C51" s="670"/>
      <c r="D51" s="666"/>
      <c r="E51" s="163"/>
      <c r="F51" s="164"/>
      <c r="G51" s="163"/>
      <c r="H51" s="164"/>
      <c r="I51" s="660"/>
      <c r="J51" s="661"/>
      <c r="K51" s="664"/>
      <c r="L51" s="665"/>
      <c r="M51" s="665"/>
      <c r="N51" s="666"/>
      <c r="O51" s="635"/>
      <c r="P51" s="636"/>
      <c r="Q51" s="636"/>
      <c r="R51" s="636"/>
      <c r="S51" s="63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652"/>
      <c r="BC51" s="653"/>
      <c r="BD51" s="654"/>
      <c r="BE51" s="655"/>
      <c r="BF51" s="643"/>
      <c r="BG51" s="644"/>
      <c r="BH51" s="644"/>
      <c r="BI51" s="644"/>
      <c r="BJ51" s="645"/>
    </row>
    <row r="52" spans="2:62" ht="20.25" customHeight="1">
      <c r="B52" s="621"/>
      <c r="C52" s="671"/>
      <c r="D52" s="669"/>
      <c r="E52" s="163"/>
      <c r="F52" s="164">
        <f>C51</f>
        <v>0</v>
      </c>
      <c r="G52" s="163"/>
      <c r="H52" s="164">
        <f>I51</f>
        <v>0</v>
      </c>
      <c r="I52" s="662"/>
      <c r="J52" s="663"/>
      <c r="K52" s="667"/>
      <c r="L52" s="668"/>
      <c r="M52" s="668"/>
      <c r="N52" s="669"/>
      <c r="O52" s="635"/>
      <c r="P52" s="636"/>
      <c r="Q52" s="636"/>
      <c r="R52" s="636"/>
      <c r="S52" s="63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649">
        <f>IF($BE$3="４週",SUM(W52:AX52),IF($BE$3="暦月",SUM(W52:BA52),""))</f>
        <v>0</v>
      </c>
      <c r="BC52" s="650"/>
      <c r="BD52" s="651">
        <f>IF($BE$3="４週",BB52/4,IF($BE$3="暦月",(BB52/($BE$8/7)),""))</f>
        <v>0</v>
      </c>
      <c r="BE52" s="650"/>
      <c r="BF52" s="646"/>
      <c r="BG52" s="647"/>
      <c r="BH52" s="647"/>
      <c r="BI52" s="647"/>
      <c r="BJ52" s="648"/>
    </row>
    <row r="53" spans="2:62" ht="20.25" customHeight="1">
      <c r="B53" s="620">
        <f>B51+1</f>
        <v>19</v>
      </c>
      <c r="C53" s="670"/>
      <c r="D53" s="666"/>
      <c r="E53" s="165"/>
      <c r="F53" s="166"/>
      <c r="G53" s="165"/>
      <c r="H53" s="166"/>
      <c r="I53" s="660"/>
      <c r="J53" s="661"/>
      <c r="K53" s="664"/>
      <c r="L53" s="665"/>
      <c r="M53" s="665"/>
      <c r="N53" s="666"/>
      <c r="O53" s="635"/>
      <c r="P53" s="636"/>
      <c r="Q53" s="636"/>
      <c r="R53" s="636"/>
      <c r="S53" s="63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652"/>
      <c r="BC53" s="653"/>
      <c r="BD53" s="654"/>
      <c r="BE53" s="655"/>
      <c r="BF53" s="643"/>
      <c r="BG53" s="644"/>
      <c r="BH53" s="644"/>
      <c r="BI53" s="644"/>
      <c r="BJ53" s="645"/>
    </row>
    <row r="54" spans="2:62" ht="20.25" customHeight="1">
      <c r="B54" s="621"/>
      <c r="C54" s="671"/>
      <c r="D54" s="669"/>
      <c r="E54" s="163"/>
      <c r="F54" s="164">
        <f>C53</f>
        <v>0</v>
      </c>
      <c r="G54" s="163"/>
      <c r="H54" s="164">
        <f>I53</f>
        <v>0</v>
      </c>
      <c r="I54" s="662"/>
      <c r="J54" s="663"/>
      <c r="K54" s="667"/>
      <c r="L54" s="668"/>
      <c r="M54" s="668"/>
      <c r="N54" s="669"/>
      <c r="O54" s="635"/>
      <c r="P54" s="636"/>
      <c r="Q54" s="636"/>
      <c r="R54" s="636"/>
      <c r="S54" s="63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649">
        <f>IF($BE$3="４週",SUM(W54:AX54),IF($BE$3="暦月",SUM(W54:BA54),""))</f>
        <v>0</v>
      </c>
      <c r="BC54" s="650"/>
      <c r="BD54" s="651">
        <f>IF($BE$3="４週",BB54/4,IF($BE$3="暦月",(BB54/($BE$8/7)),""))</f>
        <v>0</v>
      </c>
      <c r="BE54" s="650"/>
      <c r="BF54" s="646"/>
      <c r="BG54" s="647"/>
      <c r="BH54" s="647"/>
      <c r="BI54" s="647"/>
      <c r="BJ54" s="648"/>
    </row>
    <row r="55" spans="2:62" ht="20.25" customHeight="1">
      <c r="B55" s="620">
        <f>B53+1</f>
        <v>20</v>
      </c>
      <c r="C55" s="670"/>
      <c r="D55" s="666"/>
      <c r="E55" s="165"/>
      <c r="F55" s="166"/>
      <c r="G55" s="165"/>
      <c r="H55" s="166"/>
      <c r="I55" s="660"/>
      <c r="J55" s="661"/>
      <c r="K55" s="664"/>
      <c r="L55" s="665"/>
      <c r="M55" s="665"/>
      <c r="N55" s="666"/>
      <c r="O55" s="635"/>
      <c r="P55" s="636"/>
      <c r="Q55" s="636"/>
      <c r="R55" s="636"/>
      <c r="S55" s="63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652"/>
      <c r="BC55" s="653"/>
      <c r="BD55" s="654"/>
      <c r="BE55" s="655"/>
      <c r="BF55" s="643"/>
      <c r="BG55" s="644"/>
      <c r="BH55" s="644"/>
      <c r="BI55" s="644"/>
      <c r="BJ55" s="645"/>
    </row>
    <row r="56" spans="2:62" ht="20.25" customHeight="1">
      <c r="B56" s="621"/>
      <c r="C56" s="671"/>
      <c r="D56" s="669"/>
      <c r="E56" s="163"/>
      <c r="F56" s="164">
        <f>C55</f>
        <v>0</v>
      </c>
      <c r="G56" s="163"/>
      <c r="H56" s="164">
        <f>I55</f>
        <v>0</v>
      </c>
      <c r="I56" s="662"/>
      <c r="J56" s="663"/>
      <c r="K56" s="667"/>
      <c r="L56" s="668"/>
      <c r="M56" s="668"/>
      <c r="N56" s="669"/>
      <c r="O56" s="635"/>
      <c r="P56" s="636"/>
      <c r="Q56" s="636"/>
      <c r="R56" s="636"/>
      <c r="S56" s="63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649">
        <f>IF($BE$3="４週",SUM(W56:AX56),IF($BE$3="暦月",SUM(W56:BA56),""))</f>
        <v>0</v>
      </c>
      <c r="BC56" s="650"/>
      <c r="BD56" s="651">
        <f>IF($BE$3="４週",BB56/4,IF($BE$3="暦月",(BB56/($BE$8/7)),""))</f>
        <v>0</v>
      </c>
      <c r="BE56" s="650"/>
      <c r="BF56" s="646"/>
      <c r="BG56" s="647"/>
      <c r="BH56" s="647"/>
      <c r="BI56" s="647"/>
      <c r="BJ56" s="648"/>
    </row>
    <row r="57" spans="2:62" ht="20.25" customHeight="1">
      <c r="B57" s="620">
        <f>B55+1</f>
        <v>21</v>
      </c>
      <c r="C57" s="670"/>
      <c r="D57" s="666"/>
      <c r="E57" s="163"/>
      <c r="F57" s="164"/>
      <c r="G57" s="163"/>
      <c r="H57" s="164"/>
      <c r="I57" s="660"/>
      <c r="J57" s="661"/>
      <c r="K57" s="664"/>
      <c r="L57" s="665"/>
      <c r="M57" s="665"/>
      <c r="N57" s="666"/>
      <c r="O57" s="635"/>
      <c r="P57" s="636"/>
      <c r="Q57" s="636"/>
      <c r="R57" s="636"/>
      <c r="S57" s="63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652"/>
      <c r="BC57" s="653"/>
      <c r="BD57" s="654"/>
      <c r="BE57" s="655"/>
      <c r="BF57" s="643"/>
      <c r="BG57" s="644"/>
      <c r="BH57" s="644"/>
      <c r="BI57" s="644"/>
      <c r="BJ57" s="645"/>
    </row>
    <row r="58" spans="2:62" ht="20.25" customHeight="1">
      <c r="B58" s="621"/>
      <c r="C58" s="671"/>
      <c r="D58" s="669"/>
      <c r="E58" s="163"/>
      <c r="F58" s="164">
        <f>C57</f>
        <v>0</v>
      </c>
      <c r="G58" s="163"/>
      <c r="H58" s="164">
        <f>I57</f>
        <v>0</v>
      </c>
      <c r="I58" s="662"/>
      <c r="J58" s="663"/>
      <c r="K58" s="667"/>
      <c r="L58" s="668"/>
      <c r="M58" s="668"/>
      <c r="N58" s="669"/>
      <c r="O58" s="635"/>
      <c r="P58" s="636"/>
      <c r="Q58" s="636"/>
      <c r="R58" s="636"/>
      <c r="S58" s="63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649">
        <f>IF($BE$3="４週",SUM(W58:AX58),IF($BE$3="暦月",SUM(W58:BA58),""))</f>
        <v>0</v>
      </c>
      <c r="BC58" s="650"/>
      <c r="BD58" s="651">
        <f>IF($BE$3="４週",BB58/4,IF($BE$3="暦月",(BB58/($BE$8/7)),""))</f>
        <v>0</v>
      </c>
      <c r="BE58" s="650"/>
      <c r="BF58" s="646"/>
      <c r="BG58" s="647"/>
      <c r="BH58" s="647"/>
      <c r="BI58" s="647"/>
      <c r="BJ58" s="648"/>
    </row>
    <row r="59" spans="2:62" ht="20.25" customHeight="1">
      <c r="B59" s="620">
        <f>B57+1</f>
        <v>22</v>
      </c>
      <c r="C59" s="670"/>
      <c r="D59" s="666"/>
      <c r="E59" s="163"/>
      <c r="F59" s="164"/>
      <c r="G59" s="163"/>
      <c r="H59" s="164"/>
      <c r="I59" s="660"/>
      <c r="J59" s="661"/>
      <c r="K59" s="664"/>
      <c r="L59" s="665"/>
      <c r="M59" s="665"/>
      <c r="N59" s="666"/>
      <c r="O59" s="635"/>
      <c r="P59" s="636"/>
      <c r="Q59" s="636"/>
      <c r="R59" s="636"/>
      <c r="S59" s="63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652"/>
      <c r="BC59" s="653"/>
      <c r="BD59" s="654"/>
      <c r="BE59" s="655"/>
      <c r="BF59" s="643"/>
      <c r="BG59" s="644"/>
      <c r="BH59" s="644"/>
      <c r="BI59" s="644"/>
      <c r="BJ59" s="645"/>
    </row>
    <row r="60" spans="2:62" ht="20.25" customHeight="1">
      <c r="B60" s="621"/>
      <c r="C60" s="671"/>
      <c r="D60" s="669"/>
      <c r="E60" s="163"/>
      <c r="F60" s="164">
        <f>C59</f>
        <v>0</v>
      </c>
      <c r="G60" s="163"/>
      <c r="H60" s="164">
        <f>I59</f>
        <v>0</v>
      </c>
      <c r="I60" s="662"/>
      <c r="J60" s="663"/>
      <c r="K60" s="667"/>
      <c r="L60" s="668"/>
      <c r="M60" s="668"/>
      <c r="N60" s="669"/>
      <c r="O60" s="635"/>
      <c r="P60" s="636"/>
      <c r="Q60" s="636"/>
      <c r="R60" s="636"/>
      <c r="S60" s="63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649">
        <f>IF($BE$3="４週",SUM(W60:AX60),IF($BE$3="暦月",SUM(W60:BA60),""))</f>
        <v>0</v>
      </c>
      <c r="BC60" s="650"/>
      <c r="BD60" s="651">
        <f>IF($BE$3="４週",BB60/4,IF($BE$3="暦月",(BB60/($BE$8/7)),""))</f>
        <v>0</v>
      </c>
      <c r="BE60" s="650"/>
      <c r="BF60" s="646"/>
      <c r="BG60" s="647"/>
      <c r="BH60" s="647"/>
      <c r="BI60" s="647"/>
      <c r="BJ60" s="648"/>
    </row>
    <row r="61" spans="2:62" ht="20.25" customHeight="1">
      <c r="B61" s="620">
        <f>B59+1</f>
        <v>23</v>
      </c>
      <c r="C61" s="670"/>
      <c r="D61" s="666"/>
      <c r="E61" s="163"/>
      <c r="F61" s="164"/>
      <c r="G61" s="163"/>
      <c r="H61" s="164"/>
      <c r="I61" s="660"/>
      <c r="J61" s="661"/>
      <c r="K61" s="664"/>
      <c r="L61" s="665"/>
      <c r="M61" s="665"/>
      <c r="N61" s="666"/>
      <c r="O61" s="635"/>
      <c r="P61" s="636"/>
      <c r="Q61" s="636"/>
      <c r="R61" s="636"/>
      <c r="S61" s="63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652"/>
      <c r="BC61" s="653"/>
      <c r="BD61" s="654"/>
      <c r="BE61" s="655"/>
      <c r="BF61" s="643"/>
      <c r="BG61" s="644"/>
      <c r="BH61" s="644"/>
      <c r="BI61" s="644"/>
      <c r="BJ61" s="645"/>
    </row>
    <row r="62" spans="2:62" ht="20.25" customHeight="1">
      <c r="B62" s="621"/>
      <c r="C62" s="671"/>
      <c r="D62" s="669"/>
      <c r="E62" s="163"/>
      <c r="F62" s="164">
        <f>C61</f>
        <v>0</v>
      </c>
      <c r="G62" s="163"/>
      <c r="H62" s="164">
        <f>I61</f>
        <v>0</v>
      </c>
      <c r="I62" s="662"/>
      <c r="J62" s="663"/>
      <c r="K62" s="667"/>
      <c r="L62" s="668"/>
      <c r="M62" s="668"/>
      <c r="N62" s="669"/>
      <c r="O62" s="635"/>
      <c r="P62" s="636"/>
      <c r="Q62" s="636"/>
      <c r="R62" s="636"/>
      <c r="S62" s="63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649">
        <f>IF($BE$3="４週",SUM(W62:AX62),IF($BE$3="暦月",SUM(W62:BA62),""))</f>
        <v>0</v>
      </c>
      <c r="BC62" s="650"/>
      <c r="BD62" s="651">
        <f>IF($BE$3="４週",BB62/4,IF($BE$3="暦月",(BB62/($BE$8/7)),""))</f>
        <v>0</v>
      </c>
      <c r="BE62" s="650"/>
      <c r="BF62" s="646"/>
      <c r="BG62" s="647"/>
      <c r="BH62" s="647"/>
      <c r="BI62" s="647"/>
      <c r="BJ62" s="648"/>
    </row>
    <row r="63" spans="2:62" ht="20.25" customHeight="1">
      <c r="B63" s="620">
        <f>B61+1</f>
        <v>24</v>
      </c>
      <c r="C63" s="670"/>
      <c r="D63" s="666"/>
      <c r="E63" s="163"/>
      <c r="F63" s="164"/>
      <c r="G63" s="163"/>
      <c r="H63" s="164"/>
      <c r="I63" s="660"/>
      <c r="J63" s="661"/>
      <c r="K63" s="664"/>
      <c r="L63" s="665"/>
      <c r="M63" s="665"/>
      <c r="N63" s="666"/>
      <c r="O63" s="635"/>
      <c r="P63" s="636"/>
      <c r="Q63" s="636"/>
      <c r="R63" s="636"/>
      <c r="S63" s="63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652"/>
      <c r="BC63" s="653"/>
      <c r="BD63" s="654"/>
      <c r="BE63" s="655"/>
      <c r="BF63" s="643"/>
      <c r="BG63" s="644"/>
      <c r="BH63" s="644"/>
      <c r="BI63" s="644"/>
      <c r="BJ63" s="645"/>
    </row>
    <row r="64" spans="2:62" ht="20.25" customHeight="1">
      <c r="B64" s="621"/>
      <c r="C64" s="671"/>
      <c r="D64" s="669"/>
      <c r="E64" s="163"/>
      <c r="F64" s="164">
        <f>C63</f>
        <v>0</v>
      </c>
      <c r="G64" s="163"/>
      <c r="H64" s="164">
        <f>I63</f>
        <v>0</v>
      </c>
      <c r="I64" s="662"/>
      <c r="J64" s="663"/>
      <c r="K64" s="667"/>
      <c r="L64" s="668"/>
      <c r="M64" s="668"/>
      <c r="N64" s="669"/>
      <c r="O64" s="635"/>
      <c r="P64" s="636"/>
      <c r="Q64" s="636"/>
      <c r="R64" s="636"/>
      <c r="S64" s="63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649">
        <f>IF($BE$3="４週",SUM(W64:AX64),IF($BE$3="暦月",SUM(W64:BA64),""))</f>
        <v>0</v>
      </c>
      <c r="BC64" s="650"/>
      <c r="BD64" s="651">
        <f>IF($BE$3="４週",BB64/4,IF($BE$3="暦月",(BB64/($BE$8/7)),""))</f>
        <v>0</v>
      </c>
      <c r="BE64" s="650"/>
      <c r="BF64" s="646"/>
      <c r="BG64" s="647"/>
      <c r="BH64" s="647"/>
      <c r="BI64" s="647"/>
      <c r="BJ64" s="648"/>
    </row>
    <row r="65" spans="2:62" ht="20.25" customHeight="1">
      <c r="B65" s="620">
        <f>B63+1</f>
        <v>25</v>
      </c>
      <c r="C65" s="670"/>
      <c r="D65" s="666"/>
      <c r="E65" s="163"/>
      <c r="F65" s="164"/>
      <c r="G65" s="163"/>
      <c r="H65" s="164"/>
      <c r="I65" s="660"/>
      <c r="J65" s="661"/>
      <c r="K65" s="664"/>
      <c r="L65" s="665"/>
      <c r="M65" s="665"/>
      <c r="N65" s="666"/>
      <c r="O65" s="635"/>
      <c r="P65" s="636"/>
      <c r="Q65" s="636"/>
      <c r="R65" s="636"/>
      <c r="S65" s="63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652"/>
      <c r="BC65" s="653"/>
      <c r="BD65" s="654"/>
      <c r="BE65" s="655"/>
      <c r="BF65" s="643"/>
      <c r="BG65" s="644"/>
      <c r="BH65" s="644"/>
      <c r="BI65" s="644"/>
      <c r="BJ65" s="645"/>
    </row>
    <row r="66" spans="2:62" ht="20.25" customHeight="1">
      <c r="B66" s="621"/>
      <c r="C66" s="671"/>
      <c r="D66" s="669"/>
      <c r="E66" s="163"/>
      <c r="F66" s="164">
        <f>C65</f>
        <v>0</v>
      </c>
      <c r="G66" s="163"/>
      <c r="H66" s="164">
        <f>I65</f>
        <v>0</v>
      </c>
      <c r="I66" s="662"/>
      <c r="J66" s="663"/>
      <c r="K66" s="667"/>
      <c r="L66" s="668"/>
      <c r="M66" s="668"/>
      <c r="N66" s="669"/>
      <c r="O66" s="635"/>
      <c r="P66" s="636"/>
      <c r="Q66" s="636"/>
      <c r="R66" s="636"/>
      <c r="S66" s="63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649">
        <f>IF($BE$3="４週",SUM(W66:AX66),IF($BE$3="暦月",SUM(W66:BA66),""))</f>
        <v>0</v>
      </c>
      <c r="BC66" s="650"/>
      <c r="BD66" s="651">
        <f>IF($BE$3="４週",BB66/4,IF($BE$3="暦月",(BB66/($BE$8/7)),""))</f>
        <v>0</v>
      </c>
      <c r="BE66" s="650"/>
      <c r="BF66" s="646"/>
      <c r="BG66" s="647"/>
      <c r="BH66" s="647"/>
      <c r="BI66" s="647"/>
      <c r="BJ66" s="648"/>
    </row>
    <row r="67" spans="2:62" ht="20.25" customHeight="1">
      <c r="B67" s="620">
        <f>B65+1</f>
        <v>26</v>
      </c>
      <c r="C67" s="670"/>
      <c r="D67" s="666"/>
      <c r="E67" s="163"/>
      <c r="F67" s="164"/>
      <c r="G67" s="163"/>
      <c r="H67" s="164"/>
      <c r="I67" s="660"/>
      <c r="J67" s="661"/>
      <c r="K67" s="664"/>
      <c r="L67" s="665"/>
      <c r="M67" s="665"/>
      <c r="N67" s="666"/>
      <c r="O67" s="635"/>
      <c r="P67" s="636"/>
      <c r="Q67" s="636"/>
      <c r="R67" s="636"/>
      <c r="S67" s="63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652"/>
      <c r="BC67" s="653"/>
      <c r="BD67" s="654"/>
      <c r="BE67" s="655"/>
      <c r="BF67" s="643"/>
      <c r="BG67" s="644"/>
      <c r="BH67" s="644"/>
      <c r="BI67" s="644"/>
      <c r="BJ67" s="645"/>
    </row>
    <row r="68" spans="2:62" ht="20.25" customHeight="1">
      <c r="B68" s="621"/>
      <c r="C68" s="671"/>
      <c r="D68" s="669"/>
      <c r="E68" s="163"/>
      <c r="F68" s="164">
        <f>C67</f>
        <v>0</v>
      </c>
      <c r="G68" s="163"/>
      <c r="H68" s="164">
        <f>I67</f>
        <v>0</v>
      </c>
      <c r="I68" s="662"/>
      <c r="J68" s="663"/>
      <c r="K68" s="667"/>
      <c r="L68" s="668"/>
      <c r="M68" s="668"/>
      <c r="N68" s="669"/>
      <c r="O68" s="635"/>
      <c r="P68" s="636"/>
      <c r="Q68" s="636"/>
      <c r="R68" s="636"/>
      <c r="S68" s="63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649">
        <f>IF($BE$3="４週",SUM(W68:AX68),IF($BE$3="暦月",SUM(W68:BA68),""))</f>
        <v>0</v>
      </c>
      <c r="BC68" s="650"/>
      <c r="BD68" s="651">
        <f>IF($BE$3="４週",BB68/4,IF($BE$3="暦月",(BB68/($BE$8/7)),""))</f>
        <v>0</v>
      </c>
      <c r="BE68" s="650"/>
      <c r="BF68" s="646"/>
      <c r="BG68" s="647"/>
      <c r="BH68" s="647"/>
      <c r="BI68" s="647"/>
      <c r="BJ68" s="648"/>
    </row>
    <row r="69" spans="2:62" ht="20.25" customHeight="1">
      <c r="B69" s="620">
        <f>B67+1</f>
        <v>27</v>
      </c>
      <c r="C69" s="670"/>
      <c r="D69" s="666"/>
      <c r="E69" s="163"/>
      <c r="F69" s="164"/>
      <c r="G69" s="163"/>
      <c r="H69" s="164"/>
      <c r="I69" s="660"/>
      <c r="J69" s="661"/>
      <c r="K69" s="664"/>
      <c r="L69" s="665"/>
      <c r="M69" s="665"/>
      <c r="N69" s="666"/>
      <c r="O69" s="635"/>
      <c r="P69" s="636"/>
      <c r="Q69" s="636"/>
      <c r="R69" s="636"/>
      <c r="S69" s="63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652"/>
      <c r="BC69" s="653"/>
      <c r="BD69" s="654"/>
      <c r="BE69" s="655"/>
      <c r="BF69" s="643"/>
      <c r="BG69" s="644"/>
      <c r="BH69" s="644"/>
      <c r="BI69" s="644"/>
      <c r="BJ69" s="645"/>
    </row>
    <row r="70" spans="2:62" ht="20.25" customHeight="1">
      <c r="B70" s="621"/>
      <c r="C70" s="671"/>
      <c r="D70" s="669"/>
      <c r="E70" s="163"/>
      <c r="F70" s="164">
        <f>C69</f>
        <v>0</v>
      </c>
      <c r="G70" s="163"/>
      <c r="H70" s="164">
        <f>I69</f>
        <v>0</v>
      </c>
      <c r="I70" s="662"/>
      <c r="J70" s="663"/>
      <c r="K70" s="667"/>
      <c r="L70" s="668"/>
      <c r="M70" s="668"/>
      <c r="N70" s="669"/>
      <c r="O70" s="635"/>
      <c r="P70" s="636"/>
      <c r="Q70" s="636"/>
      <c r="R70" s="636"/>
      <c r="S70" s="63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649">
        <f>IF($BE$3="４週",SUM(W70:AX70),IF($BE$3="暦月",SUM(W70:BA70),""))</f>
        <v>0</v>
      </c>
      <c r="BC70" s="650"/>
      <c r="BD70" s="651">
        <f>IF($BE$3="４週",BB70/4,IF($BE$3="暦月",(BB70/($BE$8/7)),""))</f>
        <v>0</v>
      </c>
      <c r="BE70" s="650"/>
      <c r="BF70" s="646"/>
      <c r="BG70" s="647"/>
      <c r="BH70" s="647"/>
      <c r="BI70" s="647"/>
      <c r="BJ70" s="648"/>
    </row>
    <row r="71" spans="2:62" ht="20.25" customHeight="1">
      <c r="B71" s="620">
        <f>B69+1</f>
        <v>28</v>
      </c>
      <c r="C71" s="670"/>
      <c r="D71" s="666"/>
      <c r="E71" s="163"/>
      <c r="F71" s="164"/>
      <c r="G71" s="163"/>
      <c r="H71" s="164"/>
      <c r="I71" s="660"/>
      <c r="J71" s="661"/>
      <c r="K71" s="664"/>
      <c r="L71" s="665"/>
      <c r="M71" s="665"/>
      <c r="N71" s="666"/>
      <c r="O71" s="635"/>
      <c r="P71" s="636"/>
      <c r="Q71" s="636"/>
      <c r="R71" s="636"/>
      <c r="S71" s="63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652"/>
      <c r="BC71" s="653"/>
      <c r="BD71" s="654"/>
      <c r="BE71" s="655"/>
      <c r="BF71" s="643"/>
      <c r="BG71" s="644"/>
      <c r="BH71" s="644"/>
      <c r="BI71" s="644"/>
      <c r="BJ71" s="645"/>
    </row>
    <row r="72" spans="2:62" ht="20.25" customHeight="1">
      <c r="B72" s="621"/>
      <c r="C72" s="671"/>
      <c r="D72" s="669"/>
      <c r="E72" s="163"/>
      <c r="F72" s="164">
        <f>C71</f>
        <v>0</v>
      </c>
      <c r="G72" s="163"/>
      <c r="H72" s="164">
        <f>I71</f>
        <v>0</v>
      </c>
      <c r="I72" s="662"/>
      <c r="J72" s="663"/>
      <c r="K72" s="667"/>
      <c r="L72" s="668"/>
      <c r="M72" s="668"/>
      <c r="N72" s="669"/>
      <c r="O72" s="635"/>
      <c r="P72" s="636"/>
      <c r="Q72" s="636"/>
      <c r="R72" s="636"/>
      <c r="S72" s="63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649">
        <f>IF($BE$3="４週",SUM(W72:AX72),IF($BE$3="暦月",SUM(W72:BA72),""))</f>
        <v>0</v>
      </c>
      <c r="BC72" s="650"/>
      <c r="BD72" s="651">
        <f>IF($BE$3="４週",BB72/4,IF($BE$3="暦月",(BB72/($BE$8/7)),""))</f>
        <v>0</v>
      </c>
      <c r="BE72" s="650"/>
      <c r="BF72" s="646"/>
      <c r="BG72" s="647"/>
      <c r="BH72" s="647"/>
      <c r="BI72" s="647"/>
      <c r="BJ72" s="648"/>
    </row>
    <row r="73" spans="2:62" ht="20.25" customHeight="1">
      <c r="B73" s="620">
        <f>B71+1</f>
        <v>29</v>
      </c>
      <c r="C73" s="670"/>
      <c r="D73" s="666"/>
      <c r="E73" s="163"/>
      <c r="F73" s="164"/>
      <c r="G73" s="163"/>
      <c r="H73" s="164"/>
      <c r="I73" s="660"/>
      <c r="J73" s="661"/>
      <c r="K73" s="664"/>
      <c r="L73" s="665"/>
      <c r="M73" s="665"/>
      <c r="N73" s="666"/>
      <c r="O73" s="635"/>
      <c r="P73" s="636"/>
      <c r="Q73" s="636"/>
      <c r="R73" s="636"/>
      <c r="S73" s="63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652"/>
      <c r="BC73" s="653"/>
      <c r="BD73" s="654"/>
      <c r="BE73" s="655"/>
      <c r="BF73" s="643"/>
      <c r="BG73" s="644"/>
      <c r="BH73" s="644"/>
      <c r="BI73" s="644"/>
      <c r="BJ73" s="645"/>
    </row>
    <row r="74" spans="2:62" ht="20.25" customHeight="1">
      <c r="B74" s="621"/>
      <c r="C74" s="678"/>
      <c r="D74" s="679"/>
      <c r="E74" s="207"/>
      <c r="F74" s="208">
        <f>C73</f>
        <v>0</v>
      </c>
      <c r="G74" s="207"/>
      <c r="H74" s="208">
        <f>I73</f>
        <v>0</v>
      </c>
      <c r="I74" s="680"/>
      <c r="J74" s="681"/>
      <c r="K74" s="682"/>
      <c r="L74" s="683"/>
      <c r="M74" s="683"/>
      <c r="N74" s="679"/>
      <c r="O74" s="635"/>
      <c r="P74" s="636"/>
      <c r="Q74" s="636"/>
      <c r="R74" s="636"/>
      <c r="S74" s="63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675">
        <f>IF($BE$3="４週",SUM(W74:AX74),IF($BE$3="暦月",SUM(W74:BA74),""))</f>
        <v>0</v>
      </c>
      <c r="BC74" s="676"/>
      <c r="BD74" s="677">
        <f>IF($BE$3="４週",BB74/4,IF($BE$3="暦月",(BB74/($BE$8/7)),""))</f>
        <v>0</v>
      </c>
      <c r="BE74" s="676"/>
      <c r="BF74" s="672"/>
      <c r="BG74" s="673"/>
      <c r="BH74" s="673"/>
      <c r="BI74" s="673"/>
      <c r="BJ74" s="674"/>
    </row>
    <row r="75" spans="2:62" ht="20.25" customHeight="1">
      <c r="B75" s="620">
        <f>B73+1</f>
        <v>30</v>
      </c>
      <c r="C75" s="670"/>
      <c r="D75" s="666"/>
      <c r="E75" s="163"/>
      <c r="F75" s="164"/>
      <c r="G75" s="163"/>
      <c r="H75" s="164"/>
      <c r="I75" s="660"/>
      <c r="J75" s="661"/>
      <c r="K75" s="664"/>
      <c r="L75" s="665"/>
      <c r="M75" s="665"/>
      <c r="N75" s="666"/>
      <c r="O75" s="635"/>
      <c r="P75" s="636"/>
      <c r="Q75" s="636"/>
      <c r="R75" s="636"/>
      <c r="S75" s="63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652"/>
      <c r="BC75" s="653"/>
      <c r="BD75" s="654"/>
      <c r="BE75" s="655"/>
      <c r="BF75" s="643"/>
      <c r="BG75" s="644"/>
      <c r="BH75" s="644"/>
      <c r="BI75" s="644"/>
      <c r="BJ75" s="645"/>
    </row>
    <row r="76" spans="2:62" ht="20.25" customHeight="1">
      <c r="B76" s="621"/>
      <c r="C76" s="678"/>
      <c r="D76" s="679"/>
      <c r="E76" s="207"/>
      <c r="F76" s="208">
        <f>C75</f>
        <v>0</v>
      </c>
      <c r="G76" s="207"/>
      <c r="H76" s="208">
        <f>I75</f>
        <v>0</v>
      </c>
      <c r="I76" s="680"/>
      <c r="J76" s="681"/>
      <c r="K76" s="682"/>
      <c r="L76" s="683"/>
      <c r="M76" s="683"/>
      <c r="N76" s="679"/>
      <c r="O76" s="635"/>
      <c r="P76" s="636"/>
      <c r="Q76" s="636"/>
      <c r="R76" s="636"/>
      <c r="S76" s="63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675">
        <f>IF($BE$3="４週",SUM(W76:AX76),IF($BE$3="暦月",SUM(W76:BA76),""))</f>
        <v>0</v>
      </c>
      <c r="BC76" s="676"/>
      <c r="BD76" s="677">
        <f>IF($BE$3="４週",BB76/4,IF($BE$3="暦月",(BB76/($BE$8/7)),""))</f>
        <v>0</v>
      </c>
      <c r="BE76" s="676"/>
      <c r="BF76" s="672"/>
      <c r="BG76" s="673"/>
      <c r="BH76" s="673"/>
      <c r="BI76" s="673"/>
      <c r="BJ76" s="674"/>
    </row>
    <row r="77" spans="2:62" ht="20.25" customHeight="1">
      <c r="B77" s="620">
        <f>B75+1</f>
        <v>31</v>
      </c>
      <c r="C77" s="670"/>
      <c r="D77" s="666"/>
      <c r="E77" s="163"/>
      <c r="F77" s="164"/>
      <c r="G77" s="163"/>
      <c r="H77" s="164"/>
      <c r="I77" s="660"/>
      <c r="J77" s="661"/>
      <c r="K77" s="664"/>
      <c r="L77" s="665"/>
      <c r="M77" s="665"/>
      <c r="N77" s="666"/>
      <c r="O77" s="635"/>
      <c r="P77" s="636"/>
      <c r="Q77" s="636"/>
      <c r="R77" s="636"/>
      <c r="S77" s="63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652"/>
      <c r="BC77" s="653"/>
      <c r="BD77" s="654"/>
      <c r="BE77" s="655"/>
      <c r="BF77" s="643"/>
      <c r="BG77" s="644"/>
      <c r="BH77" s="644"/>
      <c r="BI77" s="644"/>
      <c r="BJ77" s="645"/>
    </row>
    <row r="78" spans="2:62" ht="20.25" customHeight="1">
      <c r="B78" s="621"/>
      <c r="C78" s="678"/>
      <c r="D78" s="679"/>
      <c r="E78" s="207"/>
      <c r="F78" s="208">
        <f>C77</f>
        <v>0</v>
      </c>
      <c r="G78" s="207"/>
      <c r="H78" s="208">
        <f>I77</f>
        <v>0</v>
      </c>
      <c r="I78" s="680"/>
      <c r="J78" s="681"/>
      <c r="K78" s="682"/>
      <c r="L78" s="683"/>
      <c r="M78" s="683"/>
      <c r="N78" s="679"/>
      <c r="O78" s="635"/>
      <c r="P78" s="636"/>
      <c r="Q78" s="636"/>
      <c r="R78" s="636"/>
      <c r="S78" s="63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675">
        <f>IF($BE$3="４週",SUM(W78:AX78),IF($BE$3="暦月",SUM(W78:BA78),""))</f>
        <v>0</v>
      </c>
      <c r="BC78" s="676"/>
      <c r="BD78" s="677">
        <f>IF($BE$3="４週",BB78/4,IF($BE$3="暦月",(BB78/($BE$8/7)),""))</f>
        <v>0</v>
      </c>
      <c r="BE78" s="676"/>
      <c r="BF78" s="672"/>
      <c r="BG78" s="673"/>
      <c r="BH78" s="673"/>
      <c r="BI78" s="673"/>
      <c r="BJ78" s="674"/>
    </row>
    <row r="79" spans="2:62" ht="20.25" customHeight="1">
      <c r="B79" s="620">
        <f>B77+1</f>
        <v>32</v>
      </c>
      <c r="C79" s="670"/>
      <c r="D79" s="666"/>
      <c r="E79" s="163"/>
      <c r="F79" s="164"/>
      <c r="G79" s="163"/>
      <c r="H79" s="164"/>
      <c r="I79" s="660"/>
      <c r="J79" s="661"/>
      <c r="K79" s="664"/>
      <c r="L79" s="665"/>
      <c r="M79" s="665"/>
      <c r="N79" s="666"/>
      <c r="O79" s="635"/>
      <c r="P79" s="636"/>
      <c r="Q79" s="636"/>
      <c r="R79" s="636"/>
      <c r="S79" s="63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652"/>
      <c r="BC79" s="653"/>
      <c r="BD79" s="654"/>
      <c r="BE79" s="655"/>
      <c r="BF79" s="643"/>
      <c r="BG79" s="644"/>
      <c r="BH79" s="644"/>
      <c r="BI79" s="644"/>
      <c r="BJ79" s="645"/>
    </row>
    <row r="80" spans="2:62" ht="20.25" customHeight="1">
      <c r="B80" s="621"/>
      <c r="C80" s="678"/>
      <c r="D80" s="679"/>
      <c r="E80" s="207"/>
      <c r="F80" s="208">
        <f>C79</f>
        <v>0</v>
      </c>
      <c r="G80" s="207"/>
      <c r="H80" s="208">
        <f>I79</f>
        <v>0</v>
      </c>
      <c r="I80" s="680"/>
      <c r="J80" s="681"/>
      <c r="K80" s="682"/>
      <c r="L80" s="683"/>
      <c r="M80" s="683"/>
      <c r="N80" s="679"/>
      <c r="O80" s="635"/>
      <c r="P80" s="636"/>
      <c r="Q80" s="636"/>
      <c r="R80" s="636"/>
      <c r="S80" s="63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675">
        <f>IF($BE$3="４週",SUM(W80:AX80),IF($BE$3="暦月",SUM(W80:BA80),""))</f>
        <v>0</v>
      </c>
      <c r="BC80" s="676"/>
      <c r="BD80" s="677">
        <f>IF($BE$3="４週",BB80/4,IF($BE$3="暦月",(BB80/($BE$8/7)),""))</f>
        <v>0</v>
      </c>
      <c r="BE80" s="676"/>
      <c r="BF80" s="672"/>
      <c r="BG80" s="673"/>
      <c r="BH80" s="673"/>
      <c r="BI80" s="673"/>
      <c r="BJ80" s="674"/>
    </row>
    <row r="81" spans="2:62" ht="20.25" customHeight="1">
      <c r="B81" s="620">
        <f>B79+1</f>
        <v>33</v>
      </c>
      <c r="C81" s="670"/>
      <c r="D81" s="666"/>
      <c r="E81" s="163"/>
      <c r="F81" s="164"/>
      <c r="G81" s="163"/>
      <c r="H81" s="164"/>
      <c r="I81" s="660"/>
      <c r="J81" s="661"/>
      <c r="K81" s="664"/>
      <c r="L81" s="665"/>
      <c r="M81" s="665"/>
      <c r="N81" s="666"/>
      <c r="O81" s="635"/>
      <c r="P81" s="636"/>
      <c r="Q81" s="636"/>
      <c r="R81" s="636"/>
      <c r="S81" s="63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652"/>
      <c r="BC81" s="653"/>
      <c r="BD81" s="654"/>
      <c r="BE81" s="655"/>
      <c r="BF81" s="643"/>
      <c r="BG81" s="644"/>
      <c r="BH81" s="644"/>
      <c r="BI81" s="644"/>
      <c r="BJ81" s="645"/>
    </row>
    <row r="82" spans="2:62" ht="20.25" customHeight="1">
      <c r="B82" s="621"/>
      <c r="C82" s="678"/>
      <c r="D82" s="679"/>
      <c r="E82" s="207"/>
      <c r="F82" s="208">
        <f>C81</f>
        <v>0</v>
      </c>
      <c r="G82" s="207"/>
      <c r="H82" s="208">
        <f>I81</f>
        <v>0</v>
      </c>
      <c r="I82" s="680"/>
      <c r="J82" s="681"/>
      <c r="K82" s="682"/>
      <c r="L82" s="683"/>
      <c r="M82" s="683"/>
      <c r="N82" s="679"/>
      <c r="O82" s="635"/>
      <c r="P82" s="636"/>
      <c r="Q82" s="636"/>
      <c r="R82" s="636"/>
      <c r="S82" s="63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675">
        <f>IF($BE$3="４週",SUM(W82:AX82),IF($BE$3="暦月",SUM(W82:BA82),""))</f>
        <v>0</v>
      </c>
      <c r="BC82" s="676"/>
      <c r="BD82" s="677">
        <f>IF($BE$3="４週",BB82/4,IF($BE$3="暦月",(BB82/($BE$8/7)),""))</f>
        <v>0</v>
      </c>
      <c r="BE82" s="676"/>
      <c r="BF82" s="672"/>
      <c r="BG82" s="673"/>
      <c r="BH82" s="673"/>
      <c r="BI82" s="673"/>
      <c r="BJ82" s="674"/>
    </row>
    <row r="83" spans="2:62" ht="20.25" customHeight="1">
      <c r="B83" s="620">
        <f>B81+1</f>
        <v>34</v>
      </c>
      <c r="C83" s="670"/>
      <c r="D83" s="666"/>
      <c r="E83" s="163"/>
      <c r="F83" s="164"/>
      <c r="G83" s="163"/>
      <c r="H83" s="164"/>
      <c r="I83" s="660"/>
      <c r="J83" s="661"/>
      <c r="K83" s="664"/>
      <c r="L83" s="665"/>
      <c r="M83" s="665"/>
      <c r="N83" s="666"/>
      <c r="O83" s="635"/>
      <c r="P83" s="636"/>
      <c r="Q83" s="636"/>
      <c r="R83" s="636"/>
      <c r="S83" s="63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652"/>
      <c r="BC83" s="653"/>
      <c r="BD83" s="654"/>
      <c r="BE83" s="655"/>
      <c r="BF83" s="643"/>
      <c r="BG83" s="644"/>
      <c r="BH83" s="644"/>
      <c r="BI83" s="644"/>
      <c r="BJ83" s="645"/>
    </row>
    <row r="84" spans="2:62" ht="20.25" customHeight="1">
      <c r="B84" s="621"/>
      <c r="C84" s="678"/>
      <c r="D84" s="679"/>
      <c r="E84" s="207"/>
      <c r="F84" s="208">
        <f>C83</f>
        <v>0</v>
      </c>
      <c r="G84" s="207"/>
      <c r="H84" s="208">
        <f>I83</f>
        <v>0</v>
      </c>
      <c r="I84" s="680"/>
      <c r="J84" s="681"/>
      <c r="K84" s="682"/>
      <c r="L84" s="683"/>
      <c r="M84" s="683"/>
      <c r="N84" s="679"/>
      <c r="O84" s="635"/>
      <c r="P84" s="636"/>
      <c r="Q84" s="636"/>
      <c r="R84" s="636"/>
      <c r="S84" s="63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675">
        <f>IF($BE$3="４週",SUM(W84:AX84),IF($BE$3="暦月",SUM(W84:BA84),""))</f>
        <v>0</v>
      </c>
      <c r="BC84" s="676"/>
      <c r="BD84" s="677">
        <f>IF($BE$3="４週",BB84/4,IF($BE$3="暦月",(BB84/($BE$8/7)),""))</f>
        <v>0</v>
      </c>
      <c r="BE84" s="676"/>
      <c r="BF84" s="672"/>
      <c r="BG84" s="673"/>
      <c r="BH84" s="673"/>
      <c r="BI84" s="673"/>
      <c r="BJ84" s="674"/>
    </row>
    <row r="85" spans="2:62" ht="20.25" customHeight="1">
      <c r="B85" s="620">
        <f>B83+1</f>
        <v>35</v>
      </c>
      <c r="C85" s="670"/>
      <c r="D85" s="666"/>
      <c r="E85" s="163"/>
      <c r="F85" s="164"/>
      <c r="G85" s="163"/>
      <c r="H85" s="164"/>
      <c r="I85" s="660"/>
      <c r="J85" s="661"/>
      <c r="K85" s="664"/>
      <c r="L85" s="665"/>
      <c r="M85" s="665"/>
      <c r="N85" s="666"/>
      <c r="O85" s="635"/>
      <c r="P85" s="636"/>
      <c r="Q85" s="636"/>
      <c r="R85" s="636"/>
      <c r="S85" s="63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652"/>
      <c r="BC85" s="653"/>
      <c r="BD85" s="654"/>
      <c r="BE85" s="655"/>
      <c r="BF85" s="643"/>
      <c r="BG85" s="644"/>
      <c r="BH85" s="644"/>
      <c r="BI85" s="644"/>
      <c r="BJ85" s="645"/>
    </row>
    <row r="86" spans="2:62" ht="20.25" customHeight="1">
      <c r="B86" s="621"/>
      <c r="C86" s="678"/>
      <c r="D86" s="679"/>
      <c r="E86" s="207"/>
      <c r="F86" s="208">
        <f>C85</f>
        <v>0</v>
      </c>
      <c r="G86" s="207"/>
      <c r="H86" s="208">
        <f>I85</f>
        <v>0</v>
      </c>
      <c r="I86" s="680"/>
      <c r="J86" s="681"/>
      <c r="K86" s="682"/>
      <c r="L86" s="683"/>
      <c r="M86" s="683"/>
      <c r="N86" s="679"/>
      <c r="O86" s="635"/>
      <c r="P86" s="636"/>
      <c r="Q86" s="636"/>
      <c r="R86" s="636"/>
      <c r="S86" s="63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675">
        <f>IF($BE$3="４週",SUM(W86:AX86),IF($BE$3="暦月",SUM(W86:BA86),""))</f>
        <v>0</v>
      </c>
      <c r="BC86" s="676"/>
      <c r="BD86" s="677">
        <f>IF($BE$3="４週",BB86/4,IF($BE$3="暦月",(BB86/($BE$8/7)),""))</f>
        <v>0</v>
      </c>
      <c r="BE86" s="676"/>
      <c r="BF86" s="672"/>
      <c r="BG86" s="673"/>
      <c r="BH86" s="673"/>
      <c r="BI86" s="673"/>
      <c r="BJ86" s="674"/>
    </row>
    <row r="87" spans="2:62" ht="20.25" customHeight="1">
      <c r="B87" s="620">
        <f>B85+1</f>
        <v>36</v>
      </c>
      <c r="C87" s="670"/>
      <c r="D87" s="666"/>
      <c r="E87" s="163"/>
      <c r="F87" s="164"/>
      <c r="G87" s="163"/>
      <c r="H87" s="164"/>
      <c r="I87" s="660"/>
      <c r="J87" s="661"/>
      <c r="K87" s="664"/>
      <c r="L87" s="665"/>
      <c r="M87" s="665"/>
      <c r="N87" s="666"/>
      <c r="O87" s="635"/>
      <c r="P87" s="636"/>
      <c r="Q87" s="636"/>
      <c r="R87" s="636"/>
      <c r="S87" s="63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652"/>
      <c r="BC87" s="653"/>
      <c r="BD87" s="654"/>
      <c r="BE87" s="655"/>
      <c r="BF87" s="643"/>
      <c r="BG87" s="644"/>
      <c r="BH87" s="644"/>
      <c r="BI87" s="644"/>
      <c r="BJ87" s="645"/>
    </row>
    <row r="88" spans="2:62" ht="20.25" customHeight="1">
      <c r="B88" s="621"/>
      <c r="C88" s="678"/>
      <c r="D88" s="679"/>
      <c r="E88" s="207"/>
      <c r="F88" s="208">
        <f>C87</f>
        <v>0</v>
      </c>
      <c r="G88" s="207"/>
      <c r="H88" s="208">
        <f>I87</f>
        <v>0</v>
      </c>
      <c r="I88" s="680"/>
      <c r="J88" s="681"/>
      <c r="K88" s="682"/>
      <c r="L88" s="683"/>
      <c r="M88" s="683"/>
      <c r="N88" s="679"/>
      <c r="O88" s="635"/>
      <c r="P88" s="636"/>
      <c r="Q88" s="636"/>
      <c r="R88" s="636"/>
      <c r="S88" s="63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675">
        <f>IF($BE$3="４週",SUM(W88:AX88),IF($BE$3="暦月",SUM(W88:BA88),""))</f>
        <v>0</v>
      </c>
      <c r="BC88" s="676"/>
      <c r="BD88" s="677">
        <f>IF($BE$3="４週",BB88/4,IF($BE$3="暦月",(BB88/($BE$8/7)),""))</f>
        <v>0</v>
      </c>
      <c r="BE88" s="676"/>
      <c r="BF88" s="672"/>
      <c r="BG88" s="673"/>
      <c r="BH88" s="673"/>
      <c r="BI88" s="673"/>
      <c r="BJ88" s="674"/>
    </row>
    <row r="89" spans="2:62" ht="20.25" customHeight="1">
      <c r="B89" s="620">
        <f>B87+1</f>
        <v>37</v>
      </c>
      <c r="C89" s="670"/>
      <c r="D89" s="666"/>
      <c r="E89" s="163"/>
      <c r="F89" s="164"/>
      <c r="G89" s="163"/>
      <c r="H89" s="164"/>
      <c r="I89" s="660"/>
      <c r="J89" s="661"/>
      <c r="K89" s="664"/>
      <c r="L89" s="665"/>
      <c r="M89" s="665"/>
      <c r="N89" s="666"/>
      <c r="O89" s="635"/>
      <c r="P89" s="636"/>
      <c r="Q89" s="636"/>
      <c r="R89" s="636"/>
      <c r="S89" s="63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652"/>
      <c r="BC89" s="653"/>
      <c r="BD89" s="654"/>
      <c r="BE89" s="655"/>
      <c r="BF89" s="643"/>
      <c r="BG89" s="644"/>
      <c r="BH89" s="644"/>
      <c r="BI89" s="644"/>
      <c r="BJ89" s="645"/>
    </row>
    <row r="90" spans="2:62" ht="20.25" customHeight="1">
      <c r="B90" s="621"/>
      <c r="C90" s="678"/>
      <c r="D90" s="679"/>
      <c r="E90" s="207"/>
      <c r="F90" s="208">
        <f>C89</f>
        <v>0</v>
      </c>
      <c r="G90" s="207"/>
      <c r="H90" s="208">
        <f>I89</f>
        <v>0</v>
      </c>
      <c r="I90" s="680"/>
      <c r="J90" s="681"/>
      <c r="K90" s="682"/>
      <c r="L90" s="683"/>
      <c r="M90" s="683"/>
      <c r="N90" s="679"/>
      <c r="O90" s="635"/>
      <c r="P90" s="636"/>
      <c r="Q90" s="636"/>
      <c r="R90" s="636"/>
      <c r="S90" s="63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675">
        <f>IF($BE$3="４週",SUM(W90:AX90),IF($BE$3="暦月",SUM(W90:BA90),""))</f>
        <v>0</v>
      </c>
      <c r="BC90" s="676"/>
      <c r="BD90" s="677">
        <f>IF($BE$3="４週",BB90/4,IF($BE$3="暦月",(BB90/($BE$8/7)),""))</f>
        <v>0</v>
      </c>
      <c r="BE90" s="676"/>
      <c r="BF90" s="672"/>
      <c r="BG90" s="673"/>
      <c r="BH90" s="673"/>
      <c r="BI90" s="673"/>
      <c r="BJ90" s="674"/>
    </row>
    <row r="91" spans="2:62" ht="20.25" customHeight="1">
      <c r="B91" s="620">
        <f>B89+1</f>
        <v>38</v>
      </c>
      <c r="C91" s="670"/>
      <c r="D91" s="666"/>
      <c r="E91" s="163"/>
      <c r="F91" s="164"/>
      <c r="G91" s="163"/>
      <c r="H91" s="164"/>
      <c r="I91" s="660"/>
      <c r="J91" s="661"/>
      <c r="K91" s="664"/>
      <c r="L91" s="665"/>
      <c r="M91" s="665"/>
      <c r="N91" s="666"/>
      <c r="O91" s="635"/>
      <c r="P91" s="636"/>
      <c r="Q91" s="636"/>
      <c r="R91" s="636"/>
      <c r="S91" s="63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652"/>
      <c r="BC91" s="653"/>
      <c r="BD91" s="654"/>
      <c r="BE91" s="655"/>
      <c r="BF91" s="643"/>
      <c r="BG91" s="644"/>
      <c r="BH91" s="644"/>
      <c r="BI91" s="644"/>
      <c r="BJ91" s="645"/>
    </row>
    <row r="92" spans="2:62" ht="20.25" customHeight="1">
      <c r="B92" s="621"/>
      <c r="C92" s="678"/>
      <c r="D92" s="679"/>
      <c r="E92" s="207"/>
      <c r="F92" s="208">
        <f>C91</f>
        <v>0</v>
      </c>
      <c r="G92" s="207"/>
      <c r="H92" s="208">
        <f>I91</f>
        <v>0</v>
      </c>
      <c r="I92" s="680"/>
      <c r="J92" s="681"/>
      <c r="K92" s="682"/>
      <c r="L92" s="683"/>
      <c r="M92" s="683"/>
      <c r="N92" s="679"/>
      <c r="O92" s="635"/>
      <c r="P92" s="636"/>
      <c r="Q92" s="636"/>
      <c r="R92" s="636"/>
      <c r="S92" s="63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675">
        <f>IF($BE$3="４週",SUM(W92:AX92),IF($BE$3="暦月",SUM(W92:BA92),""))</f>
        <v>0</v>
      </c>
      <c r="BC92" s="676"/>
      <c r="BD92" s="677">
        <f>IF($BE$3="４週",BB92/4,IF($BE$3="暦月",(BB92/($BE$8/7)),""))</f>
        <v>0</v>
      </c>
      <c r="BE92" s="676"/>
      <c r="BF92" s="672"/>
      <c r="BG92" s="673"/>
      <c r="BH92" s="673"/>
      <c r="BI92" s="673"/>
      <c r="BJ92" s="674"/>
    </row>
    <row r="93" spans="2:62" ht="20.25" customHeight="1">
      <c r="B93" s="620">
        <f>B91+1</f>
        <v>39</v>
      </c>
      <c r="C93" s="670"/>
      <c r="D93" s="666"/>
      <c r="E93" s="163"/>
      <c r="F93" s="164"/>
      <c r="G93" s="163"/>
      <c r="H93" s="164"/>
      <c r="I93" s="660"/>
      <c r="J93" s="661"/>
      <c r="K93" s="664"/>
      <c r="L93" s="665"/>
      <c r="M93" s="665"/>
      <c r="N93" s="666"/>
      <c r="O93" s="635"/>
      <c r="P93" s="636"/>
      <c r="Q93" s="636"/>
      <c r="R93" s="636"/>
      <c r="S93" s="63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652"/>
      <c r="BC93" s="653"/>
      <c r="BD93" s="654"/>
      <c r="BE93" s="655"/>
      <c r="BF93" s="643"/>
      <c r="BG93" s="644"/>
      <c r="BH93" s="644"/>
      <c r="BI93" s="644"/>
      <c r="BJ93" s="645"/>
    </row>
    <row r="94" spans="2:62" ht="20.25" customHeight="1">
      <c r="B94" s="621"/>
      <c r="C94" s="678"/>
      <c r="D94" s="679"/>
      <c r="E94" s="207"/>
      <c r="F94" s="208">
        <f>C93</f>
        <v>0</v>
      </c>
      <c r="G94" s="207"/>
      <c r="H94" s="208">
        <f>I93</f>
        <v>0</v>
      </c>
      <c r="I94" s="680"/>
      <c r="J94" s="681"/>
      <c r="K94" s="682"/>
      <c r="L94" s="683"/>
      <c r="M94" s="683"/>
      <c r="N94" s="679"/>
      <c r="O94" s="635"/>
      <c r="P94" s="636"/>
      <c r="Q94" s="636"/>
      <c r="R94" s="636"/>
      <c r="S94" s="63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675">
        <f>IF($BE$3="４週",SUM(W94:AX94),IF($BE$3="暦月",SUM(W94:BA94),""))</f>
        <v>0</v>
      </c>
      <c r="BC94" s="676"/>
      <c r="BD94" s="677">
        <f>IF($BE$3="４週",BB94/4,IF($BE$3="暦月",(BB94/($BE$8/7)),""))</f>
        <v>0</v>
      </c>
      <c r="BE94" s="676"/>
      <c r="BF94" s="672"/>
      <c r="BG94" s="673"/>
      <c r="BH94" s="673"/>
      <c r="BI94" s="673"/>
      <c r="BJ94" s="674"/>
    </row>
    <row r="95" spans="2:62" ht="20.25" customHeight="1">
      <c r="B95" s="620">
        <f>B93+1</f>
        <v>40</v>
      </c>
      <c r="C95" s="670"/>
      <c r="D95" s="666"/>
      <c r="E95" s="163"/>
      <c r="F95" s="164"/>
      <c r="G95" s="163"/>
      <c r="H95" s="164"/>
      <c r="I95" s="660"/>
      <c r="J95" s="661"/>
      <c r="K95" s="664"/>
      <c r="L95" s="665"/>
      <c r="M95" s="665"/>
      <c r="N95" s="666"/>
      <c r="O95" s="635"/>
      <c r="P95" s="636"/>
      <c r="Q95" s="636"/>
      <c r="R95" s="636"/>
      <c r="S95" s="63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652"/>
      <c r="BC95" s="653"/>
      <c r="BD95" s="654"/>
      <c r="BE95" s="655"/>
      <c r="BF95" s="643"/>
      <c r="BG95" s="644"/>
      <c r="BH95" s="644"/>
      <c r="BI95" s="644"/>
      <c r="BJ95" s="645"/>
    </row>
    <row r="96" spans="2:62" ht="20.25" customHeight="1">
      <c r="B96" s="621"/>
      <c r="C96" s="678"/>
      <c r="D96" s="679"/>
      <c r="E96" s="207"/>
      <c r="F96" s="208">
        <f>C95</f>
        <v>0</v>
      </c>
      <c r="G96" s="207"/>
      <c r="H96" s="208">
        <f>I95</f>
        <v>0</v>
      </c>
      <c r="I96" s="680"/>
      <c r="J96" s="681"/>
      <c r="K96" s="682"/>
      <c r="L96" s="683"/>
      <c r="M96" s="683"/>
      <c r="N96" s="679"/>
      <c r="O96" s="635"/>
      <c r="P96" s="636"/>
      <c r="Q96" s="636"/>
      <c r="R96" s="636"/>
      <c r="S96" s="63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675">
        <f>IF($BE$3="４週",SUM(W96:AX96),IF($BE$3="暦月",SUM(W96:BA96),""))</f>
        <v>0</v>
      </c>
      <c r="BC96" s="676"/>
      <c r="BD96" s="677">
        <f>IF($BE$3="４週",BB96/4,IF($BE$3="暦月",(BB96/($BE$8/7)),""))</f>
        <v>0</v>
      </c>
      <c r="BE96" s="676"/>
      <c r="BF96" s="672"/>
      <c r="BG96" s="673"/>
      <c r="BH96" s="673"/>
      <c r="BI96" s="673"/>
      <c r="BJ96" s="674"/>
    </row>
    <row r="97" spans="2:62" ht="20.25" customHeight="1">
      <c r="B97" s="620">
        <f>B95+1</f>
        <v>41</v>
      </c>
      <c r="C97" s="670"/>
      <c r="D97" s="666"/>
      <c r="E97" s="163"/>
      <c r="F97" s="164"/>
      <c r="G97" s="163"/>
      <c r="H97" s="164"/>
      <c r="I97" s="660"/>
      <c r="J97" s="661"/>
      <c r="K97" s="664"/>
      <c r="L97" s="665"/>
      <c r="M97" s="665"/>
      <c r="N97" s="666"/>
      <c r="O97" s="635"/>
      <c r="P97" s="636"/>
      <c r="Q97" s="636"/>
      <c r="R97" s="636"/>
      <c r="S97" s="63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652"/>
      <c r="BC97" s="653"/>
      <c r="BD97" s="654"/>
      <c r="BE97" s="655"/>
      <c r="BF97" s="643"/>
      <c r="BG97" s="644"/>
      <c r="BH97" s="644"/>
      <c r="BI97" s="644"/>
      <c r="BJ97" s="645"/>
    </row>
    <row r="98" spans="2:62" ht="20.25" customHeight="1">
      <c r="B98" s="621"/>
      <c r="C98" s="678"/>
      <c r="D98" s="679"/>
      <c r="E98" s="207"/>
      <c r="F98" s="208">
        <f>C97</f>
        <v>0</v>
      </c>
      <c r="G98" s="207"/>
      <c r="H98" s="208">
        <f>I97</f>
        <v>0</v>
      </c>
      <c r="I98" s="680"/>
      <c r="J98" s="681"/>
      <c r="K98" s="682"/>
      <c r="L98" s="683"/>
      <c r="M98" s="683"/>
      <c r="N98" s="679"/>
      <c r="O98" s="635"/>
      <c r="P98" s="636"/>
      <c r="Q98" s="636"/>
      <c r="R98" s="636"/>
      <c r="S98" s="63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675">
        <f>IF($BE$3="４週",SUM(W98:AX98),IF($BE$3="暦月",SUM(W98:BA98),""))</f>
        <v>0</v>
      </c>
      <c r="BC98" s="676"/>
      <c r="BD98" s="677">
        <f>IF($BE$3="４週",BB98/4,IF($BE$3="暦月",(BB98/($BE$8/7)),""))</f>
        <v>0</v>
      </c>
      <c r="BE98" s="676"/>
      <c r="BF98" s="672"/>
      <c r="BG98" s="673"/>
      <c r="BH98" s="673"/>
      <c r="BI98" s="673"/>
      <c r="BJ98" s="674"/>
    </row>
    <row r="99" spans="2:62" ht="20.25" customHeight="1">
      <c r="B99" s="620">
        <f>B97+1</f>
        <v>42</v>
      </c>
      <c r="C99" s="670"/>
      <c r="D99" s="666"/>
      <c r="E99" s="163"/>
      <c r="F99" s="164"/>
      <c r="G99" s="163"/>
      <c r="H99" s="164"/>
      <c r="I99" s="660"/>
      <c r="J99" s="661"/>
      <c r="K99" s="664"/>
      <c r="L99" s="665"/>
      <c r="M99" s="665"/>
      <c r="N99" s="666"/>
      <c r="O99" s="635"/>
      <c r="P99" s="636"/>
      <c r="Q99" s="636"/>
      <c r="R99" s="636"/>
      <c r="S99" s="63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652"/>
      <c r="BC99" s="653"/>
      <c r="BD99" s="654"/>
      <c r="BE99" s="655"/>
      <c r="BF99" s="643"/>
      <c r="BG99" s="644"/>
      <c r="BH99" s="644"/>
      <c r="BI99" s="644"/>
      <c r="BJ99" s="645"/>
    </row>
    <row r="100" spans="2:62" ht="20.25" customHeight="1">
      <c r="B100" s="621"/>
      <c r="C100" s="678"/>
      <c r="D100" s="679"/>
      <c r="E100" s="207"/>
      <c r="F100" s="208">
        <f>C99</f>
        <v>0</v>
      </c>
      <c r="G100" s="207"/>
      <c r="H100" s="208">
        <f>I99</f>
        <v>0</v>
      </c>
      <c r="I100" s="680"/>
      <c r="J100" s="681"/>
      <c r="K100" s="682"/>
      <c r="L100" s="683"/>
      <c r="M100" s="683"/>
      <c r="N100" s="679"/>
      <c r="O100" s="635"/>
      <c r="P100" s="636"/>
      <c r="Q100" s="636"/>
      <c r="R100" s="636"/>
      <c r="S100" s="63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675">
        <f>IF($BE$3="４週",SUM(W100:AX100),IF($BE$3="暦月",SUM(W100:BA100),""))</f>
        <v>0</v>
      </c>
      <c r="BC100" s="676"/>
      <c r="BD100" s="677">
        <f>IF($BE$3="４週",BB100/4,IF($BE$3="暦月",(BB100/($BE$8/7)),""))</f>
        <v>0</v>
      </c>
      <c r="BE100" s="676"/>
      <c r="BF100" s="672"/>
      <c r="BG100" s="673"/>
      <c r="BH100" s="673"/>
      <c r="BI100" s="673"/>
      <c r="BJ100" s="674"/>
    </row>
    <row r="101" spans="2:62" ht="20.25" customHeight="1">
      <c r="B101" s="620">
        <f>B99+1</f>
        <v>43</v>
      </c>
      <c r="C101" s="670"/>
      <c r="D101" s="666"/>
      <c r="E101" s="163"/>
      <c r="F101" s="164"/>
      <c r="G101" s="163"/>
      <c r="H101" s="164"/>
      <c r="I101" s="660"/>
      <c r="J101" s="661"/>
      <c r="K101" s="664"/>
      <c r="L101" s="665"/>
      <c r="M101" s="665"/>
      <c r="N101" s="666"/>
      <c r="O101" s="635"/>
      <c r="P101" s="636"/>
      <c r="Q101" s="636"/>
      <c r="R101" s="636"/>
      <c r="S101" s="63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652"/>
      <c r="BC101" s="653"/>
      <c r="BD101" s="654"/>
      <c r="BE101" s="655"/>
      <c r="BF101" s="643"/>
      <c r="BG101" s="644"/>
      <c r="BH101" s="644"/>
      <c r="BI101" s="644"/>
      <c r="BJ101" s="645"/>
    </row>
    <row r="102" spans="2:62" ht="20.25" customHeight="1">
      <c r="B102" s="621"/>
      <c r="C102" s="678"/>
      <c r="D102" s="679"/>
      <c r="E102" s="207"/>
      <c r="F102" s="208">
        <f>C101</f>
        <v>0</v>
      </c>
      <c r="G102" s="207"/>
      <c r="H102" s="208">
        <f>I101</f>
        <v>0</v>
      </c>
      <c r="I102" s="680"/>
      <c r="J102" s="681"/>
      <c r="K102" s="682"/>
      <c r="L102" s="683"/>
      <c r="M102" s="683"/>
      <c r="N102" s="679"/>
      <c r="O102" s="635"/>
      <c r="P102" s="636"/>
      <c r="Q102" s="636"/>
      <c r="R102" s="636"/>
      <c r="S102" s="63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675">
        <f>IF($BE$3="４週",SUM(W102:AX102),IF($BE$3="暦月",SUM(W102:BA102),""))</f>
        <v>0</v>
      </c>
      <c r="BC102" s="676"/>
      <c r="BD102" s="677">
        <f>IF($BE$3="４週",BB102/4,IF($BE$3="暦月",(BB102/($BE$8/7)),""))</f>
        <v>0</v>
      </c>
      <c r="BE102" s="676"/>
      <c r="BF102" s="672"/>
      <c r="BG102" s="673"/>
      <c r="BH102" s="673"/>
      <c r="BI102" s="673"/>
      <c r="BJ102" s="674"/>
    </row>
    <row r="103" spans="2:62" ht="20.25" customHeight="1">
      <c r="B103" s="620">
        <f>B101+1</f>
        <v>44</v>
      </c>
      <c r="C103" s="670"/>
      <c r="D103" s="666"/>
      <c r="E103" s="163"/>
      <c r="F103" s="164"/>
      <c r="G103" s="163"/>
      <c r="H103" s="164"/>
      <c r="I103" s="660"/>
      <c r="J103" s="661"/>
      <c r="K103" s="664"/>
      <c r="L103" s="665"/>
      <c r="M103" s="665"/>
      <c r="N103" s="666"/>
      <c r="O103" s="635"/>
      <c r="P103" s="636"/>
      <c r="Q103" s="636"/>
      <c r="R103" s="636"/>
      <c r="S103" s="63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652"/>
      <c r="BC103" s="653"/>
      <c r="BD103" s="654"/>
      <c r="BE103" s="655"/>
      <c r="BF103" s="643"/>
      <c r="BG103" s="644"/>
      <c r="BH103" s="644"/>
      <c r="BI103" s="644"/>
      <c r="BJ103" s="645"/>
    </row>
    <row r="104" spans="2:62" ht="20.25" customHeight="1">
      <c r="B104" s="621"/>
      <c r="C104" s="678"/>
      <c r="D104" s="679"/>
      <c r="E104" s="207"/>
      <c r="F104" s="208">
        <f>C103</f>
        <v>0</v>
      </c>
      <c r="G104" s="207"/>
      <c r="H104" s="208">
        <f>I103</f>
        <v>0</v>
      </c>
      <c r="I104" s="680"/>
      <c r="J104" s="681"/>
      <c r="K104" s="682"/>
      <c r="L104" s="683"/>
      <c r="M104" s="683"/>
      <c r="N104" s="679"/>
      <c r="O104" s="635"/>
      <c r="P104" s="636"/>
      <c r="Q104" s="636"/>
      <c r="R104" s="636"/>
      <c r="S104" s="63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675">
        <f>IF($BE$3="４週",SUM(W104:AX104),IF($BE$3="暦月",SUM(W104:BA104),""))</f>
        <v>0</v>
      </c>
      <c r="BC104" s="676"/>
      <c r="BD104" s="677">
        <f>IF($BE$3="４週",BB104/4,IF($BE$3="暦月",(BB104/($BE$8/7)),""))</f>
        <v>0</v>
      </c>
      <c r="BE104" s="676"/>
      <c r="BF104" s="672"/>
      <c r="BG104" s="673"/>
      <c r="BH104" s="673"/>
      <c r="BI104" s="673"/>
      <c r="BJ104" s="674"/>
    </row>
    <row r="105" spans="2:62" ht="20.25" customHeight="1">
      <c r="B105" s="620">
        <f>B103+1</f>
        <v>45</v>
      </c>
      <c r="C105" s="670"/>
      <c r="D105" s="666"/>
      <c r="E105" s="163"/>
      <c r="F105" s="164"/>
      <c r="G105" s="163"/>
      <c r="H105" s="164"/>
      <c r="I105" s="660"/>
      <c r="J105" s="661"/>
      <c r="K105" s="664"/>
      <c r="L105" s="665"/>
      <c r="M105" s="665"/>
      <c r="N105" s="666"/>
      <c r="O105" s="635"/>
      <c r="P105" s="636"/>
      <c r="Q105" s="636"/>
      <c r="R105" s="636"/>
      <c r="S105" s="63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652"/>
      <c r="BC105" s="653"/>
      <c r="BD105" s="654"/>
      <c r="BE105" s="655"/>
      <c r="BF105" s="643"/>
      <c r="BG105" s="644"/>
      <c r="BH105" s="644"/>
      <c r="BI105" s="644"/>
      <c r="BJ105" s="645"/>
    </row>
    <row r="106" spans="2:62" ht="20.25" customHeight="1">
      <c r="B106" s="621"/>
      <c r="C106" s="678"/>
      <c r="D106" s="679"/>
      <c r="E106" s="207"/>
      <c r="F106" s="208">
        <f>C105</f>
        <v>0</v>
      </c>
      <c r="G106" s="207"/>
      <c r="H106" s="208">
        <f>I105</f>
        <v>0</v>
      </c>
      <c r="I106" s="680"/>
      <c r="J106" s="681"/>
      <c r="K106" s="682"/>
      <c r="L106" s="683"/>
      <c r="M106" s="683"/>
      <c r="N106" s="679"/>
      <c r="O106" s="635"/>
      <c r="P106" s="636"/>
      <c r="Q106" s="636"/>
      <c r="R106" s="636"/>
      <c r="S106" s="63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675">
        <f>IF($BE$3="４週",SUM(W106:AX106),IF($BE$3="暦月",SUM(W106:BA106),""))</f>
        <v>0</v>
      </c>
      <c r="BC106" s="676"/>
      <c r="BD106" s="677">
        <f>IF($BE$3="４週",BB106/4,IF($BE$3="暦月",(BB106/($BE$8/7)),""))</f>
        <v>0</v>
      </c>
      <c r="BE106" s="676"/>
      <c r="BF106" s="672"/>
      <c r="BG106" s="673"/>
      <c r="BH106" s="673"/>
      <c r="BI106" s="673"/>
      <c r="BJ106" s="674"/>
    </row>
    <row r="107" spans="2:62" ht="20.25" customHeight="1">
      <c r="B107" s="620">
        <f>B105+1</f>
        <v>46</v>
      </c>
      <c r="C107" s="670"/>
      <c r="D107" s="666"/>
      <c r="E107" s="163"/>
      <c r="F107" s="164"/>
      <c r="G107" s="163"/>
      <c r="H107" s="164"/>
      <c r="I107" s="660"/>
      <c r="J107" s="661"/>
      <c r="K107" s="664"/>
      <c r="L107" s="665"/>
      <c r="M107" s="665"/>
      <c r="N107" s="666"/>
      <c r="O107" s="635"/>
      <c r="P107" s="636"/>
      <c r="Q107" s="636"/>
      <c r="R107" s="636"/>
      <c r="S107" s="63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652"/>
      <c r="BC107" s="653"/>
      <c r="BD107" s="654"/>
      <c r="BE107" s="655"/>
      <c r="BF107" s="643"/>
      <c r="BG107" s="644"/>
      <c r="BH107" s="644"/>
      <c r="BI107" s="644"/>
      <c r="BJ107" s="645"/>
    </row>
    <row r="108" spans="2:62" ht="20.25" customHeight="1">
      <c r="B108" s="621"/>
      <c r="C108" s="678"/>
      <c r="D108" s="679"/>
      <c r="E108" s="207"/>
      <c r="F108" s="208">
        <f>C107</f>
        <v>0</v>
      </c>
      <c r="G108" s="207"/>
      <c r="H108" s="208">
        <f>I107</f>
        <v>0</v>
      </c>
      <c r="I108" s="680"/>
      <c r="J108" s="681"/>
      <c r="K108" s="682"/>
      <c r="L108" s="683"/>
      <c r="M108" s="683"/>
      <c r="N108" s="679"/>
      <c r="O108" s="635"/>
      <c r="P108" s="636"/>
      <c r="Q108" s="636"/>
      <c r="R108" s="636"/>
      <c r="S108" s="63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675">
        <f>IF($BE$3="４週",SUM(W108:AX108),IF($BE$3="暦月",SUM(W108:BA108),""))</f>
        <v>0</v>
      </c>
      <c r="BC108" s="676"/>
      <c r="BD108" s="677">
        <f>IF($BE$3="４週",BB108/4,IF($BE$3="暦月",(BB108/($BE$8/7)),""))</f>
        <v>0</v>
      </c>
      <c r="BE108" s="676"/>
      <c r="BF108" s="672"/>
      <c r="BG108" s="673"/>
      <c r="BH108" s="673"/>
      <c r="BI108" s="673"/>
      <c r="BJ108" s="674"/>
    </row>
    <row r="109" spans="2:62" ht="20.25" customHeight="1">
      <c r="B109" s="620">
        <f>B107+1</f>
        <v>47</v>
      </c>
      <c r="C109" s="670"/>
      <c r="D109" s="666"/>
      <c r="E109" s="163"/>
      <c r="F109" s="164"/>
      <c r="G109" s="163"/>
      <c r="H109" s="164"/>
      <c r="I109" s="660"/>
      <c r="J109" s="661"/>
      <c r="K109" s="664"/>
      <c r="L109" s="665"/>
      <c r="M109" s="665"/>
      <c r="N109" s="666"/>
      <c r="O109" s="635"/>
      <c r="P109" s="636"/>
      <c r="Q109" s="636"/>
      <c r="R109" s="636"/>
      <c r="S109" s="63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652"/>
      <c r="BC109" s="653"/>
      <c r="BD109" s="654"/>
      <c r="BE109" s="655"/>
      <c r="BF109" s="643"/>
      <c r="BG109" s="644"/>
      <c r="BH109" s="644"/>
      <c r="BI109" s="644"/>
      <c r="BJ109" s="645"/>
    </row>
    <row r="110" spans="2:62" ht="20.25" customHeight="1">
      <c r="B110" s="621"/>
      <c r="C110" s="678"/>
      <c r="D110" s="679"/>
      <c r="E110" s="207"/>
      <c r="F110" s="208">
        <f>C109</f>
        <v>0</v>
      </c>
      <c r="G110" s="207"/>
      <c r="H110" s="208">
        <f>I109</f>
        <v>0</v>
      </c>
      <c r="I110" s="680"/>
      <c r="J110" s="681"/>
      <c r="K110" s="682"/>
      <c r="L110" s="683"/>
      <c r="M110" s="683"/>
      <c r="N110" s="679"/>
      <c r="O110" s="635"/>
      <c r="P110" s="636"/>
      <c r="Q110" s="636"/>
      <c r="R110" s="636"/>
      <c r="S110" s="63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675">
        <f>IF($BE$3="４週",SUM(W110:AX110),IF($BE$3="暦月",SUM(W110:BA110),""))</f>
        <v>0</v>
      </c>
      <c r="BC110" s="676"/>
      <c r="BD110" s="677">
        <f>IF($BE$3="４週",BB110/4,IF($BE$3="暦月",(BB110/($BE$8/7)),""))</f>
        <v>0</v>
      </c>
      <c r="BE110" s="676"/>
      <c r="BF110" s="672"/>
      <c r="BG110" s="673"/>
      <c r="BH110" s="673"/>
      <c r="BI110" s="673"/>
      <c r="BJ110" s="674"/>
    </row>
    <row r="111" spans="2:62" ht="20.25" customHeight="1">
      <c r="B111" s="620">
        <f>B109+1</f>
        <v>48</v>
      </c>
      <c r="C111" s="670"/>
      <c r="D111" s="666"/>
      <c r="E111" s="163"/>
      <c r="F111" s="164"/>
      <c r="G111" s="163"/>
      <c r="H111" s="164"/>
      <c r="I111" s="660"/>
      <c r="J111" s="661"/>
      <c r="K111" s="664"/>
      <c r="L111" s="665"/>
      <c r="M111" s="665"/>
      <c r="N111" s="666"/>
      <c r="O111" s="635"/>
      <c r="P111" s="636"/>
      <c r="Q111" s="636"/>
      <c r="R111" s="636"/>
      <c r="S111" s="63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652"/>
      <c r="BC111" s="653"/>
      <c r="BD111" s="654"/>
      <c r="BE111" s="655"/>
      <c r="BF111" s="643"/>
      <c r="BG111" s="644"/>
      <c r="BH111" s="644"/>
      <c r="BI111" s="644"/>
      <c r="BJ111" s="645"/>
    </row>
    <row r="112" spans="2:62" ht="20.25" customHeight="1">
      <c r="B112" s="621"/>
      <c r="C112" s="678"/>
      <c r="D112" s="679"/>
      <c r="E112" s="207"/>
      <c r="F112" s="208">
        <f>C111</f>
        <v>0</v>
      </c>
      <c r="G112" s="207"/>
      <c r="H112" s="208">
        <f>I111</f>
        <v>0</v>
      </c>
      <c r="I112" s="680"/>
      <c r="J112" s="681"/>
      <c r="K112" s="682"/>
      <c r="L112" s="683"/>
      <c r="M112" s="683"/>
      <c r="N112" s="679"/>
      <c r="O112" s="635"/>
      <c r="P112" s="636"/>
      <c r="Q112" s="636"/>
      <c r="R112" s="636"/>
      <c r="S112" s="63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675">
        <f>IF($BE$3="４週",SUM(W112:AX112),IF($BE$3="暦月",SUM(W112:BA112),""))</f>
        <v>0</v>
      </c>
      <c r="BC112" s="676"/>
      <c r="BD112" s="677">
        <f>IF($BE$3="４週",BB112/4,IF($BE$3="暦月",(BB112/($BE$8/7)),""))</f>
        <v>0</v>
      </c>
      <c r="BE112" s="676"/>
      <c r="BF112" s="672"/>
      <c r="BG112" s="673"/>
      <c r="BH112" s="673"/>
      <c r="BI112" s="673"/>
      <c r="BJ112" s="674"/>
    </row>
    <row r="113" spans="2:62" ht="20.25" customHeight="1">
      <c r="B113" s="620">
        <f>B111+1</f>
        <v>49</v>
      </c>
      <c r="C113" s="670"/>
      <c r="D113" s="666"/>
      <c r="E113" s="163"/>
      <c r="F113" s="164"/>
      <c r="G113" s="163"/>
      <c r="H113" s="164"/>
      <c r="I113" s="660"/>
      <c r="J113" s="661"/>
      <c r="K113" s="664"/>
      <c r="L113" s="665"/>
      <c r="M113" s="665"/>
      <c r="N113" s="666"/>
      <c r="O113" s="635"/>
      <c r="P113" s="636"/>
      <c r="Q113" s="636"/>
      <c r="R113" s="636"/>
      <c r="S113" s="63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652"/>
      <c r="BC113" s="653"/>
      <c r="BD113" s="654"/>
      <c r="BE113" s="655"/>
      <c r="BF113" s="643"/>
      <c r="BG113" s="644"/>
      <c r="BH113" s="644"/>
      <c r="BI113" s="644"/>
      <c r="BJ113" s="645"/>
    </row>
    <row r="114" spans="2:62" ht="20.25" customHeight="1">
      <c r="B114" s="621"/>
      <c r="C114" s="678"/>
      <c r="D114" s="679"/>
      <c r="E114" s="207"/>
      <c r="F114" s="208">
        <f>C113</f>
        <v>0</v>
      </c>
      <c r="G114" s="207"/>
      <c r="H114" s="208">
        <f>I113</f>
        <v>0</v>
      </c>
      <c r="I114" s="680"/>
      <c r="J114" s="681"/>
      <c r="K114" s="682"/>
      <c r="L114" s="683"/>
      <c r="M114" s="683"/>
      <c r="N114" s="679"/>
      <c r="O114" s="635"/>
      <c r="P114" s="636"/>
      <c r="Q114" s="636"/>
      <c r="R114" s="636"/>
      <c r="S114" s="63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675">
        <f>IF($BE$3="４週",SUM(W114:AX114),IF($BE$3="暦月",SUM(W114:BA114),""))</f>
        <v>0</v>
      </c>
      <c r="BC114" s="676"/>
      <c r="BD114" s="677">
        <f>IF($BE$3="４週",BB114/4,IF($BE$3="暦月",(BB114/($BE$8/7)),""))</f>
        <v>0</v>
      </c>
      <c r="BE114" s="676"/>
      <c r="BF114" s="672"/>
      <c r="BG114" s="673"/>
      <c r="BH114" s="673"/>
      <c r="BI114" s="673"/>
      <c r="BJ114" s="674"/>
    </row>
    <row r="115" spans="2:62" ht="20.25" customHeight="1">
      <c r="B115" s="620">
        <f>B113+1</f>
        <v>50</v>
      </c>
      <c r="C115" s="670"/>
      <c r="D115" s="666"/>
      <c r="E115" s="163"/>
      <c r="F115" s="164"/>
      <c r="G115" s="163"/>
      <c r="H115" s="164"/>
      <c r="I115" s="660"/>
      <c r="J115" s="661"/>
      <c r="K115" s="664"/>
      <c r="L115" s="665"/>
      <c r="M115" s="665"/>
      <c r="N115" s="666"/>
      <c r="O115" s="635"/>
      <c r="P115" s="636"/>
      <c r="Q115" s="636"/>
      <c r="R115" s="636"/>
      <c r="S115" s="63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652"/>
      <c r="BC115" s="653"/>
      <c r="BD115" s="654"/>
      <c r="BE115" s="655"/>
      <c r="BF115" s="643"/>
      <c r="BG115" s="644"/>
      <c r="BH115" s="644"/>
      <c r="BI115" s="644"/>
      <c r="BJ115" s="645"/>
    </row>
    <row r="116" spans="2:62" ht="20.25" customHeight="1">
      <c r="B116" s="621"/>
      <c r="C116" s="678"/>
      <c r="D116" s="679"/>
      <c r="E116" s="207"/>
      <c r="F116" s="208">
        <f>C115</f>
        <v>0</v>
      </c>
      <c r="G116" s="207"/>
      <c r="H116" s="208">
        <f>I115</f>
        <v>0</v>
      </c>
      <c r="I116" s="680"/>
      <c r="J116" s="681"/>
      <c r="K116" s="682"/>
      <c r="L116" s="683"/>
      <c r="M116" s="683"/>
      <c r="N116" s="679"/>
      <c r="O116" s="635"/>
      <c r="P116" s="636"/>
      <c r="Q116" s="636"/>
      <c r="R116" s="636"/>
      <c r="S116" s="63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675">
        <f>IF($BE$3="４週",SUM(W116:AX116),IF($BE$3="暦月",SUM(W116:BA116),""))</f>
        <v>0</v>
      </c>
      <c r="BC116" s="676"/>
      <c r="BD116" s="677">
        <f>IF($BE$3="４週",BB116/4,IF($BE$3="暦月",(BB116/($BE$8/7)),""))</f>
        <v>0</v>
      </c>
      <c r="BE116" s="676"/>
      <c r="BF116" s="672"/>
      <c r="BG116" s="673"/>
      <c r="BH116" s="673"/>
      <c r="BI116" s="673"/>
      <c r="BJ116" s="674"/>
    </row>
    <row r="117" spans="2:62" ht="20.25" customHeight="1">
      <c r="B117" s="620">
        <f>B115+1</f>
        <v>51</v>
      </c>
      <c r="C117" s="670"/>
      <c r="D117" s="666"/>
      <c r="E117" s="163"/>
      <c r="F117" s="164"/>
      <c r="G117" s="163"/>
      <c r="H117" s="164"/>
      <c r="I117" s="660"/>
      <c r="J117" s="661"/>
      <c r="K117" s="664"/>
      <c r="L117" s="665"/>
      <c r="M117" s="665"/>
      <c r="N117" s="666"/>
      <c r="O117" s="635"/>
      <c r="P117" s="636"/>
      <c r="Q117" s="636"/>
      <c r="R117" s="636"/>
      <c r="S117" s="63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652"/>
      <c r="BC117" s="653"/>
      <c r="BD117" s="654"/>
      <c r="BE117" s="655"/>
      <c r="BF117" s="643"/>
      <c r="BG117" s="644"/>
      <c r="BH117" s="644"/>
      <c r="BI117" s="644"/>
      <c r="BJ117" s="645"/>
    </row>
    <row r="118" spans="2:62" ht="20.25" customHeight="1">
      <c r="B118" s="621"/>
      <c r="C118" s="678"/>
      <c r="D118" s="679"/>
      <c r="E118" s="207"/>
      <c r="F118" s="208">
        <f>C117</f>
        <v>0</v>
      </c>
      <c r="G118" s="207"/>
      <c r="H118" s="208">
        <f>I117</f>
        <v>0</v>
      </c>
      <c r="I118" s="680"/>
      <c r="J118" s="681"/>
      <c r="K118" s="682"/>
      <c r="L118" s="683"/>
      <c r="M118" s="683"/>
      <c r="N118" s="679"/>
      <c r="O118" s="635"/>
      <c r="P118" s="636"/>
      <c r="Q118" s="636"/>
      <c r="R118" s="636"/>
      <c r="S118" s="63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675">
        <f>IF($BE$3="４週",SUM(W118:AX118),IF($BE$3="暦月",SUM(W118:BA118),""))</f>
        <v>0</v>
      </c>
      <c r="BC118" s="676"/>
      <c r="BD118" s="677">
        <f>IF($BE$3="４週",BB118/4,IF($BE$3="暦月",(BB118/($BE$8/7)),""))</f>
        <v>0</v>
      </c>
      <c r="BE118" s="676"/>
      <c r="BF118" s="672"/>
      <c r="BG118" s="673"/>
      <c r="BH118" s="673"/>
      <c r="BI118" s="673"/>
      <c r="BJ118" s="674"/>
    </row>
    <row r="119" spans="2:62" ht="20.25" customHeight="1">
      <c r="B119" s="620">
        <f>B117+1</f>
        <v>52</v>
      </c>
      <c r="C119" s="670"/>
      <c r="D119" s="666"/>
      <c r="E119" s="163"/>
      <c r="F119" s="164"/>
      <c r="G119" s="163"/>
      <c r="H119" s="164"/>
      <c r="I119" s="660"/>
      <c r="J119" s="661"/>
      <c r="K119" s="664"/>
      <c r="L119" s="665"/>
      <c r="M119" s="665"/>
      <c r="N119" s="666"/>
      <c r="O119" s="635"/>
      <c r="P119" s="636"/>
      <c r="Q119" s="636"/>
      <c r="R119" s="636"/>
      <c r="S119" s="63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652"/>
      <c r="BC119" s="653"/>
      <c r="BD119" s="654"/>
      <c r="BE119" s="655"/>
      <c r="BF119" s="643"/>
      <c r="BG119" s="644"/>
      <c r="BH119" s="644"/>
      <c r="BI119" s="644"/>
      <c r="BJ119" s="645"/>
    </row>
    <row r="120" spans="2:62" ht="20.25" customHeight="1">
      <c r="B120" s="621"/>
      <c r="C120" s="678"/>
      <c r="D120" s="679"/>
      <c r="E120" s="207"/>
      <c r="F120" s="208">
        <f>C119</f>
        <v>0</v>
      </c>
      <c r="G120" s="207"/>
      <c r="H120" s="208">
        <f>I119</f>
        <v>0</v>
      </c>
      <c r="I120" s="680"/>
      <c r="J120" s="681"/>
      <c r="K120" s="682"/>
      <c r="L120" s="683"/>
      <c r="M120" s="683"/>
      <c r="N120" s="679"/>
      <c r="O120" s="635"/>
      <c r="P120" s="636"/>
      <c r="Q120" s="636"/>
      <c r="R120" s="636"/>
      <c r="S120" s="63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675">
        <f>IF($BE$3="４週",SUM(W120:AX120),IF($BE$3="暦月",SUM(W120:BA120),""))</f>
        <v>0</v>
      </c>
      <c r="BC120" s="676"/>
      <c r="BD120" s="677">
        <f>IF($BE$3="４週",BB120/4,IF($BE$3="暦月",(BB120/($BE$8/7)),""))</f>
        <v>0</v>
      </c>
      <c r="BE120" s="676"/>
      <c r="BF120" s="672"/>
      <c r="BG120" s="673"/>
      <c r="BH120" s="673"/>
      <c r="BI120" s="673"/>
      <c r="BJ120" s="674"/>
    </row>
    <row r="121" spans="2:62" ht="20.25" customHeight="1">
      <c r="B121" s="620">
        <f>B119+1</f>
        <v>53</v>
      </c>
      <c r="C121" s="670"/>
      <c r="D121" s="666"/>
      <c r="E121" s="163"/>
      <c r="F121" s="164"/>
      <c r="G121" s="163"/>
      <c r="H121" s="164"/>
      <c r="I121" s="660"/>
      <c r="J121" s="661"/>
      <c r="K121" s="664"/>
      <c r="L121" s="665"/>
      <c r="M121" s="665"/>
      <c r="N121" s="666"/>
      <c r="O121" s="635"/>
      <c r="P121" s="636"/>
      <c r="Q121" s="636"/>
      <c r="R121" s="636"/>
      <c r="S121" s="63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652"/>
      <c r="BC121" s="653"/>
      <c r="BD121" s="654"/>
      <c r="BE121" s="655"/>
      <c r="BF121" s="643"/>
      <c r="BG121" s="644"/>
      <c r="BH121" s="644"/>
      <c r="BI121" s="644"/>
      <c r="BJ121" s="645"/>
    </row>
    <row r="122" spans="2:62" ht="20.25" customHeight="1">
      <c r="B122" s="621"/>
      <c r="C122" s="678"/>
      <c r="D122" s="679"/>
      <c r="E122" s="207"/>
      <c r="F122" s="208">
        <f>C121</f>
        <v>0</v>
      </c>
      <c r="G122" s="207"/>
      <c r="H122" s="208">
        <f>I121</f>
        <v>0</v>
      </c>
      <c r="I122" s="680"/>
      <c r="J122" s="681"/>
      <c r="K122" s="682"/>
      <c r="L122" s="683"/>
      <c r="M122" s="683"/>
      <c r="N122" s="679"/>
      <c r="O122" s="635"/>
      <c r="P122" s="636"/>
      <c r="Q122" s="636"/>
      <c r="R122" s="636"/>
      <c r="S122" s="63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675">
        <f>IF($BE$3="４週",SUM(W122:AX122),IF($BE$3="暦月",SUM(W122:BA122),""))</f>
        <v>0</v>
      </c>
      <c r="BC122" s="676"/>
      <c r="BD122" s="677">
        <f>IF($BE$3="４週",BB122/4,IF($BE$3="暦月",(BB122/($BE$8/7)),""))</f>
        <v>0</v>
      </c>
      <c r="BE122" s="676"/>
      <c r="BF122" s="672"/>
      <c r="BG122" s="673"/>
      <c r="BH122" s="673"/>
      <c r="BI122" s="673"/>
      <c r="BJ122" s="674"/>
    </row>
    <row r="123" spans="2:62" ht="20.25" customHeight="1">
      <c r="B123" s="620">
        <f>B121+1</f>
        <v>54</v>
      </c>
      <c r="C123" s="670"/>
      <c r="D123" s="666"/>
      <c r="E123" s="163"/>
      <c r="F123" s="164"/>
      <c r="G123" s="163"/>
      <c r="H123" s="164"/>
      <c r="I123" s="660"/>
      <c r="J123" s="661"/>
      <c r="K123" s="664"/>
      <c r="L123" s="665"/>
      <c r="M123" s="665"/>
      <c r="N123" s="666"/>
      <c r="O123" s="635"/>
      <c r="P123" s="636"/>
      <c r="Q123" s="636"/>
      <c r="R123" s="636"/>
      <c r="S123" s="63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652"/>
      <c r="BC123" s="653"/>
      <c r="BD123" s="654"/>
      <c r="BE123" s="655"/>
      <c r="BF123" s="643"/>
      <c r="BG123" s="644"/>
      <c r="BH123" s="644"/>
      <c r="BI123" s="644"/>
      <c r="BJ123" s="645"/>
    </row>
    <row r="124" spans="2:62" ht="20.25" customHeight="1">
      <c r="B124" s="621"/>
      <c r="C124" s="678"/>
      <c r="D124" s="679"/>
      <c r="E124" s="207"/>
      <c r="F124" s="208">
        <f>C123</f>
        <v>0</v>
      </c>
      <c r="G124" s="207"/>
      <c r="H124" s="208">
        <f>I123</f>
        <v>0</v>
      </c>
      <c r="I124" s="680"/>
      <c r="J124" s="681"/>
      <c r="K124" s="682"/>
      <c r="L124" s="683"/>
      <c r="M124" s="683"/>
      <c r="N124" s="679"/>
      <c r="O124" s="635"/>
      <c r="P124" s="636"/>
      <c r="Q124" s="636"/>
      <c r="R124" s="636"/>
      <c r="S124" s="63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675">
        <f>IF($BE$3="４週",SUM(W124:AX124),IF($BE$3="暦月",SUM(W124:BA124),""))</f>
        <v>0</v>
      </c>
      <c r="BC124" s="676"/>
      <c r="BD124" s="677">
        <f>IF($BE$3="４週",BB124/4,IF($BE$3="暦月",(BB124/($BE$8/7)),""))</f>
        <v>0</v>
      </c>
      <c r="BE124" s="676"/>
      <c r="BF124" s="672"/>
      <c r="BG124" s="673"/>
      <c r="BH124" s="673"/>
      <c r="BI124" s="673"/>
      <c r="BJ124" s="674"/>
    </row>
    <row r="125" spans="2:62" ht="20.25" customHeight="1">
      <c r="B125" s="620">
        <f>B123+1</f>
        <v>55</v>
      </c>
      <c r="C125" s="670"/>
      <c r="D125" s="666"/>
      <c r="E125" s="163"/>
      <c r="F125" s="164"/>
      <c r="G125" s="163"/>
      <c r="H125" s="164"/>
      <c r="I125" s="660"/>
      <c r="J125" s="661"/>
      <c r="K125" s="664"/>
      <c r="L125" s="665"/>
      <c r="M125" s="665"/>
      <c r="N125" s="666"/>
      <c r="O125" s="635"/>
      <c r="P125" s="636"/>
      <c r="Q125" s="636"/>
      <c r="R125" s="636"/>
      <c r="S125" s="63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652"/>
      <c r="BC125" s="653"/>
      <c r="BD125" s="654"/>
      <c r="BE125" s="655"/>
      <c r="BF125" s="643"/>
      <c r="BG125" s="644"/>
      <c r="BH125" s="644"/>
      <c r="BI125" s="644"/>
      <c r="BJ125" s="645"/>
    </row>
    <row r="126" spans="2:62" ht="20.25" customHeight="1">
      <c r="B126" s="621"/>
      <c r="C126" s="678"/>
      <c r="D126" s="679"/>
      <c r="E126" s="207"/>
      <c r="F126" s="208">
        <f>C125</f>
        <v>0</v>
      </c>
      <c r="G126" s="207"/>
      <c r="H126" s="208">
        <f>I125</f>
        <v>0</v>
      </c>
      <c r="I126" s="680"/>
      <c r="J126" s="681"/>
      <c r="K126" s="682"/>
      <c r="L126" s="683"/>
      <c r="M126" s="683"/>
      <c r="N126" s="679"/>
      <c r="O126" s="635"/>
      <c r="P126" s="636"/>
      <c r="Q126" s="636"/>
      <c r="R126" s="636"/>
      <c r="S126" s="63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675">
        <f>IF($BE$3="４週",SUM(W126:AX126),IF($BE$3="暦月",SUM(W126:BA126),""))</f>
        <v>0</v>
      </c>
      <c r="BC126" s="676"/>
      <c r="BD126" s="677">
        <f>IF($BE$3="４週",BB126/4,IF($BE$3="暦月",(BB126/($BE$8/7)),""))</f>
        <v>0</v>
      </c>
      <c r="BE126" s="676"/>
      <c r="BF126" s="672"/>
      <c r="BG126" s="673"/>
      <c r="BH126" s="673"/>
      <c r="BI126" s="673"/>
      <c r="BJ126" s="674"/>
    </row>
    <row r="127" spans="2:62" ht="20.25" customHeight="1">
      <c r="B127" s="620">
        <f>B125+1</f>
        <v>56</v>
      </c>
      <c r="C127" s="670"/>
      <c r="D127" s="666"/>
      <c r="E127" s="163"/>
      <c r="F127" s="164"/>
      <c r="G127" s="163"/>
      <c r="H127" s="164"/>
      <c r="I127" s="660"/>
      <c r="J127" s="661"/>
      <c r="K127" s="664"/>
      <c r="L127" s="665"/>
      <c r="M127" s="665"/>
      <c r="N127" s="666"/>
      <c r="O127" s="635"/>
      <c r="P127" s="636"/>
      <c r="Q127" s="636"/>
      <c r="R127" s="636"/>
      <c r="S127" s="63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652"/>
      <c r="BC127" s="653"/>
      <c r="BD127" s="654"/>
      <c r="BE127" s="655"/>
      <c r="BF127" s="643"/>
      <c r="BG127" s="644"/>
      <c r="BH127" s="644"/>
      <c r="BI127" s="644"/>
      <c r="BJ127" s="645"/>
    </row>
    <row r="128" spans="2:62" ht="20.25" customHeight="1">
      <c r="B128" s="621"/>
      <c r="C128" s="678"/>
      <c r="D128" s="679"/>
      <c r="E128" s="207"/>
      <c r="F128" s="208">
        <f>C127</f>
        <v>0</v>
      </c>
      <c r="G128" s="207"/>
      <c r="H128" s="208">
        <f>I127</f>
        <v>0</v>
      </c>
      <c r="I128" s="680"/>
      <c r="J128" s="681"/>
      <c r="K128" s="682"/>
      <c r="L128" s="683"/>
      <c r="M128" s="683"/>
      <c r="N128" s="679"/>
      <c r="O128" s="635"/>
      <c r="P128" s="636"/>
      <c r="Q128" s="636"/>
      <c r="R128" s="636"/>
      <c r="S128" s="63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675">
        <f>IF($BE$3="４週",SUM(W128:AX128),IF($BE$3="暦月",SUM(W128:BA128),""))</f>
        <v>0</v>
      </c>
      <c r="BC128" s="676"/>
      <c r="BD128" s="677">
        <f>IF($BE$3="４週",BB128/4,IF($BE$3="暦月",(BB128/($BE$8/7)),""))</f>
        <v>0</v>
      </c>
      <c r="BE128" s="676"/>
      <c r="BF128" s="672"/>
      <c r="BG128" s="673"/>
      <c r="BH128" s="673"/>
      <c r="BI128" s="673"/>
      <c r="BJ128" s="674"/>
    </row>
    <row r="129" spans="2:62" ht="20.25" customHeight="1">
      <c r="B129" s="620">
        <f>B127+1</f>
        <v>57</v>
      </c>
      <c r="C129" s="670"/>
      <c r="D129" s="666"/>
      <c r="E129" s="163"/>
      <c r="F129" s="164"/>
      <c r="G129" s="163"/>
      <c r="H129" s="164"/>
      <c r="I129" s="660"/>
      <c r="J129" s="661"/>
      <c r="K129" s="664"/>
      <c r="L129" s="665"/>
      <c r="M129" s="665"/>
      <c r="N129" s="666"/>
      <c r="O129" s="635"/>
      <c r="P129" s="636"/>
      <c r="Q129" s="636"/>
      <c r="R129" s="636"/>
      <c r="S129" s="63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652"/>
      <c r="BC129" s="653"/>
      <c r="BD129" s="654"/>
      <c r="BE129" s="655"/>
      <c r="BF129" s="643"/>
      <c r="BG129" s="644"/>
      <c r="BH129" s="644"/>
      <c r="BI129" s="644"/>
      <c r="BJ129" s="645"/>
    </row>
    <row r="130" spans="2:62" ht="20.25" customHeight="1">
      <c r="B130" s="621"/>
      <c r="C130" s="678"/>
      <c r="D130" s="679"/>
      <c r="E130" s="207"/>
      <c r="F130" s="208">
        <f>C129</f>
        <v>0</v>
      </c>
      <c r="G130" s="207"/>
      <c r="H130" s="208">
        <f>I129</f>
        <v>0</v>
      </c>
      <c r="I130" s="680"/>
      <c r="J130" s="681"/>
      <c r="K130" s="682"/>
      <c r="L130" s="683"/>
      <c r="M130" s="683"/>
      <c r="N130" s="679"/>
      <c r="O130" s="635"/>
      <c r="P130" s="636"/>
      <c r="Q130" s="636"/>
      <c r="R130" s="636"/>
      <c r="S130" s="63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675">
        <f>IF($BE$3="４週",SUM(W130:AX130),IF($BE$3="暦月",SUM(W130:BA130),""))</f>
        <v>0</v>
      </c>
      <c r="BC130" s="676"/>
      <c r="BD130" s="677">
        <f>IF($BE$3="４週",BB130/4,IF($BE$3="暦月",(BB130/($BE$8/7)),""))</f>
        <v>0</v>
      </c>
      <c r="BE130" s="676"/>
      <c r="BF130" s="672"/>
      <c r="BG130" s="673"/>
      <c r="BH130" s="673"/>
      <c r="BI130" s="673"/>
      <c r="BJ130" s="674"/>
    </row>
    <row r="131" spans="2:62" ht="20.25" customHeight="1">
      <c r="B131" s="620">
        <f>B129+1</f>
        <v>58</v>
      </c>
      <c r="C131" s="670"/>
      <c r="D131" s="666"/>
      <c r="E131" s="163"/>
      <c r="F131" s="164"/>
      <c r="G131" s="163"/>
      <c r="H131" s="164"/>
      <c r="I131" s="660"/>
      <c r="J131" s="661"/>
      <c r="K131" s="664"/>
      <c r="L131" s="665"/>
      <c r="M131" s="665"/>
      <c r="N131" s="666"/>
      <c r="O131" s="635"/>
      <c r="P131" s="636"/>
      <c r="Q131" s="636"/>
      <c r="R131" s="636"/>
      <c r="S131" s="63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652"/>
      <c r="BC131" s="653"/>
      <c r="BD131" s="654"/>
      <c r="BE131" s="655"/>
      <c r="BF131" s="643"/>
      <c r="BG131" s="644"/>
      <c r="BH131" s="644"/>
      <c r="BI131" s="644"/>
      <c r="BJ131" s="645"/>
    </row>
    <row r="132" spans="2:62" ht="20.25" customHeight="1">
      <c r="B132" s="621"/>
      <c r="C132" s="678"/>
      <c r="D132" s="679"/>
      <c r="E132" s="207"/>
      <c r="F132" s="208">
        <f>C131</f>
        <v>0</v>
      </c>
      <c r="G132" s="207"/>
      <c r="H132" s="208">
        <f>I131</f>
        <v>0</v>
      </c>
      <c r="I132" s="680"/>
      <c r="J132" s="681"/>
      <c r="K132" s="682"/>
      <c r="L132" s="683"/>
      <c r="M132" s="683"/>
      <c r="N132" s="679"/>
      <c r="O132" s="635"/>
      <c r="P132" s="636"/>
      <c r="Q132" s="636"/>
      <c r="R132" s="636"/>
      <c r="S132" s="63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675">
        <f>IF($BE$3="４週",SUM(W132:AX132),IF($BE$3="暦月",SUM(W132:BA132),""))</f>
        <v>0</v>
      </c>
      <c r="BC132" s="676"/>
      <c r="BD132" s="677">
        <f>IF($BE$3="４週",BB132/4,IF($BE$3="暦月",(BB132/($BE$8/7)),""))</f>
        <v>0</v>
      </c>
      <c r="BE132" s="676"/>
      <c r="BF132" s="672"/>
      <c r="BG132" s="673"/>
      <c r="BH132" s="673"/>
      <c r="BI132" s="673"/>
      <c r="BJ132" s="674"/>
    </row>
    <row r="133" spans="2:62" ht="20.25" customHeight="1">
      <c r="B133" s="620">
        <f>B131+1</f>
        <v>59</v>
      </c>
      <c r="C133" s="670"/>
      <c r="D133" s="666"/>
      <c r="E133" s="163"/>
      <c r="F133" s="164"/>
      <c r="G133" s="163"/>
      <c r="H133" s="164"/>
      <c r="I133" s="660"/>
      <c r="J133" s="661"/>
      <c r="K133" s="664"/>
      <c r="L133" s="665"/>
      <c r="M133" s="665"/>
      <c r="N133" s="666"/>
      <c r="O133" s="635"/>
      <c r="P133" s="636"/>
      <c r="Q133" s="636"/>
      <c r="R133" s="636"/>
      <c r="S133" s="63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652"/>
      <c r="BC133" s="653"/>
      <c r="BD133" s="654"/>
      <c r="BE133" s="655"/>
      <c r="BF133" s="643"/>
      <c r="BG133" s="644"/>
      <c r="BH133" s="644"/>
      <c r="BI133" s="644"/>
      <c r="BJ133" s="645"/>
    </row>
    <row r="134" spans="2:62" ht="20.25" customHeight="1">
      <c r="B134" s="621"/>
      <c r="C134" s="678"/>
      <c r="D134" s="679"/>
      <c r="E134" s="207"/>
      <c r="F134" s="208">
        <f>C133</f>
        <v>0</v>
      </c>
      <c r="G134" s="207"/>
      <c r="H134" s="208">
        <f>I133</f>
        <v>0</v>
      </c>
      <c r="I134" s="680"/>
      <c r="J134" s="681"/>
      <c r="K134" s="682"/>
      <c r="L134" s="683"/>
      <c r="M134" s="683"/>
      <c r="N134" s="679"/>
      <c r="O134" s="635"/>
      <c r="P134" s="636"/>
      <c r="Q134" s="636"/>
      <c r="R134" s="636"/>
      <c r="S134" s="63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675">
        <f>IF($BE$3="４週",SUM(W134:AX134),IF($BE$3="暦月",SUM(W134:BA134),""))</f>
        <v>0</v>
      </c>
      <c r="BC134" s="676"/>
      <c r="BD134" s="677">
        <f>IF($BE$3="４週",BB134/4,IF($BE$3="暦月",(BB134/($BE$8/7)),""))</f>
        <v>0</v>
      </c>
      <c r="BE134" s="676"/>
      <c r="BF134" s="672"/>
      <c r="BG134" s="673"/>
      <c r="BH134" s="673"/>
      <c r="BI134" s="673"/>
      <c r="BJ134" s="674"/>
    </row>
    <row r="135" spans="2:62" ht="20.25" customHeight="1">
      <c r="B135" s="620">
        <f>B133+1</f>
        <v>60</v>
      </c>
      <c r="C135" s="670"/>
      <c r="D135" s="666"/>
      <c r="E135" s="163"/>
      <c r="F135" s="164"/>
      <c r="G135" s="163"/>
      <c r="H135" s="164"/>
      <c r="I135" s="660"/>
      <c r="J135" s="661"/>
      <c r="K135" s="664"/>
      <c r="L135" s="665"/>
      <c r="M135" s="665"/>
      <c r="N135" s="666"/>
      <c r="O135" s="635"/>
      <c r="P135" s="636"/>
      <c r="Q135" s="636"/>
      <c r="R135" s="636"/>
      <c r="S135" s="63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652"/>
      <c r="BC135" s="653"/>
      <c r="BD135" s="654"/>
      <c r="BE135" s="655"/>
      <c r="BF135" s="643"/>
      <c r="BG135" s="644"/>
      <c r="BH135" s="644"/>
      <c r="BI135" s="644"/>
      <c r="BJ135" s="645"/>
    </row>
    <row r="136" spans="2:62" ht="20.25" customHeight="1">
      <c r="B136" s="621"/>
      <c r="C136" s="678"/>
      <c r="D136" s="679"/>
      <c r="E136" s="207"/>
      <c r="F136" s="208">
        <f>C135</f>
        <v>0</v>
      </c>
      <c r="G136" s="207"/>
      <c r="H136" s="208">
        <f>I135</f>
        <v>0</v>
      </c>
      <c r="I136" s="680"/>
      <c r="J136" s="681"/>
      <c r="K136" s="682"/>
      <c r="L136" s="683"/>
      <c r="M136" s="683"/>
      <c r="N136" s="679"/>
      <c r="O136" s="635"/>
      <c r="P136" s="636"/>
      <c r="Q136" s="636"/>
      <c r="R136" s="636"/>
      <c r="S136" s="63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675">
        <f>IF($BE$3="４週",SUM(W136:AX136),IF($BE$3="暦月",SUM(W136:BA136),""))</f>
        <v>0</v>
      </c>
      <c r="BC136" s="676"/>
      <c r="BD136" s="677">
        <f>IF($BE$3="４週",BB136/4,IF($BE$3="暦月",(BB136/($BE$8/7)),""))</f>
        <v>0</v>
      </c>
      <c r="BE136" s="676"/>
      <c r="BF136" s="672"/>
      <c r="BG136" s="673"/>
      <c r="BH136" s="673"/>
      <c r="BI136" s="673"/>
      <c r="BJ136" s="674"/>
    </row>
    <row r="137" spans="2:62" ht="20.25" customHeight="1">
      <c r="B137" s="620">
        <f>B135+1</f>
        <v>61</v>
      </c>
      <c r="C137" s="670"/>
      <c r="D137" s="666"/>
      <c r="E137" s="163"/>
      <c r="F137" s="164"/>
      <c r="G137" s="163"/>
      <c r="H137" s="164"/>
      <c r="I137" s="660"/>
      <c r="J137" s="661"/>
      <c r="K137" s="664"/>
      <c r="L137" s="665"/>
      <c r="M137" s="665"/>
      <c r="N137" s="666"/>
      <c r="O137" s="635"/>
      <c r="P137" s="636"/>
      <c r="Q137" s="636"/>
      <c r="R137" s="636"/>
      <c r="S137" s="63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652"/>
      <c r="BC137" s="653"/>
      <c r="BD137" s="654"/>
      <c r="BE137" s="655"/>
      <c r="BF137" s="643"/>
      <c r="BG137" s="644"/>
      <c r="BH137" s="644"/>
      <c r="BI137" s="644"/>
      <c r="BJ137" s="645"/>
    </row>
    <row r="138" spans="2:62" ht="20.25" customHeight="1">
      <c r="B138" s="621"/>
      <c r="C138" s="678"/>
      <c r="D138" s="679"/>
      <c r="E138" s="207"/>
      <c r="F138" s="208">
        <f>C137</f>
        <v>0</v>
      </c>
      <c r="G138" s="207"/>
      <c r="H138" s="208">
        <f>I137</f>
        <v>0</v>
      </c>
      <c r="I138" s="680"/>
      <c r="J138" s="681"/>
      <c r="K138" s="682"/>
      <c r="L138" s="683"/>
      <c r="M138" s="683"/>
      <c r="N138" s="679"/>
      <c r="O138" s="635"/>
      <c r="P138" s="636"/>
      <c r="Q138" s="636"/>
      <c r="R138" s="636"/>
      <c r="S138" s="63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675">
        <f>IF($BE$3="４週",SUM(W138:AX138),IF($BE$3="暦月",SUM(W138:BA138),""))</f>
        <v>0</v>
      </c>
      <c r="BC138" s="676"/>
      <c r="BD138" s="677">
        <f>IF($BE$3="４週",BB138/4,IF($BE$3="暦月",(BB138/($BE$8/7)),""))</f>
        <v>0</v>
      </c>
      <c r="BE138" s="676"/>
      <c r="BF138" s="672"/>
      <c r="BG138" s="673"/>
      <c r="BH138" s="673"/>
      <c r="BI138" s="673"/>
      <c r="BJ138" s="674"/>
    </row>
    <row r="139" spans="2:62" ht="20.25" customHeight="1">
      <c r="B139" s="620">
        <f>B137+1</f>
        <v>62</v>
      </c>
      <c r="C139" s="670"/>
      <c r="D139" s="666"/>
      <c r="E139" s="163"/>
      <c r="F139" s="164"/>
      <c r="G139" s="163"/>
      <c r="H139" s="164"/>
      <c r="I139" s="660"/>
      <c r="J139" s="661"/>
      <c r="K139" s="664"/>
      <c r="L139" s="665"/>
      <c r="M139" s="665"/>
      <c r="N139" s="666"/>
      <c r="O139" s="635"/>
      <c r="P139" s="636"/>
      <c r="Q139" s="636"/>
      <c r="R139" s="636"/>
      <c r="S139" s="63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652"/>
      <c r="BC139" s="653"/>
      <c r="BD139" s="654"/>
      <c r="BE139" s="655"/>
      <c r="BF139" s="643"/>
      <c r="BG139" s="644"/>
      <c r="BH139" s="644"/>
      <c r="BI139" s="644"/>
      <c r="BJ139" s="645"/>
    </row>
    <row r="140" spans="2:62" ht="20.25" customHeight="1">
      <c r="B140" s="621"/>
      <c r="C140" s="678"/>
      <c r="D140" s="679"/>
      <c r="E140" s="207"/>
      <c r="F140" s="208">
        <f>C139</f>
        <v>0</v>
      </c>
      <c r="G140" s="207"/>
      <c r="H140" s="208">
        <f>I139</f>
        <v>0</v>
      </c>
      <c r="I140" s="680"/>
      <c r="J140" s="681"/>
      <c r="K140" s="682"/>
      <c r="L140" s="683"/>
      <c r="M140" s="683"/>
      <c r="N140" s="679"/>
      <c r="O140" s="635"/>
      <c r="P140" s="636"/>
      <c r="Q140" s="636"/>
      <c r="R140" s="636"/>
      <c r="S140" s="63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675">
        <f>IF($BE$3="４週",SUM(W140:AX140),IF($BE$3="暦月",SUM(W140:BA140),""))</f>
        <v>0</v>
      </c>
      <c r="BC140" s="676"/>
      <c r="BD140" s="677">
        <f>IF($BE$3="４週",BB140/4,IF($BE$3="暦月",(BB140/($BE$8/7)),""))</f>
        <v>0</v>
      </c>
      <c r="BE140" s="676"/>
      <c r="BF140" s="672"/>
      <c r="BG140" s="673"/>
      <c r="BH140" s="673"/>
      <c r="BI140" s="673"/>
      <c r="BJ140" s="674"/>
    </row>
    <row r="141" spans="2:62" ht="20.25" customHeight="1">
      <c r="B141" s="620">
        <f>B139+1</f>
        <v>63</v>
      </c>
      <c r="C141" s="670"/>
      <c r="D141" s="666"/>
      <c r="E141" s="163"/>
      <c r="F141" s="164"/>
      <c r="G141" s="163"/>
      <c r="H141" s="164"/>
      <c r="I141" s="660"/>
      <c r="J141" s="661"/>
      <c r="K141" s="664"/>
      <c r="L141" s="665"/>
      <c r="M141" s="665"/>
      <c r="N141" s="666"/>
      <c r="O141" s="635"/>
      <c r="P141" s="636"/>
      <c r="Q141" s="636"/>
      <c r="R141" s="636"/>
      <c r="S141" s="63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652"/>
      <c r="BC141" s="653"/>
      <c r="BD141" s="654"/>
      <c r="BE141" s="655"/>
      <c r="BF141" s="643"/>
      <c r="BG141" s="644"/>
      <c r="BH141" s="644"/>
      <c r="BI141" s="644"/>
      <c r="BJ141" s="645"/>
    </row>
    <row r="142" spans="2:62" ht="20.25" customHeight="1">
      <c r="B142" s="621"/>
      <c r="C142" s="678"/>
      <c r="D142" s="679"/>
      <c r="E142" s="207"/>
      <c r="F142" s="208">
        <f>C141</f>
        <v>0</v>
      </c>
      <c r="G142" s="207"/>
      <c r="H142" s="208">
        <f>I141</f>
        <v>0</v>
      </c>
      <c r="I142" s="680"/>
      <c r="J142" s="681"/>
      <c r="K142" s="682"/>
      <c r="L142" s="683"/>
      <c r="M142" s="683"/>
      <c r="N142" s="679"/>
      <c r="O142" s="635"/>
      <c r="P142" s="636"/>
      <c r="Q142" s="636"/>
      <c r="R142" s="636"/>
      <c r="S142" s="63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675">
        <f>IF($BE$3="４週",SUM(W142:AX142),IF($BE$3="暦月",SUM(W142:BA142),""))</f>
        <v>0</v>
      </c>
      <c r="BC142" s="676"/>
      <c r="BD142" s="677">
        <f>IF($BE$3="４週",BB142/4,IF($BE$3="暦月",(BB142/($BE$8/7)),""))</f>
        <v>0</v>
      </c>
      <c r="BE142" s="676"/>
      <c r="BF142" s="672"/>
      <c r="BG142" s="673"/>
      <c r="BH142" s="673"/>
      <c r="BI142" s="673"/>
      <c r="BJ142" s="674"/>
    </row>
    <row r="143" spans="2:62" ht="20.25" customHeight="1">
      <c r="B143" s="620">
        <f>B141+1</f>
        <v>64</v>
      </c>
      <c r="C143" s="670"/>
      <c r="D143" s="666"/>
      <c r="E143" s="163"/>
      <c r="F143" s="164"/>
      <c r="G143" s="163"/>
      <c r="H143" s="164"/>
      <c r="I143" s="660"/>
      <c r="J143" s="661"/>
      <c r="K143" s="664"/>
      <c r="L143" s="665"/>
      <c r="M143" s="665"/>
      <c r="N143" s="666"/>
      <c r="O143" s="635"/>
      <c r="P143" s="636"/>
      <c r="Q143" s="636"/>
      <c r="R143" s="636"/>
      <c r="S143" s="63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652"/>
      <c r="BC143" s="653"/>
      <c r="BD143" s="654"/>
      <c r="BE143" s="655"/>
      <c r="BF143" s="643"/>
      <c r="BG143" s="644"/>
      <c r="BH143" s="644"/>
      <c r="BI143" s="644"/>
      <c r="BJ143" s="645"/>
    </row>
    <row r="144" spans="2:62" ht="20.25" customHeight="1">
      <c r="B144" s="621"/>
      <c r="C144" s="678"/>
      <c r="D144" s="679"/>
      <c r="E144" s="207"/>
      <c r="F144" s="208">
        <f>C143</f>
        <v>0</v>
      </c>
      <c r="G144" s="207"/>
      <c r="H144" s="208">
        <f>I143</f>
        <v>0</v>
      </c>
      <c r="I144" s="680"/>
      <c r="J144" s="681"/>
      <c r="K144" s="682"/>
      <c r="L144" s="683"/>
      <c r="M144" s="683"/>
      <c r="N144" s="679"/>
      <c r="O144" s="635"/>
      <c r="P144" s="636"/>
      <c r="Q144" s="636"/>
      <c r="R144" s="636"/>
      <c r="S144" s="63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675">
        <f>IF($BE$3="４週",SUM(W144:AX144),IF($BE$3="暦月",SUM(W144:BA144),""))</f>
        <v>0</v>
      </c>
      <c r="BC144" s="676"/>
      <c r="BD144" s="677">
        <f>IF($BE$3="４週",BB144/4,IF($BE$3="暦月",(BB144/($BE$8/7)),""))</f>
        <v>0</v>
      </c>
      <c r="BE144" s="676"/>
      <c r="BF144" s="672"/>
      <c r="BG144" s="673"/>
      <c r="BH144" s="673"/>
      <c r="BI144" s="673"/>
      <c r="BJ144" s="674"/>
    </row>
    <row r="145" spans="2:62" ht="20.25" customHeight="1">
      <c r="B145" s="620">
        <f>B143+1</f>
        <v>65</v>
      </c>
      <c r="C145" s="670"/>
      <c r="D145" s="666"/>
      <c r="E145" s="163"/>
      <c r="F145" s="164"/>
      <c r="G145" s="163"/>
      <c r="H145" s="164"/>
      <c r="I145" s="660"/>
      <c r="J145" s="661"/>
      <c r="K145" s="664"/>
      <c r="L145" s="665"/>
      <c r="M145" s="665"/>
      <c r="N145" s="666"/>
      <c r="O145" s="635"/>
      <c r="P145" s="636"/>
      <c r="Q145" s="636"/>
      <c r="R145" s="636"/>
      <c r="S145" s="63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652"/>
      <c r="BC145" s="653"/>
      <c r="BD145" s="654"/>
      <c r="BE145" s="655"/>
      <c r="BF145" s="643"/>
      <c r="BG145" s="644"/>
      <c r="BH145" s="644"/>
      <c r="BI145" s="644"/>
      <c r="BJ145" s="645"/>
    </row>
    <row r="146" spans="2:62" ht="20.25" customHeight="1">
      <c r="B146" s="621"/>
      <c r="C146" s="678"/>
      <c r="D146" s="679"/>
      <c r="E146" s="207"/>
      <c r="F146" s="208">
        <f>C145</f>
        <v>0</v>
      </c>
      <c r="G146" s="207"/>
      <c r="H146" s="208">
        <f>I145</f>
        <v>0</v>
      </c>
      <c r="I146" s="680"/>
      <c r="J146" s="681"/>
      <c r="K146" s="682"/>
      <c r="L146" s="683"/>
      <c r="M146" s="683"/>
      <c r="N146" s="679"/>
      <c r="O146" s="635"/>
      <c r="P146" s="636"/>
      <c r="Q146" s="636"/>
      <c r="R146" s="636"/>
      <c r="S146" s="63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675">
        <f>IF($BE$3="４週",SUM(W146:AX146),IF($BE$3="暦月",SUM(W146:BA146),""))</f>
        <v>0</v>
      </c>
      <c r="BC146" s="676"/>
      <c r="BD146" s="677">
        <f>IF($BE$3="４週",BB146/4,IF($BE$3="暦月",(BB146/($BE$8/7)),""))</f>
        <v>0</v>
      </c>
      <c r="BE146" s="676"/>
      <c r="BF146" s="672"/>
      <c r="BG146" s="673"/>
      <c r="BH146" s="673"/>
      <c r="BI146" s="673"/>
      <c r="BJ146" s="674"/>
    </row>
    <row r="147" spans="2:62" ht="20.25" customHeight="1">
      <c r="B147" s="620">
        <f>B145+1</f>
        <v>66</v>
      </c>
      <c r="C147" s="670"/>
      <c r="D147" s="666"/>
      <c r="E147" s="163"/>
      <c r="F147" s="164"/>
      <c r="G147" s="163"/>
      <c r="H147" s="164"/>
      <c r="I147" s="660"/>
      <c r="J147" s="661"/>
      <c r="K147" s="664"/>
      <c r="L147" s="665"/>
      <c r="M147" s="665"/>
      <c r="N147" s="666"/>
      <c r="O147" s="635"/>
      <c r="P147" s="636"/>
      <c r="Q147" s="636"/>
      <c r="R147" s="636"/>
      <c r="S147" s="63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652"/>
      <c r="BC147" s="653"/>
      <c r="BD147" s="654"/>
      <c r="BE147" s="655"/>
      <c r="BF147" s="643"/>
      <c r="BG147" s="644"/>
      <c r="BH147" s="644"/>
      <c r="BI147" s="644"/>
      <c r="BJ147" s="645"/>
    </row>
    <row r="148" spans="2:62" ht="20.25" customHeight="1">
      <c r="B148" s="621"/>
      <c r="C148" s="678"/>
      <c r="D148" s="679"/>
      <c r="E148" s="207"/>
      <c r="F148" s="208">
        <f>C147</f>
        <v>0</v>
      </c>
      <c r="G148" s="207"/>
      <c r="H148" s="208">
        <f>I147</f>
        <v>0</v>
      </c>
      <c r="I148" s="680"/>
      <c r="J148" s="681"/>
      <c r="K148" s="682"/>
      <c r="L148" s="683"/>
      <c r="M148" s="683"/>
      <c r="N148" s="679"/>
      <c r="O148" s="635"/>
      <c r="P148" s="636"/>
      <c r="Q148" s="636"/>
      <c r="R148" s="636"/>
      <c r="S148" s="63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675">
        <f>IF($BE$3="４週",SUM(W148:AX148),IF($BE$3="暦月",SUM(W148:BA148),""))</f>
        <v>0</v>
      </c>
      <c r="BC148" s="676"/>
      <c r="BD148" s="677">
        <f>IF($BE$3="４週",BB148/4,IF($BE$3="暦月",(BB148/($BE$8/7)),""))</f>
        <v>0</v>
      </c>
      <c r="BE148" s="676"/>
      <c r="BF148" s="672"/>
      <c r="BG148" s="673"/>
      <c r="BH148" s="673"/>
      <c r="BI148" s="673"/>
      <c r="BJ148" s="674"/>
    </row>
    <row r="149" spans="2:62" ht="20.25" customHeight="1">
      <c r="B149" s="620">
        <f>B147+1</f>
        <v>67</v>
      </c>
      <c r="C149" s="670"/>
      <c r="D149" s="666"/>
      <c r="E149" s="163"/>
      <c r="F149" s="164"/>
      <c r="G149" s="163"/>
      <c r="H149" s="164"/>
      <c r="I149" s="660"/>
      <c r="J149" s="661"/>
      <c r="K149" s="664"/>
      <c r="L149" s="665"/>
      <c r="M149" s="665"/>
      <c r="N149" s="666"/>
      <c r="O149" s="635"/>
      <c r="P149" s="636"/>
      <c r="Q149" s="636"/>
      <c r="R149" s="636"/>
      <c r="S149" s="63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652"/>
      <c r="BC149" s="653"/>
      <c r="BD149" s="654"/>
      <c r="BE149" s="655"/>
      <c r="BF149" s="643"/>
      <c r="BG149" s="644"/>
      <c r="BH149" s="644"/>
      <c r="BI149" s="644"/>
      <c r="BJ149" s="645"/>
    </row>
    <row r="150" spans="2:62" ht="20.25" customHeight="1">
      <c r="B150" s="621"/>
      <c r="C150" s="678"/>
      <c r="D150" s="679"/>
      <c r="E150" s="207"/>
      <c r="F150" s="208">
        <f>C149</f>
        <v>0</v>
      </c>
      <c r="G150" s="207"/>
      <c r="H150" s="208">
        <f>I149</f>
        <v>0</v>
      </c>
      <c r="I150" s="680"/>
      <c r="J150" s="681"/>
      <c r="K150" s="682"/>
      <c r="L150" s="683"/>
      <c r="M150" s="683"/>
      <c r="N150" s="679"/>
      <c r="O150" s="635"/>
      <c r="P150" s="636"/>
      <c r="Q150" s="636"/>
      <c r="R150" s="636"/>
      <c r="S150" s="63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675">
        <f>IF($BE$3="４週",SUM(W150:AX150),IF($BE$3="暦月",SUM(W150:BA150),""))</f>
        <v>0</v>
      </c>
      <c r="BC150" s="676"/>
      <c r="BD150" s="677">
        <f>IF($BE$3="４週",BB150/4,IF($BE$3="暦月",(BB150/($BE$8/7)),""))</f>
        <v>0</v>
      </c>
      <c r="BE150" s="676"/>
      <c r="BF150" s="672"/>
      <c r="BG150" s="673"/>
      <c r="BH150" s="673"/>
      <c r="BI150" s="673"/>
      <c r="BJ150" s="674"/>
    </row>
    <row r="151" spans="2:62" ht="20.25" customHeight="1">
      <c r="B151" s="620">
        <f>B149+1</f>
        <v>68</v>
      </c>
      <c r="C151" s="670"/>
      <c r="D151" s="666"/>
      <c r="E151" s="163"/>
      <c r="F151" s="164"/>
      <c r="G151" s="163"/>
      <c r="H151" s="164"/>
      <c r="I151" s="660"/>
      <c r="J151" s="661"/>
      <c r="K151" s="664"/>
      <c r="L151" s="665"/>
      <c r="M151" s="665"/>
      <c r="N151" s="666"/>
      <c r="O151" s="635"/>
      <c r="P151" s="636"/>
      <c r="Q151" s="636"/>
      <c r="R151" s="636"/>
      <c r="S151" s="63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652"/>
      <c r="BC151" s="653"/>
      <c r="BD151" s="654"/>
      <c r="BE151" s="655"/>
      <c r="BF151" s="643"/>
      <c r="BG151" s="644"/>
      <c r="BH151" s="644"/>
      <c r="BI151" s="644"/>
      <c r="BJ151" s="645"/>
    </row>
    <row r="152" spans="2:62" ht="20.25" customHeight="1">
      <c r="B152" s="621"/>
      <c r="C152" s="678"/>
      <c r="D152" s="679"/>
      <c r="E152" s="207"/>
      <c r="F152" s="208">
        <f>C151</f>
        <v>0</v>
      </c>
      <c r="G152" s="207"/>
      <c r="H152" s="208">
        <f>I151</f>
        <v>0</v>
      </c>
      <c r="I152" s="680"/>
      <c r="J152" s="681"/>
      <c r="K152" s="682"/>
      <c r="L152" s="683"/>
      <c r="M152" s="683"/>
      <c r="N152" s="679"/>
      <c r="O152" s="635"/>
      <c r="P152" s="636"/>
      <c r="Q152" s="636"/>
      <c r="R152" s="636"/>
      <c r="S152" s="63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675">
        <f>IF($BE$3="４週",SUM(W152:AX152),IF($BE$3="暦月",SUM(W152:BA152),""))</f>
        <v>0</v>
      </c>
      <c r="BC152" s="676"/>
      <c r="BD152" s="677">
        <f>IF($BE$3="４週",BB152/4,IF($BE$3="暦月",(BB152/($BE$8/7)),""))</f>
        <v>0</v>
      </c>
      <c r="BE152" s="676"/>
      <c r="BF152" s="672"/>
      <c r="BG152" s="673"/>
      <c r="BH152" s="673"/>
      <c r="BI152" s="673"/>
      <c r="BJ152" s="674"/>
    </row>
    <row r="153" spans="2:62" ht="20.25" customHeight="1">
      <c r="B153" s="620">
        <f>B151+1</f>
        <v>69</v>
      </c>
      <c r="C153" s="670"/>
      <c r="D153" s="666"/>
      <c r="E153" s="163"/>
      <c r="F153" s="164"/>
      <c r="G153" s="163"/>
      <c r="H153" s="164"/>
      <c r="I153" s="660"/>
      <c r="J153" s="661"/>
      <c r="K153" s="664"/>
      <c r="L153" s="665"/>
      <c r="M153" s="665"/>
      <c r="N153" s="666"/>
      <c r="O153" s="635"/>
      <c r="P153" s="636"/>
      <c r="Q153" s="636"/>
      <c r="R153" s="636"/>
      <c r="S153" s="63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652"/>
      <c r="BC153" s="653"/>
      <c r="BD153" s="654"/>
      <c r="BE153" s="655"/>
      <c r="BF153" s="643"/>
      <c r="BG153" s="644"/>
      <c r="BH153" s="644"/>
      <c r="BI153" s="644"/>
      <c r="BJ153" s="645"/>
    </row>
    <row r="154" spans="2:62" ht="20.25" customHeight="1">
      <c r="B154" s="621"/>
      <c r="C154" s="678"/>
      <c r="D154" s="679"/>
      <c r="E154" s="207"/>
      <c r="F154" s="208">
        <f>C153</f>
        <v>0</v>
      </c>
      <c r="G154" s="207"/>
      <c r="H154" s="208">
        <f>I153</f>
        <v>0</v>
      </c>
      <c r="I154" s="680"/>
      <c r="J154" s="681"/>
      <c r="K154" s="682"/>
      <c r="L154" s="683"/>
      <c r="M154" s="683"/>
      <c r="N154" s="679"/>
      <c r="O154" s="635"/>
      <c r="P154" s="636"/>
      <c r="Q154" s="636"/>
      <c r="R154" s="636"/>
      <c r="S154" s="63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675">
        <f>IF($BE$3="４週",SUM(W154:AX154),IF($BE$3="暦月",SUM(W154:BA154),""))</f>
        <v>0</v>
      </c>
      <c r="BC154" s="676"/>
      <c r="BD154" s="677">
        <f>IF($BE$3="４週",BB154/4,IF($BE$3="暦月",(BB154/($BE$8/7)),""))</f>
        <v>0</v>
      </c>
      <c r="BE154" s="676"/>
      <c r="BF154" s="672"/>
      <c r="BG154" s="673"/>
      <c r="BH154" s="673"/>
      <c r="BI154" s="673"/>
      <c r="BJ154" s="674"/>
    </row>
    <row r="155" spans="2:62" ht="20.25" customHeight="1">
      <c r="B155" s="620">
        <f>B153+1</f>
        <v>70</v>
      </c>
      <c r="C155" s="670"/>
      <c r="D155" s="666"/>
      <c r="E155" s="163"/>
      <c r="F155" s="164"/>
      <c r="G155" s="163"/>
      <c r="H155" s="164"/>
      <c r="I155" s="660"/>
      <c r="J155" s="661"/>
      <c r="K155" s="664"/>
      <c r="L155" s="665"/>
      <c r="M155" s="665"/>
      <c r="N155" s="666"/>
      <c r="O155" s="635"/>
      <c r="P155" s="636"/>
      <c r="Q155" s="636"/>
      <c r="R155" s="636"/>
      <c r="S155" s="63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652"/>
      <c r="BC155" s="653"/>
      <c r="BD155" s="654"/>
      <c r="BE155" s="655"/>
      <c r="BF155" s="643"/>
      <c r="BG155" s="644"/>
      <c r="BH155" s="644"/>
      <c r="BI155" s="644"/>
      <c r="BJ155" s="645"/>
    </row>
    <row r="156" spans="2:62" ht="20.25" customHeight="1">
      <c r="B156" s="621"/>
      <c r="C156" s="678"/>
      <c r="D156" s="679"/>
      <c r="E156" s="207"/>
      <c r="F156" s="208">
        <f>C155</f>
        <v>0</v>
      </c>
      <c r="G156" s="207"/>
      <c r="H156" s="208">
        <f>I155</f>
        <v>0</v>
      </c>
      <c r="I156" s="680"/>
      <c r="J156" s="681"/>
      <c r="K156" s="682"/>
      <c r="L156" s="683"/>
      <c r="M156" s="683"/>
      <c r="N156" s="679"/>
      <c r="O156" s="635"/>
      <c r="P156" s="636"/>
      <c r="Q156" s="636"/>
      <c r="R156" s="636"/>
      <c r="S156" s="63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675">
        <f>IF($BE$3="４週",SUM(W156:AX156),IF($BE$3="暦月",SUM(W156:BA156),""))</f>
        <v>0</v>
      </c>
      <c r="BC156" s="676"/>
      <c r="BD156" s="677">
        <f>IF($BE$3="４週",BB156/4,IF($BE$3="暦月",(BB156/($BE$8/7)),""))</f>
        <v>0</v>
      </c>
      <c r="BE156" s="676"/>
      <c r="BF156" s="672"/>
      <c r="BG156" s="673"/>
      <c r="BH156" s="673"/>
      <c r="BI156" s="673"/>
      <c r="BJ156" s="674"/>
    </row>
    <row r="157" spans="2:62" ht="20.25" customHeight="1">
      <c r="B157" s="620">
        <f>B155+1</f>
        <v>71</v>
      </c>
      <c r="C157" s="670"/>
      <c r="D157" s="666"/>
      <c r="E157" s="163"/>
      <c r="F157" s="164"/>
      <c r="G157" s="163"/>
      <c r="H157" s="164"/>
      <c r="I157" s="660"/>
      <c r="J157" s="661"/>
      <c r="K157" s="664"/>
      <c r="L157" s="665"/>
      <c r="M157" s="665"/>
      <c r="N157" s="666"/>
      <c r="O157" s="635"/>
      <c r="P157" s="636"/>
      <c r="Q157" s="636"/>
      <c r="R157" s="636"/>
      <c r="S157" s="63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652"/>
      <c r="BC157" s="653"/>
      <c r="BD157" s="654"/>
      <c r="BE157" s="655"/>
      <c r="BF157" s="643"/>
      <c r="BG157" s="644"/>
      <c r="BH157" s="644"/>
      <c r="BI157" s="644"/>
      <c r="BJ157" s="645"/>
    </row>
    <row r="158" spans="2:62" ht="20.25" customHeight="1">
      <c r="B158" s="621"/>
      <c r="C158" s="678"/>
      <c r="D158" s="679"/>
      <c r="E158" s="207"/>
      <c r="F158" s="208">
        <f>C157</f>
        <v>0</v>
      </c>
      <c r="G158" s="207"/>
      <c r="H158" s="208">
        <f>I157</f>
        <v>0</v>
      </c>
      <c r="I158" s="680"/>
      <c r="J158" s="681"/>
      <c r="K158" s="682"/>
      <c r="L158" s="683"/>
      <c r="M158" s="683"/>
      <c r="N158" s="679"/>
      <c r="O158" s="635"/>
      <c r="P158" s="636"/>
      <c r="Q158" s="636"/>
      <c r="R158" s="636"/>
      <c r="S158" s="63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675">
        <f>IF($BE$3="４週",SUM(W158:AX158),IF($BE$3="暦月",SUM(W158:BA158),""))</f>
        <v>0</v>
      </c>
      <c r="BC158" s="676"/>
      <c r="BD158" s="677">
        <f>IF($BE$3="４週",BB158/4,IF($BE$3="暦月",(BB158/($BE$8/7)),""))</f>
        <v>0</v>
      </c>
      <c r="BE158" s="676"/>
      <c r="BF158" s="672"/>
      <c r="BG158" s="673"/>
      <c r="BH158" s="673"/>
      <c r="BI158" s="673"/>
      <c r="BJ158" s="674"/>
    </row>
    <row r="159" spans="2:62" ht="20.25" customHeight="1">
      <c r="B159" s="620">
        <f>B157+1</f>
        <v>72</v>
      </c>
      <c r="C159" s="670"/>
      <c r="D159" s="666"/>
      <c r="E159" s="163"/>
      <c r="F159" s="164"/>
      <c r="G159" s="163"/>
      <c r="H159" s="164"/>
      <c r="I159" s="660"/>
      <c r="J159" s="661"/>
      <c r="K159" s="664"/>
      <c r="L159" s="665"/>
      <c r="M159" s="665"/>
      <c r="N159" s="666"/>
      <c r="O159" s="635"/>
      <c r="P159" s="636"/>
      <c r="Q159" s="636"/>
      <c r="R159" s="636"/>
      <c r="S159" s="63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652"/>
      <c r="BC159" s="653"/>
      <c r="BD159" s="654"/>
      <c r="BE159" s="655"/>
      <c r="BF159" s="643"/>
      <c r="BG159" s="644"/>
      <c r="BH159" s="644"/>
      <c r="BI159" s="644"/>
      <c r="BJ159" s="645"/>
    </row>
    <row r="160" spans="2:62" ht="20.25" customHeight="1">
      <c r="B160" s="621"/>
      <c r="C160" s="678"/>
      <c r="D160" s="679"/>
      <c r="E160" s="207"/>
      <c r="F160" s="208">
        <f>C159</f>
        <v>0</v>
      </c>
      <c r="G160" s="207"/>
      <c r="H160" s="208">
        <f>I159</f>
        <v>0</v>
      </c>
      <c r="I160" s="680"/>
      <c r="J160" s="681"/>
      <c r="K160" s="682"/>
      <c r="L160" s="683"/>
      <c r="M160" s="683"/>
      <c r="N160" s="679"/>
      <c r="O160" s="635"/>
      <c r="P160" s="636"/>
      <c r="Q160" s="636"/>
      <c r="R160" s="636"/>
      <c r="S160" s="63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675">
        <f>IF($BE$3="４週",SUM(W160:AX160),IF($BE$3="暦月",SUM(W160:BA160),""))</f>
        <v>0</v>
      </c>
      <c r="BC160" s="676"/>
      <c r="BD160" s="677">
        <f>IF($BE$3="４週",BB160/4,IF($BE$3="暦月",(BB160/($BE$8/7)),""))</f>
        <v>0</v>
      </c>
      <c r="BE160" s="676"/>
      <c r="BF160" s="672"/>
      <c r="BG160" s="673"/>
      <c r="BH160" s="673"/>
      <c r="BI160" s="673"/>
      <c r="BJ160" s="674"/>
    </row>
    <row r="161" spans="2:62" ht="20.25" customHeight="1">
      <c r="B161" s="620">
        <f>B159+1</f>
        <v>73</v>
      </c>
      <c r="C161" s="670"/>
      <c r="D161" s="666"/>
      <c r="E161" s="163"/>
      <c r="F161" s="164"/>
      <c r="G161" s="163"/>
      <c r="H161" s="164"/>
      <c r="I161" s="660"/>
      <c r="J161" s="661"/>
      <c r="K161" s="664"/>
      <c r="L161" s="665"/>
      <c r="M161" s="665"/>
      <c r="N161" s="666"/>
      <c r="O161" s="635"/>
      <c r="P161" s="636"/>
      <c r="Q161" s="636"/>
      <c r="R161" s="636"/>
      <c r="S161" s="63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652"/>
      <c r="BC161" s="653"/>
      <c r="BD161" s="654"/>
      <c r="BE161" s="655"/>
      <c r="BF161" s="643"/>
      <c r="BG161" s="644"/>
      <c r="BH161" s="644"/>
      <c r="BI161" s="644"/>
      <c r="BJ161" s="645"/>
    </row>
    <row r="162" spans="2:62" ht="20.25" customHeight="1">
      <c r="B162" s="621"/>
      <c r="C162" s="678"/>
      <c r="D162" s="679"/>
      <c r="E162" s="207"/>
      <c r="F162" s="208">
        <f>C161</f>
        <v>0</v>
      </c>
      <c r="G162" s="207"/>
      <c r="H162" s="208">
        <f>I161</f>
        <v>0</v>
      </c>
      <c r="I162" s="680"/>
      <c r="J162" s="681"/>
      <c r="K162" s="682"/>
      <c r="L162" s="683"/>
      <c r="M162" s="683"/>
      <c r="N162" s="679"/>
      <c r="O162" s="635"/>
      <c r="P162" s="636"/>
      <c r="Q162" s="636"/>
      <c r="R162" s="636"/>
      <c r="S162" s="63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675">
        <f>IF($BE$3="４週",SUM(W162:AX162),IF($BE$3="暦月",SUM(W162:BA162),""))</f>
        <v>0</v>
      </c>
      <c r="BC162" s="676"/>
      <c r="BD162" s="677">
        <f>IF($BE$3="４週",BB162/4,IF($BE$3="暦月",(BB162/($BE$8/7)),""))</f>
        <v>0</v>
      </c>
      <c r="BE162" s="676"/>
      <c r="BF162" s="672"/>
      <c r="BG162" s="673"/>
      <c r="BH162" s="673"/>
      <c r="BI162" s="673"/>
      <c r="BJ162" s="674"/>
    </row>
    <row r="163" spans="2:62" ht="20.25" customHeight="1">
      <c r="B163" s="620">
        <f>B161+1</f>
        <v>74</v>
      </c>
      <c r="C163" s="670"/>
      <c r="D163" s="666"/>
      <c r="E163" s="163"/>
      <c r="F163" s="164"/>
      <c r="G163" s="163"/>
      <c r="H163" s="164"/>
      <c r="I163" s="660"/>
      <c r="J163" s="661"/>
      <c r="K163" s="664"/>
      <c r="L163" s="665"/>
      <c r="M163" s="665"/>
      <c r="N163" s="666"/>
      <c r="O163" s="635"/>
      <c r="P163" s="636"/>
      <c r="Q163" s="636"/>
      <c r="R163" s="636"/>
      <c r="S163" s="63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652"/>
      <c r="BC163" s="653"/>
      <c r="BD163" s="654"/>
      <c r="BE163" s="655"/>
      <c r="BF163" s="643"/>
      <c r="BG163" s="644"/>
      <c r="BH163" s="644"/>
      <c r="BI163" s="644"/>
      <c r="BJ163" s="645"/>
    </row>
    <row r="164" spans="2:62" ht="20.25" customHeight="1">
      <c r="B164" s="621"/>
      <c r="C164" s="678"/>
      <c r="D164" s="679"/>
      <c r="E164" s="207"/>
      <c r="F164" s="208">
        <f>C163</f>
        <v>0</v>
      </c>
      <c r="G164" s="207"/>
      <c r="H164" s="208">
        <f>I163</f>
        <v>0</v>
      </c>
      <c r="I164" s="680"/>
      <c r="J164" s="681"/>
      <c r="K164" s="682"/>
      <c r="L164" s="683"/>
      <c r="M164" s="683"/>
      <c r="N164" s="679"/>
      <c r="O164" s="635"/>
      <c r="P164" s="636"/>
      <c r="Q164" s="636"/>
      <c r="R164" s="636"/>
      <c r="S164" s="63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675">
        <f>IF($BE$3="４週",SUM(W164:AX164),IF($BE$3="暦月",SUM(W164:BA164),""))</f>
        <v>0</v>
      </c>
      <c r="BC164" s="676"/>
      <c r="BD164" s="677">
        <f>IF($BE$3="４週",BB164/4,IF($BE$3="暦月",(BB164/($BE$8/7)),""))</f>
        <v>0</v>
      </c>
      <c r="BE164" s="676"/>
      <c r="BF164" s="672"/>
      <c r="BG164" s="673"/>
      <c r="BH164" s="673"/>
      <c r="BI164" s="673"/>
      <c r="BJ164" s="674"/>
    </row>
    <row r="165" spans="2:62" ht="20.25" customHeight="1">
      <c r="B165" s="620">
        <f>B163+1</f>
        <v>75</v>
      </c>
      <c r="C165" s="670"/>
      <c r="D165" s="666"/>
      <c r="E165" s="163"/>
      <c r="F165" s="164"/>
      <c r="G165" s="163"/>
      <c r="H165" s="164"/>
      <c r="I165" s="660"/>
      <c r="J165" s="661"/>
      <c r="K165" s="664"/>
      <c r="L165" s="665"/>
      <c r="M165" s="665"/>
      <c r="N165" s="666"/>
      <c r="O165" s="635"/>
      <c r="P165" s="636"/>
      <c r="Q165" s="636"/>
      <c r="R165" s="636"/>
      <c r="S165" s="63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652"/>
      <c r="BC165" s="653"/>
      <c r="BD165" s="654"/>
      <c r="BE165" s="655"/>
      <c r="BF165" s="643"/>
      <c r="BG165" s="644"/>
      <c r="BH165" s="644"/>
      <c r="BI165" s="644"/>
      <c r="BJ165" s="645"/>
    </row>
    <row r="166" spans="2:62" ht="20.25" customHeight="1">
      <c r="B166" s="621"/>
      <c r="C166" s="678"/>
      <c r="D166" s="679"/>
      <c r="E166" s="207"/>
      <c r="F166" s="208">
        <f>C165</f>
        <v>0</v>
      </c>
      <c r="G166" s="207"/>
      <c r="H166" s="208">
        <f>I165</f>
        <v>0</v>
      </c>
      <c r="I166" s="680"/>
      <c r="J166" s="681"/>
      <c r="K166" s="682"/>
      <c r="L166" s="683"/>
      <c r="M166" s="683"/>
      <c r="N166" s="679"/>
      <c r="O166" s="635"/>
      <c r="P166" s="636"/>
      <c r="Q166" s="636"/>
      <c r="R166" s="636"/>
      <c r="S166" s="63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675">
        <f>IF($BE$3="４週",SUM(W166:AX166),IF($BE$3="暦月",SUM(W166:BA166),""))</f>
        <v>0</v>
      </c>
      <c r="BC166" s="676"/>
      <c r="BD166" s="677">
        <f>IF($BE$3="４週",BB166/4,IF($BE$3="暦月",(BB166/($BE$8/7)),""))</f>
        <v>0</v>
      </c>
      <c r="BE166" s="676"/>
      <c r="BF166" s="672"/>
      <c r="BG166" s="673"/>
      <c r="BH166" s="673"/>
      <c r="BI166" s="673"/>
      <c r="BJ166" s="674"/>
    </row>
    <row r="167" spans="2:62" ht="20.25" customHeight="1">
      <c r="B167" s="620">
        <f>B165+1</f>
        <v>76</v>
      </c>
      <c r="C167" s="670"/>
      <c r="D167" s="666"/>
      <c r="E167" s="163"/>
      <c r="F167" s="164"/>
      <c r="G167" s="163"/>
      <c r="H167" s="164"/>
      <c r="I167" s="660"/>
      <c r="J167" s="661"/>
      <c r="K167" s="664"/>
      <c r="L167" s="665"/>
      <c r="M167" s="665"/>
      <c r="N167" s="666"/>
      <c r="O167" s="635"/>
      <c r="P167" s="636"/>
      <c r="Q167" s="636"/>
      <c r="R167" s="636"/>
      <c r="S167" s="63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652"/>
      <c r="BC167" s="653"/>
      <c r="BD167" s="654"/>
      <c r="BE167" s="655"/>
      <c r="BF167" s="643"/>
      <c r="BG167" s="644"/>
      <c r="BH167" s="644"/>
      <c r="BI167" s="644"/>
      <c r="BJ167" s="645"/>
    </row>
    <row r="168" spans="2:62" ht="20.25" customHeight="1">
      <c r="B168" s="621"/>
      <c r="C168" s="678"/>
      <c r="D168" s="679"/>
      <c r="E168" s="207"/>
      <c r="F168" s="208">
        <f>C167</f>
        <v>0</v>
      </c>
      <c r="G168" s="207"/>
      <c r="H168" s="208">
        <f>I167</f>
        <v>0</v>
      </c>
      <c r="I168" s="680"/>
      <c r="J168" s="681"/>
      <c r="K168" s="682"/>
      <c r="L168" s="683"/>
      <c r="M168" s="683"/>
      <c r="N168" s="679"/>
      <c r="O168" s="635"/>
      <c r="P168" s="636"/>
      <c r="Q168" s="636"/>
      <c r="R168" s="636"/>
      <c r="S168" s="63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675">
        <f>IF($BE$3="４週",SUM(W168:AX168),IF($BE$3="暦月",SUM(W168:BA168),""))</f>
        <v>0</v>
      </c>
      <c r="BC168" s="676"/>
      <c r="BD168" s="677">
        <f>IF($BE$3="４週",BB168/4,IF($BE$3="暦月",(BB168/($BE$8/7)),""))</f>
        <v>0</v>
      </c>
      <c r="BE168" s="676"/>
      <c r="BF168" s="672"/>
      <c r="BG168" s="673"/>
      <c r="BH168" s="673"/>
      <c r="BI168" s="673"/>
      <c r="BJ168" s="674"/>
    </row>
    <row r="169" spans="2:62" ht="20.25" customHeight="1">
      <c r="B169" s="620">
        <f>B167+1</f>
        <v>77</v>
      </c>
      <c r="C169" s="670"/>
      <c r="D169" s="666"/>
      <c r="E169" s="163"/>
      <c r="F169" s="164"/>
      <c r="G169" s="163"/>
      <c r="H169" s="164"/>
      <c r="I169" s="660"/>
      <c r="J169" s="661"/>
      <c r="K169" s="664"/>
      <c r="L169" s="665"/>
      <c r="M169" s="665"/>
      <c r="N169" s="666"/>
      <c r="O169" s="635"/>
      <c r="P169" s="636"/>
      <c r="Q169" s="636"/>
      <c r="R169" s="636"/>
      <c r="S169" s="63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652"/>
      <c r="BC169" s="653"/>
      <c r="BD169" s="654"/>
      <c r="BE169" s="655"/>
      <c r="BF169" s="643"/>
      <c r="BG169" s="644"/>
      <c r="BH169" s="644"/>
      <c r="BI169" s="644"/>
      <c r="BJ169" s="645"/>
    </row>
    <row r="170" spans="2:62" ht="20.25" customHeight="1">
      <c r="B170" s="621"/>
      <c r="C170" s="678"/>
      <c r="D170" s="679"/>
      <c r="E170" s="207"/>
      <c r="F170" s="208">
        <f>C169</f>
        <v>0</v>
      </c>
      <c r="G170" s="207"/>
      <c r="H170" s="208">
        <f>I169</f>
        <v>0</v>
      </c>
      <c r="I170" s="680"/>
      <c r="J170" s="681"/>
      <c r="K170" s="682"/>
      <c r="L170" s="683"/>
      <c r="M170" s="683"/>
      <c r="N170" s="679"/>
      <c r="O170" s="635"/>
      <c r="P170" s="636"/>
      <c r="Q170" s="636"/>
      <c r="R170" s="636"/>
      <c r="S170" s="63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675">
        <f>IF($BE$3="４週",SUM(W170:AX170),IF($BE$3="暦月",SUM(W170:BA170),""))</f>
        <v>0</v>
      </c>
      <c r="BC170" s="676"/>
      <c r="BD170" s="677">
        <f>IF($BE$3="４週",BB170/4,IF($BE$3="暦月",(BB170/($BE$8/7)),""))</f>
        <v>0</v>
      </c>
      <c r="BE170" s="676"/>
      <c r="BF170" s="672"/>
      <c r="BG170" s="673"/>
      <c r="BH170" s="673"/>
      <c r="BI170" s="673"/>
      <c r="BJ170" s="674"/>
    </row>
    <row r="171" spans="2:62" ht="20.25" customHeight="1">
      <c r="B171" s="620">
        <f>B169+1</f>
        <v>78</v>
      </c>
      <c r="C171" s="670"/>
      <c r="D171" s="666"/>
      <c r="E171" s="163"/>
      <c r="F171" s="164"/>
      <c r="G171" s="163"/>
      <c r="H171" s="164"/>
      <c r="I171" s="660"/>
      <c r="J171" s="661"/>
      <c r="K171" s="664"/>
      <c r="L171" s="665"/>
      <c r="M171" s="665"/>
      <c r="N171" s="666"/>
      <c r="O171" s="635"/>
      <c r="P171" s="636"/>
      <c r="Q171" s="636"/>
      <c r="R171" s="636"/>
      <c r="S171" s="63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652"/>
      <c r="BC171" s="653"/>
      <c r="BD171" s="654"/>
      <c r="BE171" s="655"/>
      <c r="BF171" s="643"/>
      <c r="BG171" s="644"/>
      <c r="BH171" s="644"/>
      <c r="BI171" s="644"/>
      <c r="BJ171" s="645"/>
    </row>
    <row r="172" spans="2:62" ht="20.25" customHeight="1">
      <c r="B172" s="621"/>
      <c r="C172" s="678"/>
      <c r="D172" s="679"/>
      <c r="E172" s="207"/>
      <c r="F172" s="208">
        <f>C171</f>
        <v>0</v>
      </c>
      <c r="G172" s="207"/>
      <c r="H172" s="208">
        <f>I171</f>
        <v>0</v>
      </c>
      <c r="I172" s="680"/>
      <c r="J172" s="681"/>
      <c r="K172" s="682"/>
      <c r="L172" s="683"/>
      <c r="M172" s="683"/>
      <c r="N172" s="679"/>
      <c r="O172" s="635"/>
      <c r="P172" s="636"/>
      <c r="Q172" s="636"/>
      <c r="R172" s="636"/>
      <c r="S172" s="63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675">
        <f>IF($BE$3="４週",SUM(W172:AX172),IF($BE$3="暦月",SUM(W172:BA172),""))</f>
        <v>0</v>
      </c>
      <c r="BC172" s="676"/>
      <c r="BD172" s="677">
        <f>IF($BE$3="４週",BB172/4,IF($BE$3="暦月",(BB172/($BE$8/7)),""))</f>
        <v>0</v>
      </c>
      <c r="BE172" s="676"/>
      <c r="BF172" s="672"/>
      <c r="BG172" s="673"/>
      <c r="BH172" s="673"/>
      <c r="BI172" s="673"/>
      <c r="BJ172" s="674"/>
    </row>
    <row r="173" spans="2:62" ht="20.25" customHeight="1">
      <c r="B173" s="620">
        <f>B171+1</f>
        <v>79</v>
      </c>
      <c r="C173" s="670"/>
      <c r="D173" s="666"/>
      <c r="E173" s="163"/>
      <c r="F173" s="164"/>
      <c r="G173" s="163"/>
      <c r="H173" s="164"/>
      <c r="I173" s="660"/>
      <c r="J173" s="661"/>
      <c r="K173" s="664"/>
      <c r="L173" s="665"/>
      <c r="M173" s="665"/>
      <c r="N173" s="666"/>
      <c r="O173" s="635"/>
      <c r="P173" s="636"/>
      <c r="Q173" s="636"/>
      <c r="R173" s="636"/>
      <c r="S173" s="63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652"/>
      <c r="BC173" s="653"/>
      <c r="BD173" s="654"/>
      <c r="BE173" s="655"/>
      <c r="BF173" s="643"/>
      <c r="BG173" s="644"/>
      <c r="BH173" s="644"/>
      <c r="BI173" s="644"/>
      <c r="BJ173" s="645"/>
    </row>
    <row r="174" spans="2:62" ht="20.25" customHeight="1">
      <c r="B174" s="621"/>
      <c r="C174" s="678"/>
      <c r="D174" s="679"/>
      <c r="E174" s="207"/>
      <c r="F174" s="208">
        <f>C173</f>
        <v>0</v>
      </c>
      <c r="G174" s="207"/>
      <c r="H174" s="208">
        <f>I173</f>
        <v>0</v>
      </c>
      <c r="I174" s="680"/>
      <c r="J174" s="681"/>
      <c r="K174" s="682"/>
      <c r="L174" s="683"/>
      <c r="M174" s="683"/>
      <c r="N174" s="679"/>
      <c r="O174" s="635"/>
      <c r="P174" s="636"/>
      <c r="Q174" s="636"/>
      <c r="R174" s="636"/>
      <c r="S174" s="63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675">
        <f>IF($BE$3="４週",SUM(W174:AX174),IF($BE$3="暦月",SUM(W174:BA174),""))</f>
        <v>0</v>
      </c>
      <c r="BC174" s="676"/>
      <c r="BD174" s="677">
        <f>IF($BE$3="４週",BB174/4,IF($BE$3="暦月",(BB174/($BE$8/7)),""))</f>
        <v>0</v>
      </c>
      <c r="BE174" s="676"/>
      <c r="BF174" s="672"/>
      <c r="BG174" s="673"/>
      <c r="BH174" s="673"/>
      <c r="BI174" s="673"/>
      <c r="BJ174" s="674"/>
    </row>
    <row r="175" spans="2:62" ht="20.25" customHeight="1">
      <c r="B175" s="620">
        <f>B173+1</f>
        <v>80</v>
      </c>
      <c r="C175" s="670"/>
      <c r="D175" s="666"/>
      <c r="E175" s="163"/>
      <c r="F175" s="164"/>
      <c r="G175" s="163"/>
      <c r="H175" s="164"/>
      <c r="I175" s="660"/>
      <c r="J175" s="661"/>
      <c r="K175" s="664"/>
      <c r="L175" s="665"/>
      <c r="M175" s="665"/>
      <c r="N175" s="666"/>
      <c r="O175" s="635"/>
      <c r="P175" s="636"/>
      <c r="Q175" s="636"/>
      <c r="R175" s="636"/>
      <c r="S175" s="63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652"/>
      <c r="BC175" s="653"/>
      <c r="BD175" s="654"/>
      <c r="BE175" s="655"/>
      <c r="BF175" s="643"/>
      <c r="BG175" s="644"/>
      <c r="BH175" s="644"/>
      <c r="BI175" s="644"/>
      <c r="BJ175" s="645"/>
    </row>
    <row r="176" spans="2:62" ht="20.25" customHeight="1">
      <c r="B176" s="621"/>
      <c r="C176" s="678"/>
      <c r="D176" s="679"/>
      <c r="E176" s="207"/>
      <c r="F176" s="208">
        <f>C175</f>
        <v>0</v>
      </c>
      <c r="G176" s="207"/>
      <c r="H176" s="208">
        <f>I175</f>
        <v>0</v>
      </c>
      <c r="I176" s="680"/>
      <c r="J176" s="681"/>
      <c r="K176" s="682"/>
      <c r="L176" s="683"/>
      <c r="M176" s="683"/>
      <c r="N176" s="679"/>
      <c r="O176" s="635"/>
      <c r="P176" s="636"/>
      <c r="Q176" s="636"/>
      <c r="R176" s="636"/>
      <c r="S176" s="63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675">
        <f>IF($BE$3="４週",SUM(W176:AX176),IF($BE$3="暦月",SUM(W176:BA176),""))</f>
        <v>0</v>
      </c>
      <c r="BC176" s="676"/>
      <c r="BD176" s="677">
        <f>IF($BE$3="４週",BB176/4,IF($BE$3="暦月",(BB176/($BE$8/7)),""))</f>
        <v>0</v>
      </c>
      <c r="BE176" s="676"/>
      <c r="BF176" s="672"/>
      <c r="BG176" s="673"/>
      <c r="BH176" s="673"/>
      <c r="BI176" s="673"/>
      <c r="BJ176" s="674"/>
    </row>
    <row r="177" spans="2:62" ht="20.25" customHeight="1">
      <c r="B177" s="620">
        <f>B175+1</f>
        <v>81</v>
      </c>
      <c r="C177" s="670"/>
      <c r="D177" s="666"/>
      <c r="E177" s="163"/>
      <c r="F177" s="164"/>
      <c r="G177" s="163"/>
      <c r="H177" s="164"/>
      <c r="I177" s="660"/>
      <c r="J177" s="661"/>
      <c r="K177" s="664"/>
      <c r="L177" s="665"/>
      <c r="M177" s="665"/>
      <c r="N177" s="666"/>
      <c r="O177" s="635"/>
      <c r="P177" s="636"/>
      <c r="Q177" s="636"/>
      <c r="R177" s="636"/>
      <c r="S177" s="63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652"/>
      <c r="BC177" s="653"/>
      <c r="BD177" s="654"/>
      <c r="BE177" s="655"/>
      <c r="BF177" s="643"/>
      <c r="BG177" s="644"/>
      <c r="BH177" s="644"/>
      <c r="BI177" s="644"/>
      <c r="BJ177" s="645"/>
    </row>
    <row r="178" spans="2:62" ht="20.25" customHeight="1">
      <c r="B178" s="621"/>
      <c r="C178" s="678"/>
      <c r="D178" s="679"/>
      <c r="E178" s="207"/>
      <c r="F178" s="208">
        <f>C177</f>
        <v>0</v>
      </c>
      <c r="G178" s="207"/>
      <c r="H178" s="208">
        <f>I177</f>
        <v>0</v>
      </c>
      <c r="I178" s="680"/>
      <c r="J178" s="681"/>
      <c r="K178" s="682"/>
      <c r="L178" s="683"/>
      <c r="M178" s="683"/>
      <c r="N178" s="679"/>
      <c r="O178" s="635"/>
      <c r="P178" s="636"/>
      <c r="Q178" s="636"/>
      <c r="R178" s="636"/>
      <c r="S178" s="63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675">
        <f>IF($BE$3="４週",SUM(W178:AX178),IF($BE$3="暦月",SUM(W178:BA178),""))</f>
        <v>0</v>
      </c>
      <c r="BC178" s="676"/>
      <c r="BD178" s="677">
        <f>IF($BE$3="４週",BB178/4,IF($BE$3="暦月",(BB178/($BE$8/7)),""))</f>
        <v>0</v>
      </c>
      <c r="BE178" s="676"/>
      <c r="BF178" s="672"/>
      <c r="BG178" s="673"/>
      <c r="BH178" s="673"/>
      <c r="BI178" s="673"/>
      <c r="BJ178" s="674"/>
    </row>
    <row r="179" spans="2:62" ht="20.25" customHeight="1">
      <c r="B179" s="620">
        <f>B177+1</f>
        <v>82</v>
      </c>
      <c r="C179" s="670"/>
      <c r="D179" s="666"/>
      <c r="E179" s="163"/>
      <c r="F179" s="164"/>
      <c r="G179" s="163"/>
      <c r="H179" s="164"/>
      <c r="I179" s="660"/>
      <c r="J179" s="661"/>
      <c r="K179" s="664"/>
      <c r="L179" s="665"/>
      <c r="M179" s="665"/>
      <c r="N179" s="666"/>
      <c r="O179" s="635"/>
      <c r="P179" s="636"/>
      <c r="Q179" s="636"/>
      <c r="R179" s="636"/>
      <c r="S179" s="63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652"/>
      <c r="BC179" s="653"/>
      <c r="BD179" s="654"/>
      <c r="BE179" s="655"/>
      <c r="BF179" s="643"/>
      <c r="BG179" s="644"/>
      <c r="BH179" s="644"/>
      <c r="BI179" s="644"/>
      <c r="BJ179" s="645"/>
    </row>
    <row r="180" spans="2:62" ht="20.25" customHeight="1">
      <c r="B180" s="621"/>
      <c r="C180" s="678"/>
      <c r="D180" s="679"/>
      <c r="E180" s="207"/>
      <c r="F180" s="208">
        <f>C179</f>
        <v>0</v>
      </c>
      <c r="G180" s="207"/>
      <c r="H180" s="208">
        <f>I179</f>
        <v>0</v>
      </c>
      <c r="I180" s="680"/>
      <c r="J180" s="681"/>
      <c r="K180" s="682"/>
      <c r="L180" s="683"/>
      <c r="M180" s="683"/>
      <c r="N180" s="679"/>
      <c r="O180" s="635"/>
      <c r="P180" s="636"/>
      <c r="Q180" s="636"/>
      <c r="R180" s="636"/>
      <c r="S180" s="63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675">
        <f>IF($BE$3="４週",SUM(W180:AX180),IF($BE$3="暦月",SUM(W180:BA180),""))</f>
        <v>0</v>
      </c>
      <c r="BC180" s="676"/>
      <c r="BD180" s="677">
        <f>IF($BE$3="４週",BB180/4,IF($BE$3="暦月",(BB180/($BE$8/7)),""))</f>
        <v>0</v>
      </c>
      <c r="BE180" s="676"/>
      <c r="BF180" s="672"/>
      <c r="BG180" s="673"/>
      <c r="BH180" s="673"/>
      <c r="BI180" s="673"/>
      <c r="BJ180" s="674"/>
    </row>
    <row r="181" spans="2:62" ht="20.25" customHeight="1">
      <c r="B181" s="620">
        <f>B179+1</f>
        <v>83</v>
      </c>
      <c r="C181" s="670"/>
      <c r="D181" s="666"/>
      <c r="E181" s="163"/>
      <c r="F181" s="164"/>
      <c r="G181" s="163"/>
      <c r="H181" s="164"/>
      <c r="I181" s="660"/>
      <c r="J181" s="661"/>
      <c r="K181" s="664"/>
      <c r="L181" s="665"/>
      <c r="M181" s="665"/>
      <c r="N181" s="666"/>
      <c r="O181" s="635"/>
      <c r="P181" s="636"/>
      <c r="Q181" s="636"/>
      <c r="R181" s="636"/>
      <c r="S181" s="63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652"/>
      <c r="BC181" s="653"/>
      <c r="BD181" s="654"/>
      <c r="BE181" s="655"/>
      <c r="BF181" s="643"/>
      <c r="BG181" s="644"/>
      <c r="BH181" s="644"/>
      <c r="BI181" s="644"/>
      <c r="BJ181" s="645"/>
    </row>
    <row r="182" spans="2:62" ht="20.25" customHeight="1">
      <c r="B182" s="621"/>
      <c r="C182" s="678"/>
      <c r="D182" s="679"/>
      <c r="E182" s="207"/>
      <c r="F182" s="208">
        <f>C181</f>
        <v>0</v>
      </c>
      <c r="G182" s="207"/>
      <c r="H182" s="208">
        <f>I181</f>
        <v>0</v>
      </c>
      <c r="I182" s="680"/>
      <c r="J182" s="681"/>
      <c r="K182" s="682"/>
      <c r="L182" s="683"/>
      <c r="M182" s="683"/>
      <c r="N182" s="679"/>
      <c r="O182" s="635"/>
      <c r="P182" s="636"/>
      <c r="Q182" s="636"/>
      <c r="R182" s="636"/>
      <c r="S182" s="63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675">
        <f>IF($BE$3="４週",SUM(W182:AX182),IF($BE$3="暦月",SUM(W182:BA182),""))</f>
        <v>0</v>
      </c>
      <c r="BC182" s="676"/>
      <c r="BD182" s="677">
        <f>IF($BE$3="４週",BB182/4,IF($BE$3="暦月",(BB182/($BE$8/7)),""))</f>
        <v>0</v>
      </c>
      <c r="BE182" s="676"/>
      <c r="BF182" s="672"/>
      <c r="BG182" s="673"/>
      <c r="BH182" s="673"/>
      <c r="BI182" s="673"/>
      <c r="BJ182" s="674"/>
    </row>
    <row r="183" spans="2:62" ht="20.25" customHeight="1">
      <c r="B183" s="620">
        <f>B181+1</f>
        <v>84</v>
      </c>
      <c r="C183" s="670"/>
      <c r="D183" s="666"/>
      <c r="E183" s="163"/>
      <c r="F183" s="164"/>
      <c r="G183" s="163"/>
      <c r="H183" s="164"/>
      <c r="I183" s="660"/>
      <c r="J183" s="661"/>
      <c r="K183" s="664"/>
      <c r="L183" s="665"/>
      <c r="M183" s="665"/>
      <c r="N183" s="666"/>
      <c r="O183" s="635"/>
      <c r="P183" s="636"/>
      <c r="Q183" s="636"/>
      <c r="R183" s="636"/>
      <c r="S183" s="63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652"/>
      <c r="BC183" s="653"/>
      <c r="BD183" s="654"/>
      <c r="BE183" s="655"/>
      <c r="BF183" s="643"/>
      <c r="BG183" s="644"/>
      <c r="BH183" s="644"/>
      <c r="BI183" s="644"/>
      <c r="BJ183" s="645"/>
    </row>
    <row r="184" spans="2:62" ht="20.25" customHeight="1">
      <c r="B184" s="621"/>
      <c r="C184" s="678"/>
      <c r="D184" s="679"/>
      <c r="E184" s="207"/>
      <c r="F184" s="208">
        <f>C183</f>
        <v>0</v>
      </c>
      <c r="G184" s="207"/>
      <c r="H184" s="208">
        <f>I183</f>
        <v>0</v>
      </c>
      <c r="I184" s="680"/>
      <c r="J184" s="681"/>
      <c r="K184" s="682"/>
      <c r="L184" s="683"/>
      <c r="M184" s="683"/>
      <c r="N184" s="679"/>
      <c r="O184" s="635"/>
      <c r="P184" s="636"/>
      <c r="Q184" s="636"/>
      <c r="R184" s="636"/>
      <c r="S184" s="63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675">
        <f>IF($BE$3="４週",SUM(W184:AX184),IF($BE$3="暦月",SUM(W184:BA184),""))</f>
        <v>0</v>
      </c>
      <c r="BC184" s="676"/>
      <c r="BD184" s="677">
        <f>IF($BE$3="４週",BB184/4,IF($BE$3="暦月",(BB184/($BE$8/7)),""))</f>
        <v>0</v>
      </c>
      <c r="BE184" s="676"/>
      <c r="BF184" s="672"/>
      <c r="BG184" s="673"/>
      <c r="BH184" s="673"/>
      <c r="BI184" s="673"/>
      <c r="BJ184" s="674"/>
    </row>
    <row r="185" spans="2:62" ht="20.25" customHeight="1">
      <c r="B185" s="620">
        <f>B183+1</f>
        <v>85</v>
      </c>
      <c r="C185" s="670"/>
      <c r="D185" s="666"/>
      <c r="E185" s="163"/>
      <c r="F185" s="164"/>
      <c r="G185" s="163"/>
      <c r="H185" s="164"/>
      <c r="I185" s="660"/>
      <c r="J185" s="661"/>
      <c r="K185" s="664"/>
      <c r="L185" s="665"/>
      <c r="M185" s="665"/>
      <c r="N185" s="666"/>
      <c r="O185" s="635"/>
      <c r="P185" s="636"/>
      <c r="Q185" s="636"/>
      <c r="R185" s="636"/>
      <c r="S185" s="63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652"/>
      <c r="BC185" s="653"/>
      <c r="BD185" s="654"/>
      <c r="BE185" s="655"/>
      <c r="BF185" s="643"/>
      <c r="BG185" s="644"/>
      <c r="BH185" s="644"/>
      <c r="BI185" s="644"/>
      <c r="BJ185" s="645"/>
    </row>
    <row r="186" spans="2:62" ht="20.25" customHeight="1">
      <c r="B186" s="621"/>
      <c r="C186" s="678"/>
      <c r="D186" s="679"/>
      <c r="E186" s="207"/>
      <c r="F186" s="208">
        <f>C185</f>
        <v>0</v>
      </c>
      <c r="G186" s="207"/>
      <c r="H186" s="208">
        <f>I185</f>
        <v>0</v>
      </c>
      <c r="I186" s="680"/>
      <c r="J186" s="681"/>
      <c r="K186" s="682"/>
      <c r="L186" s="683"/>
      <c r="M186" s="683"/>
      <c r="N186" s="679"/>
      <c r="O186" s="635"/>
      <c r="P186" s="636"/>
      <c r="Q186" s="636"/>
      <c r="R186" s="636"/>
      <c r="S186" s="63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675">
        <f>IF($BE$3="４週",SUM(W186:AX186),IF($BE$3="暦月",SUM(W186:BA186),""))</f>
        <v>0</v>
      </c>
      <c r="BC186" s="676"/>
      <c r="BD186" s="677">
        <f>IF($BE$3="４週",BB186/4,IF($BE$3="暦月",(BB186/($BE$8/7)),""))</f>
        <v>0</v>
      </c>
      <c r="BE186" s="676"/>
      <c r="BF186" s="672"/>
      <c r="BG186" s="673"/>
      <c r="BH186" s="673"/>
      <c r="BI186" s="673"/>
      <c r="BJ186" s="674"/>
    </row>
    <row r="187" spans="2:62" ht="20.25" customHeight="1">
      <c r="B187" s="620">
        <f>B185+1</f>
        <v>86</v>
      </c>
      <c r="C187" s="670"/>
      <c r="D187" s="666"/>
      <c r="E187" s="163"/>
      <c r="F187" s="164"/>
      <c r="G187" s="163"/>
      <c r="H187" s="164"/>
      <c r="I187" s="660"/>
      <c r="J187" s="661"/>
      <c r="K187" s="664"/>
      <c r="L187" s="665"/>
      <c r="M187" s="665"/>
      <c r="N187" s="666"/>
      <c r="O187" s="635"/>
      <c r="P187" s="636"/>
      <c r="Q187" s="636"/>
      <c r="R187" s="636"/>
      <c r="S187" s="63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652"/>
      <c r="BC187" s="653"/>
      <c r="BD187" s="654"/>
      <c r="BE187" s="655"/>
      <c r="BF187" s="643"/>
      <c r="BG187" s="644"/>
      <c r="BH187" s="644"/>
      <c r="BI187" s="644"/>
      <c r="BJ187" s="645"/>
    </row>
    <row r="188" spans="2:62" ht="20.25" customHeight="1">
      <c r="B188" s="621"/>
      <c r="C188" s="678"/>
      <c r="D188" s="679"/>
      <c r="E188" s="207"/>
      <c r="F188" s="208">
        <f>C187</f>
        <v>0</v>
      </c>
      <c r="G188" s="207"/>
      <c r="H188" s="208">
        <f>I187</f>
        <v>0</v>
      </c>
      <c r="I188" s="680"/>
      <c r="J188" s="681"/>
      <c r="K188" s="682"/>
      <c r="L188" s="683"/>
      <c r="M188" s="683"/>
      <c r="N188" s="679"/>
      <c r="O188" s="635"/>
      <c r="P188" s="636"/>
      <c r="Q188" s="636"/>
      <c r="R188" s="636"/>
      <c r="S188" s="63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675">
        <f>IF($BE$3="４週",SUM(W188:AX188),IF($BE$3="暦月",SUM(W188:BA188),""))</f>
        <v>0</v>
      </c>
      <c r="BC188" s="676"/>
      <c r="BD188" s="677">
        <f>IF($BE$3="４週",BB188/4,IF($BE$3="暦月",(BB188/($BE$8/7)),""))</f>
        <v>0</v>
      </c>
      <c r="BE188" s="676"/>
      <c r="BF188" s="672"/>
      <c r="BG188" s="673"/>
      <c r="BH188" s="673"/>
      <c r="BI188" s="673"/>
      <c r="BJ188" s="674"/>
    </row>
    <row r="189" spans="2:62" ht="20.25" customHeight="1">
      <c r="B189" s="620">
        <f>B187+1</f>
        <v>87</v>
      </c>
      <c r="C189" s="670"/>
      <c r="D189" s="666"/>
      <c r="E189" s="163"/>
      <c r="F189" s="164"/>
      <c r="G189" s="163"/>
      <c r="H189" s="164"/>
      <c r="I189" s="660"/>
      <c r="J189" s="661"/>
      <c r="K189" s="664"/>
      <c r="L189" s="665"/>
      <c r="M189" s="665"/>
      <c r="N189" s="666"/>
      <c r="O189" s="635"/>
      <c r="P189" s="636"/>
      <c r="Q189" s="636"/>
      <c r="R189" s="636"/>
      <c r="S189" s="63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652"/>
      <c r="BC189" s="653"/>
      <c r="BD189" s="654"/>
      <c r="BE189" s="655"/>
      <c r="BF189" s="643"/>
      <c r="BG189" s="644"/>
      <c r="BH189" s="644"/>
      <c r="BI189" s="644"/>
      <c r="BJ189" s="645"/>
    </row>
    <row r="190" spans="2:62" ht="20.25" customHeight="1">
      <c r="B190" s="621"/>
      <c r="C190" s="678"/>
      <c r="D190" s="679"/>
      <c r="E190" s="207"/>
      <c r="F190" s="208">
        <f>C189</f>
        <v>0</v>
      </c>
      <c r="G190" s="207"/>
      <c r="H190" s="208">
        <f>I189</f>
        <v>0</v>
      </c>
      <c r="I190" s="680"/>
      <c r="J190" s="681"/>
      <c r="K190" s="682"/>
      <c r="L190" s="683"/>
      <c r="M190" s="683"/>
      <c r="N190" s="679"/>
      <c r="O190" s="635"/>
      <c r="P190" s="636"/>
      <c r="Q190" s="636"/>
      <c r="R190" s="636"/>
      <c r="S190" s="63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675">
        <f>IF($BE$3="４週",SUM(W190:AX190),IF($BE$3="暦月",SUM(W190:BA190),""))</f>
        <v>0</v>
      </c>
      <c r="BC190" s="676"/>
      <c r="BD190" s="677">
        <f>IF($BE$3="４週",BB190/4,IF($BE$3="暦月",(BB190/($BE$8/7)),""))</f>
        <v>0</v>
      </c>
      <c r="BE190" s="676"/>
      <c r="BF190" s="672"/>
      <c r="BG190" s="673"/>
      <c r="BH190" s="673"/>
      <c r="BI190" s="673"/>
      <c r="BJ190" s="674"/>
    </row>
    <row r="191" spans="2:62" ht="20.25" customHeight="1">
      <c r="B191" s="620">
        <f>B189+1</f>
        <v>88</v>
      </c>
      <c r="C191" s="670"/>
      <c r="D191" s="666"/>
      <c r="E191" s="163"/>
      <c r="F191" s="164"/>
      <c r="G191" s="163"/>
      <c r="H191" s="164"/>
      <c r="I191" s="660"/>
      <c r="J191" s="661"/>
      <c r="K191" s="664"/>
      <c r="L191" s="665"/>
      <c r="M191" s="665"/>
      <c r="N191" s="666"/>
      <c r="O191" s="635"/>
      <c r="P191" s="636"/>
      <c r="Q191" s="636"/>
      <c r="R191" s="636"/>
      <c r="S191" s="63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652"/>
      <c r="BC191" s="653"/>
      <c r="BD191" s="654"/>
      <c r="BE191" s="655"/>
      <c r="BF191" s="643"/>
      <c r="BG191" s="644"/>
      <c r="BH191" s="644"/>
      <c r="BI191" s="644"/>
      <c r="BJ191" s="645"/>
    </row>
    <row r="192" spans="2:62" ht="20.25" customHeight="1">
      <c r="B192" s="621"/>
      <c r="C192" s="678"/>
      <c r="D192" s="679"/>
      <c r="E192" s="207"/>
      <c r="F192" s="208">
        <f>C191</f>
        <v>0</v>
      </c>
      <c r="G192" s="207"/>
      <c r="H192" s="208">
        <f>I191</f>
        <v>0</v>
      </c>
      <c r="I192" s="680"/>
      <c r="J192" s="681"/>
      <c r="K192" s="682"/>
      <c r="L192" s="683"/>
      <c r="M192" s="683"/>
      <c r="N192" s="679"/>
      <c r="O192" s="635"/>
      <c r="P192" s="636"/>
      <c r="Q192" s="636"/>
      <c r="R192" s="636"/>
      <c r="S192" s="63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675">
        <f>IF($BE$3="４週",SUM(W192:AX192),IF($BE$3="暦月",SUM(W192:BA192),""))</f>
        <v>0</v>
      </c>
      <c r="BC192" s="676"/>
      <c r="BD192" s="677">
        <f>IF($BE$3="４週",BB192/4,IF($BE$3="暦月",(BB192/($BE$8/7)),""))</f>
        <v>0</v>
      </c>
      <c r="BE192" s="676"/>
      <c r="BF192" s="672"/>
      <c r="BG192" s="673"/>
      <c r="BH192" s="673"/>
      <c r="BI192" s="673"/>
      <c r="BJ192" s="674"/>
    </row>
    <row r="193" spans="2:62" ht="20.25" customHeight="1">
      <c r="B193" s="620">
        <f>B191+1</f>
        <v>89</v>
      </c>
      <c r="C193" s="670"/>
      <c r="D193" s="666"/>
      <c r="E193" s="163"/>
      <c r="F193" s="164"/>
      <c r="G193" s="163"/>
      <c r="H193" s="164"/>
      <c r="I193" s="660"/>
      <c r="J193" s="661"/>
      <c r="K193" s="664"/>
      <c r="L193" s="665"/>
      <c r="M193" s="665"/>
      <c r="N193" s="666"/>
      <c r="O193" s="635"/>
      <c r="P193" s="636"/>
      <c r="Q193" s="636"/>
      <c r="R193" s="636"/>
      <c r="S193" s="63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652"/>
      <c r="BC193" s="653"/>
      <c r="BD193" s="654"/>
      <c r="BE193" s="655"/>
      <c r="BF193" s="643"/>
      <c r="BG193" s="644"/>
      <c r="BH193" s="644"/>
      <c r="BI193" s="644"/>
      <c r="BJ193" s="645"/>
    </row>
    <row r="194" spans="2:62" ht="20.25" customHeight="1">
      <c r="B194" s="621"/>
      <c r="C194" s="678"/>
      <c r="D194" s="679"/>
      <c r="E194" s="207"/>
      <c r="F194" s="208">
        <f>C193</f>
        <v>0</v>
      </c>
      <c r="G194" s="207"/>
      <c r="H194" s="208">
        <f>I193</f>
        <v>0</v>
      </c>
      <c r="I194" s="680"/>
      <c r="J194" s="681"/>
      <c r="K194" s="682"/>
      <c r="L194" s="683"/>
      <c r="M194" s="683"/>
      <c r="N194" s="679"/>
      <c r="O194" s="635"/>
      <c r="P194" s="636"/>
      <c r="Q194" s="636"/>
      <c r="R194" s="636"/>
      <c r="S194" s="63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675">
        <f>IF($BE$3="４週",SUM(W194:AX194),IF($BE$3="暦月",SUM(W194:BA194),""))</f>
        <v>0</v>
      </c>
      <c r="BC194" s="676"/>
      <c r="BD194" s="677">
        <f>IF($BE$3="４週",BB194/4,IF($BE$3="暦月",(BB194/($BE$8/7)),""))</f>
        <v>0</v>
      </c>
      <c r="BE194" s="676"/>
      <c r="BF194" s="672"/>
      <c r="BG194" s="673"/>
      <c r="BH194" s="673"/>
      <c r="BI194" s="673"/>
      <c r="BJ194" s="674"/>
    </row>
    <row r="195" spans="2:62" ht="20.25" customHeight="1">
      <c r="B195" s="620">
        <f>B193+1</f>
        <v>90</v>
      </c>
      <c r="C195" s="670"/>
      <c r="D195" s="666"/>
      <c r="E195" s="163"/>
      <c r="F195" s="164"/>
      <c r="G195" s="163"/>
      <c r="H195" s="164"/>
      <c r="I195" s="660"/>
      <c r="J195" s="661"/>
      <c r="K195" s="664"/>
      <c r="L195" s="665"/>
      <c r="M195" s="665"/>
      <c r="N195" s="666"/>
      <c r="O195" s="635"/>
      <c r="P195" s="636"/>
      <c r="Q195" s="636"/>
      <c r="R195" s="636"/>
      <c r="S195" s="63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652"/>
      <c r="BC195" s="653"/>
      <c r="BD195" s="654"/>
      <c r="BE195" s="655"/>
      <c r="BF195" s="643"/>
      <c r="BG195" s="644"/>
      <c r="BH195" s="644"/>
      <c r="BI195" s="644"/>
      <c r="BJ195" s="645"/>
    </row>
    <row r="196" spans="2:62" ht="20.25" customHeight="1">
      <c r="B196" s="621"/>
      <c r="C196" s="678"/>
      <c r="D196" s="679"/>
      <c r="E196" s="207"/>
      <c r="F196" s="208">
        <f>C195</f>
        <v>0</v>
      </c>
      <c r="G196" s="207"/>
      <c r="H196" s="208">
        <f>I195</f>
        <v>0</v>
      </c>
      <c r="I196" s="680"/>
      <c r="J196" s="681"/>
      <c r="K196" s="682"/>
      <c r="L196" s="683"/>
      <c r="M196" s="683"/>
      <c r="N196" s="679"/>
      <c r="O196" s="635"/>
      <c r="P196" s="636"/>
      <c r="Q196" s="636"/>
      <c r="R196" s="636"/>
      <c r="S196" s="63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675">
        <f>IF($BE$3="４週",SUM(W196:AX196),IF($BE$3="暦月",SUM(W196:BA196),""))</f>
        <v>0</v>
      </c>
      <c r="BC196" s="676"/>
      <c r="BD196" s="677">
        <f>IF($BE$3="４週",BB196/4,IF($BE$3="暦月",(BB196/($BE$8/7)),""))</f>
        <v>0</v>
      </c>
      <c r="BE196" s="676"/>
      <c r="BF196" s="672"/>
      <c r="BG196" s="673"/>
      <c r="BH196" s="673"/>
      <c r="BI196" s="673"/>
      <c r="BJ196" s="674"/>
    </row>
    <row r="197" spans="2:62" ht="20.25" customHeight="1">
      <c r="B197" s="620">
        <f>B195+1</f>
        <v>91</v>
      </c>
      <c r="C197" s="670"/>
      <c r="D197" s="666"/>
      <c r="E197" s="163"/>
      <c r="F197" s="164"/>
      <c r="G197" s="163"/>
      <c r="H197" s="164"/>
      <c r="I197" s="660"/>
      <c r="J197" s="661"/>
      <c r="K197" s="664"/>
      <c r="L197" s="665"/>
      <c r="M197" s="665"/>
      <c r="N197" s="666"/>
      <c r="O197" s="635"/>
      <c r="P197" s="636"/>
      <c r="Q197" s="636"/>
      <c r="R197" s="636"/>
      <c r="S197" s="63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652"/>
      <c r="BC197" s="653"/>
      <c r="BD197" s="654"/>
      <c r="BE197" s="655"/>
      <c r="BF197" s="643"/>
      <c r="BG197" s="644"/>
      <c r="BH197" s="644"/>
      <c r="BI197" s="644"/>
      <c r="BJ197" s="645"/>
    </row>
    <row r="198" spans="2:62" ht="20.25" customHeight="1">
      <c r="B198" s="621"/>
      <c r="C198" s="678"/>
      <c r="D198" s="679"/>
      <c r="E198" s="207"/>
      <c r="F198" s="208">
        <f>C197</f>
        <v>0</v>
      </c>
      <c r="G198" s="207"/>
      <c r="H198" s="208">
        <f>I197</f>
        <v>0</v>
      </c>
      <c r="I198" s="680"/>
      <c r="J198" s="681"/>
      <c r="K198" s="682"/>
      <c r="L198" s="683"/>
      <c r="M198" s="683"/>
      <c r="N198" s="679"/>
      <c r="O198" s="635"/>
      <c r="P198" s="636"/>
      <c r="Q198" s="636"/>
      <c r="R198" s="636"/>
      <c r="S198" s="63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675">
        <f>IF($BE$3="４週",SUM(W198:AX198),IF($BE$3="暦月",SUM(W198:BA198),""))</f>
        <v>0</v>
      </c>
      <c r="BC198" s="676"/>
      <c r="BD198" s="677">
        <f>IF($BE$3="４週",BB198/4,IF($BE$3="暦月",(BB198/($BE$8/7)),""))</f>
        <v>0</v>
      </c>
      <c r="BE198" s="676"/>
      <c r="BF198" s="672"/>
      <c r="BG198" s="673"/>
      <c r="BH198" s="673"/>
      <c r="BI198" s="673"/>
      <c r="BJ198" s="674"/>
    </row>
    <row r="199" spans="2:62" ht="20.25" customHeight="1">
      <c r="B199" s="620">
        <f>B197+1</f>
        <v>92</v>
      </c>
      <c r="C199" s="670"/>
      <c r="D199" s="666"/>
      <c r="E199" s="163"/>
      <c r="F199" s="164"/>
      <c r="G199" s="163"/>
      <c r="H199" s="164"/>
      <c r="I199" s="660"/>
      <c r="J199" s="661"/>
      <c r="K199" s="664"/>
      <c r="L199" s="665"/>
      <c r="M199" s="665"/>
      <c r="N199" s="666"/>
      <c r="O199" s="635"/>
      <c r="P199" s="636"/>
      <c r="Q199" s="636"/>
      <c r="R199" s="636"/>
      <c r="S199" s="63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652"/>
      <c r="BC199" s="653"/>
      <c r="BD199" s="654"/>
      <c r="BE199" s="655"/>
      <c r="BF199" s="643"/>
      <c r="BG199" s="644"/>
      <c r="BH199" s="644"/>
      <c r="BI199" s="644"/>
      <c r="BJ199" s="645"/>
    </row>
    <row r="200" spans="2:62" ht="20.25" customHeight="1">
      <c r="B200" s="621"/>
      <c r="C200" s="678"/>
      <c r="D200" s="679"/>
      <c r="E200" s="207"/>
      <c r="F200" s="208">
        <f>C199</f>
        <v>0</v>
      </c>
      <c r="G200" s="207"/>
      <c r="H200" s="208">
        <f>I199</f>
        <v>0</v>
      </c>
      <c r="I200" s="680"/>
      <c r="J200" s="681"/>
      <c r="K200" s="682"/>
      <c r="L200" s="683"/>
      <c r="M200" s="683"/>
      <c r="N200" s="679"/>
      <c r="O200" s="635"/>
      <c r="P200" s="636"/>
      <c r="Q200" s="636"/>
      <c r="R200" s="636"/>
      <c r="S200" s="63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675">
        <f>IF($BE$3="４週",SUM(W200:AX200),IF($BE$3="暦月",SUM(W200:BA200),""))</f>
        <v>0</v>
      </c>
      <c r="BC200" s="676"/>
      <c r="BD200" s="677">
        <f>IF($BE$3="４週",BB200/4,IF($BE$3="暦月",(BB200/($BE$8/7)),""))</f>
        <v>0</v>
      </c>
      <c r="BE200" s="676"/>
      <c r="BF200" s="672"/>
      <c r="BG200" s="673"/>
      <c r="BH200" s="673"/>
      <c r="BI200" s="673"/>
      <c r="BJ200" s="674"/>
    </row>
    <row r="201" spans="2:62" ht="20.25" customHeight="1">
      <c r="B201" s="620">
        <f>B199+1</f>
        <v>93</v>
      </c>
      <c r="C201" s="670"/>
      <c r="D201" s="666"/>
      <c r="E201" s="163"/>
      <c r="F201" s="164"/>
      <c r="G201" s="163"/>
      <c r="H201" s="164"/>
      <c r="I201" s="660"/>
      <c r="J201" s="661"/>
      <c r="K201" s="664"/>
      <c r="L201" s="665"/>
      <c r="M201" s="665"/>
      <c r="N201" s="666"/>
      <c r="O201" s="635"/>
      <c r="P201" s="636"/>
      <c r="Q201" s="636"/>
      <c r="R201" s="636"/>
      <c r="S201" s="63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652"/>
      <c r="BC201" s="653"/>
      <c r="BD201" s="654"/>
      <c r="BE201" s="655"/>
      <c r="BF201" s="643"/>
      <c r="BG201" s="644"/>
      <c r="BH201" s="644"/>
      <c r="BI201" s="644"/>
      <c r="BJ201" s="645"/>
    </row>
    <row r="202" spans="2:62" ht="20.25" customHeight="1">
      <c r="B202" s="621"/>
      <c r="C202" s="678"/>
      <c r="D202" s="679"/>
      <c r="E202" s="207"/>
      <c r="F202" s="208">
        <f>C201</f>
        <v>0</v>
      </c>
      <c r="G202" s="207"/>
      <c r="H202" s="208">
        <f>I201</f>
        <v>0</v>
      </c>
      <c r="I202" s="680"/>
      <c r="J202" s="681"/>
      <c r="K202" s="682"/>
      <c r="L202" s="683"/>
      <c r="M202" s="683"/>
      <c r="N202" s="679"/>
      <c r="O202" s="635"/>
      <c r="P202" s="636"/>
      <c r="Q202" s="636"/>
      <c r="R202" s="636"/>
      <c r="S202" s="63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675">
        <f>IF($BE$3="４週",SUM(W202:AX202),IF($BE$3="暦月",SUM(W202:BA202),""))</f>
        <v>0</v>
      </c>
      <c r="BC202" s="676"/>
      <c r="BD202" s="677">
        <f>IF($BE$3="４週",BB202/4,IF($BE$3="暦月",(BB202/($BE$8/7)),""))</f>
        <v>0</v>
      </c>
      <c r="BE202" s="676"/>
      <c r="BF202" s="672"/>
      <c r="BG202" s="673"/>
      <c r="BH202" s="673"/>
      <c r="BI202" s="673"/>
      <c r="BJ202" s="674"/>
    </row>
    <row r="203" spans="2:62" ht="20.25" customHeight="1">
      <c r="B203" s="620">
        <f>B201+1</f>
        <v>94</v>
      </c>
      <c r="C203" s="670"/>
      <c r="D203" s="666"/>
      <c r="E203" s="163"/>
      <c r="F203" s="164"/>
      <c r="G203" s="163"/>
      <c r="H203" s="164"/>
      <c r="I203" s="660"/>
      <c r="J203" s="661"/>
      <c r="K203" s="664"/>
      <c r="L203" s="665"/>
      <c r="M203" s="665"/>
      <c r="N203" s="666"/>
      <c r="O203" s="635"/>
      <c r="P203" s="636"/>
      <c r="Q203" s="636"/>
      <c r="R203" s="636"/>
      <c r="S203" s="63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652"/>
      <c r="BC203" s="653"/>
      <c r="BD203" s="654"/>
      <c r="BE203" s="655"/>
      <c r="BF203" s="643"/>
      <c r="BG203" s="644"/>
      <c r="BH203" s="644"/>
      <c r="BI203" s="644"/>
      <c r="BJ203" s="645"/>
    </row>
    <row r="204" spans="2:62" ht="20.25" customHeight="1">
      <c r="B204" s="621"/>
      <c r="C204" s="678"/>
      <c r="D204" s="679"/>
      <c r="E204" s="207"/>
      <c r="F204" s="208">
        <f>C203</f>
        <v>0</v>
      </c>
      <c r="G204" s="207"/>
      <c r="H204" s="208">
        <f>I203</f>
        <v>0</v>
      </c>
      <c r="I204" s="680"/>
      <c r="J204" s="681"/>
      <c r="K204" s="682"/>
      <c r="L204" s="683"/>
      <c r="M204" s="683"/>
      <c r="N204" s="679"/>
      <c r="O204" s="635"/>
      <c r="P204" s="636"/>
      <c r="Q204" s="636"/>
      <c r="R204" s="636"/>
      <c r="S204" s="63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675">
        <f>IF($BE$3="４週",SUM(W204:AX204),IF($BE$3="暦月",SUM(W204:BA204),""))</f>
        <v>0</v>
      </c>
      <c r="BC204" s="676"/>
      <c r="BD204" s="677">
        <f>IF($BE$3="４週",BB204/4,IF($BE$3="暦月",(BB204/($BE$8/7)),""))</f>
        <v>0</v>
      </c>
      <c r="BE204" s="676"/>
      <c r="BF204" s="672"/>
      <c r="BG204" s="673"/>
      <c r="BH204" s="673"/>
      <c r="BI204" s="673"/>
      <c r="BJ204" s="674"/>
    </row>
    <row r="205" spans="2:62" ht="20.25" customHeight="1">
      <c r="B205" s="620">
        <f>B203+1</f>
        <v>95</v>
      </c>
      <c r="C205" s="670"/>
      <c r="D205" s="666"/>
      <c r="E205" s="163"/>
      <c r="F205" s="164"/>
      <c r="G205" s="163"/>
      <c r="H205" s="164"/>
      <c r="I205" s="660"/>
      <c r="J205" s="661"/>
      <c r="K205" s="664"/>
      <c r="L205" s="665"/>
      <c r="M205" s="665"/>
      <c r="N205" s="666"/>
      <c r="O205" s="635"/>
      <c r="P205" s="636"/>
      <c r="Q205" s="636"/>
      <c r="R205" s="636"/>
      <c r="S205" s="63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652"/>
      <c r="BC205" s="653"/>
      <c r="BD205" s="654"/>
      <c r="BE205" s="655"/>
      <c r="BF205" s="643"/>
      <c r="BG205" s="644"/>
      <c r="BH205" s="644"/>
      <c r="BI205" s="644"/>
      <c r="BJ205" s="645"/>
    </row>
    <row r="206" spans="2:62" ht="20.25" customHeight="1">
      <c r="B206" s="621"/>
      <c r="C206" s="678"/>
      <c r="D206" s="679"/>
      <c r="E206" s="207"/>
      <c r="F206" s="208">
        <f>C205</f>
        <v>0</v>
      </c>
      <c r="G206" s="207"/>
      <c r="H206" s="208">
        <f>I205</f>
        <v>0</v>
      </c>
      <c r="I206" s="680"/>
      <c r="J206" s="681"/>
      <c r="K206" s="682"/>
      <c r="L206" s="683"/>
      <c r="M206" s="683"/>
      <c r="N206" s="679"/>
      <c r="O206" s="635"/>
      <c r="P206" s="636"/>
      <c r="Q206" s="636"/>
      <c r="R206" s="636"/>
      <c r="S206" s="63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675">
        <f>IF($BE$3="４週",SUM(W206:AX206),IF($BE$3="暦月",SUM(W206:BA206),""))</f>
        <v>0</v>
      </c>
      <c r="BC206" s="676"/>
      <c r="BD206" s="677">
        <f>IF($BE$3="４週",BB206/4,IF($BE$3="暦月",(BB206/($BE$8/7)),""))</f>
        <v>0</v>
      </c>
      <c r="BE206" s="676"/>
      <c r="BF206" s="672"/>
      <c r="BG206" s="673"/>
      <c r="BH206" s="673"/>
      <c r="BI206" s="673"/>
      <c r="BJ206" s="674"/>
    </row>
    <row r="207" spans="2:62" ht="20.25" customHeight="1">
      <c r="B207" s="620">
        <f>B205+1</f>
        <v>96</v>
      </c>
      <c r="C207" s="670"/>
      <c r="D207" s="666"/>
      <c r="E207" s="163"/>
      <c r="F207" s="164"/>
      <c r="G207" s="163"/>
      <c r="H207" s="164"/>
      <c r="I207" s="660"/>
      <c r="J207" s="661"/>
      <c r="K207" s="664"/>
      <c r="L207" s="665"/>
      <c r="M207" s="665"/>
      <c r="N207" s="666"/>
      <c r="O207" s="635"/>
      <c r="P207" s="636"/>
      <c r="Q207" s="636"/>
      <c r="R207" s="636"/>
      <c r="S207" s="63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652"/>
      <c r="BC207" s="653"/>
      <c r="BD207" s="654"/>
      <c r="BE207" s="655"/>
      <c r="BF207" s="643"/>
      <c r="BG207" s="644"/>
      <c r="BH207" s="644"/>
      <c r="BI207" s="644"/>
      <c r="BJ207" s="645"/>
    </row>
    <row r="208" spans="2:62" ht="20.25" customHeight="1">
      <c r="B208" s="621"/>
      <c r="C208" s="678"/>
      <c r="D208" s="679"/>
      <c r="E208" s="207"/>
      <c r="F208" s="208">
        <f>C207</f>
        <v>0</v>
      </c>
      <c r="G208" s="207"/>
      <c r="H208" s="208">
        <f>I207</f>
        <v>0</v>
      </c>
      <c r="I208" s="680"/>
      <c r="J208" s="681"/>
      <c r="K208" s="682"/>
      <c r="L208" s="683"/>
      <c r="M208" s="683"/>
      <c r="N208" s="679"/>
      <c r="O208" s="635"/>
      <c r="P208" s="636"/>
      <c r="Q208" s="636"/>
      <c r="R208" s="636"/>
      <c r="S208" s="63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675">
        <f>IF($BE$3="４週",SUM(W208:AX208),IF($BE$3="暦月",SUM(W208:BA208),""))</f>
        <v>0</v>
      </c>
      <c r="BC208" s="676"/>
      <c r="BD208" s="677">
        <f>IF($BE$3="４週",BB208/4,IF($BE$3="暦月",(BB208/($BE$8/7)),""))</f>
        <v>0</v>
      </c>
      <c r="BE208" s="676"/>
      <c r="BF208" s="672"/>
      <c r="BG208" s="673"/>
      <c r="BH208" s="673"/>
      <c r="BI208" s="673"/>
      <c r="BJ208" s="674"/>
    </row>
    <row r="209" spans="2:62" ht="20.25" customHeight="1">
      <c r="B209" s="620">
        <f>B207+1</f>
        <v>97</v>
      </c>
      <c r="C209" s="670"/>
      <c r="D209" s="666"/>
      <c r="E209" s="163"/>
      <c r="F209" s="164"/>
      <c r="G209" s="163"/>
      <c r="H209" s="164"/>
      <c r="I209" s="660"/>
      <c r="J209" s="661"/>
      <c r="K209" s="664"/>
      <c r="L209" s="665"/>
      <c r="M209" s="665"/>
      <c r="N209" s="666"/>
      <c r="O209" s="635"/>
      <c r="P209" s="636"/>
      <c r="Q209" s="636"/>
      <c r="R209" s="636"/>
      <c r="S209" s="63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652"/>
      <c r="BC209" s="653"/>
      <c r="BD209" s="654"/>
      <c r="BE209" s="655"/>
      <c r="BF209" s="643"/>
      <c r="BG209" s="644"/>
      <c r="BH209" s="644"/>
      <c r="BI209" s="644"/>
      <c r="BJ209" s="645"/>
    </row>
    <row r="210" spans="2:62" ht="20.25" customHeight="1">
      <c r="B210" s="621"/>
      <c r="C210" s="678"/>
      <c r="D210" s="679"/>
      <c r="E210" s="207"/>
      <c r="F210" s="208">
        <f>C209</f>
        <v>0</v>
      </c>
      <c r="G210" s="207"/>
      <c r="H210" s="208">
        <f>I209</f>
        <v>0</v>
      </c>
      <c r="I210" s="680"/>
      <c r="J210" s="681"/>
      <c r="K210" s="682"/>
      <c r="L210" s="683"/>
      <c r="M210" s="683"/>
      <c r="N210" s="679"/>
      <c r="O210" s="635"/>
      <c r="P210" s="636"/>
      <c r="Q210" s="636"/>
      <c r="R210" s="636"/>
      <c r="S210" s="63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675">
        <f>IF($BE$3="４週",SUM(W210:AX210),IF($BE$3="暦月",SUM(W210:BA210),""))</f>
        <v>0</v>
      </c>
      <c r="BC210" s="676"/>
      <c r="BD210" s="677">
        <f>IF($BE$3="４週",BB210/4,IF($BE$3="暦月",(BB210/($BE$8/7)),""))</f>
        <v>0</v>
      </c>
      <c r="BE210" s="676"/>
      <c r="BF210" s="672"/>
      <c r="BG210" s="673"/>
      <c r="BH210" s="673"/>
      <c r="BI210" s="673"/>
      <c r="BJ210" s="674"/>
    </row>
    <row r="211" spans="2:62" ht="20.25" customHeight="1">
      <c r="B211" s="620">
        <f>B209+1</f>
        <v>98</v>
      </c>
      <c r="C211" s="670"/>
      <c r="D211" s="666"/>
      <c r="E211" s="163"/>
      <c r="F211" s="164"/>
      <c r="G211" s="163"/>
      <c r="H211" s="164"/>
      <c r="I211" s="660"/>
      <c r="J211" s="661"/>
      <c r="K211" s="664"/>
      <c r="L211" s="665"/>
      <c r="M211" s="665"/>
      <c r="N211" s="666"/>
      <c r="O211" s="635"/>
      <c r="P211" s="636"/>
      <c r="Q211" s="636"/>
      <c r="R211" s="636"/>
      <c r="S211" s="63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652"/>
      <c r="BC211" s="653"/>
      <c r="BD211" s="654"/>
      <c r="BE211" s="655"/>
      <c r="BF211" s="643"/>
      <c r="BG211" s="644"/>
      <c r="BH211" s="644"/>
      <c r="BI211" s="644"/>
      <c r="BJ211" s="645"/>
    </row>
    <row r="212" spans="2:62" ht="20.25" customHeight="1">
      <c r="B212" s="621"/>
      <c r="C212" s="678"/>
      <c r="D212" s="679"/>
      <c r="E212" s="207"/>
      <c r="F212" s="208">
        <f>C211</f>
        <v>0</v>
      </c>
      <c r="G212" s="207"/>
      <c r="H212" s="208">
        <f>I211</f>
        <v>0</v>
      </c>
      <c r="I212" s="680"/>
      <c r="J212" s="681"/>
      <c r="K212" s="682"/>
      <c r="L212" s="683"/>
      <c r="M212" s="683"/>
      <c r="N212" s="679"/>
      <c r="O212" s="635"/>
      <c r="P212" s="636"/>
      <c r="Q212" s="636"/>
      <c r="R212" s="636"/>
      <c r="S212" s="63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675">
        <f>IF($BE$3="４週",SUM(W212:AX212),IF($BE$3="暦月",SUM(W212:BA212),""))</f>
        <v>0</v>
      </c>
      <c r="BC212" s="676"/>
      <c r="BD212" s="677">
        <f>IF($BE$3="４週",BB212/4,IF($BE$3="暦月",(BB212/($BE$8/7)),""))</f>
        <v>0</v>
      </c>
      <c r="BE212" s="676"/>
      <c r="BF212" s="672"/>
      <c r="BG212" s="673"/>
      <c r="BH212" s="673"/>
      <c r="BI212" s="673"/>
      <c r="BJ212" s="674"/>
    </row>
    <row r="213" spans="2:62" ht="20.25" customHeight="1">
      <c r="B213" s="620">
        <f>B211+1</f>
        <v>99</v>
      </c>
      <c r="C213" s="670"/>
      <c r="D213" s="666"/>
      <c r="E213" s="163"/>
      <c r="F213" s="164"/>
      <c r="G213" s="163"/>
      <c r="H213" s="164"/>
      <c r="I213" s="660"/>
      <c r="J213" s="661"/>
      <c r="K213" s="664"/>
      <c r="L213" s="665"/>
      <c r="M213" s="665"/>
      <c r="N213" s="666"/>
      <c r="O213" s="635"/>
      <c r="P213" s="636"/>
      <c r="Q213" s="636"/>
      <c r="R213" s="636"/>
      <c r="S213" s="63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652"/>
      <c r="BC213" s="653"/>
      <c r="BD213" s="654"/>
      <c r="BE213" s="655"/>
      <c r="BF213" s="643"/>
      <c r="BG213" s="644"/>
      <c r="BH213" s="644"/>
      <c r="BI213" s="644"/>
      <c r="BJ213" s="645"/>
    </row>
    <row r="214" spans="2:62" ht="20.25" customHeight="1">
      <c r="B214" s="621"/>
      <c r="C214" s="678"/>
      <c r="D214" s="679"/>
      <c r="E214" s="207"/>
      <c r="F214" s="208">
        <f>C213</f>
        <v>0</v>
      </c>
      <c r="G214" s="207"/>
      <c r="H214" s="208">
        <f>I213</f>
        <v>0</v>
      </c>
      <c r="I214" s="680"/>
      <c r="J214" s="681"/>
      <c r="K214" s="682"/>
      <c r="L214" s="683"/>
      <c r="M214" s="683"/>
      <c r="N214" s="679"/>
      <c r="O214" s="635"/>
      <c r="P214" s="636"/>
      <c r="Q214" s="636"/>
      <c r="R214" s="636"/>
      <c r="S214" s="63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675">
        <f>IF($BE$3="４週",SUM(W214:AX214),IF($BE$3="暦月",SUM(W214:BA214),""))</f>
        <v>0</v>
      </c>
      <c r="BC214" s="676"/>
      <c r="BD214" s="677">
        <f>IF($BE$3="４週",BB214/4,IF($BE$3="暦月",(BB214/($BE$8/7)),""))</f>
        <v>0</v>
      </c>
      <c r="BE214" s="676"/>
      <c r="BF214" s="672"/>
      <c r="BG214" s="673"/>
      <c r="BH214" s="673"/>
      <c r="BI214" s="673"/>
      <c r="BJ214" s="674"/>
    </row>
    <row r="215" spans="2:62" ht="20.25" customHeight="1">
      <c r="B215" s="620">
        <f>B213+1</f>
        <v>100</v>
      </c>
      <c r="C215" s="670"/>
      <c r="D215" s="666"/>
      <c r="E215" s="165"/>
      <c r="F215" s="166"/>
      <c r="G215" s="165"/>
      <c r="H215" s="166"/>
      <c r="I215" s="660"/>
      <c r="J215" s="661"/>
      <c r="K215" s="664"/>
      <c r="L215" s="665"/>
      <c r="M215" s="665"/>
      <c r="N215" s="666"/>
      <c r="O215" s="635"/>
      <c r="P215" s="636"/>
      <c r="Q215" s="636"/>
      <c r="R215" s="636"/>
      <c r="S215" s="63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652"/>
      <c r="BC215" s="653"/>
      <c r="BD215" s="654"/>
      <c r="BE215" s="655"/>
      <c r="BF215" s="643"/>
      <c r="BG215" s="644"/>
      <c r="BH215" s="644"/>
      <c r="BI215" s="644"/>
      <c r="BJ215" s="645"/>
    </row>
    <row r="216" spans="2:62" ht="20.25" customHeight="1" thickBot="1">
      <c r="B216" s="622"/>
      <c r="C216" s="705"/>
      <c r="D216" s="706"/>
      <c r="E216" s="190"/>
      <c r="F216" s="191">
        <f>C215</f>
        <v>0</v>
      </c>
      <c r="G216" s="190"/>
      <c r="H216" s="191">
        <f>I215</f>
        <v>0</v>
      </c>
      <c r="I216" s="707"/>
      <c r="J216" s="708"/>
      <c r="K216" s="709"/>
      <c r="L216" s="710"/>
      <c r="M216" s="710"/>
      <c r="N216" s="706"/>
      <c r="O216" s="711"/>
      <c r="P216" s="712"/>
      <c r="Q216" s="712"/>
      <c r="R216" s="712"/>
      <c r="S216" s="713"/>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721">
        <f>IF($BE$3="４週",SUM(W216:AX216),IF($BE$3="暦月",SUM(W216:BA216),""))</f>
        <v>0</v>
      </c>
      <c r="BC216" s="722"/>
      <c r="BD216" s="723">
        <f>IF($BE$3="４週",BB216/4,IF($BE$3="暦月",(BB216/($BE$8/7)),""))</f>
        <v>0</v>
      </c>
      <c r="BE216" s="722"/>
      <c r="BF216" s="718"/>
      <c r="BG216" s="719"/>
      <c r="BH216" s="719"/>
      <c r="BI216" s="719"/>
      <c r="BJ216" s="720"/>
    </row>
    <row r="217" spans="2:62" ht="20.25" customHeight="1">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642"/>
      <c r="BG219" s="642"/>
      <c r="BH219" s="642"/>
      <c r="BI219" s="642"/>
      <c r="BJ219" s="220"/>
    </row>
    <row r="220" spans="2:62" ht="20.25" customHeight="1">
      <c r="B220" s="49"/>
      <c r="C220" s="69"/>
      <c r="D220" s="69"/>
      <c r="E220" s="69"/>
      <c r="F220" s="69"/>
      <c r="G220" s="69"/>
      <c r="H220" s="69"/>
      <c r="I220" s="124"/>
      <c r="J220" s="125"/>
      <c r="K220" s="684" t="s">
        <v>132</v>
      </c>
      <c r="L220" s="684"/>
      <c r="M220" s="684" t="s">
        <v>133</v>
      </c>
      <c r="N220" s="684"/>
      <c r="O220" s="684"/>
      <c r="P220" s="684"/>
      <c r="Q220" s="125"/>
      <c r="R220" s="704" t="s">
        <v>134</v>
      </c>
      <c r="S220" s="704"/>
      <c r="T220" s="704"/>
      <c r="U220" s="704"/>
      <c r="V220" s="129"/>
      <c r="W220" s="130" t="s">
        <v>135</v>
      </c>
      <c r="X220" s="130"/>
      <c r="Y220" s="2"/>
      <c r="Z220" s="127"/>
      <c r="AA220" s="684" t="s">
        <v>132</v>
      </c>
      <c r="AB220" s="684"/>
      <c r="AC220" s="684" t="s">
        <v>133</v>
      </c>
      <c r="AD220" s="684"/>
      <c r="AE220" s="684"/>
      <c r="AF220" s="684"/>
      <c r="AG220" s="125"/>
      <c r="AH220" s="704" t="s">
        <v>134</v>
      </c>
      <c r="AI220" s="704"/>
      <c r="AJ220" s="704"/>
      <c r="AK220" s="704"/>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641"/>
      <c r="BG220" s="641"/>
      <c r="BH220" s="641"/>
      <c r="BI220" s="641"/>
      <c r="BJ220" s="220"/>
    </row>
    <row r="221" spans="2:62" ht="20.25" customHeight="1">
      <c r="B221" s="49"/>
      <c r="C221" s="69"/>
      <c r="D221" s="69"/>
      <c r="E221" s="69"/>
      <c r="F221" s="69"/>
      <c r="G221" s="69"/>
      <c r="H221" s="69"/>
      <c r="I221" s="124"/>
      <c r="J221" s="125"/>
      <c r="K221" s="690"/>
      <c r="L221" s="690"/>
      <c r="M221" s="690" t="s">
        <v>136</v>
      </c>
      <c r="N221" s="690"/>
      <c r="O221" s="690" t="s">
        <v>137</v>
      </c>
      <c r="P221" s="690"/>
      <c r="Q221" s="125"/>
      <c r="R221" s="690" t="s">
        <v>136</v>
      </c>
      <c r="S221" s="690"/>
      <c r="T221" s="690" t="s">
        <v>137</v>
      </c>
      <c r="U221" s="690"/>
      <c r="V221" s="129"/>
      <c r="W221" s="130" t="s">
        <v>138</v>
      </c>
      <c r="X221" s="130"/>
      <c r="Y221" s="2"/>
      <c r="Z221" s="127"/>
      <c r="AA221" s="690"/>
      <c r="AB221" s="690"/>
      <c r="AC221" s="690" t="s">
        <v>136</v>
      </c>
      <c r="AD221" s="690"/>
      <c r="AE221" s="690" t="s">
        <v>137</v>
      </c>
      <c r="AF221" s="690"/>
      <c r="AG221" s="125"/>
      <c r="AH221" s="690" t="s">
        <v>136</v>
      </c>
      <c r="AI221" s="690"/>
      <c r="AJ221" s="690" t="s">
        <v>137</v>
      </c>
      <c r="AK221" s="690"/>
      <c r="AL221" s="129"/>
      <c r="AM221" s="130" t="s">
        <v>138</v>
      </c>
      <c r="AN221" s="130"/>
      <c r="AO221" s="127"/>
      <c r="AP221" s="127"/>
      <c r="AQ221" s="131" t="s">
        <v>103</v>
      </c>
      <c r="AR221" s="131"/>
      <c r="AS221" s="131"/>
      <c r="AT221" s="131"/>
      <c r="AU221" s="129"/>
      <c r="AV221" s="130" t="s">
        <v>104</v>
      </c>
      <c r="AW221" s="131"/>
      <c r="AX221" s="131"/>
      <c r="AY221" s="131"/>
      <c r="AZ221" s="129"/>
      <c r="BA221" s="690" t="s">
        <v>139</v>
      </c>
      <c r="BB221" s="690"/>
      <c r="BC221" s="690"/>
      <c r="BD221" s="690"/>
      <c r="BE221" s="76"/>
      <c r="BF221" s="640"/>
      <c r="BG221" s="640"/>
      <c r="BH221" s="640"/>
      <c r="BI221" s="640"/>
      <c r="BJ221" s="220"/>
    </row>
    <row r="222" spans="2:62" ht="20.25" customHeight="1">
      <c r="B222" s="49"/>
      <c r="C222" s="69"/>
      <c r="D222" s="69"/>
      <c r="E222" s="69"/>
      <c r="F222" s="69"/>
      <c r="G222" s="69"/>
      <c r="H222" s="69"/>
      <c r="I222" s="124"/>
      <c r="J222" s="125"/>
      <c r="K222" s="685" t="s">
        <v>6</v>
      </c>
      <c r="L222" s="685"/>
      <c r="M222" s="686">
        <f>SUMIFS($BB$17:$BB$216,$F$17:$F$216,"看護職員",$H$17:$H$216,"A")</f>
        <v>0</v>
      </c>
      <c r="N222" s="686"/>
      <c r="O222" s="687">
        <f>SUMIFS($BD$17:$BD$216,$F$17:$F$216,"看護職員",$H$17:$H$216,"A")</f>
        <v>0</v>
      </c>
      <c r="P222" s="687"/>
      <c r="Q222" s="139"/>
      <c r="R222" s="696">
        <v>0</v>
      </c>
      <c r="S222" s="696"/>
      <c r="T222" s="696">
        <v>0</v>
      </c>
      <c r="U222" s="696"/>
      <c r="V222" s="140"/>
      <c r="W222" s="700">
        <v>0</v>
      </c>
      <c r="X222" s="701"/>
      <c r="Y222" s="2"/>
      <c r="Z222" s="127"/>
      <c r="AA222" s="685" t="s">
        <v>6</v>
      </c>
      <c r="AB222" s="685"/>
      <c r="AC222" s="686">
        <f>SUMIFS($BB$17:$BB$216,$F$17:$F$216,"介護職員",$H$17:$H$216,"A")</f>
        <v>0</v>
      </c>
      <c r="AD222" s="686"/>
      <c r="AE222" s="687">
        <f>SUMIFS($BD$17:$BD$216,$F$17:$F$216,"介護職員",$H$17:$H$216,"A")</f>
        <v>0</v>
      </c>
      <c r="AF222" s="687"/>
      <c r="AG222" s="139"/>
      <c r="AH222" s="696">
        <v>0</v>
      </c>
      <c r="AI222" s="696"/>
      <c r="AJ222" s="696">
        <v>0</v>
      </c>
      <c r="AK222" s="696"/>
      <c r="AL222" s="140"/>
      <c r="AM222" s="700">
        <v>0</v>
      </c>
      <c r="AN222" s="701"/>
      <c r="AO222" s="127"/>
      <c r="AP222" s="127"/>
      <c r="AQ222" s="702">
        <f>U236</f>
        <v>0</v>
      </c>
      <c r="AR222" s="685"/>
      <c r="AS222" s="685"/>
      <c r="AT222" s="685"/>
      <c r="AU222" s="217" t="s">
        <v>153</v>
      </c>
      <c r="AV222" s="702">
        <f>AK236</f>
        <v>0</v>
      </c>
      <c r="AW222" s="703"/>
      <c r="AX222" s="703"/>
      <c r="AY222" s="703"/>
      <c r="AZ222" s="217" t="s">
        <v>147</v>
      </c>
      <c r="BA222" s="692">
        <f>ROUNDDOWN(AQ222+AV222,1)</f>
        <v>0</v>
      </c>
      <c r="BB222" s="692"/>
      <c r="BC222" s="692"/>
      <c r="BD222" s="692"/>
      <c r="BE222" s="76"/>
      <c r="BF222" s="79"/>
      <c r="BG222" s="79"/>
      <c r="BH222" s="79"/>
      <c r="BI222" s="79"/>
      <c r="BJ222" s="220"/>
    </row>
    <row r="223" spans="2:62" ht="20.25" customHeight="1">
      <c r="B223" s="49"/>
      <c r="C223" s="69"/>
      <c r="D223" s="69"/>
      <c r="E223" s="69"/>
      <c r="F223" s="69"/>
      <c r="G223" s="69"/>
      <c r="H223" s="69"/>
      <c r="I223" s="124"/>
      <c r="J223" s="125"/>
      <c r="K223" s="685" t="s">
        <v>7</v>
      </c>
      <c r="L223" s="685"/>
      <c r="M223" s="686">
        <f>SUMIFS($BB$17:$BB$216,$F$17:$F$216,"看護職員",$H$17:$H$216,"B")</f>
        <v>0</v>
      </c>
      <c r="N223" s="686"/>
      <c r="O223" s="687">
        <f>SUMIFS($BD$17:$BD$216,$F$17:$F$216,"看護職員",$H$17:$H$216,"B")</f>
        <v>0</v>
      </c>
      <c r="P223" s="687"/>
      <c r="Q223" s="139"/>
      <c r="R223" s="696">
        <v>0</v>
      </c>
      <c r="S223" s="696"/>
      <c r="T223" s="696">
        <v>0</v>
      </c>
      <c r="U223" s="696"/>
      <c r="V223" s="140"/>
      <c r="W223" s="700">
        <v>0</v>
      </c>
      <c r="X223" s="701"/>
      <c r="Y223" s="2"/>
      <c r="Z223" s="127"/>
      <c r="AA223" s="685" t="s">
        <v>7</v>
      </c>
      <c r="AB223" s="685"/>
      <c r="AC223" s="686">
        <f>SUMIFS($BB$17:$BB$216,$F$17:$F$216,"介護職員",$H$17:$H$216,"B")</f>
        <v>0</v>
      </c>
      <c r="AD223" s="686"/>
      <c r="AE223" s="687">
        <f>SUMIFS($BD$17:$BD$216,$F$17:$F$216,"介護職員",$H$17:$H$216,"B")</f>
        <v>0</v>
      </c>
      <c r="AF223" s="687"/>
      <c r="AG223" s="139"/>
      <c r="AH223" s="696">
        <v>0</v>
      </c>
      <c r="AI223" s="696"/>
      <c r="AJ223" s="696">
        <v>0</v>
      </c>
      <c r="AK223" s="696"/>
      <c r="AL223" s="140"/>
      <c r="AM223" s="700">
        <v>0</v>
      </c>
      <c r="AN223" s="701"/>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c r="B224" s="49"/>
      <c r="C224" s="69"/>
      <c r="D224" s="69"/>
      <c r="E224" s="69"/>
      <c r="F224" s="69"/>
      <c r="G224" s="69"/>
      <c r="H224" s="69"/>
      <c r="I224" s="124"/>
      <c r="J224" s="125"/>
      <c r="K224" s="685" t="s">
        <v>8</v>
      </c>
      <c r="L224" s="685"/>
      <c r="M224" s="686">
        <f>SUMIFS($BB$17:$BB$216,$F$17:$F$216,"看護職員",$H$17:$H$216,"C")</f>
        <v>0</v>
      </c>
      <c r="N224" s="686"/>
      <c r="O224" s="687">
        <f>SUMIFS($BD$17:$BD$216,$F$17:$F$216,"看護職員",$H$17:$H$216,"C")</f>
        <v>0</v>
      </c>
      <c r="P224" s="687"/>
      <c r="Q224" s="139"/>
      <c r="R224" s="696">
        <v>0</v>
      </c>
      <c r="S224" s="696"/>
      <c r="T224" s="697">
        <v>0</v>
      </c>
      <c r="U224" s="697"/>
      <c r="V224" s="140"/>
      <c r="W224" s="698" t="s">
        <v>36</v>
      </c>
      <c r="X224" s="699"/>
      <c r="Y224" s="2"/>
      <c r="Z224" s="127"/>
      <c r="AA224" s="685" t="s">
        <v>8</v>
      </c>
      <c r="AB224" s="685"/>
      <c r="AC224" s="686">
        <f>SUMIFS($BB$17:$BB$216,$F$17:$F$216,"介護職員",$H$17:$H$216,"C")</f>
        <v>0</v>
      </c>
      <c r="AD224" s="686"/>
      <c r="AE224" s="687">
        <f>SUMIFS($BD$17:$BD$216,$F$17:$F$216,"介護職員",$H$17:$H$216,"C")</f>
        <v>0</v>
      </c>
      <c r="AF224" s="687"/>
      <c r="AG224" s="139"/>
      <c r="AH224" s="696">
        <v>0</v>
      </c>
      <c r="AI224" s="696"/>
      <c r="AJ224" s="697">
        <v>0</v>
      </c>
      <c r="AK224" s="697"/>
      <c r="AL224" s="140"/>
      <c r="AM224" s="698" t="s">
        <v>36</v>
      </c>
      <c r="AN224" s="699"/>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c r="B225" s="49"/>
      <c r="C225" s="69"/>
      <c r="D225" s="69"/>
      <c r="E225" s="69"/>
      <c r="F225" s="69"/>
      <c r="G225" s="69"/>
      <c r="H225" s="69"/>
      <c r="I225" s="124"/>
      <c r="J225" s="125"/>
      <c r="K225" s="685" t="s">
        <v>9</v>
      </c>
      <c r="L225" s="685"/>
      <c r="M225" s="686">
        <f>SUMIFS($BB$17:$BB$216,$F$17:$F$216,"看護職員",$H$17:$H$216,"D")</f>
        <v>0</v>
      </c>
      <c r="N225" s="686"/>
      <c r="O225" s="687">
        <f>SUMIFS($BD$17:$BD$216,$F$17:$F$216,"看護職員",$H$17:$H$216,"D")</f>
        <v>0</v>
      </c>
      <c r="P225" s="687"/>
      <c r="Q225" s="139"/>
      <c r="R225" s="696">
        <v>0</v>
      </c>
      <c r="S225" s="696"/>
      <c r="T225" s="697">
        <v>0</v>
      </c>
      <c r="U225" s="697"/>
      <c r="V225" s="140"/>
      <c r="W225" s="698" t="s">
        <v>36</v>
      </c>
      <c r="X225" s="699"/>
      <c r="Y225" s="2"/>
      <c r="Z225" s="127"/>
      <c r="AA225" s="685" t="s">
        <v>9</v>
      </c>
      <c r="AB225" s="685"/>
      <c r="AC225" s="686">
        <f>SUMIFS($BB$17:$BB$216,$F$17:$F$216,"介護職員",$H$17:$H$216,"D")</f>
        <v>0</v>
      </c>
      <c r="AD225" s="686"/>
      <c r="AE225" s="687">
        <f>SUMIFS($BD$17:$BD$216,$F$17:$F$216,"介護職員",$H$17:$H$216,"D")</f>
        <v>0</v>
      </c>
      <c r="AF225" s="687"/>
      <c r="AG225" s="139"/>
      <c r="AH225" s="696">
        <v>0</v>
      </c>
      <c r="AI225" s="696"/>
      <c r="AJ225" s="697">
        <v>0</v>
      </c>
      <c r="AK225" s="697"/>
      <c r="AL225" s="140"/>
      <c r="AM225" s="698" t="s">
        <v>36</v>
      </c>
      <c r="AN225" s="699"/>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c r="B226" s="49"/>
      <c r="C226" s="69"/>
      <c r="D226" s="69"/>
      <c r="E226" s="69"/>
      <c r="F226" s="69"/>
      <c r="G226" s="69"/>
      <c r="H226" s="69"/>
      <c r="I226" s="124"/>
      <c r="J226" s="125"/>
      <c r="K226" s="685" t="s">
        <v>139</v>
      </c>
      <c r="L226" s="685"/>
      <c r="M226" s="686">
        <f>SUM(M222:N225)</f>
        <v>0</v>
      </c>
      <c r="N226" s="686"/>
      <c r="O226" s="687">
        <f>SUM(O222:P225)</f>
        <v>0</v>
      </c>
      <c r="P226" s="687"/>
      <c r="Q226" s="139"/>
      <c r="R226" s="686">
        <f>SUM(R222:S225)</f>
        <v>0</v>
      </c>
      <c r="S226" s="686"/>
      <c r="T226" s="687">
        <f>SUM(T222:U225)</f>
        <v>0</v>
      </c>
      <c r="U226" s="687"/>
      <c r="V226" s="140"/>
      <c r="W226" s="688">
        <f>SUM(W222:X223)</f>
        <v>0</v>
      </c>
      <c r="X226" s="689"/>
      <c r="Y226" s="2"/>
      <c r="Z226" s="127"/>
      <c r="AA226" s="685" t="s">
        <v>139</v>
      </c>
      <c r="AB226" s="685"/>
      <c r="AC226" s="686">
        <f>SUM(AC222:AD225)</f>
        <v>0</v>
      </c>
      <c r="AD226" s="686"/>
      <c r="AE226" s="687">
        <f>SUM(AE222:AF225)</f>
        <v>0</v>
      </c>
      <c r="AF226" s="687"/>
      <c r="AG226" s="139"/>
      <c r="AH226" s="686">
        <f>SUM(AH222:AI225)</f>
        <v>0</v>
      </c>
      <c r="AI226" s="686"/>
      <c r="AJ226" s="687">
        <f>SUM(AJ222:AK225)</f>
        <v>0</v>
      </c>
      <c r="AK226" s="687"/>
      <c r="AL226" s="140"/>
      <c r="AM226" s="688">
        <f>SUM(AM222:AN223)</f>
        <v>0</v>
      </c>
      <c r="AN226" s="689"/>
      <c r="AO226" s="127"/>
      <c r="AP226" s="127"/>
      <c r="AQ226" s="685" t="s">
        <v>4</v>
      </c>
      <c r="AR226" s="685"/>
      <c r="AS226" s="685" t="s">
        <v>5</v>
      </c>
      <c r="AT226" s="685"/>
      <c r="AU226" s="685"/>
      <c r="AV226" s="685"/>
      <c r="AW226" s="127"/>
      <c r="AX226" s="127"/>
      <c r="AY226" s="127"/>
      <c r="AZ226" s="127"/>
      <c r="BA226" s="127"/>
      <c r="BB226" s="127"/>
      <c r="BC226" s="127"/>
      <c r="BD226" s="128"/>
      <c r="BE226" s="76"/>
      <c r="BF226" s="220"/>
      <c r="BG226" s="220"/>
      <c r="BH226" s="220"/>
      <c r="BI226" s="220"/>
      <c r="BJ226" s="220"/>
    </row>
    <row r="227" spans="2:62" ht="20.25" customHeight="1">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685" t="s">
        <v>6</v>
      </c>
      <c r="AR227" s="685"/>
      <c r="AS227" s="685" t="s">
        <v>94</v>
      </c>
      <c r="AT227" s="685"/>
      <c r="AU227" s="685"/>
      <c r="AV227" s="685"/>
      <c r="AW227" s="127"/>
      <c r="AX227" s="127"/>
      <c r="AY227" s="127"/>
      <c r="AZ227" s="127"/>
      <c r="BA227" s="127"/>
      <c r="BB227" s="127"/>
      <c r="BC227" s="127"/>
      <c r="BD227" s="128"/>
      <c r="BE227" s="76"/>
      <c r="BF227" s="220"/>
      <c r="BG227" s="220"/>
      <c r="BH227" s="220"/>
      <c r="BI227" s="220"/>
      <c r="BJ227" s="220"/>
    </row>
    <row r="228" spans="2:62" ht="20.25" customHeight="1">
      <c r="B228" s="49"/>
      <c r="C228" s="69"/>
      <c r="D228" s="69"/>
      <c r="E228" s="69"/>
      <c r="F228" s="69"/>
      <c r="G228" s="69"/>
      <c r="H228" s="69"/>
      <c r="I228" s="124"/>
      <c r="J228" s="124"/>
      <c r="K228" s="126" t="s">
        <v>142</v>
      </c>
      <c r="L228" s="125"/>
      <c r="M228" s="125"/>
      <c r="N228" s="125"/>
      <c r="O228" s="125"/>
      <c r="P228" s="125"/>
      <c r="Q228" s="160" t="s">
        <v>242</v>
      </c>
      <c r="R228" s="790" t="s">
        <v>243</v>
      </c>
      <c r="S228" s="791"/>
      <c r="T228" s="137"/>
      <c r="U228" s="137"/>
      <c r="V228" s="125"/>
      <c r="W228" s="125"/>
      <c r="X228" s="125"/>
      <c r="Y228" s="127"/>
      <c r="Z228" s="127"/>
      <c r="AA228" s="126" t="s">
        <v>142</v>
      </c>
      <c r="AB228" s="125"/>
      <c r="AC228" s="125"/>
      <c r="AD228" s="125"/>
      <c r="AE228" s="125"/>
      <c r="AF228" s="125"/>
      <c r="AG228" s="160" t="s">
        <v>242</v>
      </c>
      <c r="AH228" s="792" t="str">
        <f>R228</f>
        <v>週</v>
      </c>
      <c r="AI228" s="793"/>
      <c r="AJ228" s="137"/>
      <c r="AK228" s="137"/>
      <c r="AL228" s="125"/>
      <c r="AM228" s="125"/>
      <c r="AN228" s="125"/>
      <c r="AO228" s="127"/>
      <c r="AP228" s="127"/>
      <c r="AQ228" s="685" t="s">
        <v>7</v>
      </c>
      <c r="AR228" s="685"/>
      <c r="AS228" s="685" t="s">
        <v>95</v>
      </c>
      <c r="AT228" s="685"/>
      <c r="AU228" s="685"/>
      <c r="AV228" s="685"/>
      <c r="AW228" s="127"/>
      <c r="AX228" s="127"/>
      <c r="AY228" s="127"/>
      <c r="AZ228" s="127"/>
      <c r="BA228" s="127"/>
      <c r="BB228" s="127"/>
      <c r="BC228" s="127"/>
      <c r="BD228" s="128"/>
      <c r="BE228" s="76"/>
      <c r="BF228" s="220"/>
      <c r="BG228" s="220"/>
      <c r="BH228" s="220"/>
      <c r="BI228" s="220"/>
      <c r="BJ228" s="220"/>
    </row>
    <row r="229" spans="2:62" ht="20.25" customHeight="1">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685" t="s">
        <v>8</v>
      </c>
      <c r="AR229" s="685"/>
      <c r="AS229" s="685" t="s">
        <v>96</v>
      </c>
      <c r="AT229" s="685"/>
      <c r="AU229" s="685"/>
      <c r="AV229" s="685"/>
      <c r="AW229" s="127"/>
      <c r="AX229" s="127"/>
      <c r="AY229" s="127"/>
      <c r="AZ229" s="127"/>
      <c r="BA229" s="127"/>
      <c r="BB229" s="127"/>
      <c r="BC229" s="127"/>
      <c r="BD229" s="128"/>
      <c r="BE229" s="76"/>
      <c r="BF229" s="220"/>
      <c r="BG229" s="220"/>
      <c r="BH229" s="220"/>
      <c r="BI229" s="220"/>
      <c r="BJ229" s="220"/>
    </row>
    <row r="230" spans="2:62" ht="20.25" customHeight="1">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685" t="s">
        <v>9</v>
      </c>
      <c r="AR230" s="685"/>
      <c r="AS230" s="685" t="s">
        <v>157</v>
      </c>
      <c r="AT230" s="685"/>
      <c r="AU230" s="685"/>
      <c r="AV230" s="685"/>
      <c r="AW230" s="127"/>
      <c r="AX230" s="127"/>
      <c r="AY230" s="127"/>
      <c r="AZ230" s="127"/>
      <c r="BA230" s="127"/>
      <c r="BB230" s="127"/>
      <c r="BC230" s="127"/>
      <c r="BD230" s="128"/>
      <c r="BE230" s="76"/>
      <c r="BF230" s="220"/>
      <c r="BG230" s="220"/>
      <c r="BH230" s="220"/>
      <c r="BI230" s="220"/>
      <c r="BJ230" s="220"/>
    </row>
    <row r="231" spans="2:62" ht="20.25" customHeight="1">
      <c r="I231" s="2"/>
      <c r="J231" s="2"/>
      <c r="K231" s="695">
        <f>IF($R$228="週",T226,R226)</f>
        <v>0</v>
      </c>
      <c r="L231" s="695"/>
      <c r="M231" s="695"/>
      <c r="N231" s="695"/>
      <c r="O231" s="217" t="s">
        <v>146</v>
      </c>
      <c r="P231" s="685">
        <f>IF($R$228="週",$BA$6,$BE$6)</f>
        <v>40</v>
      </c>
      <c r="Q231" s="685"/>
      <c r="R231" s="685"/>
      <c r="S231" s="685"/>
      <c r="T231" s="217" t="s">
        <v>147</v>
      </c>
      <c r="U231" s="691">
        <f>ROUNDDOWN(K231/P231,1)</f>
        <v>0</v>
      </c>
      <c r="V231" s="691"/>
      <c r="W231" s="691"/>
      <c r="X231" s="691"/>
      <c r="Y231" s="2"/>
      <c r="Z231" s="2"/>
      <c r="AA231" s="695">
        <f>IF($AH$228="週",AJ226,AH226)</f>
        <v>0</v>
      </c>
      <c r="AB231" s="695"/>
      <c r="AC231" s="695"/>
      <c r="AD231" s="695"/>
      <c r="AE231" s="217" t="s">
        <v>146</v>
      </c>
      <c r="AF231" s="685">
        <f>IF($AH$228="週",$BA$6,$BE$6)</f>
        <v>40</v>
      </c>
      <c r="AG231" s="685"/>
      <c r="AH231" s="685"/>
      <c r="AI231" s="685"/>
      <c r="AJ231" s="217" t="s">
        <v>147</v>
      </c>
      <c r="AK231" s="691">
        <f>ROUNDDOWN(AA231/AF231,1)</f>
        <v>0</v>
      </c>
      <c r="AL231" s="691"/>
      <c r="AM231" s="691"/>
      <c r="AN231" s="691"/>
      <c r="AO231" s="2"/>
      <c r="AP231" s="2"/>
      <c r="AQ231" s="2"/>
      <c r="AR231" s="2"/>
      <c r="AS231" s="2"/>
      <c r="AT231" s="2"/>
      <c r="AU231" s="2"/>
      <c r="AV231" s="2"/>
      <c r="AW231" s="2"/>
      <c r="AX231" s="2"/>
      <c r="AY231" s="2"/>
      <c r="AZ231" s="2"/>
      <c r="BA231" s="2"/>
      <c r="BB231" s="2"/>
      <c r="BC231" s="2"/>
      <c r="BD231" s="2"/>
    </row>
    <row r="232" spans="2:62" ht="20.25" customHeight="1">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c r="I234" s="2"/>
      <c r="J234" s="2"/>
      <c r="K234" s="125" t="s">
        <v>135</v>
      </c>
      <c r="L234" s="125"/>
      <c r="M234" s="125"/>
      <c r="N234" s="125"/>
      <c r="O234" s="125"/>
      <c r="P234" s="125"/>
      <c r="Q234" s="125"/>
      <c r="R234" s="125"/>
      <c r="S234" s="125"/>
      <c r="T234" s="126"/>
      <c r="U234" s="684"/>
      <c r="V234" s="684"/>
      <c r="W234" s="684"/>
      <c r="X234" s="684"/>
      <c r="Y234" s="2"/>
      <c r="Z234" s="2"/>
      <c r="AA234" s="125" t="s">
        <v>135</v>
      </c>
      <c r="AB234" s="125"/>
      <c r="AC234" s="125"/>
      <c r="AD234" s="125"/>
      <c r="AE234" s="125"/>
      <c r="AF234" s="125"/>
      <c r="AG234" s="125"/>
      <c r="AH234" s="125"/>
      <c r="AI234" s="125"/>
      <c r="AJ234" s="126"/>
      <c r="AK234" s="684"/>
      <c r="AL234" s="684"/>
      <c r="AM234" s="684"/>
      <c r="AN234" s="684"/>
      <c r="AO234" s="2"/>
      <c r="AP234" s="2"/>
      <c r="AQ234" s="2"/>
      <c r="AR234" s="2"/>
      <c r="AS234" s="2"/>
      <c r="AT234" s="2"/>
      <c r="AU234" s="2"/>
      <c r="AV234" s="2"/>
      <c r="AW234" s="2"/>
      <c r="AX234" s="2"/>
      <c r="AY234" s="2"/>
      <c r="AZ234" s="2"/>
      <c r="BA234" s="2"/>
      <c r="BB234" s="2"/>
      <c r="BC234" s="2"/>
      <c r="BD234" s="2"/>
    </row>
    <row r="235" spans="2:62" ht="20.25" customHeight="1">
      <c r="I235" s="2"/>
      <c r="J235" s="2"/>
      <c r="K235" s="129" t="s">
        <v>149</v>
      </c>
      <c r="L235" s="129"/>
      <c r="M235" s="129"/>
      <c r="N235" s="129"/>
      <c r="O235" s="129"/>
      <c r="P235" s="125" t="s">
        <v>150</v>
      </c>
      <c r="Q235" s="129"/>
      <c r="R235" s="129"/>
      <c r="S235" s="129"/>
      <c r="T235" s="129"/>
      <c r="U235" s="690" t="s">
        <v>139</v>
      </c>
      <c r="V235" s="690"/>
      <c r="W235" s="690"/>
      <c r="X235" s="690"/>
      <c r="Y235" s="2"/>
      <c r="Z235" s="2"/>
      <c r="AA235" s="129" t="s">
        <v>149</v>
      </c>
      <c r="AB235" s="129"/>
      <c r="AC235" s="129"/>
      <c r="AD235" s="129"/>
      <c r="AE235" s="129"/>
      <c r="AF235" s="125" t="s">
        <v>150</v>
      </c>
      <c r="AG235" s="129"/>
      <c r="AH235" s="129"/>
      <c r="AI235" s="129"/>
      <c r="AJ235" s="129"/>
      <c r="AK235" s="690" t="s">
        <v>139</v>
      </c>
      <c r="AL235" s="690"/>
      <c r="AM235" s="690"/>
      <c r="AN235" s="690"/>
      <c r="AO235" s="2"/>
      <c r="AP235" s="2"/>
      <c r="AQ235" s="2"/>
      <c r="AR235" s="2"/>
      <c r="AS235" s="2"/>
      <c r="AT235" s="2"/>
      <c r="AU235" s="2"/>
      <c r="AV235" s="2"/>
      <c r="AW235" s="2"/>
      <c r="AX235" s="2"/>
      <c r="AY235" s="2"/>
      <c r="AZ235" s="2"/>
      <c r="BA235" s="2"/>
      <c r="BB235" s="2"/>
      <c r="BC235" s="2"/>
      <c r="BD235" s="2"/>
    </row>
    <row r="236" spans="2:62" ht="20.25" customHeight="1">
      <c r="I236" s="2"/>
      <c r="J236" s="2"/>
      <c r="K236" s="685">
        <f>W226</f>
        <v>0</v>
      </c>
      <c r="L236" s="685"/>
      <c r="M236" s="685"/>
      <c r="N236" s="685"/>
      <c r="O236" s="217" t="s">
        <v>153</v>
      </c>
      <c r="P236" s="691">
        <f>U231</f>
        <v>0</v>
      </c>
      <c r="Q236" s="691"/>
      <c r="R236" s="691"/>
      <c r="S236" s="691"/>
      <c r="T236" s="217" t="s">
        <v>147</v>
      </c>
      <c r="U236" s="692">
        <f>ROUNDDOWN(K236+P236,1)</f>
        <v>0</v>
      </c>
      <c r="V236" s="692"/>
      <c r="W236" s="692"/>
      <c r="X236" s="692"/>
      <c r="Y236" s="138"/>
      <c r="Z236" s="138"/>
      <c r="AA236" s="693">
        <f>AM226</f>
        <v>0</v>
      </c>
      <c r="AB236" s="693"/>
      <c r="AC236" s="693"/>
      <c r="AD236" s="693"/>
      <c r="AE236" s="136" t="s">
        <v>153</v>
      </c>
      <c r="AF236" s="694">
        <f>AK231</f>
        <v>0</v>
      </c>
      <c r="AG236" s="694"/>
      <c r="AH236" s="694"/>
      <c r="AI236" s="694"/>
      <c r="AJ236" s="136" t="s">
        <v>147</v>
      </c>
      <c r="AK236" s="692">
        <f>ROUNDDOWN(AA236+AF236,1)</f>
        <v>0</v>
      </c>
      <c r="AL236" s="692"/>
      <c r="AM236" s="692"/>
      <c r="AN236" s="692"/>
      <c r="AO236" s="2"/>
      <c r="AP236" s="2"/>
      <c r="AQ236" s="2"/>
      <c r="AR236" s="2"/>
      <c r="AS236" s="2"/>
      <c r="AT236" s="2"/>
      <c r="AU236" s="2"/>
      <c r="AV236" s="2"/>
      <c r="AW236" s="2"/>
      <c r="AX236" s="2"/>
      <c r="AY236" s="2"/>
      <c r="AZ236" s="2"/>
      <c r="BA236" s="2"/>
      <c r="BB236" s="2"/>
      <c r="BC236" s="2"/>
      <c r="BD236" s="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c r="A285" s="11"/>
      <c r="B285" s="11"/>
      <c r="C285" s="14"/>
      <c r="D285" s="14"/>
      <c r="E285" s="14"/>
      <c r="F285" s="14"/>
      <c r="G285" s="14"/>
      <c r="H285" s="14"/>
      <c r="I285" s="14"/>
      <c r="J285" s="14"/>
      <c r="K285" s="12"/>
      <c r="L285" s="12"/>
      <c r="M285" s="11"/>
      <c r="N285" s="11"/>
      <c r="O285" s="11"/>
      <c r="P285" s="11"/>
      <c r="Q285" s="11"/>
      <c r="R285" s="11"/>
    </row>
    <row r="286" spans="1:59">
      <c r="A286" s="11"/>
      <c r="B286" s="11"/>
      <c r="C286" s="14"/>
      <c r="D286" s="14"/>
      <c r="E286" s="14"/>
      <c r="F286" s="14"/>
      <c r="G286" s="14"/>
      <c r="H286" s="14"/>
      <c r="I286" s="14"/>
      <c r="J286" s="14"/>
      <c r="K286" s="12"/>
      <c r="L286" s="12"/>
      <c r="M286" s="11"/>
      <c r="N286" s="11"/>
      <c r="O286" s="11"/>
      <c r="P286" s="11"/>
      <c r="Q286" s="11"/>
      <c r="R286" s="11"/>
    </row>
    <row r="287" spans="1:59">
      <c r="C287" s="3"/>
      <c r="D287" s="3"/>
      <c r="E287" s="3"/>
      <c r="F287" s="3"/>
      <c r="G287" s="3"/>
      <c r="H287" s="3"/>
      <c r="I287" s="3"/>
      <c r="J287" s="3"/>
    </row>
    <row r="288" spans="1:59">
      <c r="C288" s="3"/>
      <c r="D288" s="3"/>
      <c r="E288" s="3"/>
      <c r="F288" s="3"/>
      <c r="G288" s="3"/>
      <c r="H288" s="3"/>
      <c r="I288" s="3"/>
      <c r="J288" s="3"/>
    </row>
    <row r="289" spans="3:10">
      <c r="C289" s="3"/>
      <c r="D289" s="3"/>
      <c r="E289" s="3"/>
      <c r="F289" s="3"/>
      <c r="G289" s="3"/>
      <c r="H289" s="3"/>
      <c r="I289" s="3"/>
      <c r="J289" s="3"/>
    </row>
    <row r="290" spans="3:10">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c r="G1" s="5" t="s">
        <v>322</v>
      </c>
      <c r="H1" s="5"/>
      <c r="I1" s="5"/>
      <c r="J1" s="5"/>
      <c r="K1" s="5"/>
      <c r="L1" s="5"/>
      <c r="M1" s="5"/>
      <c r="N1" s="5"/>
      <c r="Q1" s="7" t="s">
        <v>0</v>
      </c>
      <c r="T1" s="5"/>
      <c r="U1" s="5"/>
      <c r="V1" s="5"/>
      <c r="W1" s="5"/>
      <c r="X1" s="5"/>
      <c r="Y1" s="5"/>
      <c r="Z1" s="5"/>
      <c r="AA1" s="5"/>
      <c r="AW1" s="9" t="s">
        <v>30</v>
      </c>
      <c r="AX1" s="784" t="s">
        <v>159</v>
      </c>
      <c r="AY1" s="785"/>
      <c r="AZ1" s="785"/>
      <c r="BA1" s="785"/>
      <c r="BB1" s="785"/>
      <c r="BC1" s="785"/>
      <c r="BD1" s="785"/>
      <c r="BE1" s="785"/>
      <c r="BF1" s="785"/>
      <c r="BG1" s="785"/>
      <c r="BH1" s="785"/>
      <c r="BI1" s="785"/>
      <c r="BJ1" s="785"/>
      <c r="BK1" s="785"/>
      <c r="BL1" s="785"/>
      <c r="BM1" s="785"/>
      <c r="BN1" s="9" t="s">
        <v>2</v>
      </c>
    </row>
    <row r="2" spans="2:71" s="8" customFormat="1" ht="20.25" customHeight="1">
      <c r="N2" s="7"/>
      <c r="Q2" s="7"/>
      <c r="R2" s="7"/>
      <c r="T2" s="9"/>
      <c r="U2" s="9"/>
      <c r="V2" s="9"/>
      <c r="W2" s="9"/>
      <c r="X2" s="9"/>
      <c r="Y2" s="9"/>
      <c r="Z2" s="9"/>
      <c r="AA2" s="9"/>
      <c r="AF2" s="142" t="s">
        <v>27</v>
      </c>
      <c r="AG2" s="786">
        <v>3</v>
      </c>
      <c r="AH2" s="786"/>
      <c r="AI2" s="142" t="s">
        <v>28</v>
      </c>
      <c r="AJ2" s="787">
        <f>IF(AG2=0,"",YEAR(DATE(2018+AG2,1,1)))</f>
        <v>2021</v>
      </c>
      <c r="AK2" s="787"/>
      <c r="AL2" s="143" t="s">
        <v>29</v>
      </c>
      <c r="AM2" s="143" t="s">
        <v>1</v>
      </c>
      <c r="AN2" s="786">
        <v>4</v>
      </c>
      <c r="AO2" s="786"/>
      <c r="AP2" s="143" t="s">
        <v>24</v>
      </c>
      <c r="AW2" s="9" t="s">
        <v>31</v>
      </c>
      <c r="AX2" s="786" t="s">
        <v>202</v>
      </c>
      <c r="AY2" s="786"/>
      <c r="AZ2" s="786"/>
      <c r="BA2" s="786"/>
      <c r="BB2" s="786"/>
      <c r="BC2" s="786"/>
      <c r="BD2" s="786"/>
      <c r="BE2" s="786"/>
      <c r="BF2" s="786"/>
      <c r="BG2" s="786"/>
      <c r="BH2" s="786"/>
      <c r="BI2" s="786"/>
      <c r="BJ2" s="786"/>
      <c r="BK2" s="786"/>
      <c r="BL2" s="786"/>
      <c r="BM2" s="786"/>
      <c r="BN2" s="9" t="s">
        <v>2</v>
      </c>
      <c r="BO2" s="9"/>
      <c r="BP2" s="9"/>
      <c r="BQ2" s="9"/>
    </row>
    <row r="3" spans="2:71" s="8" customFormat="1" ht="20.25" customHeight="1">
      <c r="N3" s="7"/>
      <c r="Q3" s="7"/>
      <c r="S3" s="9"/>
      <c r="T3" s="9"/>
      <c r="U3" s="9"/>
      <c r="V3" s="9"/>
      <c r="W3" s="9"/>
      <c r="X3" s="9"/>
      <c r="Y3" s="9"/>
      <c r="AG3" s="15"/>
      <c r="AH3" s="15"/>
      <c r="AI3" s="16"/>
      <c r="AJ3" s="17"/>
      <c r="AK3" s="16"/>
      <c r="BH3" s="18" t="s">
        <v>21</v>
      </c>
      <c r="BI3" s="788" t="s">
        <v>239</v>
      </c>
      <c r="BJ3" s="657"/>
      <c r="BK3" s="657"/>
      <c r="BL3" s="789"/>
      <c r="BM3" s="9"/>
    </row>
    <row r="4" spans="2:71" s="8" customFormat="1" ht="20.25" customHeight="1">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788" t="s">
        <v>240</v>
      </c>
      <c r="BJ4" s="657"/>
      <c r="BK4" s="657"/>
      <c r="BL4" s="789"/>
      <c r="BM4" s="9"/>
    </row>
    <row r="5" spans="2:71" s="8" customFormat="1" ht="9" customHeight="1">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618">
        <v>40</v>
      </c>
      <c r="BF6" s="619"/>
      <c r="BG6" s="2" t="s">
        <v>22</v>
      </c>
      <c r="BH6" s="6"/>
      <c r="BI6" s="618">
        <v>160</v>
      </c>
      <c r="BJ6" s="619"/>
      <c r="BK6" s="2" t="s">
        <v>23</v>
      </c>
      <c r="BL6" s="6"/>
      <c r="BM6" s="19"/>
    </row>
    <row r="7" spans="2:71" s="8" customFormat="1" ht="5.25" customHeight="1">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782">
        <f>DAY(EOMONTH(DATE(AJ2,AN2,1),0))</f>
        <v>30</v>
      </c>
      <c r="BJ8" s="783"/>
      <c r="BK8" s="30" t="s">
        <v>25</v>
      </c>
      <c r="BL8" s="30"/>
      <c r="BM8" s="30"/>
      <c r="BN8" s="32"/>
      <c r="BQ8" s="9"/>
      <c r="BR8" s="9"/>
      <c r="BS8" s="9"/>
    </row>
    <row r="9" spans="2:71" s="8" customFormat="1" ht="5.25" customHeight="1">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618"/>
      <c r="BJ10" s="619"/>
      <c r="BK10" s="2" t="s">
        <v>272</v>
      </c>
      <c r="BL10" s="30"/>
      <c r="BM10" s="30"/>
      <c r="BN10" s="32"/>
      <c r="BQ10" s="9"/>
      <c r="BR10" s="9"/>
      <c r="BS10" s="9"/>
    </row>
    <row r="11" spans="2:71" ht="5.25" customHeight="1" thickBot="1">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c r="B12" s="761" t="s">
        <v>20</v>
      </c>
      <c r="C12" s="764" t="s">
        <v>274</v>
      </c>
      <c r="D12" s="752" t="s">
        <v>275</v>
      </c>
      <c r="E12" s="767"/>
      <c r="F12" s="768"/>
      <c r="G12" s="752" t="s">
        <v>276</v>
      </c>
      <c r="H12" s="625"/>
      <c r="I12" s="186"/>
      <c r="J12" s="183"/>
      <c r="K12" s="186"/>
      <c r="L12" s="183"/>
      <c r="M12" s="775" t="s">
        <v>277</v>
      </c>
      <c r="N12" s="776"/>
      <c r="O12" s="623" t="s">
        <v>278</v>
      </c>
      <c r="P12" s="624"/>
      <c r="Q12" s="624"/>
      <c r="R12" s="625"/>
      <c r="S12" s="623" t="s">
        <v>279</v>
      </c>
      <c r="T12" s="624"/>
      <c r="U12" s="624"/>
      <c r="V12" s="624"/>
      <c r="W12" s="625"/>
      <c r="X12" s="198"/>
      <c r="Y12" s="198"/>
      <c r="Z12" s="199"/>
      <c r="AA12" s="781" t="s">
        <v>280</v>
      </c>
      <c r="AB12" s="767"/>
      <c r="AC12" s="767"/>
      <c r="AD12" s="767"/>
      <c r="AE12" s="767"/>
      <c r="AF12" s="767"/>
      <c r="AG12" s="767"/>
      <c r="AH12" s="767"/>
      <c r="AI12" s="767"/>
      <c r="AJ12" s="767"/>
      <c r="AK12" s="767"/>
      <c r="AL12" s="767"/>
      <c r="AM12" s="767"/>
      <c r="AN12" s="767"/>
      <c r="AO12" s="767"/>
      <c r="AP12" s="767"/>
      <c r="AQ12" s="767"/>
      <c r="AR12" s="767"/>
      <c r="AS12" s="767"/>
      <c r="AT12" s="767"/>
      <c r="AU12" s="767"/>
      <c r="AV12" s="767"/>
      <c r="AW12" s="767"/>
      <c r="AX12" s="767"/>
      <c r="AY12" s="767"/>
      <c r="AZ12" s="767"/>
      <c r="BA12" s="767"/>
      <c r="BB12" s="767"/>
      <c r="BC12" s="767"/>
      <c r="BD12" s="767"/>
      <c r="BE12" s="767"/>
      <c r="BF12" s="740" t="str">
        <f>IF(BI3="４週","(12)1～4週目の勤務時間数合計","(12)1か月の勤務時間数　合計")</f>
        <v>(12)1～4週目の勤務時間数合計</v>
      </c>
      <c r="BG12" s="741"/>
      <c r="BH12" s="746" t="s">
        <v>281</v>
      </c>
      <c r="BI12" s="747"/>
      <c r="BJ12" s="752" t="s">
        <v>282</v>
      </c>
      <c r="BK12" s="624"/>
      <c r="BL12" s="624"/>
      <c r="BM12" s="624"/>
      <c r="BN12" s="753"/>
    </row>
    <row r="13" spans="2:71" ht="20.25" customHeight="1">
      <c r="B13" s="762"/>
      <c r="C13" s="765"/>
      <c r="D13" s="769"/>
      <c r="E13" s="770"/>
      <c r="F13" s="771"/>
      <c r="G13" s="754"/>
      <c r="H13" s="628"/>
      <c r="I13" s="187"/>
      <c r="J13" s="184"/>
      <c r="K13" s="187"/>
      <c r="L13" s="184"/>
      <c r="M13" s="777"/>
      <c r="N13" s="778"/>
      <c r="O13" s="626"/>
      <c r="P13" s="627"/>
      <c r="Q13" s="627"/>
      <c r="R13" s="628"/>
      <c r="S13" s="626"/>
      <c r="T13" s="627"/>
      <c r="U13" s="627"/>
      <c r="V13" s="627"/>
      <c r="W13" s="628"/>
      <c r="X13" s="200"/>
      <c r="Y13" s="200"/>
      <c r="Z13" s="201"/>
      <c r="AA13" s="758" t="s">
        <v>11</v>
      </c>
      <c r="AB13" s="758"/>
      <c r="AC13" s="758"/>
      <c r="AD13" s="758"/>
      <c r="AE13" s="758"/>
      <c r="AF13" s="758"/>
      <c r="AG13" s="759"/>
      <c r="AH13" s="760" t="s">
        <v>12</v>
      </c>
      <c r="AI13" s="758"/>
      <c r="AJ13" s="758"/>
      <c r="AK13" s="758"/>
      <c r="AL13" s="758"/>
      <c r="AM13" s="758"/>
      <c r="AN13" s="759"/>
      <c r="AO13" s="760" t="s">
        <v>13</v>
      </c>
      <c r="AP13" s="758"/>
      <c r="AQ13" s="758"/>
      <c r="AR13" s="758"/>
      <c r="AS13" s="758"/>
      <c r="AT13" s="758"/>
      <c r="AU13" s="759"/>
      <c r="AV13" s="760" t="s">
        <v>14</v>
      </c>
      <c r="AW13" s="758"/>
      <c r="AX13" s="758"/>
      <c r="AY13" s="758"/>
      <c r="AZ13" s="758"/>
      <c r="BA13" s="758"/>
      <c r="BB13" s="759"/>
      <c r="BC13" s="760" t="s">
        <v>15</v>
      </c>
      <c r="BD13" s="758"/>
      <c r="BE13" s="758"/>
      <c r="BF13" s="742"/>
      <c r="BG13" s="743"/>
      <c r="BH13" s="748"/>
      <c r="BI13" s="749"/>
      <c r="BJ13" s="754"/>
      <c r="BK13" s="627"/>
      <c r="BL13" s="627"/>
      <c r="BM13" s="627"/>
      <c r="BN13" s="755"/>
    </row>
    <row r="14" spans="2:71" ht="20.25" customHeight="1">
      <c r="B14" s="762"/>
      <c r="C14" s="765"/>
      <c r="D14" s="769"/>
      <c r="E14" s="770"/>
      <c r="F14" s="771"/>
      <c r="G14" s="754"/>
      <c r="H14" s="628"/>
      <c r="I14" s="187"/>
      <c r="J14" s="184"/>
      <c r="K14" s="187"/>
      <c r="L14" s="184"/>
      <c r="M14" s="777"/>
      <c r="N14" s="778"/>
      <c r="O14" s="626"/>
      <c r="P14" s="627"/>
      <c r="Q14" s="627"/>
      <c r="R14" s="628"/>
      <c r="S14" s="626"/>
      <c r="T14" s="627"/>
      <c r="U14" s="627"/>
      <c r="V14" s="627"/>
      <c r="W14" s="628"/>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742"/>
      <c r="BG14" s="743"/>
      <c r="BH14" s="748"/>
      <c r="BI14" s="749"/>
      <c r="BJ14" s="754"/>
      <c r="BK14" s="627"/>
      <c r="BL14" s="627"/>
      <c r="BM14" s="627"/>
      <c r="BN14" s="755"/>
    </row>
    <row r="15" spans="2:71" ht="20.25" hidden="1" customHeight="1">
      <c r="B15" s="762"/>
      <c r="C15" s="765"/>
      <c r="D15" s="769"/>
      <c r="E15" s="770"/>
      <c r="F15" s="771"/>
      <c r="G15" s="754"/>
      <c r="H15" s="628"/>
      <c r="I15" s="187"/>
      <c r="J15" s="184"/>
      <c r="K15" s="187"/>
      <c r="L15" s="184"/>
      <c r="M15" s="777"/>
      <c r="N15" s="778"/>
      <c r="O15" s="626"/>
      <c r="P15" s="627"/>
      <c r="Q15" s="627"/>
      <c r="R15" s="628"/>
      <c r="S15" s="626"/>
      <c r="T15" s="627"/>
      <c r="U15" s="627"/>
      <c r="V15" s="627"/>
      <c r="W15" s="628"/>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742"/>
      <c r="BG15" s="743"/>
      <c r="BH15" s="748"/>
      <c r="BI15" s="749"/>
      <c r="BJ15" s="754"/>
      <c r="BK15" s="627"/>
      <c r="BL15" s="627"/>
      <c r="BM15" s="627"/>
      <c r="BN15" s="755"/>
    </row>
    <row r="16" spans="2:71" ht="20.25" customHeight="1" thickBot="1">
      <c r="B16" s="763"/>
      <c r="C16" s="766"/>
      <c r="D16" s="772"/>
      <c r="E16" s="773"/>
      <c r="F16" s="774"/>
      <c r="G16" s="756"/>
      <c r="H16" s="631"/>
      <c r="I16" s="188"/>
      <c r="J16" s="185"/>
      <c r="K16" s="188"/>
      <c r="L16" s="185"/>
      <c r="M16" s="779"/>
      <c r="N16" s="780"/>
      <c r="O16" s="629"/>
      <c r="P16" s="630"/>
      <c r="Q16" s="630"/>
      <c r="R16" s="631"/>
      <c r="S16" s="629"/>
      <c r="T16" s="630"/>
      <c r="U16" s="630"/>
      <c r="V16" s="630"/>
      <c r="W16" s="631"/>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744"/>
      <c r="BG16" s="745"/>
      <c r="BH16" s="750"/>
      <c r="BI16" s="751"/>
      <c r="BJ16" s="756"/>
      <c r="BK16" s="630"/>
      <c r="BL16" s="630"/>
      <c r="BM16" s="630"/>
      <c r="BN16" s="757"/>
    </row>
    <row r="17" spans="2:66" ht="20.25" customHeight="1">
      <c r="B17" s="620">
        <f>B15+1</f>
        <v>1</v>
      </c>
      <c r="C17" s="727"/>
      <c r="D17" s="728"/>
      <c r="E17" s="729"/>
      <c r="F17" s="730"/>
      <c r="G17" s="794"/>
      <c r="H17" s="739"/>
      <c r="I17" s="161"/>
      <c r="J17" s="162"/>
      <c r="K17" s="161"/>
      <c r="L17" s="162"/>
      <c r="M17" s="735"/>
      <c r="N17" s="736"/>
      <c r="O17" s="737"/>
      <c r="P17" s="738"/>
      <c r="Q17" s="738"/>
      <c r="R17" s="739"/>
      <c r="S17" s="632"/>
      <c r="T17" s="633"/>
      <c r="U17" s="633"/>
      <c r="V17" s="633"/>
      <c r="W17" s="634"/>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731"/>
      <c r="BG17" s="732"/>
      <c r="BH17" s="733"/>
      <c r="BI17" s="734"/>
      <c r="BJ17" s="724"/>
      <c r="BK17" s="725"/>
      <c r="BL17" s="725"/>
      <c r="BM17" s="725"/>
      <c r="BN17" s="726"/>
    </row>
    <row r="18" spans="2:66" ht="20.25" customHeight="1">
      <c r="B18" s="621"/>
      <c r="C18" s="639"/>
      <c r="D18" s="659"/>
      <c r="E18" s="657"/>
      <c r="F18" s="658"/>
      <c r="G18" s="671"/>
      <c r="H18" s="669"/>
      <c r="I18" s="163"/>
      <c r="J18" s="164">
        <f>G17</f>
        <v>0</v>
      </c>
      <c r="K18" s="163"/>
      <c r="L18" s="164">
        <f>M17</f>
        <v>0</v>
      </c>
      <c r="M18" s="662"/>
      <c r="N18" s="663"/>
      <c r="O18" s="667"/>
      <c r="P18" s="668"/>
      <c r="Q18" s="668"/>
      <c r="R18" s="669"/>
      <c r="S18" s="635"/>
      <c r="T18" s="636"/>
      <c r="U18" s="636"/>
      <c r="V18" s="636"/>
      <c r="W18" s="63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649">
        <f>IF($BI$3="４週",SUM(AA18:BB18),IF($BI$3="暦月",SUM(AA18:BE18),""))</f>
        <v>0</v>
      </c>
      <c r="BG18" s="650"/>
      <c r="BH18" s="651">
        <f>IF($BI$3="４週",BF18/4,IF($BI$3="暦月",(BF18/($BI$8/7)),""))</f>
        <v>0</v>
      </c>
      <c r="BI18" s="650"/>
      <c r="BJ18" s="646"/>
      <c r="BK18" s="647"/>
      <c r="BL18" s="647"/>
      <c r="BM18" s="647"/>
      <c r="BN18" s="648"/>
    </row>
    <row r="19" spans="2:66" ht="20.25" customHeight="1">
      <c r="B19" s="620">
        <f>B17+1</f>
        <v>2</v>
      </c>
      <c r="C19" s="638"/>
      <c r="D19" s="656"/>
      <c r="E19" s="657"/>
      <c r="F19" s="658"/>
      <c r="G19" s="670"/>
      <c r="H19" s="666"/>
      <c r="I19" s="165"/>
      <c r="J19" s="166"/>
      <c r="K19" s="165"/>
      <c r="L19" s="166"/>
      <c r="M19" s="660"/>
      <c r="N19" s="661"/>
      <c r="O19" s="664"/>
      <c r="P19" s="665"/>
      <c r="Q19" s="665"/>
      <c r="R19" s="666"/>
      <c r="S19" s="635"/>
      <c r="T19" s="636"/>
      <c r="U19" s="636"/>
      <c r="V19" s="636"/>
      <c r="W19" s="63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652"/>
      <c r="BG19" s="653"/>
      <c r="BH19" s="654"/>
      <c r="BI19" s="655"/>
      <c r="BJ19" s="643"/>
      <c r="BK19" s="644"/>
      <c r="BL19" s="644"/>
      <c r="BM19" s="644"/>
      <c r="BN19" s="645"/>
    </row>
    <row r="20" spans="2:66" ht="20.25" customHeight="1">
      <c r="B20" s="621"/>
      <c r="C20" s="639"/>
      <c r="D20" s="659"/>
      <c r="E20" s="657"/>
      <c r="F20" s="658"/>
      <c r="G20" s="671"/>
      <c r="H20" s="669"/>
      <c r="I20" s="163"/>
      <c r="J20" s="164">
        <f>G19</f>
        <v>0</v>
      </c>
      <c r="K20" s="163"/>
      <c r="L20" s="164">
        <f>M19</f>
        <v>0</v>
      </c>
      <c r="M20" s="662"/>
      <c r="N20" s="663"/>
      <c r="O20" s="667"/>
      <c r="P20" s="668"/>
      <c r="Q20" s="668"/>
      <c r="R20" s="669"/>
      <c r="S20" s="635"/>
      <c r="T20" s="636"/>
      <c r="U20" s="636"/>
      <c r="V20" s="636"/>
      <c r="W20" s="63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649">
        <f>IF($BI$3="４週",SUM(AA20:BB20),IF($BI$3="暦月",SUM(AA20:BE20),""))</f>
        <v>0</v>
      </c>
      <c r="BG20" s="650"/>
      <c r="BH20" s="651">
        <f>IF($BI$3="４週",BF20/4,IF($BI$3="暦月",(BF20/($BI$8/7)),""))</f>
        <v>0</v>
      </c>
      <c r="BI20" s="650"/>
      <c r="BJ20" s="646"/>
      <c r="BK20" s="647"/>
      <c r="BL20" s="647"/>
      <c r="BM20" s="647"/>
      <c r="BN20" s="648"/>
    </row>
    <row r="21" spans="2:66" ht="20.25" customHeight="1">
      <c r="B21" s="620">
        <f>B19+1</f>
        <v>3</v>
      </c>
      <c r="C21" s="638"/>
      <c r="D21" s="656"/>
      <c r="E21" s="657"/>
      <c r="F21" s="658"/>
      <c r="G21" s="670"/>
      <c r="H21" s="666"/>
      <c r="I21" s="163"/>
      <c r="J21" s="164"/>
      <c r="K21" s="163"/>
      <c r="L21" s="164"/>
      <c r="M21" s="660"/>
      <c r="N21" s="661"/>
      <c r="O21" s="664"/>
      <c r="P21" s="665"/>
      <c r="Q21" s="665"/>
      <c r="R21" s="666"/>
      <c r="S21" s="635"/>
      <c r="T21" s="636"/>
      <c r="U21" s="636"/>
      <c r="V21" s="636"/>
      <c r="W21" s="63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652"/>
      <c r="BG21" s="653"/>
      <c r="BH21" s="654"/>
      <c r="BI21" s="655"/>
      <c r="BJ21" s="643"/>
      <c r="BK21" s="644"/>
      <c r="BL21" s="644"/>
      <c r="BM21" s="644"/>
      <c r="BN21" s="645"/>
    </row>
    <row r="22" spans="2:66" ht="20.25" customHeight="1">
      <c r="B22" s="621"/>
      <c r="C22" s="639"/>
      <c r="D22" s="659"/>
      <c r="E22" s="657"/>
      <c r="F22" s="658"/>
      <c r="G22" s="671"/>
      <c r="H22" s="669"/>
      <c r="I22" s="163"/>
      <c r="J22" s="164">
        <f>G21</f>
        <v>0</v>
      </c>
      <c r="K22" s="163"/>
      <c r="L22" s="164">
        <f>M21</f>
        <v>0</v>
      </c>
      <c r="M22" s="662"/>
      <c r="N22" s="663"/>
      <c r="O22" s="667"/>
      <c r="P22" s="668"/>
      <c r="Q22" s="668"/>
      <c r="R22" s="669"/>
      <c r="S22" s="635"/>
      <c r="T22" s="636"/>
      <c r="U22" s="636"/>
      <c r="V22" s="636"/>
      <c r="W22" s="63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649">
        <f>IF($BI$3="４週",SUM(AA22:BB22),IF($BI$3="暦月",SUM(AA22:BE22),""))</f>
        <v>0</v>
      </c>
      <c r="BG22" s="650"/>
      <c r="BH22" s="651">
        <f>IF($BI$3="４週",BF22/4,IF($BI$3="暦月",(BF22/($BI$8/7)),""))</f>
        <v>0</v>
      </c>
      <c r="BI22" s="650"/>
      <c r="BJ22" s="646"/>
      <c r="BK22" s="647"/>
      <c r="BL22" s="647"/>
      <c r="BM22" s="647"/>
      <c r="BN22" s="648"/>
    </row>
    <row r="23" spans="2:66" ht="20.25" customHeight="1">
      <c r="B23" s="620">
        <f>B21+1</f>
        <v>4</v>
      </c>
      <c r="C23" s="638"/>
      <c r="D23" s="656"/>
      <c r="E23" s="657"/>
      <c r="F23" s="658"/>
      <c r="G23" s="670"/>
      <c r="H23" s="666"/>
      <c r="I23" s="163"/>
      <c r="J23" s="164"/>
      <c r="K23" s="163"/>
      <c r="L23" s="164"/>
      <c r="M23" s="660"/>
      <c r="N23" s="661"/>
      <c r="O23" s="664"/>
      <c r="P23" s="665"/>
      <c r="Q23" s="665"/>
      <c r="R23" s="666"/>
      <c r="S23" s="635"/>
      <c r="T23" s="636"/>
      <c r="U23" s="636"/>
      <c r="V23" s="636"/>
      <c r="W23" s="63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652"/>
      <c r="BG23" s="653"/>
      <c r="BH23" s="654"/>
      <c r="BI23" s="655"/>
      <c r="BJ23" s="643"/>
      <c r="BK23" s="644"/>
      <c r="BL23" s="644"/>
      <c r="BM23" s="644"/>
      <c r="BN23" s="645"/>
    </row>
    <row r="24" spans="2:66" ht="20.25" customHeight="1">
      <c r="B24" s="621"/>
      <c r="C24" s="639"/>
      <c r="D24" s="659"/>
      <c r="E24" s="657"/>
      <c r="F24" s="658"/>
      <c r="G24" s="671"/>
      <c r="H24" s="669"/>
      <c r="I24" s="163"/>
      <c r="J24" s="164">
        <f>G23</f>
        <v>0</v>
      </c>
      <c r="K24" s="163"/>
      <c r="L24" s="164">
        <f>M23</f>
        <v>0</v>
      </c>
      <c r="M24" s="662"/>
      <c r="N24" s="663"/>
      <c r="O24" s="667"/>
      <c r="P24" s="668"/>
      <c r="Q24" s="668"/>
      <c r="R24" s="669"/>
      <c r="S24" s="635"/>
      <c r="T24" s="636"/>
      <c r="U24" s="636"/>
      <c r="V24" s="636"/>
      <c r="W24" s="63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649">
        <f>IF($BI$3="４週",SUM(AA24:BB24),IF($BI$3="暦月",SUM(AA24:BE24),""))</f>
        <v>0</v>
      </c>
      <c r="BG24" s="650"/>
      <c r="BH24" s="651">
        <f>IF($BI$3="４週",BF24/4,IF($BI$3="暦月",(BF24/($BI$8/7)),""))</f>
        <v>0</v>
      </c>
      <c r="BI24" s="650"/>
      <c r="BJ24" s="646"/>
      <c r="BK24" s="647"/>
      <c r="BL24" s="647"/>
      <c r="BM24" s="647"/>
      <c r="BN24" s="648"/>
    </row>
    <row r="25" spans="2:66" ht="20.25" customHeight="1">
      <c r="B25" s="620">
        <f>B23+1</f>
        <v>5</v>
      </c>
      <c r="C25" s="638"/>
      <c r="D25" s="656"/>
      <c r="E25" s="657"/>
      <c r="F25" s="658"/>
      <c r="G25" s="670"/>
      <c r="H25" s="666"/>
      <c r="I25" s="163"/>
      <c r="J25" s="164"/>
      <c r="K25" s="163"/>
      <c r="L25" s="164"/>
      <c r="M25" s="660"/>
      <c r="N25" s="661"/>
      <c r="O25" s="664"/>
      <c r="P25" s="665"/>
      <c r="Q25" s="665"/>
      <c r="R25" s="666"/>
      <c r="S25" s="635"/>
      <c r="T25" s="636"/>
      <c r="U25" s="636"/>
      <c r="V25" s="636"/>
      <c r="W25" s="63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652"/>
      <c r="BG25" s="653"/>
      <c r="BH25" s="654"/>
      <c r="BI25" s="655"/>
      <c r="BJ25" s="643"/>
      <c r="BK25" s="644"/>
      <c r="BL25" s="644"/>
      <c r="BM25" s="644"/>
      <c r="BN25" s="645"/>
    </row>
    <row r="26" spans="2:66" ht="20.25" customHeight="1">
      <c r="B26" s="621"/>
      <c r="C26" s="639"/>
      <c r="D26" s="659"/>
      <c r="E26" s="657"/>
      <c r="F26" s="658"/>
      <c r="G26" s="671"/>
      <c r="H26" s="669"/>
      <c r="I26" s="163"/>
      <c r="J26" s="164">
        <f>G25</f>
        <v>0</v>
      </c>
      <c r="K26" s="163"/>
      <c r="L26" s="164">
        <f>M25</f>
        <v>0</v>
      </c>
      <c r="M26" s="662"/>
      <c r="N26" s="663"/>
      <c r="O26" s="667"/>
      <c r="P26" s="668"/>
      <c r="Q26" s="668"/>
      <c r="R26" s="669"/>
      <c r="S26" s="635"/>
      <c r="T26" s="636"/>
      <c r="U26" s="636"/>
      <c r="V26" s="636"/>
      <c r="W26" s="63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649">
        <f>IF($BI$3="４週",SUM(AA26:BB26),IF($BI$3="暦月",SUM(AA26:BE26),""))</f>
        <v>0</v>
      </c>
      <c r="BG26" s="650"/>
      <c r="BH26" s="651">
        <f>IF($BI$3="４週",BF26/4,IF($BI$3="暦月",(BF26/($BI$8/7)),""))</f>
        <v>0</v>
      </c>
      <c r="BI26" s="650"/>
      <c r="BJ26" s="646"/>
      <c r="BK26" s="647"/>
      <c r="BL26" s="647"/>
      <c r="BM26" s="647"/>
      <c r="BN26" s="648"/>
    </row>
    <row r="27" spans="2:66" ht="20.25" customHeight="1">
      <c r="B27" s="620">
        <f>B25+1</f>
        <v>6</v>
      </c>
      <c r="C27" s="638"/>
      <c r="D27" s="656"/>
      <c r="E27" s="657"/>
      <c r="F27" s="658"/>
      <c r="G27" s="670"/>
      <c r="H27" s="666"/>
      <c r="I27" s="163"/>
      <c r="J27" s="164"/>
      <c r="K27" s="163"/>
      <c r="L27" s="164"/>
      <c r="M27" s="660"/>
      <c r="N27" s="661"/>
      <c r="O27" s="664"/>
      <c r="P27" s="665"/>
      <c r="Q27" s="665"/>
      <c r="R27" s="666"/>
      <c r="S27" s="635"/>
      <c r="T27" s="636"/>
      <c r="U27" s="636"/>
      <c r="V27" s="636"/>
      <c r="W27" s="63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652"/>
      <c r="BG27" s="653"/>
      <c r="BH27" s="654"/>
      <c r="BI27" s="655"/>
      <c r="BJ27" s="643"/>
      <c r="BK27" s="644"/>
      <c r="BL27" s="644"/>
      <c r="BM27" s="644"/>
      <c r="BN27" s="645"/>
    </row>
    <row r="28" spans="2:66" ht="20.25" customHeight="1">
      <c r="B28" s="621"/>
      <c r="C28" s="639"/>
      <c r="D28" s="659"/>
      <c r="E28" s="657"/>
      <c r="F28" s="658"/>
      <c r="G28" s="671"/>
      <c r="H28" s="669"/>
      <c r="I28" s="163"/>
      <c r="J28" s="164">
        <f>G27</f>
        <v>0</v>
      </c>
      <c r="K28" s="163"/>
      <c r="L28" s="164">
        <f>M27</f>
        <v>0</v>
      </c>
      <c r="M28" s="662"/>
      <c r="N28" s="663"/>
      <c r="O28" s="667"/>
      <c r="P28" s="668"/>
      <c r="Q28" s="668"/>
      <c r="R28" s="669"/>
      <c r="S28" s="635"/>
      <c r="T28" s="636"/>
      <c r="U28" s="636"/>
      <c r="V28" s="636"/>
      <c r="W28" s="63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649">
        <f>IF($BI$3="４週",SUM(AA28:BB28),IF($BI$3="暦月",SUM(AA28:BE28),""))</f>
        <v>0</v>
      </c>
      <c r="BG28" s="650"/>
      <c r="BH28" s="651">
        <f>IF($BI$3="４週",BF28/4,IF($BI$3="暦月",(BF28/($BI$8/7)),""))</f>
        <v>0</v>
      </c>
      <c r="BI28" s="650"/>
      <c r="BJ28" s="646"/>
      <c r="BK28" s="647"/>
      <c r="BL28" s="647"/>
      <c r="BM28" s="647"/>
      <c r="BN28" s="648"/>
    </row>
    <row r="29" spans="2:66" ht="20.25" customHeight="1">
      <c r="B29" s="620">
        <f>B27+1</f>
        <v>7</v>
      </c>
      <c r="C29" s="638"/>
      <c r="D29" s="656"/>
      <c r="E29" s="657"/>
      <c r="F29" s="658"/>
      <c r="G29" s="670"/>
      <c r="H29" s="666"/>
      <c r="I29" s="163"/>
      <c r="J29" s="164"/>
      <c r="K29" s="163"/>
      <c r="L29" s="164"/>
      <c r="M29" s="660"/>
      <c r="N29" s="661"/>
      <c r="O29" s="664"/>
      <c r="P29" s="665"/>
      <c r="Q29" s="665"/>
      <c r="R29" s="666"/>
      <c r="S29" s="635"/>
      <c r="T29" s="636"/>
      <c r="U29" s="636"/>
      <c r="V29" s="636"/>
      <c r="W29" s="63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652"/>
      <c r="BG29" s="653"/>
      <c r="BH29" s="654"/>
      <c r="BI29" s="655"/>
      <c r="BJ29" s="643"/>
      <c r="BK29" s="644"/>
      <c r="BL29" s="644"/>
      <c r="BM29" s="644"/>
      <c r="BN29" s="645"/>
    </row>
    <row r="30" spans="2:66" ht="20.25" customHeight="1">
      <c r="B30" s="621"/>
      <c r="C30" s="639"/>
      <c r="D30" s="659"/>
      <c r="E30" s="657"/>
      <c r="F30" s="658"/>
      <c r="G30" s="671"/>
      <c r="H30" s="669"/>
      <c r="I30" s="163"/>
      <c r="J30" s="164">
        <f>G29</f>
        <v>0</v>
      </c>
      <c r="K30" s="163"/>
      <c r="L30" s="164">
        <f>M29</f>
        <v>0</v>
      </c>
      <c r="M30" s="662"/>
      <c r="N30" s="663"/>
      <c r="O30" s="667"/>
      <c r="P30" s="668"/>
      <c r="Q30" s="668"/>
      <c r="R30" s="669"/>
      <c r="S30" s="635"/>
      <c r="T30" s="636"/>
      <c r="U30" s="636"/>
      <c r="V30" s="636"/>
      <c r="W30" s="63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649">
        <f>IF($BI$3="４週",SUM(AA30:BB30),IF($BI$3="暦月",SUM(AA30:BE30),""))</f>
        <v>0</v>
      </c>
      <c r="BG30" s="650"/>
      <c r="BH30" s="651">
        <f>IF($BI$3="４週",BF30/4,IF($BI$3="暦月",(BF30/($BI$8/7)),""))</f>
        <v>0</v>
      </c>
      <c r="BI30" s="650"/>
      <c r="BJ30" s="646"/>
      <c r="BK30" s="647"/>
      <c r="BL30" s="647"/>
      <c r="BM30" s="647"/>
      <c r="BN30" s="648"/>
    </row>
    <row r="31" spans="2:66" ht="20.25" customHeight="1">
      <c r="B31" s="620">
        <f>B29+1</f>
        <v>8</v>
      </c>
      <c r="C31" s="638"/>
      <c r="D31" s="656"/>
      <c r="E31" s="657"/>
      <c r="F31" s="658"/>
      <c r="G31" s="670"/>
      <c r="H31" s="666"/>
      <c r="I31" s="163"/>
      <c r="J31" s="164"/>
      <c r="K31" s="163"/>
      <c r="L31" s="164"/>
      <c r="M31" s="660"/>
      <c r="N31" s="661"/>
      <c r="O31" s="664"/>
      <c r="P31" s="665"/>
      <c r="Q31" s="665"/>
      <c r="R31" s="666"/>
      <c r="S31" s="635"/>
      <c r="T31" s="636"/>
      <c r="U31" s="636"/>
      <c r="V31" s="636"/>
      <c r="W31" s="63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652"/>
      <c r="BG31" s="653"/>
      <c r="BH31" s="654"/>
      <c r="BI31" s="655"/>
      <c r="BJ31" s="643"/>
      <c r="BK31" s="644"/>
      <c r="BL31" s="644"/>
      <c r="BM31" s="644"/>
      <c r="BN31" s="645"/>
    </row>
    <row r="32" spans="2:66" ht="20.25" customHeight="1">
      <c r="B32" s="621"/>
      <c r="C32" s="639"/>
      <c r="D32" s="659"/>
      <c r="E32" s="657"/>
      <c r="F32" s="658"/>
      <c r="G32" s="671"/>
      <c r="H32" s="669"/>
      <c r="I32" s="163"/>
      <c r="J32" s="164">
        <f>G31</f>
        <v>0</v>
      </c>
      <c r="K32" s="163"/>
      <c r="L32" s="164">
        <f>M31</f>
        <v>0</v>
      </c>
      <c r="M32" s="662"/>
      <c r="N32" s="663"/>
      <c r="O32" s="667"/>
      <c r="P32" s="668"/>
      <c r="Q32" s="668"/>
      <c r="R32" s="669"/>
      <c r="S32" s="635"/>
      <c r="T32" s="636"/>
      <c r="U32" s="636"/>
      <c r="V32" s="636"/>
      <c r="W32" s="63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649">
        <f>IF($BI$3="４週",SUM(AA32:BB32),IF($BI$3="暦月",SUM(AA32:BE32),""))</f>
        <v>0</v>
      </c>
      <c r="BG32" s="650"/>
      <c r="BH32" s="651">
        <f>IF($BI$3="４週",BF32/4,IF($BI$3="暦月",(BF32/($BI$8/7)),""))</f>
        <v>0</v>
      </c>
      <c r="BI32" s="650"/>
      <c r="BJ32" s="646"/>
      <c r="BK32" s="647"/>
      <c r="BL32" s="647"/>
      <c r="BM32" s="647"/>
      <c r="BN32" s="648"/>
    </row>
    <row r="33" spans="2:66" ht="20.25" customHeight="1">
      <c r="B33" s="620">
        <f>B31+1</f>
        <v>9</v>
      </c>
      <c r="C33" s="638"/>
      <c r="D33" s="656"/>
      <c r="E33" s="657"/>
      <c r="F33" s="658"/>
      <c r="G33" s="670"/>
      <c r="H33" s="666"/>
      <c r="I33" s="163"/>
      <c r="J33" s="164"/>
      <c r="K33" s="163"/>
      <c r="L33" s="164"/>
      <c r="M33" s="660"/>
      <c r="N33" s="661"/>
      <c r="O33" s="664"/>
      <c r="P33" s="665"/>
      <c r="Q33" s="665"/>
      <c r="R33" s="666"/>
      <c r="S33" s="635"/>
      <c r="T33" s="636"/>
      <c r="U33" s="636"/>
      <c r="V33" s="636"/>
      <c r="W33" s="63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652"/>
      <c r="BG33" s="653"/>
      <c r="BH33" s="654"/>
      <c r="BI33" s="655"/>
      <c r="BJ33" s="643"/>
      <c r="BK33" s="644"/>
      <c r="BL33" s="644"/>
      <c r="BM33" s="644"/>
      <c r="BN33" s="645"/>
    </row>
    <row r="34" spans="2:66" ht="20.25" customHeight="1">
      <c r="B34" s="621"/>
      <c r="C34" s="639"/>
      <c r="D34" s="659"/>
      <c r="E34" s="657"/>
      <c r="F34" s="658"/>
      <c r="G34" s="671"/>
      <c r="H34" s="669"/>
      <c r="I34" s="163"/>
      <c r="J34" s="164">
        <f>G33</f>
        <v>0</v>
      </c>
      <c r="K34" s="163"/>
      <c r="L34" s="164">
        <f>M33</f>
        <v>0</v>
      </c>
      <c r="M34" s="662"/>
      <c r="N34" s="663"/>
      <c r="O34" s="667"/>
      <c r="P34" s="668"/>
      <c r="Q34" s="668"/>
      <c r="R34" s="669"/>
      <c r="S34" s="635"/>
      <c r="T34" s="636"/>
      <c r="U34" s="636"/>
      <c r="V34" s="636"/>
      <c r="W34" s="63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649">
        <f>IF($BI$3="４週",SUM(AA34:BB34),IF($BI$3="暦月",SUM(AA34:BE34),""))</f>
        <v>0</v>
      </c>
      <c r="BG34" s="650"/>
      <c r="BH34" s="651">
        <f>IF($BI$3="４週",BF34/4,IF($BI$3="暦月",(BF34/($BI$8/7)),""))</f>
        <v>0</v>
      </c>
      <c r="BI34" s="650"/>
      <c r="BJ34" s="646"/>
      <c r="BK34" s="647"/>
      <c r="BL34" s="647"/>
      <c r="BM34" s="647"/>
      <c r="BN34" s="648"/>
    </row>
    <row r="35" spans="2:66" ht="20.25" customHeight="1">
      <c r="B35" s="620">
        <f>B33+1</f>
        <v>10</v>
      </c>
      <c r="C35" s="638"/>
      <c r="D35" s="656"/>
      <c r="E35" s="657"/>
      <c r="F35" s="658"/>
      <c r="G35" s="670"/>
      <c r="H35" s="666"/>
      <c r="I35" s="163"/>
      <c r="J35" s="164"/>
      <c r="K35" s="163"/>
      <c r="L35" s="164"/>
      <c r="M35" s="660"/>
      <c r="N35" s="661"/>
      <c r="O35" s="664"/>
      <c r="P35" s="665"/>
      <c r="Q35" s="665"/>
      <c r="R35" s="666"/>
      <c r="S35" s="635"/>
      <c r="T35" s="636"/>
      <c r="U35" s="636"/>
      <c r="V35" s="636"/>
      <c r="W35" s="63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652"/>
      <c r="BG35" s="653"/>
      <c r="BH35" s="654"/>
      <c r="BI35" s="655"/>
      <c r="BJ35" s="643"/>
      <c r="BK35" s="644"/>
      <c r="BL35" s="644"/>
      <c r="BM35" s="644"/>
      <c r="BN35" s="645"/>
    </row>
    <row r="36" spans="2:66" ht="20.25" customHeight="1">
      <c r="B36" s="621"/>
      <c r="C36" s="639"/>
      <c r="D36" s="659"/>
      <c r="E36" s="657"/>
      <c r="F36" s="658"/>
      <c r="G36" s="671"/>
      <c r="H36" s="669"/>
      <c r="I36" s="163"/>
      <c r="J36" s="164">
        <f>G35</f>
        <v>0</v>
      </c>
      <c r="K36" s="163"/>
      <c r="L36" s="164">
        <f>M35</f>
        <v>0</v>
      </c>
      <c r="M36" s="662"/>
      <c r="N36" s="663"/>
      <c r="O36" s="667"/>
      <c r="P36" s="668"/>
      <c r="Q36" s="668"/>
      <c r="R36" s="669"/>
      <c r="S36" s="635"/>
      <c r="T36" s="636"/>
      <c r="U36" s="636"/>
      <c r="V36" s="636"/>
      <c r="W36" s="63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649">
        <f>IF($BI$3="４週",SUM(AA36:BB36),IF($BI$3="暦月",SUM(AA36:BE36),""))</f>
        <v>0</v>
      </c>
      <c r="BG36" s="650"/>
      <c r="BH36" s="651">
        <f>IF($BI$3="４週",BF36/4,IF($BI$3="暦月",(BF36/($BI$8/7)),""))</f>
        <v>0</v>
      </c>
      <c r="BI36" s="650"/>
      <c r="BJ36" s="646"/>
      <c r="BK36" s="647"/>
      <c r="BL36" s="647"/>
      <c r="BM36" s="647"/>
      <c r="BN36" s="648"/>
    </row>
    <row r="37" spans="2:66" ht="20.25" customHeight="1">
      <c r="B37" s="620">
        <f>B35+1</f>
        <v>11</v>
      </c>
      <c r="C37" s="638"/>
      <c r="D37" s="656"/>
      <c r="E37" s="657"/>
      <c r="F37" s="658"/>
      <c r="G37" s="670"/>
      <c r="H37" s="666"/>
      <c r="I37" s="163"/>
      <c r="J37" s="164"/>
      <c r="K37" s="163"/>
      <c r="L37" s="164"/>
      <c r="M37" s="660"/>
      <c r="N37" s="661"/>
      <c r="O37" s="664"/>
      <c r="P37" s="665"/>
      <c r="Q37" s="665"/>
      <c r="R37" s="666"/>
      <c r="S37" s="635"/>
      <c r="T37" s="636"/>
      <c r="U37" s="636"/>
      <c r="V37" s="636"/>
      <c r="W37" s="63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652"/>
      <c r="BG37" s="653"/>
      <c r="BH37" s="654"/>
      <c r="BI37" s="655"/>
      <c r="BJ37" s="643"/>
      <c r="BK37" s="644"/>
      <c r="BL37" s="644"/>
      <c r="BM37" s="644"/>
      <c r="BN37" s="645"/>
    </row>
    <row r="38" spans="2:66" ht="20.25" customHeight="1">
      <c r="B38" s="621"/>
      <c r="C38" s="639"/>
      <c r="D38" s="659"/>
      <c r="E38" s="657"/>
      <c r="F38" s="658"/>
      <c r="G38" s="671"/>
      <c r="H38" s="669"/>
      <c r="I38" s="163"/>
      <c r="J38" s="164">
        <f>G37</f>
        <v>0</v>
      </c>
      <c r="K38" s="163"/>
      <c r="L38" s="164">
        <f>M37</f>
        <v>0</v>
      </c>
      <c r="M38" s="662"/>
      <c r="N38" s="663"/>
      <c r="O38" s="667"/>
      <c r="P38" s="668"/>
      <c r="Q38" s="668"/>
      <c r="R38" s="669"/>
      <c r="S38" s="635"/>
      <c r="T38" s="636"/>
      <c r="U38" s="636"/>
      <c r="V38" s="636"/>
      <c r="W38" s="63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649">
        <f>IF($BI$3="４週",SUM(AA38:BB38),IF($BI$3="暦月",SUM(AA38:BE38),""))</f>
        <v>0</v>
      </c>
      <c r="BG38" s="650"/>
      <c r="BH38" s="651">
        <f>IF($BI$3="４週",BF38/4,IF($BI$3="暦月",(BF38/($BI$8/7)),""))</f>
        <v>0</v>
      </c>
      <c r="BI38" s="650"/>
      <c r="BJ38" s="646"/>
      <c r="BK38" s="647"/>
      <c r="BL38" s="647"/>
      <c r="BM38" s="647"/>
      <c r="BN38" s="648"/>
    </row>
    <row r="39" spans="2:66" ht="20.25" customHeight="1">
      <c r="B39" s="620">
        <f>B37+1</f>
        <v>12</v>
      </c>
      <c r="C39" s="638"/>
      <c r="D39" s="656"/>
      <c r="E39" s="657"/>
      <c r="F39" s="658"/>
      <c r="G39" s="670"/>
      <c r="H39" s="666"/>
      <c r="I39" s="163"/>
      <c r="J39" s="164"/>
      <c r="K39" s="163"/>
      <c r="L39" s="164"/>
      <c r="M39" s="660"/>
      <c r="N39" s="661"/>
      <c r="O39" s="664"/>
      <c r="P39" s="665"/>
      <c r="Q39" s="665"/>
      <c r="R39" s="666"/>
      <c r="S39" s="635"/>
      <c r="T39" s="636"/>
      <c r="U39" s="636"/>
      <c r="V39" s="636"/>
      <c r="W39" s="63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652"/>
      <c r="BG39" s="653"/>
      <c r="BH39" s="654"/>
      <c r="BI39" s="655"/>
      <c r="BJ39" s="643"/>
      <c r="BK39" s="644"/>
      <c r="BL39" s="644"/>
      <c r="BM39" s="644"/>
      <c r="BN39" s="645"/>
    </row>
    <row r="40" spans="2:66" ht="20.25" customHeight="1">
      <c r="B40" s="621"/>
      <c r="C40" s="639"/>
      <c r="D40" s="659"/>
      <c r="E40" s="657"/>
      <c r="F40" s="658"/>
      <c r="G40" s="671"/>
      <c r="H40" s="669"/>
      <c r="I40" s="163"/>
      <c r="J40" s="164">
        <f>G39</f>
        <v>0</v>
      </c>
      <c r="K40" s="163"/>
      <c r="L40" s="164">
        <f>M39</f>
        <v>0</v>
      </c>
      <c r="M40" s="662"/>
      <c r="N40" s="663"/>
      <c r="O40" s="667"/>
      <c r="P40" s="668"/>
      <c r="Q40" s="668"/>
      <c r="R40" s="669"/>
      <c r="S40" s="635"/>
      <c r="T40" s="636"/>
      <c r="U40" s="636"/>
      <c r="V40" s="636"/>
      <c r="W40" s="63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649">
        <f>IF($BI$3="４週",SUM(AA40:BB40),IF($BI$3="暦月",SUM(AA40:BE40),""))</f>
        <v>0</v>
      </c>
      <c r="BG40" s="650"/>
      <c r="BH40" s="651">
        <f>IF($BI$3="４週",BF40/4,IF($BI$3="暦月",(BF40/($BI$8/7)),""))</f>
        <v>0</v>
      </c>
      <c r="BI40" s="650"/>
      <c r="BJ40" s="646"/>
      <c r="BK40" s="647"/>
      <c r="BL40" s="647"/>
      <c r="BM40" s="647"/>
      <c r="BN40" s="648"/>
    </row>
    <row r="41" spans="2:66" ht="20.25" customHeight="1">
      <c r="B41" s="620">
        <f>B39+1</f>
        <v>13</v>
      </c>
      <c r="C41" s="638"/>
      <c r="D41" s="656"/>
      <c r="E41" s="657"/>
      <c r="F41" s="658"/>
      <c r="G41" s="670"/>
      <c r="H41" s="666"/>
      <c r="I41" s="163"/>
      <c r="J41" s="164"/>
      <c r="K41" s="163"/>
      <c r="L41" s="164"/>
      <c r="M41" s="660"/>
      <c r="N41" s="661"/>
      <c r="O41" s="664"/>
      <c r="P41" s="665"/>
      <c r="Q41" s="665"/>
      <c r="R41" s="666"/>
      <c r="S41" s="635"/>
      <c r="T41" s="636"/>
      <c r="U41" s="636"/>
      <c r="V41" s="636"/>
      <c r="W41" s="63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652"/>
      <c r="BG41" s="653"/>
      <c r="BH41" s="654"/>
      <c r="BI41" s="655"/>
      <c r="BJ41" s="643"/>
      <c r="BK41" s="644"/>
      <c r="BL41" s="644"/>
      <c r="BM41" s="644"/>
      <c r="BN41" s="645"/>
    </row>
    <row r="42" spans="2:66" ht="20.25" customHeight="1">
      <c r="B42" s="621"/>
      <c r="C42" s="639"/>
      <c r="D42" s="659"/>
      <c r="E42" s="657"/>
      <c r="F42" s="658"/>
      <c r="G42" s="671"/>
      <c r="H42" s="669"/>
      <c r="I42" s="163"/>
      <c r="J42" s="164">
        <f>G41</f>
        <v>0</v>
      </c>
      <c r="K42" s="163"/>
      <c r="L42" s="164">
        <f>M41</f>
        <v>0</v>
      </c>
      <c r="M42" s="662"/>
      <c r="N42" s="663"/>
      <c r="O42" s="667"/>
      <c r="P42" s="668"/>
      <c r="Q42" s="668"/>
      <c r="R42" s="669"/>
      <c r="S42" s="635"/>
      <c r="T42" s="636"/>
      <c r="U42" s="636"/>
      <c r="V42" s="636"/>
      <c r="W42" s="63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649">
        <f>IF($BI$3="４週",SUM(AA42:BB42),IF($BI$3="暦月",SUM(AA42:BE42),""))</f>
        <v>0</v>
      </c>
      <c r="BG42" s="650"/>
      <c r="BH42" s="651">
        <f>IF($BI$3="４週",BF42/4,IF($BI$3="暦月",(BF42/($BI$8/7)),""))</f>
        <v>0</v>
      </c>
      <c r="BI42" s="650"/>
      <c r="BJ42" s="646"/>
      <c r="BK42" s="647"/>
      <c r="BL42" s="647"/>
      <c r="BM42" s="647"/>
      <c r="BN42" s="648"/>
    </row>
    <row r="43" spans="2:66" ht="20.25" customHeight="1">
      <c r="B43" s="620">
        <f>B41+1</f>
        <v>14</v>
      </c>
      <c r="C43" s="638"/>
      <c r="D43" s="656"/>
      <c r="E43" s="657"/>
      <c r="F43" s="658"/>
      <c r="G43" s="670"/>
      <c r="H43" s="666"/>
      <c r="I43" s="163"/>
      <c r="J43" s="164"/>
      <c r="K43" s="163"/>
      <c r="L43" s="164"/>
      <c r="M43" s="660"/>
      <c r="N43" s="661"/>
      <c r="O43" s="664"/>
      <c r="P43" s="665"/>
      <c r="Q43" s="665"/>
      <c r="R43" s="666"/>
      <c r="S43" s="635"/>
      <c r="T43" s="636"/>
      <c r="U43" s="636"/>
      <c r="V43" s="636"/>
      <c r="W43" s="63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652"/>
      <c r="BG43" s="653"/>
      <c r="BH43" s="654"/>
      <c r="BI43" s="655"/>
      <c r="BJ43" s="643"/>
      <c r="BK43" s="644"/>
      <c r="BL43" s="644"/>
      <c r="BM43" s="644"/>
      <c r="BN43" s="645"/>
    </row>
    <row r="44" spans="2:66" ht="20.25" customHeight="1">
      <c r="B44" s="621"/>
      <c r="C44" s="639"/>
      <c r="D44" s="659"/>
      <c r="E44" s="657"/>
      <c r="F44" s="658"/>
      <c r="G44" s="671"/>
      <c r="H44" s="669"/>
      <c r="I44" s="163"/>
      <c r="J44" s="164">
        <f>G43</f>
        <v>0</v>
      </c>
      <c r="K44" s="163"/>
      <c r="L44" s="164">
        <f>M43</f>
        <v>0</v>
      </c>
      <c r="M44" s="662"/>
      <c r="N44" s="663"/>
      <c r="O44" s="667"/>
      <c r="P44" s="668"/>
      <c r="Q44" s="668"/>
      <c r="R44" s="669"/>
      <c r="S44" s="635"/>
      <c r="T44" s="636"/>
      <c r="U44" s="636"/>
      <c r="V44" s="636"/>
      <c r="W44" s="63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649">
        <f>IF($BI$3="４週",SUM(AA44:BB44),IF($BI$3="暦月",SUM(AA44:BE44),""))</f>
        <v>0</v>
      </c>
      <c r="BG44" s="650"/>
      <c r="BH44" s="651">
        <f>IF($BI$3="４週",BF44/4,IF($BI$3="暦月",(BF44/($BI$8/7)),""))</f>
        <v>0</v>
      </c>
      <c r="BI44" s="650"/>
      <c r="BJ44" s="646"/>
      <c r="BK44" s="647"/>
      <c r="BL44" s="647"/>
      <c r="BM44" s="647"/>
      <c r="BN44" s="648"/>
    </row>
    <row r="45" spans="2:66" ht="20.25" customHeight="1">
      <c r="B45" s="620">
        <f>B43+1</f>
        <v>15</v>
      </c>
      <c r="C45" s="638"/>
      <c r="D45" s="656"/>
      <c r="E45" s="657"/>
      <c r="F45" s="658"/>
      <c r="G45" s="670"/>
      <c r="H45" s="666"/>
      <c r="I45" s="163"/>
      <c r="J45" s="164"/>
      <c r="K45" s="163"/>
      <c r="L45" s="164"/>
      <c r="M45" s="660"/>
      <c r="N45" s="661"/>
      <c r="O45" s="664"/>
      <c r="P45" s="665"/>
      <c r="Q45" s="665"/>
      <c r="R45" s="666"/>
      <c r="S45" s="635"/>
      <c r="T45" s="636"/>
      <c r="U45" s="636"/>
      <c r="V45" s="636"/>
      <c r="W45" s="63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652"/>
      <c r="BG45" s="653"/>
      <c r="BH45" s="654"/>
      <c r="BI45" s="655"/>
      <c r="BJ45" s="643"/>
      <c r="BK45" s="644"/>
      <c r="BL45" s="644"/>
      <c r="BM45" s="644"/>
      <c r="BN45" s="645"/>
    </row>
    <row r="46" spans="2:66" ht="20.25" customHeight="1">
      <c r="B46" s="621"/>
      <c r="C46" s="639"/>
      <c r="D46" s="659"/>
      <c r="E46" s="657"/>
      <c r="F46" s="658"/>
      <c r="G46" s="671"/>
      <c r="H46" s="669"/>
      <c r="I46" s="163"/>
      <c r="J46" s="164">
        <f>G45</f>
        <v>0</v>
      </c>
      <c r="K46" s="163"/>
      <c r="L46" s="164">
        <f>M45</f>
        <v>0</v>
      </c>
      <c r="M46" s="662"/>
      <c r="N46" s="663"/>
      <c r="O46" s="667"/>
      <c r="P46" s="668"/>
      <c r="Q46" s="668"/>
      <c r="R46" s="669"/>
      <c r="S46" s="635"/>
      <c r="T46" s="636"/>
      <c r="U46" s="636"/>
      <c r="V46" s="636"/>
      <c r="W46" s="63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649">
        <f>IF($BI$3="４週",SUM(AA46:BB46),IF($BI$3="暦月",SUM(AA46:BE46),""))</f>
        <v>0</v>
      </c>
      <c r="BG46" s="650"/>
      <c r="BH46" s="651">
        <f>IF($BI$3="４週",BF46/4,IF($BI$3="暦月",(BF46/($BI$8/7)),""))</f>
        <v>0</v>
      </c>
      <c r="BI46" s="650"/>
      <c r="BJ46" s="646"/>
      <c r="BK46" s="647"/>
      <c r="BL46" s="647"/>
      <c r="BM46" s="647"/>
      <c r="BN46" s="648"/>
    </row>
    <row r="47" spans="2:66" ht="20.25" customHeight="1">
      <c r="B47" s="620">
        <f>B45+1</f>
        <v>16</v>
      </c>
      <c r="C47" s="638"/>
      <c r="D47" s="656"/>
      <c r="E47" s="657"/>
      <c r="F47" s="658"/>
      <c r="G47" s="670"/>
      <c r="H47" s="666"/>
      <c r="I47" s="163"/>
      <c r="J47" s="164"/>
      <c r="K47" s="163"/>
      <c r="L47" s="164"/>
      <c r="M47" s="660"/>
      <c r="N47" s="661"/>
      <c r="O47" s="664"/>
      <c r="P47" s="665"/>
      <c r="Q47" s="665"/>
      <c r="R47" s="666"/>
      <c r="S47" s="635"/>
      <c r="T47" s="636"/>
      <c r="U47" s="636"/>
      <c r="V47" s="636"/>
      <c r="W47" s="63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652"/>
      <c r="BG47" s="653"/>
      <c r="BH47" s="654"/>
      <c r="BI47" s="655"/>
      <c r="BJ47" s="643"/>
      <c r="BK47" s="644"/>
      <c r="BL47" s="644"/>
      <c r="BM47" s="644"/>
      <c r="BN47" s="645"/>
    </row>
    <row r="48" spans="2:66" ht="20.25" customHeight="1">
      <c r="B48" s="621"/>
      <c r="C48" s="639"/>
      <c r="D48" s="659"/>
      <c r="E48" s="657"/>
      <c r="F48" s="658"/>
      <c r="G48" s="671"/>
      <c r="H48" s="669"/>
      <c r="I48" s="163"/>
      <c r="J48" s="164">
        <f>G47</f>
        <v>0</v>
      </c>
      <c r="K48" s="163"/>
      <c r="L48" s="164">
        <f>M47</f>
        <v>0</v>
      </c>
      <c r="M48" s="662"/>
      <c r="N48" s="663"/>
      <c r="O48" s="667"/>
      <c r="P48" s="668"/>
      <c r="Q48" s="668"/>
      <c r="R48" s="669"/>
      <c r="S48" s="635"/>
      <c r="T48" s="636"/>
      <c r="U48" s="636"/>
      <c r="V48" s="636"/>
      <c r="W48" s="63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649">
        <f>IF($BI$3="４週",SUM(AA48:BB48),IF($BI$3="暦月",SUM(AA48:BE48),""))</f>
        <v>0</v>
      </c>
      <c r="BG48" s="650"/>
      <c r="BH48" s="651">
        <f>IF($BI$3="４週",BF48/4,IF($BI$3="暦月",(BF48/($BI$8/7)),""))</f>
        <v>0</v>
      </c>
      <c r="BI48" s="650"/>
      <c r="BJ48" s="646"/>
      <c r="BK48" s="647"/>
      <c r="BL48" s="647"/>
      <c r="BM48" s="647"/>
      <c r="BN48" s="648"/>
    </row>
    <row r="49" spans="2:66" ht="20.25" customHeight="1">
      <c r="B49" s="620">
        <f>B47+1</f>
        <v>17</v>
      </c>
      <c r="C49" s="638"/>
      <c r="D49" s="656"/>
      <c r="E49" s="657"/>
      <c r="F49" s="658"/>
      <c r="G49" s="670"/>
      <c r="H49" s="666"/>
      <c r="I49" s="163"/>
      <c r="J49" s="164"/>
      <c r="K49" s="163"/>
      <c r="L49" s="164"/>
      <c r="M49" s="660"/>
      <c r="N49" s="661"/>
      <c r="O49" s="664"/>
      <c r="P49" s="665"/>
      <c r="Q49" s="665"/>
      <c r="R49" s="666"/>
      <c r="S49" s="635"/>
      <c r="T49" s="636"/>
      <c r="U49" s="636"/>
      <c r="V49" s="636"/>
      <c r="W49" s="63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652"/>
      <c r="BG49" s="653"/>
      <c r="BH49" s="654"/>
      <c r="BI49" s="655"/>
      <c r="BJ49" s="643"/>
      <c r="BK49" s="644"/>
      <c r="BL49" s="644"/>
      <c r="BM49" s="644"/>
      <c r="BN49" s="645"/>
    </row>
    <row r="50" spans="2:66" ht="20.25" customHeight="1">
      <c r="B50" s="621"/>
      <c r="C50" s="639"/>
      <c r="D50" s="659"/>
      <c r="E50" s="657"/>
      <c r="F50" s="658"/>
      <c r="G50" s="671"/>
      <c r="H50" s="669"/>
      <c r="I50" s="163"/>
      <c r="J50" s="164">
        <f>G49</f>
        <v>0</v>
      </c>
      <c r="K50" s="163"/>
      <c r="L50" s="164">
        <f>M49</f>
        <v>0</v>
      </c>
      <c r="M50" s="662"/>
      <c r="N50" s="663"/>
      <c r="O50" s="667"/>
      <c r="P50" s="668"/>
      <c r="Q50" s="668"/>
      <c r="R50" s="669"/>
      <c r="S50" s="635"/>
      <c r="T50" s="636"/>
      <c r="U50" s="636"/>
      <c r="V50" s="636"/>
      <c r="W50" s="63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649">
        <f>IF($BI$3="４週",SUM(AA50:BB50),IF($BI$3="暦月",SUM(AA50:BE50),""))</f>
        <v>0</v>
      </c>
      <c r="BG50" s="650"/>
      <c r="BH50" s="651">
        <f>IF($BI$3="４週",BF50/4,IF($BI$3="暦月",(BF50/($BI$8/7)),""))</f>
        <v>0</v>
      </c>
      <c r="BI50" s="650"/>
      <c r="BJ50" s="646"/>
      <c r="BK50" s="647"/>
      <c r="BL50" s="647"/>
      <c r="BM50" s="647"/>
      <c r="BN50" s="648"/>
    </row>
    <row r="51" spans="2:66" ht="20.25" customHeight="1">
      <c r="B51" s="620">
        <f>B49+1</f>
        <v>18</v>
      </c>
      <c r="C51" s="638"/>
      <c r="D51" s="656"/>
      <c r="E51" s="657"/>
      <c r="F51" s="658"/>
      <c r="G51" s="670"/>
      <c r="H51" s="666"/>
      <c r="I51" s="163"/>
      <c r="J51" s="164"/>
      <c r="K51" s="163"/>
      <c r="L51" s="164"/>
      <c r="M51" s="660"/>
      <c r="N51" s="661"/>
      <c r="O51" s="664"/>
      <c r="P51" s="665"/>
      <c r="Q51" s="665"/>
      <c r="R51" s="666"/>
      <c r="S51" s="635"/>
      <c r="T51" s="636"/>
      <c r="U51" s="636"/>
      <c r="V51" s="636"/>
      <c r="W51" s="63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652"/>
      <c r="BG51" s="653"/>
      <c r="BH51" s="654"/>
      <c r="BI51" s="655"/>
      <c r="BJ51" s="643"/>
      <c r="BK51" s="644"/>
      <c r="BL51" s="644"/>
      <c r="BM51" s="644"/>
      <c r="BN51" s="645"/>
    </row>
    <row r="52" spans="2:66" ht="20.25" customHeight="1">
      <c r="B52" s="621"/>
      <c r="C52" s="639"/>
      <c r="D52" s="659"/>
      <c r="E52" s="657"/>
      <c r="F52" s="658"/>
      <c r="G52" s="671"/>
      <c r="H52" s="669"/>
      <c r="I52" s="163"/>
      <c r="J52" s="164">
        <f>G51</f>
        <v>0</v>
      </c>
      <c r="K52" s="163"/>
      <c r="L52" s="164">
        <f>M51</f>
        <v>0</v>
      </c>
      <c r="M52" s="662"/>
      <c r="N52" s="663"/>
      <c r="O52" s="667"/>
      <c r="P52" s="668"/>
      <c r="Q52" s="668"/>
      <c r="R52" s="669"/>
      <c r="S52" s="635"/>
      <c r="T52" s="636"/>
      <c r="U52" s="636"/>
      <c r="V52" s="636"/>
      <c r="W52" s="63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649">
        <f>IF($BI$3="４週",SUM(AA52:BB52),IF($BI$3="暦月",SUM(AA52:BE52),""))</f>
        <v>0</v>
      </c>
      <c r="BG52" s="650"/>
      <c r="BH52" s="651">
        <f>IF($BI$3="４週",BF52/4,IF($BI$3="暦月",(BF52/($BI$8/7)),""))</f>
        <v>0</v>
      </c>
      <c r="BI52" s="650"/>
      <c r="BJ52" s="646"/>
      <c r="BK52" s="647"/>
      <c r="BL52" s="647"/>
      <c r="BM52" s="647"/>
      <c r="BN52" s="648"/>
    </row>
    <row r="53" spans="2:66" ht="20.25" customHeight="1">
      <c r="B53" s="620">
        <f>B51+1</f>
        <v>19</v>
      </c>
      <c r="C53" s="638"/>
      <c r="D53" s="656"/>
      <c r="E53" s="657"/>
      <c r="F53" s="658"/>
      <c r="G53" s="670"/>
      <c r="H53" s="666"/>
      <c r="I53" s="165"/>
      <c r="J53" s="166"/>
      <c r="K53" s="165"/>
      <c r="L53" s="166"/>
      <c r="M53" s="660"/>
      <c r="N53" s="661"/>
      <c r="O53" s="664"/>
      <c r="P53" s="665"/>
      <c r="Q53" s="665"/>
      <c r="R53" s="666"/>
      <c r="S53" s="635"/>
      <c r="T53" s="636"/>
      <c r="U53" s="636"/>
      <c r="V53" s="636"/>
      <c r="W53" s="63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652"/>
      <c r="BG53" s="653"/>
      <c r="BH53" s="654"/>
      <c r="BI53" s="655"/>
      <c r="BJ53" s="643"/>
      <c r="BK53" s="644"/>
      <c r="BL53" s="644"/>
      <c r="BM53" s="644"/>
      <c r="BN53" s="645"/>
    </row>
    <row r="54" spans="2:66" ht="20.25" customHeight="1">
      <c r="B54" s="621"/>
      <c r="C54" s="639"/>
      <c r="D54" s="659"/>
      <c r="E54" s="657"/>
      <c r="F54" s="658"/>
      <c r="G54" s="671"/>
      <c r="H54" s="669"/>
      <c r="I54" s="163"/>
      <c r="J54" s="164">
        <f>G53</f>
        <v>0</v>
      </c>
      <c r="K54" s="163"/>
      <c r="L54" s="164">
        <f>M53</f>
        <v>0</v>
      </c>
      <c r="M54" s="662"/>
      <c r="N54" s="663"/>
      <c r="O54" s="667"/>
      <c r="P54" s="668"/>
      <c r="Q54" s="668"/>
      <c r="R54" s="669"/>
      <c r="S54" s="635"/>
      <c r="T54" s="636"/>
      <c r="U54" s="636"/>
      <c r="V54" s="636"/>
      <c r="W54" s="63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649">
        <f>IF($BI$3="４週",SUM(AA54:BB54),IF($BI$3="暦月",SUM(AA54:BE54),""))</f>
        <v>0</v>
      </c>
      <c r="BG54" s="650"/>
      <c r="BH54" s="651">
        <f>IF($BI$3="４週",BF54/4,IF($BI$3="暦月",(BF54/($BI$8/7)),""))</f>
        <v>0</v>
      </c>
      <c r="BI54" s="650"/>
      <c r="BJ54" s="646"/>
      <c r="BK54" s="647"/>
      <c r="BL54" s="647"/>
      <c r="BM54" s="647"/>
      <c r="BN54" s="648"/>
    </row>
    <row r="55" spans="2:66" ht="20.25" customHeight="1">
      <c r="B55" s="620">
        <f>B53+1</f>
        <v>20</v>
      </c>
      <c r="C55" s="638"/>
      <c r="D55" s="656"/>
      <c r="E55" s="657"/>
      <c r="F55" s="658"/>
      <c r="G55" s="670"/>
      <c r="H55" s="666"/>
      <c r="I55" s="165"/>
      <c r="J55" s="166"/>
      <c r="K55" s="165"/>
      <c r="L55" s="166"/>
      <c r="M55" s="660"/>
      <c r="N55" s="661"/>
      <c r="O55" s="664"/>
      <c r="P55" s="665"/>
      <c r="Q55" s="665"/>
      <c r="R55" s="666"/>
      <c r="S55" s="635"/>
      <c r="T55" s="636"/>
      <c r="U55" s="636"/>
      <c r="V55" s="636"/>
      <c r="W55" s="63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652"/>
      <c r="BG55" s="653"/>
      <c r="BH55" s="654"/>
      <c r="BI55" s="655"/>
      <c r="BJ55" s="643"/>
      <c r="BK55" s="644"/>
      <c r="BL55" s="644"/>
      <c r="BM55" s="644"/>
      <c r="BN55" s="645"/>
    </row>
    <row r="56" spans="2:66" ht="20.25" customHeight="1">
      <c r="B56" s="621"/>
      <c r="C56" s="639"/>
      <c r="D56" s="659"/>
      <c r="E56" s="657"/>
      <c r="F56" s="658"/>
      <c r="G56" s="671"/>
      <c r="H56" s="669"/>
      <c r="I56" s="163"/>
      <c r="J56" s="164">
        <f>G55</f>
        <v>0</v>
      </c>
      <c r="K56" s="163"/>
      <c r="L56" s="164">
        <f>M55</f>
        <v>0</v>
      </c>
      <c r="M56" s="662"/>
      <c r="N56" s="663"/>
      <c r="O56" s="667"/>
      <c r="P56" s="668"/>
      <c r="Q56" s="668"/>
      <c r="R56" s="669"/>
      <c r="S56" s="635"/>
      <c r="T56" s="636"/>
      <c r="U56" s="636"/>
      <c r="V56" s="636"/>
      <c r="W56" s="63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649">
        <f>IF($BI$3="４週",SUM(AA56:BB56),IF($BI$3="暦月",SUM(AA56:BE56),""))</f>
        <v>0</v>
      </c>
      <c r="BG56" s="650"/>
      <c r="BH56" s="651">
        <f>IF($BI$3="４週",BF56/4,IF($BI$3="暦月",(BF56/($BI$8/7)),""))</f>
        <v>0</v>
      </c>
      <c r="BI56" s="650"/>
      <c r="BJ56" s="646"/>
      <c r="BK56" s="647"/>
      <c r="BL56" s="647"/>
      <c r="BM56" s="647"/>
      <c r="BN56" s="648"/>
    </row>
    <row r="57" spans="2:66" ht="20.25" customHeight="1">
      <c r="B57" s="620">
        <f>B55+1</f>
        <v>21</v>
      </c>
      <c r="C57" s="638"/>
      <c r="D57" s="656"/>
      <c r="E57" s="657"/>
      <c r="F57" s="658"/>
      <c r="G57" s="670"/>
      <c r="H57" s="666"/>
      <c r="I57" s="163"/>
      <c r="J57" s="164"/>
      <c r="K57" s="163"/>
      <c r="L57" s="164"/>
      <c r="M57" s="660"/>
      <c r="N57" s="661"/>
      <c r="O57" s="664"/>
      <c r="P57" s="665"/>
      <c r="Q57" s="665"/>
      <c r="R57" s="666"/>
      <c r="S57" s="635"/>
      <c r="T57" s="636"/>
      <c r="U57" s="636"/>
      <c r="V57" s="636"/>
      <c r="W57" s="63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652"/>
      <c r="BG57" s="653"/>
      <c r="BH57" s="654"/>
      <c r="BI57" s="655"/>
      <c r="BJ57" s="643"/>
      <c r="BK57" s="644"/>
      <c r="BL57" s="644"/>
      <c r="BM57" s="644"/>
      <c r="BN57" s="645"/>
    </row>
    <row r="58" spans="2:66" ht="20.25" customHeight="1">
      <c r="B58" s="621"/>
      <c r="C58" s="639"/>
      <c r="D58" s="659"/>
      <c r="E58" s="657"/>
      <c r="F58" s="658"/>
      <c r="G58" s="671"/>
      <c r="H58" s="669"/>
      <c r="I58" s="163"/>
      <c r="J58" s="164">
        <f>G57</f>
        <v>0</v>
      </c>
      <c r="K58" s="163"/>
      <c r="L58" s="164">
        <f>M57</f>
        <v>0</v>
      </c>
      <c r="M58" s="662"/>
      <c r="N58" s="663"/>
      <c r="O58" s="667"/>
      <c r="P58" s="668"/>
      <c r="Q58" s="668"/>
      <c r="R58" s="669"/>
      <c r="S58" s="635"/>
      <c r="T58" s="636"/>
      <c r="U58" s="636"/>
      <c r="V58" s="636"/>
      <c r="W58" s="63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649">
        <f>IF($BI$3="４週",SUM(AA58:BB58),IF($BI$3="暦月",SUM(AA58:BE58),""))</f>
        <v>0</v>
      </c>
      <c r="BG58" s="650"/>
      <c r="BH58" s="651">
        <f>IF($BI$3="４週",BF58/4,IF($BI$3="暦月",(BF58/($BI$8/7)),""))</f>
        <v>0</v>
      </c>
      <c r="BI58" s="650"/>
      <c r="BJ58" s="646"/>
      <c r="BK58" s="647"/>
      <c r="BL58" s="647"/>
      <c r="BM58" s="647"/>
      <c r="BN58" s="648"/>
    </row>
    <row r="59" spans="2:66" ht="20.25" customHeight="1">
      <c r="B59" s="620">
        <f>B57+1</f>
        <v>22</v>
      </c>
      <c r="C59" s="638"/>
      <c r="D59" s="656"/>
      <c r="E59" s="657"/>
      <c r="F59" s="658"/>
      <c r="G59" s="670"/>
      <c r="H59" s="666"/>
      <c r="I59" s="163"/>
      <c r="J59" s="164"/>
      <c r="K59" s="163"/>
      <c r="L59" s="164"/>
      <c r="M59" s="660"/>
      <c r="N59" s="661"/>
      <c r="O59" s="664"/>
      <c r="P59" s="665"/>
      <c r="Q59" s="665"/>
      <c r="R59" s="666"/>
      <c r="S59" s="635"/>
      <c r="T59" s="636"/>
      <c r="U59" s="636"/>
      <c r="V59" s="636"/>
      <c r="W59" s="63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652"/>
      <c r="BG59" s="653"/>
      <c r="BH59" s="654"/>
      <c r="BI59" s="655"/>
      <c r="BJ59" s="643"/>
      <c r="BK59" s="644"/>
      <c r="BL59" s="644"/>
      <c r="BM59" s="644"/>
      <c r="BN59" s="645"/>
    </row>
    <row r="60" spans="2:66" ht="20.25" customHeight="1">
      <c r="B60" s="621"/>
      <c r="C60" s="639"/>
      <c r="D60" s="659"/>
      <c r="E60" s="657"/>
      <c r="F60" s="658"/>
      <c r="G60" s="671"/>
      <c r="H60" s="669"/>
      <c r="I60" s="163"/>
      <c r="J60" s="164">
        <f>G59</f>
        <v>0</v>
      </c>
      <c r="K60" s="163"/>
      <c r="L60" s="164">
        <f>M59</f>
        <v>0</v>
      </c>
      <c r="M60" s="662"/>
      <c r="N60" s="663"/>
      <c r="O60" s="667"/>
      <c r="P60" s="668"/>
      <c r="Q60" s="668"/>
      <c r="R60" s="669"/>
      <c r="S60" s="635"/>
      <c r="T60" s="636"/>
      <c r="U60" s="636"/>
      <c r="V60" s="636"/>
      <c r="W60" s="63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649">
        <f>IF($BI$3="４週",SUM(AA60:BB60),IF($BI$3="暦月",SUM(AA60:BE60),""))</f>
        <v>0</v>
      </c>
      <c r="BG60" s="650"/>
      <c r="BH60" s="651">
        <f>IF($BI$3="４週",BF60/4,IF($BI$3="暦月",(BF60/($BI$8/7)),""))</f>
        <v>0</v>
      </c>
      <c r="BI60" s="650"/>
      <c r="BJ60" s="646"/>
      <c r="BK60" s="647"/>
      <c r="BL60" s="647"/>
      <c r="BM60" s="647"/>
      <c r="BN60" s="648"/>
    </row>
    <row r="61" spans="2:66" ht="20.25" customHeight="1">
      <c r="B61" s="620">
        <f>B59+1</f>
        <v>23</v>
      </c>
      <c r="C61" s="638"/>
      <c r="D61" s="656"/>
      <c r="E61" s="657"/>
      <c r="F61" s="658"/>
      <c r="G61" s="670"/>
      <c r="H61" s="666"/>
      <c r="I61" s="163"/>
      <c r="J61" s="164"/>
      <c r="K61" s="163"/>
      <c r="L61" s="164"/>
      <c r="M61" s="660"/>
      <c r="N61" s="661"/>
      <c r="O61" s="664"/>
      <c r="P61" s="665"/>
      <c r="Q61" s="665"/>
      <c r="R61" s="666"/>
      <c r="S61" s="635"/>
      <c r="T61" s="636"/>
      <c r="U61" s="636"/>
      <c r="V61" s="636"/>
      <c r="W61" s="63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652"/>
      <c r="BG61" s="653"/>
      <c r="BH61" s="654"/>
      <c r="BI61" s="655"/>
      <c r="BJ61" s="643"/>
      <c r="BK61" s="644"/>
      <c r="BL61" s="644"/>
      <c r="BM61" s="644"/>
      <c r="BN61" s="645"/>
    </row>
    <row r="62" spans="2:66" ht="20.25" customHeight="1">
      <c r="B62" s="621"/>
      <c r="C62" s="639"/>
      <c r="D62" s="659"/>
      <c r="E62" s="657"/>
      <c r="F62" s="658"/>
      <c r="G62" s="671"/>
      <c r="H62" s="669"/>
      <c r="I62" s="163"/>
      <c r="J62" s="164">
        <f>G61</f>
        <v>0</v>
      </c>
      <c r="K62" s="163"/>
      <c r="L62" s="164">
        <f>M61</f>
        <v>0</v>
      </c>
      <c r="M62" s="662"/>
      <c r="N62" s="663"/>
      <c r="O62" s="667"/>
      <c r="P62" s="668"/>
      <c r="Q62" s="668"/>
      <c r="R62" s="669"/>
      <c r="S62" s="635"/>
      <c r="T62" s="636"/>
      <c r="U62" s="636"/>
      <c r="V62" s="636"/>
      <c r="W62" s="63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649">
        <f>IF($BI$3="４週",SUM(AA62:BB62),IF($BI$3="暦月",SUM(AA62:BE62),""))</f>
        <v>0</v>
      </c>
      <c r="BG62" s="650"/>
      <c r="BH62" s="651">
        <f>IF($BI$3="４週",BF62/4,IF($BI$3="暦月",(BF62/($BI$8/7)),""))</f>
        <v>0</v>
      </c>
      <c r="BI62" s="650"/>
      <c r="BJ62" s="646"/>
      <c r="BK62" s="647"/>
      <c r="BL62" s="647"/>
      <c r="BM62" s="647"/>
      <c r="BN62" s="648"/>
    </row>
    <row r="63" spans="2:66" ht="20.25" customHeight="1">
      <c r="B63" s="620">
        <f>B61+1</f>
        <v>24</v>
      </c>
      <c r="C63" s="638"/>
      <c r="D63" s="656"/>
      <c r="E63" s="657"/>
      <c r="F63" s="658"/>
      <c r="G63" s="670"/>
      <c r="H63" s="666"/>
      <c r="I63" s="163"/>
      <c r="J63" s="164"/>
      <c r="K63" s="163"/>
      <c r="L63" s="164"/>
      <c r="M63" s="660"/>
      <c r="N63" s="661"/>
      <c r="O63" s="664"/>
      <c r="P63" s="665"/>
      <c r="Q63" s="665"/>
      <c r="R63" s="666"/>
      <c r="S63" s="635"/>
      <c r="T63" s="636"/>
      <c r="U63" s="636"/>
      <c r="V63" s="636"/>
      <c r="W63" s="63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652"/>
      <c r="BG63" s="653"/>
      <c r="BH63" s="654"/>
      <c r="BI63" s="655"/>
      <c r="BJ63" s="643"/>
      <c r="BK63" s="644"/>
      <c r="BL63" s="644"/>
      <c r="BM63" s="644"/>
      <c r="BN63" s="645"/>
    </row>
    <row r="64" spans="2:66" ht="20.25" customHeight="1">
      <c r="B64" s="621"/>
      <c r="C64" s="639"/>
      <c r="D64" s="659"/>
      <c r="E64" s="657"/>
      <c r="F64" s="658"/>
      <c r="G64" s="671"/>
      <c r="H64" s="669"/>
      <c r="I64" s="163"/>
      <c r="J64" s="164">
        <f>G63</f>
        <v>0</v>
      </c>
      <c r="K64" s="163"/>
      <c r="L64" s="164">
        <f>M63</f>
        <v>0</v>
      </c>
      <c r="M64" s="662"/>
      <c r="N64" s="663"/>
      <c r="O64" s="667"/>
      <c r="P64" s="668"/>
      <c r="Q64" s="668"/>
      <c r="R64" s="669"/>
      <c r="S64" s="635"/>
      <c r="T64" s="636"/>
      <c r="U64" s="636"/>
      <c r="V64" s="636"/>
      <c r="W64" s="63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649">
        <f>IF($BI$3="４週",SUM(AA64:BB64),IF($BI$3="暦月",SUM(AA64:BE64),""))</f>
        <v>0</v>
      </c>
      <c r="BG64" s="650"/>
      <c r="BH64" s="651">
        <f>IF($BI$3="４週",BF64/4,IF($BI$3="暦月",(BF64/($BI$8/7)),""))</f>
        <v>0</v>
      </c>
      <c r="BI64" s="650"/>
      <c r="BJ64" s="646"/>
      <c r="BK64" s="647"/>
      <c r="BL64" s="647"/>
      <c r="BM64" s="647"/>
      <c r="BN64" s="648"/>
    </row>
    <row r="65" spans="2:66" ht="20.25" customHeight="1">
      <c r="B65" s="620">
        <f>B63+1</f>
        <v>25</v>
      </c>
      <c r="C65" s="638"/>
      <c r="D65" s="656"/>
      <c r="E65" s="657"/>
      <c r="F65" s="658"/>
      <c r="G65" s="670"/>
      <c r="H65" s="666"/>
      <c r="I65" s="163"/>
      <c r="J65" s="164"/>
      <c r="K65" s="163"/>
      <c r="L65" s="164"/>
      <c r="M65" s="660"/>
      <c r="N65" s="661"/>
      <c r="O65" s="664"/>
      <c r="P65" s="665"/>
      <c r="Q65" s="665"/>
      <c r="R65" s="666"/>
      <c r="S65" s="635"/>
      <c r="T65" s="636"/>
      <c r="U65" s="636"/>
      <c r="V65" s="636"/>
      <c r="W65" s="63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652"/>
      <c r="BG65" s="653"/>
      <c r="BH65" s="654"/>
      <c r="BI65" s="655"/>
      <c r="BJ65" s="643"/>
      <c r="BK65" s="644"/>
      <c r="BL65" s="644"/>
      <c r="BM65" s="644"/>
      <c r="BN65" s="645"/>
    </row>
    <row r="66" spans="2:66" ht="20.25" customHeight="1">
      <c r="B66" s="621"/>
      <c r="C66" s="639"/>
      <c r="D66" s="659"/>
      <c r="E66" s="657"/>
      <c r="F66" s="658"/>
      <c r="G66" s="671"/>
      <c r="H66" s="669"/>
      <c r="I66" s="163"/>
      <c r="J66" s="164">
        <f>G65</f>
        <v>0</v>
      </c>
      <c r="K66" s="163"/>
      <c r="L66" s="164">
        <f>M65</f>
        <v>0</v>
      </c>
      <c r="M66" s="662"/>
      <c r="N66" s="663"/>
      <c r="O66" s="667"/>
      <c r="P66" s="668"/>
      <c r="Q66" s="668"/>
      <c r="R66" s="669"/>
      <c r="S66" s="635"/>
      <c r="T66" s="636"/>
      <c r="U66" s="636"/>
      <c r="V66" s="636"/>
      <c r="W66" s="63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649">
        <f>IF($BI$3="４週",SUM(AA66:BB66),IF($BI$3="暦月",SUM(AA66:BE66),""))</f>
        <v>0</v>
      </c>
      <c r="BG66" s="650"/>
      <c r="BH66" s="651">
        <f>IF($BI$3="４週",BF66/4,IF($BI$3="暦月",(BF66/($BI$8/7)),""))</f>
        <v>0</v>
      </c>
      <c r="BI66" s="650"/>
      <c r="BJ66" s="646"/>
      <c r="BK66" s="647"/>
      <c r="BL66" s="647"/>
      <c r="BM66" s="647"/>
      <c r="BN66" s="648"/>
    </row>
    <row r="67" spans="2:66" ht="20.25" customHeight="1">
      <c r="B67" s="620">
        <f>B65+1</f>
        <v>26</v>
      </c>
      <c r="C67" s="638"/>
      <c r="D67" s="656"/>
      <c r="E67" s="657"/>
      <c r="F67" s="658"/>
      <c r="G67" s="670"/>
      <c r="H67" s="666"/>
      <c r="I67" s="163"/>
      <c r="J67" s="164"/>
      <c r="K67" s="163"/>
      <c r="L67" s="164"/>
      <c r="M67" s="660"/>
      <c r="N67" s="661"/>
      <c r="O67" s="664"/>
      <c r="P67" s="665"/>
      <c r="Q67" s="665"/>
      <c r="R67" s="666"/>
      <c r="S67" s="635"/>
      <c r="T67" s="636"/>
      <c r="U67" s="636"/>
      <c r="V67" s="636"/>
      <c r="W67" s="63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652"/>
      <c r="BG67" s="653"/>
      <c r="BH67" s="654"/>
      <c r="BI67" s="655"/>
      <c r="BJ67" s="643"/>
      <c r="BK67" s="644"/>
      <c r="BL67" s="644"/>
      <c r="BM67" s="644"/>
      <c r="BN67" s="645"/>
    </row>
    <row r="68" spans="2:66" ht="20.25" customHeight="1">
      <c r="B68" s="621"/>
      <c r="C68" s="639"/>
      <c r="D68" s="659"/>
      <c r="E68" s="657"/>
      <c r="F68" s="658"/>
      <c r="G68" s="671"/>
      <c r="H68" s="669"/>
      <c r="I68" s="163"/>
      <c r="J68" s="164">
        <f>G67</f>
        <v>0</v>
      </c>
      <c r="K68" s="163"/>
      <c r="L68" s="164">
        <f>M67</f>
        <v>0</v>
      </c>
      <c r="M68" s="662"/>
      <c r="N68" s="663"/>
      <c r="O68" s="667"/>
      <c r="P68" s="668"/>
      <c r="Q68" s="668"/>
      <c r="R68" s="669"/>
      <c r="S68" s="635"/>
      <c r="T68" s="636"/>
      <c r="U68" s="636"/>
      <c r="V68" s="636"/>
      <c r="W68" s="63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649">
        <f>IF($BI$3="４週",SUM(AA68:BB68),IF($BI$3="暦月",SUM(AA68:BE68),""))</f>
        <v>0</v>
      </c>
      <c r="BG68" s="650"/>
      <c r="BH68" s="651">
        <f>IF($BI$3="４週",BF68/4,IF($BI$3="暦月",(BF68/($BI$8/7)),""))</f>
        <v>0</v>
      </c>
      <c r="BI68" s="650"/>
      <c r="BJ68" s="646"/>
      <c r="BK68" s="647"/>
      <c r="BL68" s="647"/>
      <c r="BM68" s="647"/>
      <c r="BN68" s="648"/>
    </row>
    <row r="69" spans="2:66" ht="20.25" customHeight="1">
      <c r="B69" s="620">
        <f>B67+1</f>
        <v>27</v>
      </c>
      <c r="C69" s="638"/>
      <c r="D69" s="656"/>
      <c r="E69" s="657"/>
      <c r="F69" s="658"/>
      <c r="G69" s="670"/>
      <c r="H69" s="666"/>
      <c r="I69" s="163"/>
      <c r="J69" s="164"/>
      <c r="K69" s="163"/>
      <c r="L69" s="164"/>
      <c r="M69" s="660"/>
      <c r="N69" s="661"/>
      <c r="O69" s="664"/>
      <c r="P69" s="665"/>
      <c r="Q69" s="665"/>
      <c r="R69" s="666"/>
      <c r="S69" s="635"/>
      <c r="T69" s="636"/>
      <c r="U69" s="636"/>
      <c r="V69" s="636"/>
      <c r="W69" s="63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652"/>
      <c r="BG69" s="653"/>
      <c r="BH69" s="654"/>
      <c r="BI69" s="655"/>
      <c r="BJ69" s="643"/>
      <c r="BK69" s="644"/>
      <c r="BL69" s="644"/>
      <c r="BM69" s="644"/>
      <c r="BN69" s="645"/>
    </row>
    <row r="70" spans="2:66" ht="20.25" customHeight="1">
      <c r="B70" s="621"/>
      <c r="C70" s="639"/>
      <c r="D70" s="659"/>
      <c r="E70" s="657"/>
      <c r="F70" s="658"/>
      <c r="G70" s="671"/>
      <c r="H70" s="669"/>
      <c r="I70" s="163"/>
      <c r="J70" s="164">
        <f>G69</f>
        <v>0</v>
      </c>
      <c r="K70" s="163"/>
      <c r="L70" s="164">
        <f>M69</f>
        <v>0</v>
      </c>
      <c r="M70" s="662"/>
      <c r="N70" s="663"/>
      <c r="O70" s="667"/>
      <c r="P70" s="668"/>
      <c r="Q70" s="668"/>
      <c r="R70" s="669"/>
      <c r="S70" s="635"/>
      <c r="T70" s="636"/>
      <c r="U70" s="636"/>
      <c r="V70" s="636"/>
      <c r="W70" s="63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649">
        <f>IF($BI$3="４週",SUM(AA70:BB70),IF($BI$3="暦月",SUM(AA70:BE70),""))</f>
        <v>0</v>
      </c>
      <c r="BG70" s="650"/>
      <c r="BH70" s="651">
        <f>IF($BI$3="４週",BF70/4,IF($BI$3="暦月",(BF70/($BI$8/7)),""))</f>
        <v>0</v>
      </c>
      <c r="BI70" s="650"/>
      <c r="BJ70" s="646"/>
      <c r="BK70" s="647"/>
      <c r="BL70" s="647"/>
      <c r="BM70" s="647"/>
      <c r="BN70" s="648"/>
    </row>
    <row r="71" spans="2:66" ht="20.25" customHeight="1">
      <c r="B71" s="620">
        <f>B69+1</f>
        <v>28</v>
      </c>
      <c r="C71" s="638"/>
      <c r="D71" s="656"/>
      <c r="E71" s="657"/>
      <c r="F71" s="658"/>
      <c r="G71" s="670"/>
      <c r="H71" s="666"/>
      <c r="I71" s="163"/>
      <c r="J71" s="164"/>
      <c r="K71" s="163"/>
      <c r="L71" s="164"/>
      <c r="M71" s="660"/>
      <c r="N71" s="661"/>
      <c r="O71" s="664"/>
      <c r="P71" s="665"/>
      <c r="Q71" s="665"/>
      <c r="R71" s="666"/>
      <c r="S71" s="635"/>
      <c r="T71" s="636"/>
      <c r="U71" s="636"/>
      <c r="V71" s="636"/>
      <c r="W71" s="63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652"/>
      <c r="BG71" s="653"/>
      <c r="BH71" s="654"/>
      <c r="BI71" s="655"/>
      <c r="BJ71" s="643"/>
      <c r="BK71" s="644"/>
      <c r="BL71" s="644"/>
      <c r="BM71" s="644"/>
      <c r="BN71" s="645"/>
    </row>
    <row r="72" spans="2:66" ht="20.25" customHeight="1">
      <c r="B72" s="621"/>
      <c r="C72" s="639"/>
      <c r="D72" s="659"/>
      <c r="E72" s="657"/>
      <c r="F72" s="658"/>
      <c r="G72" s="671"/>
      <c r="H72" s="669"/>
      <c r="I72" s="163"/>
      <c r="J72" s="164">
        <f>G71</f>
        <v>0</v>
      </c>
      <c r="K72" s="163"/>
      <c r="L72" s="164">
        <f>M71</f>
        <v>0</v>
      </c>
      <c r="M72" s="662"/>
      <c r="N72" s="663"/>
      <c r="O72" s="667"/>
      <c r="P72" s="668"/>
      <c r="Q72" s="668"/>
      <c r="R72" s="669"/>
      <c r="S72" s="635"/>
      <c r="T72" s="636"/>
      <c r="U72" s="636"/>
      <c r="V72" s="636"/>
      <c r="W72" s="63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649">
        <f>IF($BI$3="４週",SUM(AA72:BB72),IF($BI$3="暦月",SUM(AA72:BE72),""))</f>
        <v>0</v>
      </c>
      <c r="BG72" s="650"/>
      <c r="BH72" s="651">
        <f>IF($BI$3="４週",BF72/4,IF($BI$3="暦月",(BF72/($BI$8/7)),""))</f>
        <v>0</v>
      </c>
      <c r="BI72" s="650"/>
      <c r="BJ72" s="646"/>
      <c r="BK72" s="647"/>
      <c r="BL72" s="647"/>
      <c r="BM72" s="647"/>
      <c r="BN72" s="648"/>
    </row>
    <row r="73" spans="2:66" ht="20.25" customHeight="1">
      <c r="B73" s="620">
        <f>B71+1</f>
        <v>29</v>
      </c>
      <c r="C73" s="638"/>
      <c r="D73" s="656"/>
      <c r="E73" s="657"/>
      <c r="F73" s="658"/>
      <c r="G73" s="670"/>
      <c r="H73" s="666"/>
      <c r="I73" s="163"/>
      <c r="J73" s="164"/>
      <c r="K73" s="163"/>
      <c r="L73" s="164"/>
      <c r="M73" s="660"/>
      <c r="N73" s="661"/>
      <c r="O73" s="664"/>
      <c r="P73" s="665"/>
      <c r="Q73" s="665"/>
      <c r="R73" s="666"/>
      <c r="S73" s="635"/>
      <c r="T73" s="636"/>
      <c r="U73" s="636"/>
      <c r="V73" s="636"/>
      <c r="W73" s="63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652"/>
      <c r="BG73" s="653"/>
      <c r="BH73" s="654"/>
      <c r="BI73" s="655"/>
      <c r="BJ73" s="643"/>
      <c r="BK73" s="644"/>
      <c r="BL73" s="644"/>
      <c r="BM73" s="644"/>
      <c r="BN73" s="645"/>
    </row>
    <row r="74" spans="2:66" ht="20.25" customHeight="1">
      <c r="B74" s="621"/>
      <c r="C74" s="639"/>
      <c r="D74" s="659"/>
      <c r="E74" s="657"/>
      <c r="F74" s="658"/>
      <c r="G74" s="678"/>
      <c r="H74" s="679"/>
      <c r="I74" s="207"/>
      <c r="J74" s="208">
        <f>G73</f>
        <v>0</v>
      </c>
      <c r="K74" s="207"/>
      <c r="L74" s="208">
        <f>M73</f>
        <v>0</v>
      </c>
      <c r="M74" s="680"/>
      <c r="N74" s="681"/>
      <c r="O74" s="682"/>
      <c r="P74" s="683"/>
      <c r="Q74" s="683"/>
      <c r="R74" s="679"/>
      <c r="S74" s="635"/>
      <c r="T74" s="636"/>
      <c r="U74" s="636"/>
      <c r="V74" s="636"/>
      <c r="W74" s="63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675">
        <f>IF($BI$3="４週",SUM(AA74:BB74),IF($BI$3="暦月",SUM(AA74:BE74),""))</f>
        <v>0</v>
      </c>
      <c r="BG74" s="676"/>
      <c r="BH74" s="677">
        <f>IF($BI$3="４週",BF74/4,IF($BI$3="暦月",(BF74/($BI$8/7)),""))</f>
        <v>0</v>
      </c>
      <c r="BI74" s="676"/>
      <c r="BJ74" s="672"/>
      <c r="BK74" s="673"/>
      <c r="BL74" s="673"/>
      <c r="BM74" s="673"/>
      <c r="BN74" s="674"/>
    </row>
    <row r="75" spans="2:66" ht="20.25" customHeight="1">
      <c r="B75" s="620">
        <f>B73+1</f>
        <v>30</v>
      </c>
      <c r="C75" s="638"/>
      <c r="D75" s="656"/>
      <c r="E75" s="657"/>
      <c r="F75" s="658"/>
      <c r="G75" s="670"/>
      <c r="H75" s="666"/>
      <c r="I75" s="163"/>
      <c r="J75" s="164"/>
      <c r="K75" s="163"/>
      <c r="L75" s="164"/>
      <c r="M75" s="660"/>
      <c r="N75" s="661"/>
      <c r="O75" s="664"/>
      <c r="P75" s="665"/>
      <c r="Q75" s="665"/>
      <c r="R75" s="666"/>
      <c r="S75" s="635"/>
      <c r="T75" s="636"/>
      <c r="U75" s="636"/>
      <c r="V75" s="636"/>
      <c r="W75" s="63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652"/>
      <c r="BG75" s="653"/>
      <c r="BH75" s="654"/>
      <c r="BI75" s="655"/>
      <c r="BJ75" s="643"/>
      <c r="BK75" s="644"/>
      <c r="BL75" s="644"/>
      <c r="BM75" s="644"/>
      <c r="BN75" s="645"/>
    </row>
    <row r="76" spans="2:66" ht="20.25" customHeight="1">
      <c r="B76" s="621"/>
      <c r="C76" s="639"/>
      <c r="D76" s="659"/>
      <c r="E76" s="657"/>
      <c r="F76" s="658"/>
      <c r="G76" s="678"/>
      <c r="H76" s="679"/>
      <c r="I76" s="207"/>
      <c r="J76" s="208">
        <f>G75</f>
        <v>0</v>
      </c>
      <c r="K76" s="207"/>
      <c r="L76" s="208">
        <f>M75</f>
        <v>0</v>
      </c>
      <c r="M76" s="680"/>
      <c r="N76" s="681"/>
      <c r="O76" s="682"/>
      <c r="P76" s="683"/>
      <c r="Q76" s="683"/>
      <c r="R76" s="679"/>
      <c r="S76" s="635"/>
      <c r="T76" s="636"/>
      <c r="U76" s="636"/>
      <c r="V76" s="636"/>
      <c r="W76" s="63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675">
        <f>IF($BI$3="４週",SUM(AA76:BB76),IF($BI$3="暦月",SUM(AA76:BE76),""))</f>
        <v>0</v>
      </c>
      <c r="BG76" s="676"/>
      <c r="BH76" s="677">
        <f>IF($BI$3="４週",BF76/4,IF($BI$3="暦月",(BF76/($BI$8/7)),""))</f>
        <v>0</v>
      </c>
      <c r="BI76" s="676"/>
      <c r="BJ76" s="672"/>
      <c r="BK76" s="673"/>
      <c r="BL76" s="673"/>
      <c r="BM76" s="673"/>
      <c r="BN76" s="674"/>
    </row>
    <row r="77" spans="2:66" ht="20.25" customHeight="1">
      <c r="B77" s="620">
        <f>B75+1</f>
        <v>31</v>
      </c>
      <c r="C77" s="638"/>
      <c r="D77" s="656"/>
      <c r="E77" s="657"/>
      <c r="F77" s="658"/>
      <c r="G77" s="670"/>
      <c r="H77" s="666"/>
      <c r="I77" s="163"/>
      <c r="J77" s="164"/>
      <c r="K77" s="163"/>
      <c r="L77" s="164"/>
      <c r="M77" s="660"/>
      <c r="N77" s="661"/>
      <c r="O77" s="664"/>
      <c r="P77" s="665"/>
      <c r="Q77" s="665"/>
      <c r="R77" s="666"/>
      <c r="S77" s="635"/>
      <c r="T77" s="636"/>
      <c r="U77" s="636"/>
      <c r="V77" s="636"/>
      <c r="W77" s="63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652"/>
      <c r="BG77" s="653"/>
      <c r="BH77" s="654"/>
      <c r="BI77" s="655"/>
      <c r="BJ77" s="643"/>
      <c r="BK77" s="644"/>
      <c r="BL77" s="644"/>
      <c r="BM77" s="644"/>
      <c r="BN77" s="645"/>
    </row>
    <row r="78" spans="2:66" ht="20.25" customHeight="1">
      <c r="B78" s="621"/>
      <c r="C78" s="639"/>
      <c r="D78" s="659"/>
      <c r="E78" s="657"/>
      <c r="F78" s="658"/>
      <c r="G78" s="678"/>
      <c r="H78" s="679"/>
      <c r="I78" s="207"/>
      <c r="J78" s="208">
        <f>G77</f>
        <v>0</v>
      </c>
      <c r="K78" s="207"/>
      <c r="L78" s="208">
        <f>M77</f>
        <v>0</v>
      </c>
      <c r="M78" s="680"/>
      <c r="N78" s="681"/>
      <c r="O78" s="682"/>
      <c r="P78" s="683"/>
      <c r="Q78" s="683"/>
      <c r="R78" s="679"/>
      <c r="S78" s="635"/>
      <c r="T78" s="636"/>
      <c r="U78" s="636"/>
      <c r="V78" s="636"/>
      <c r="W78" s="63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675">
        <f>IF($BI$3="４週",SUM(AA78:BB78),IF($BI$3="暦月",SUM(AA78:BE78),""))</f>
        <v>0</v>
      </c>
      <c r="BG78" s="676"/>
      <c r="BH78" s="677">
        <f>IF($BI$3="４週",BF78/4,IF($BI$3="暦月",(BF78/($BI$8/7)),""))</f>
        <v>0</v>
      </c>
      <c r="BI78" s="676"/>
      <c r="BJ78" s="672"/>
      <c r="BK78" s="673"/>
      <c r="BL78" s="673"/>
      <c r="BM78" s="673"/>
      <c r="BN78" s="674"/>
    </row>
    <row r="79" spans="2:66" ht="20.25" customHeight="1">
      <c r="B79" s="620">
        <f>B77+1</f>
        <v>32</v>
      </c>
      <c r="C79" s="638"/>
      <c r="D79" s="656"/>
      <c r="E79" s="657"/>
      <c r="F79" s="658"/>
      <c r="G79" s="670"/>
      <c r="H79" s="666"/>
      <c r="I79" s="163"/>
      <c r="J79" s="164"/>
      <c r="K79" s="163"/>
      <c r="L79" s="164"/>
      <c r="M79" s="660"/>
      <c r="N79" s="661"/>
      <c r="O79" s="664"/>
      <c r="P79" s="665"/>
      <c r="Q79" s="665"/>
      <c r="R79" s="666"/>
      <c r="S79" s="635"/>
      <c r="T79" s="636"/>
      <c r="U79" s="636"/>
      <c r="V79" s="636"/>
      <c r="W79" s="63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652"/>
      <c r="BG79" s="653"/>
      <c r="BH79" s="654"/>
      <c r="BI79" s="655"/>
      <c r="BJ79" s="643"/>
      <c r="BK79" s="644"/>
      <c r="BL79" s="644"/>
      <c r="BM79" s="644"/>
      <c r="BN79" s="645"/>
    </row>
    <row r="80" spans="2:66" ht="20.25" customHeight="1">
      <c r="B80" s="621"/>
      <c r="C80" s="639"/>
      <c r="D80" s="659"/>
      <c r="E80" s="657"/>
      <c r="F80" s="658"/>
      <c r="G80" s="678"/>
      <c r="H80" s="679"/>
      <c r="I80" s="207"/>
      <c r="J80" s="208">
        <f>G79</f>
        <v>0</v>
      </c>
      <c r="K80" s="207"/>
      <c r="L80" s="208">
        <f>M79</f>
        <v>0</v>
      </c>
      <c r="M80" s="680"/>
      <c r="N80" s="681"/>
      <c r="O80" s="682"/>
      <c r="P80" s="683"/>
      <c r="Q80" s="683"/>
      <c r="R80" s="679"/>
      <c r="S80" s="635"/>
      <c r="T80" s="636"/>
      <c r="U80" s="636"/>
      <c r="V80" s="636"/>
      <c r="W80" s="63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675">
        <f>IF($BI$3="４週",SUM(AA80:BB80),IF($BI$3="暦月",SUM(AA80:BE80),""))</f>
        <v>0</v>
      </c>
      <c r="BG80" s="676"/>
      <c r="BH80" s="677">
        <f>IF($BI$3="４週",BF80/4,IF($BI$3="暦月",(BF80/($BI$8/7)),""))</f>
        <v>0</v>
      </c>
      <c r="BI80" s="676"/>
      <c r="BJ80" s="672"/>
      <c r="BK80" s="673"/>
      <c r="BL80" s="673"/>
      <c r="BM80" s="673"/>
      <c r="BN80" s="674"/>
    </row>
    <row r="81" spans="2:66" ht="20.25" customHeight="1">
      <c r="B81" s="620">
        <f>B79+1</f>
        <v>33</v>
      </c>
      <c r="C81" s="638"/>
      <c r="D81" s="656"/>
      <c r="E81" s="657"/>
      <c r="F81" s="658"/>
      <c r="G81" s="670"/>
      <c r="H81" s="666"/>
      <c r="I81" s="163"/>
      <c r="J81" s="164"/>
      <c r="K81" s="163"/>
      <c r="L81" s="164"/>
      <c r="M81" s="660"/>
      <c r="N81" s="661"/>
      <c r="O81" s="664"/>
      <c r="P81" s="665"/>
      <c r="Q81" s="665"/>
      <c r="R81" s="666"/>
      <c r="S81" s="635"/>
      <c r="T81" s="636"/>
      <c r="U81" s="636"/>
      <c r="V81" s="636"/>
      <c r="W81" s="63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652"/>
      <c r="BG81" s="653"/>
      <c r="BH81" s="654"/>
      <c r="BI81" s="655"/>
      <c r="BJ81" s="643"/>
      <c r="BK81" s="644"/>
      <c r="BL81" s="644"/>
      <c r="BM81" s="644"/>
      <c r="BN81" s="645"/>
    </row>
    <row r="82" spans="2:66" ht="20.25" customHeight="1">
      <c r="B82" s="621"/>
      <c r="C82" s="639"/>
      <c r="D82" s="659"/>
      <c r="E82" s="657"/>
      <c r="F82" s="658"/>
      <c r="G82" s="678"/>
      <c r="H82" s="679"/>
      <c r="I82" s="207"/>
      <c r="J82" s="208">
        <f>G81</f>
        <v>0</v>
      </c>
      <c r="K82" s="207"/>
      <c r="L82" s="208">
        <f>M81</f>
        <v>0</v>
      </c>
      <c r="M82" s="680"/>
      <c r="N82" s="681"/>
      <c r="O82" s="682"/>
      <c r="P82" s="683"/>
      <c r="Q82" s="683"/>
      <c r="R82" s="679"/>
      <c r="S82" s="635"/>
      <c r="T82" s="636"/>
      <c r="U82" s="636"/>
      <c r="V82" s="636"/>
      <c r="W82" s="63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675">
        <f>IF($BI$3="４週",SUM(AA82:BB82),IF($BI$3="暦月",SUM(AA82:BE82),""))</f>
        <v>0</v>
      </c>
      <c r="BG82" s="676"/>
      <c r="BH82" s="677">
        <f>IF($BI$3="４週",BF82/4,IF($BI$3="暦月",(BF82/($BI$8/7)),""))</f>
        <v>0</v>
      </c>
      <c r="BI82" s="676"/>
      <c r="BJ82" s="672"/>
      <c r="BK82" s="673"/>
      <c r="BL82" s="673"/>
      <c r="BM82" s="673"/>
      <c r="BN82" s="674"/>
    </row>
    <row r="83" spans="2:66" ht="20.25" customHeight="1">
      <c r="B83" s="620">
        <f>B81+1</f>
        <v>34</v>
      </c>
      <c r="C83" s="638"/>
      <c r="D83" s="656"/>
      <c r="E83" s="657"/>
      <c r="F83" s="658"/>
      <c r="G83" s="670"/>
      <c r="H83" s="666"/>
      <c r="I83" s="163"/>
      <c r="J83" s="164"/>
      <c r="K83" s="163"/>
      <c r="L83" s="164"/>
      <c r="M83" s="660"/>
      <c r="N83" s="661"/>
      <c r="O83" s="664"/>
      <c r="P83" s="665"/>
      <c r="Q83" s="665"/>
      <c r="R83" s="666"/>
      <c r="S83" s="635"/>
      <c r="T83" s="636"/>
      <c r="U83" s="636"/>
      <c r="V83" s="636"/>
      <c r="W83" s="63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652"/>
      <c r="BG83" s="653"/>
      <c r="BH83" s="654"/>
      <c r="BI83" s="655"/>
      <c r="BJ83" s="643"/>
      <c r="BK83" s="644"/>
      <c r="BL83" s="644"/>
      <c r="BM83" s="644"/>
      <c r="BN83" s="645"/>
    </row>
    <row r="84" spans="2:66" ht="20.25" customHeight="1">
      <c r="B84" s="621"/>
      <c r="C84" s="639"/>
      <c r="D84" s="659"/>
      <c r="E84" s="657"/>
      <c r="F84" s="658"/>
      <c r="G84" s="678"/>
      <c r="H84" s="679"/>
      <c r="I84" s="207"/>
      <c r="J84" s="208">
        <f>G83</f>
        <v>0</v>
      </c>
      <c r="K84" s="207"/>
      <c r="L84" s="208">
        <f>M83</f>
        <v>0</v>
      </c>
      <c r="M84" s="680"/>
      <c r="N84" s="681"/>
      <c r="O84" s="682"/>
      <c r="P84" s="683"/>
      <c r="Q84" s="683"/>
      <c r="R84" s="679"/>
      <c r="S84" s="635"/>
      <c r="T84" s="636"/>
      <c r="U84" s="636"/>
      <c r="V84" s="636"/>
      <c r="W84" s="63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675">
        <f>IF($BI$3="４週",SUM(AA84:BB84),IF($BI$3="暦月",SUM(AA84:BE84),""))</f>
        <v>0</v>
      </c>
      <c r="BG84" s="676"/>
      <c r="BH84" s="677">
        <f>IF($BI$3="４週",BF84/4,IF($BI$3="暦月",(BF84/($BI$8/7)),""))</f>
        <v>0</v>
      </c>
      <c r="BI84" s="676"/>
      <c r="BJ84" s="672"/>
      <c r="BK84" s="673"/>
      <c r="BL84" s="673"/>
      <c r="BM84" s="673"/>
      <c r="BN84" s="674"/>
    </row>
    <row r="85" spans="2:66" ht="20.25" customHeight="1">
      <c r="B85" s="620">
        <f>B83+1</f>
        <v>35</v>
      </c>
      <c r="C85" s="638"/>
      <c r="D85" s="656"/>
      <c r="E85" s="657"/>
      <c r="F85" s="658"/>
      <c r="G85" s="670"/>
      <c r="H85" s="666"/>
      <c r="I85" s="163"/>
      <c r="J85" s="164"/>
      <c r="K85" s="163"/>
      <c r="L85" s="164"/>
      <c r="M85" s="660"/>
      <c r="N85" s="661"/>
      <c r="O85" s="664"/>
      <c r="P85" s="665"/>
      <c r="Q85" s="665"/>
      <c r="R85" s="666"/>
      <c r="S85" s="635"/>
      <c r="T85" s="636"/>
      <c r="U85" s="636"/>
      <c r="V85" s="636"/>
      <c r="W85" s="63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652"/>
      <c r="BG85" s="653"/>
      <c r="BH85" s="654"/>
      <c r="BI85" s="655"/>
      <c r="BJ85" s="643"/>
      <c r="BK85" s="644"/>
      <c r="BL85" s="644"/>
      <c r="BM85" s="644"/>
      <c r="BN85" s="645"/>
    </row>
    <row r="86" spans="2:66" ht="20.25" customHeight="1">
      <c r="B86" s="621"/>
      <c r="C86" s="639"/>
      <c r="D86" s="659"/>
      <c r="E86" s="657"/>
      <c r="F86" s="658"/>
      <c r="G86" s="678"/>
      <c r="H86" s="679"/>
      <c r="I86" s="207"/>
      <c r="J86" s="208">
        <f>G85</f>
        <v>0</v>
      </c>
      <c r="K86" s="207"/>
      <c r="L86" s="208">
        <f>M85</f>
        <v>0</v>
      </c>
      <c r="M86" s="680"/>
      <c r="N86" s="681"/>
      <c r="O86" s="682"/>
      <c r="P86" s="683"/>
      <c r="Q86" s="683"/>
      <c r="R86" s="679"/>
      <c r="S86" s="635"/>
      <c r="T86" s="636"/>
      <c r="U86" s="636"/>
      <c r="V86" s="636"/>
      <c r="W86" s="63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675">
        <f>IF($BI$3="４週",SUM(AA86:BB86),IF($BI$3="暦月",SUM(AA86:BE86),""))</f>
        <v>0</v>
      </c>
      <c r="BG86" s="676"/>
      <c r="BH86" s="677">
        <f>IF($BI$3="４週",BF86/4,IF($BI$3="暦月",(BF86/($BI$8/7)),""))</f>
        <v>0</v>
      </c>
      <c r="BI86" s="676"/>
      <c r="BJ86" s="672"/>
      <c r="BK86" s="673"/>
      <c r="BL86" s="673"/>
      <c r="BM86" s="673"/>
      <c r="BN86" s="674"/>
    </row>
    <row r="87" spans="2:66" ht="20.25" customHeight="1">
      <c r="B87" s="620">
        <f>B85+1</f>
        <v>36</v>
      </c>
      <c r="C87" s="638"/>
      <c r="D87" s="656"/>
      <c r="E87" s="657"/>
      <c r="F87" s="658"/>
      <c r="G87" s="670"/>
      <c r="H87" s="666"/>
      <c r="I87" s="163"/>
      <c r="J87" s="164"/>
      <c r="K87" s="163"/>
      <c r="L87" s="164"/>
      <c r="M87" s="660"/>
      <c r="N87" s="661"/>
      <c r="O87" s="664"/>
      <c r="P87" s="665"/>
      <c r="Q87" s="665"/>
      <c r="R87" s="666"/>
      <c r="S87" s="635"/>
      <c r="T87" s="636"/>
      <c r="U87" s="636"/>
      <c r="V87" s="636"/>
      <c r="W87" s="63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652"/>
      <c r="BG87" s="653"/>
      <c r="BH87" s="654"/>
      <c r="BI87" s="655"/>
      <c r="BJ87" s="643"/>
      <c r="BK87" s="644"/>
      <c r="BL87" s="644"/>
      <c r="BM87" s="644"/>
      <c r="BN87" s="645"/>
    </row>
    <row r="88" spans="2:66" ht="20.25" customHeight="1">
      <c r="B88" s="621"/>
      <c r="C88" s="639"/>
      <c r="D88" s="659"/>
      <c r="E88" s="657"/>
      <c r="F88" s="658"/>
      <c r="G88" s="678"/>
      <c r="H88" s="679"/>
      <c r="I88" s="207"/>
      <c r="J88" s="208">
        <f>G87</f>
        <v>0</v>
      </c>
      <c r="K88" s="207"/>
      <c r="L88" s="208">
        <f>M87</f>
        <v>0</v>
      </c>
      <c r="M88" s="680"/>
      <c r="N88" s="681"/>
      <c r="O88" s="682"/>
      <c r="P88" s="683"/>
      <c r="Q88" s="683"/>
      <c r="R88" s="679"/>
      <c r="S88" s="635"/>
      <c r="T88" s="636"/>
      <c r="U88" s="636"/>
      <c r="V88" s="636"/>
      <c r="W88" s="63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675">
        <f>IF($BI$3="４週",SUM(AA88:BB88),IF($BI$3="暦月",SUM(AA88:BE88),""))</f>
        <v>0</v>
      </c>
      <c r="BG88" s="676"/>
      <c r="BH88" s="677">
        <f>IF($BI$3="４週",BF88/4,IF($BI$3="暦月",(BF88/($BI$8/7)),""))</f>
        <v>0</v>
      </c>
      <c r="BI88" s="676"/>
      <c r="BJ88" s="672"/>
      <c r="BK88" s="673"/>
      <c r="BL88" s="673"/>
      <c r="BM88" s="673"/>
      <c r="BN88" s="674"/>
    </row>
    <row r="89" spans="2:66" ht="20.25" customHeight="1">
      <c r="B89" s="620">
        <f>B87+1</f>
        <v>37</v>
      </c>
      <c r="C89" s="638"/>
      <c r="D89" s="656"/>
      <c r="E89" s="657"/>
      <c r="F89" s="658"/>
      <c r="G89" s="670"/>
      <c r="H89" s="666"/>
      <c r="I89" s="163"/>
      <c r="J89" s="164"/>
      <c r="K89" s="163"/>
      <c r="L89" s="164"/>
      <c r="M89" s="660"/>
      <c r="N89" s="661"/>
      <c r="O89" s="664"/>
      <c r="P89" s="665"/>
      <c r="Q89" s="665"/>
      <c r="R89" s="666"/>
      <c r="S89" s="635"/>
      <c r="T89" s="636"/>
      <c r="U89" s="636"/>
      <c r="V89" s="636"/>
      <c r="W89" s="63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652"/>
      <c r="BG89" s="653"/>
      <c r="BH89" s="654"/>
      <c r="BI89" s="655"/>
      <c r="BJ89" s="643"/>
      <c r="BK89" s="644"/>
      <c r="BL89" s="644"/>
      <c r="BM89" s="644"/>
      <c r="BN89" s="645"/>
    </row>
    <row r="90" spans="2:66" ht="20.25" customHeight="1">
      <c r="B90" s="621"/>
      <c r="C90" s="639"/>
      <c r="D90" s="659"/>
      <c r="E90" s="657"/>
      <c r="F90" s="658"/>
      <c r="G90" s="678"/>
      <c r="H90" s="679"/>
      <c r="I90" s="207"/>
      <c r="J90" s="208">
        <f>G89</f>
        <v>0</v>
      </c>
      <c r="K90" s="207"/>
      <c r="L90" s="208">
        <f>M89</f>
        <v>0</v>
      </c>
      <c r="M90" s="680"/>
      <c r="N90" s="681"/>
      <c r="O90" s="682"/>
      <c r="P90" s="683"/>
      <c r="Q90" s="683"/>
      <c r="R90" s="679"/>
      <c r="S90" s="635"/>
      <c r="T90" s="636"/>
      <c r="U90" s="636"/>
      <c r="V90" s="636"/>
      <c r="W90" s="63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675">
        <f>IF($BI$3="４週",SUM(AA90:BB90),IF($BI$3="暦月",SUM(AA90:BE90),""))</f>
        <v>0</v>
      </c>
      <c r="BG90" s="676"/>
      <c r="BH90" s="677">
        <f>IF($BI$3="４週",BF90/4,IF($BI$3="暦月",(BF90/($BI$8/7)),""))</f>
        <v>0</v>
      </c>
      <c r="BI90" s="676"/>
      <c r="BJ90" s="672"/>
      <c r="BK90" s="673"/>
      <c r="BL90" s="673"/>
      <c r="BM90" s="673"/>
      <c r="BN90" s="674"/>
    </row>
    <row r="91" spans="2:66" ht="20.25" customHeight="1">
      <c r="B91" s="620">
        <f>B89+1</f>
        <v>38</v>
      </c>
      <c r="C91" s="638"/>
      <c r="D91" s="656"/>
      <c r="E91" s="657"/>
      <c r="F91" s="658"/>
      <c r="G91" s="670"/>
      <c r="H91" s="666"/>
      <c r="I91" s="163"/>
      <c r="J91" s="164"/>
      <c r="K91" s="163"/>
      <c r="L91" s="164"/>
      <c r="M91" s="660"/>
      <c r="N91" s="661"/>
      <c r="O91" s="664"/>
      <c r="P91" s="665"/>
      <c r="Q91" s="665"/>
      <c r="R91" s="666"/>
      <c r="S91" s="635"/>
      <c r="T91" s="636"/>
      <c r="U91" s="636"/>
      <c r="V91" s="636"/>
      <c r="W91" s="63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652"/>
      <c r="BG91" s="653"/>
      <c r="BH91" s="654"/>
      <c r="BI91" s="655"/>
      <c r="BJ91" s="643"/>
      <c r="BK91" s="644"/>
      <c r="BL91" s="644"/>
      <c r="BM91" s="644"/>
      <c r="BN91" s="645"/>
    </row>
    <row r="92" spans="2:66" ht="20.25" customHeight="1">
      <c r="B92" s="621"/>
      <c r="C92" s="639"/>
      <c r="D92" s="659"/>
      <c r="E92" s="657"/>
      <c r="F92" s="658"/>
      <c r="G92" s="678"/>
      <c r="H92" s="679"/>
      <c r="I92" s="207"/>
      <c r="J92" s="208">
        <f>G91</f>
        <v>0</v>
      </c>
      <c r="K92" s="207"/>
      <c r="L92" s="208">
        <f>M91</f>
        <v>0</v>
      </c>
      <c r="M92" s="680"/>
      <c r="N92" s="681"/>
      <c r="O92" s="682"/>
      <c r="P92" s="683"/>
      <c r="Q92" s="683"/>
      <c r="R92" s="679"/>
      <c r="S92" s="635"/>
      <c r="T92" s="636"/>
      <c r="U92" s="636"/>
      <c r="V92" s="636"/>
      <c r="W92" s="63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675">
        <f>IF($BI$3="４週",SUM(AA92:BB92),IF($BI$3="暦月",SUM(AA92:BE92),""))</f>
        <v>0</v>
      </c>
      <c r="BG92" s="676"/>
      <c r="BH92" s="677">
        <f>IF($BI$3="４週",BF92/4,IF($BI$3="暦月",(BF92/($BI$8/7)),""))</f>
        <v>0</v>
      </c>
      <c r="BI92" s="676"/>
      <c r="BJ92" s="672"/>
      <c r="BK92" s="673"/>
      <c r="BL92" s="673"/>
      <c r="BM92" s="673"/>
      <c r="BN92" s="674"/>
    </row>
    <row r="93" spans="2:66" ht="20.25" customHeight="1">
      <c r="B93" s="620">
        <f>B91+1</f>
        <v>39</v>
      </c>
      <c r="C93" s="638"/>
      <c r="D93" s="656"/>
      <c r="E93" s="657"/>
      <c r="F93" s="658"/>
      <c r="G93" s="670"/>
      <c r="H93" s="666"/>
      <c r="I93" s="163"/>
      <c r="J93" s="164"/>
      <c r="K93" s="163"/>
      <c r="L93" s="164"/>
      <c r="M93" s="660"/>
      <c r="N93" s="661"/>
      <c r="O93" s="664"/>
      <c r="P93" s="665"/>
      <c r="Q93" s="665"/>
      <c r="R93" s="666"/>
      <c r="S93" s="635"/>
      <c r="T93" s="636"/>
      <c r="U93" s="636"/>
      <c r="V93" s="636"/>
      <c r="W93" s="63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652"/>
      <c r="BG93" s="653"/>
      <c r="BH93" s="654"/>
      <c r="BI93" s="655"/>
      <c r="BJ93" s="643"/>
      <c r="BK93" s="644"/>
      <c r="BL93" s="644"/>
      <c r="BM93" s="644"/>
      <c r="BN93" s="645"/>
    </row>
    <row r="94" spans="2:66" ht="20.25" customHeight="1">
      <c r="B94" s="621"/>
      <c r="C94" s="639"/>
      <c r="D94" s="659"/>
      <c r="E94" s="657"/>
      <c r="F94" s="658"/>
      <c r="G94" s="678"/>
      <c r="H94" s="679"/>
      <c r="I94" s="207"/>
      <c r="J94" s="208">
        <f>G93</f>
        <v>0</v>
      </c>
      <c r="K94" s="207"/>
      <c r="L94" s="208">
        <f>M93</f>
        <v>0</v>
      </c>
      <c r="M94" s="680"/>
      <c r="N94" s="681"/>
      <c r="O94" s="682"/>
      <c r="P94" s="683"/>
      <c r="Q94" s="683"/>
      <c r="R94" s="679"/>
      <c r="S94" s="635"/>
      <c r="T94" s="636"/>
      <c r="U94" s="636"/>
      <c r="V94" s="636"/>
      <c r="W94" s="63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675">
        <f>IF($BI$3="４週",SUM(AA94:BB94),IF($BI$3="暦月",SUM(AA94:BE94),""))</f>
        <v>0</v>
      </c>
      <c r="BG94" s="676"/>
      <c r="BH94" s="677">
        <f>IF($BI$3="４週",BF94/4,IF($BI$3="暦月",(BF94/($BI$8/7)),""))</f>
        <v>0</v>
      </c>
      <c r="BI94" s="676"/>
      <c r="BJ94" s="672"/>
      <c r="BK94" s="673"/>
      <c r="BL94" s="673"/>
      <c r="BM94" s="673"/>
      <c r="BN94" s="674"/>
    </row>
    <row r="95" spans="2:66" ht="20.25" customHeight="1">
      <c r="B95" s="620">
        <f>B93+1</f>
        <v>40</v>
      </c>
      <c r="C95" s="638"/>
      <c r="D95" s="656"/>
      <c r="E95" s="657"/>
      <c r="F95" s="658"/>
      <c r="G95" s="670"/>
      <c r="H95" s="666"/>
      <c r="I95" s="163"/>
      <c r="J95" s="164"/>
      <c r="K95" s="163"/>
      <c r="L95" s="164"/>
      <c r="M95" s="660"/>
      <c r="N95" s="661"/>
      <c r="O95" s="664"/>
      <c r="P95" s="665"/>
      <c r="Q95" s="665"/>
      <c r="R95" s="666"/>
      <c r="S95" s="635"/>
      <c r="T95" s="636"/>
      <c r="U95" s="636"/>
      <c r="V95" s="636"/>
      <c r="W95" s="63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652"/>
      <c r="BG95" s="653"/>
      <c r="BH95" s="654"/>
      <c r="BI95" s="655"/>
      <c r="BJ95" s="643"/>
      <c r="BK95" s="644"/>
      <c r="BL95" s="644"/>
      <c r="BM95" s="644"/>
      <c r="BN95" s="645"/>
    </row>
    <row r="96" spans="2:66" ht="20.25" customHeight="1">
      <c r="B96" s="621"/>
      <c r="C96" s="639"/>
      <c r="D96" s="659"/>
      <c r="E96" s="657"/>
      <c r="F96" s="658"/>
      <c r="G96" s="678"/>
      <c r="H96" s="679"/>
      <c r="I96" s="207"/>
      <c r="J96" s="208">
        <f>G95</f>
        <v>0</v>
      </c>
      <c r="K96" s="207"/>
      <c r="L96" s="208">
        <f>M95</f>
        <v>0</v>
      </c>
      <c r="M96" s="680"/>
      <c r="N96" s="681"/>
      <c r="O96" s="682"/>
      <c r="P96" s="683"/>
      <c r="Q96" s="683"/>
      <c r="R96" s="679"/>
      <c r="S96" s="635"/>
      <c r="T96" s="636"/>
      <c r="U96" s="636"/>
      <c r="V96" s="636"/>
      <c r="W96" s="63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675">
        <f>IF($BI$3="４週",SUM(AA96:BB96),IF($BI$3="暦月",SUM(AA96:BE96),""))</f>
        <v>0</v>
      </c>
      <c r="BG96" s="676"/>
      <c r="BH96" s="677">
        <f>IF($BI$3="４週",BF96/4,IF($BI$3="暦月",(BF96/($BI$8/7)),""))</f>
        <v>0</v>
      </c>
      <c r="BI96" s="676"/>
      <c r="BJ96" s="672"/>
      <c r="BK96" s="673"/>
      <c r="BL96" s="673"/>
      <c r="BM96" s="673"/>
      <c r="BN96" s="674"/>
    </row>
    <row r="97" spans="2:66" ht="20.25" customHeight="1">
      <c r="B97" s="620">
        <f>B95+1</f>
        <v>41</v>
      </c>
      <c r="C97" s="638"/>
      <c r="D97" s="656"/>
      <c r="E97" s="657"/>
      <c r="F97" s="658"/>
      <c r="G97" s="670"/>
      <c r="H97" s="666"/>
      <c r="I97" s="163"/>
      <c r="J97" s="164"/>
      <c r="K97" s="163"/>
      <c r="L97" s="164"/>
      <c r="M97" s="660"/>
      <c r="N97" s="661"/>
      <c r="O97" s="664"/>
      <c r="P97" s="665"/>
      <c r="Q97" s="665"/>
      <c r="R97" s="666"/>
      <c r="S97" s="635"/>
      <c r="T97" s="636"/>
      <c r="U97" s="636"/>
      <c r="V97" s="636"/>
      <c r="W97" s="63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652"/>
      <c r="BG97" s="653"/>
      <c r="BH97" s="654"/>
      <c r="BI97" s="655"/>
      <c r="BJ97" s="643"/>
      <c r="BK97" s="644"/>
      <c r="BL97" s="644"/>
      <c r="BM97" s="644"/>
      <c r="BN97" s="645"/>
    </row>
    <row r="98" spans="2:66" ht="20.25" customHeight="1">
      <c r="B98" s="621"/>
      <c r="C98" s="639"/>
      <c r="D98" s="659"/>
      <c r="E98" s="657"/>
      <c r="F98" s="658"/>
      <c r="G98" s="678"/>
      <c r="H98" s="679"/>
      <c r="I98" s="207"/>
      <c r="J98" s="208">
        <f>G97</f>
        <v>0</v>
      </c>
      <c r="K98" s="207"/>
      <c r="L98" s="208">
        <f>M97</f>
        <v>0</v>
      </c>
      <c r="M98" s="680"/>
      <c r="N98" s="681"/>
      <c r="O98" s="682"/>
      <c r="P98" s="683"/>
      <c r="Q98" s="683"/>
      <c r="R98" s="679"/>
      <c r="S98" s="635"/>
      <c r="T98" s="636"/>
      <c r="U98" s="636"/>
      <c r="V98" s="636"/>
      <c r="W98" s="63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675">
        <f>IF($BI$3="４週",SUM(AA98:BB98),IF($BI$3="暦月",SUM(AA98:BE98),""))</f>
        <v>0</v>
      </c>
      <c r="BG98" s="676"/>
      <c r="BH98" s="677">
        <f>IF($BI$3="４週",BF98/4,IF($BI$3="暦月",(BF98/($BI$8/7)),""))</f>
        <v>0</v>
      </c>
      <c r="BI98" s="676"/>
      <c r="BJ98" s="672"/>
      <c r="BK98" s="673"/>
      <c r="BL98" s="673"/>
      <c r="BM98" s="673"/>
      <c r="BN98" s="674"/>
    </row>
    <row r="99" spans="2:66" ht="20.25" customHeight="1">
      <c r="B99" s="620">
        <f>B97+1</f>
        <v>42</v>
      </c>
      <c r="C99" s="638"/>
      <c r="D99" s="656"/>
      <c r="E99" s="657"/>
      <c r="F99" s="658"/>
      <c r="G99" s="670"/>
      <c r="H99" s="666"/>
      <c r="I99" s="163"/>
      <c r="J99" s="164"/>
      <c r="K99" s="163"/>
      <c r="L99" s="164"/>
      <c r="M99" s="660"/>
      <c r="N99" s="661"/>
      <c r="O99" s="664"/>
      <c r="P99" s="665"/>
      <c r="Q99" s="665"/>
      <c r="R99" s="666"/>
      <c r="S99" s="635"/>
      <c r="T99" s="636"/>
      <c r="U99" s="636"/>
      <c r="V99" s="636"/>
      <c r="W99" s="63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652"/>
      <c r="BG99" s="653"/>
      <c r="BH99" s="654"/>
      <c r="BI99" s="655"/>
      <c r="BJ99" s="643"/>
      <c r="BK99" s="644"/>
      <c r="BL99" s="644"/>
      <c r="BM99" s="644"/>
      <c r="BN99" s="645"/>
    </row>
    <row r="100" spans="2:66" ht="20.25" customHeight="1">
      <c r="B100" s="621"/>
      <c r="C100" s="639"/>
      <c r="D100" s="659"/>
      <c r="E100" s="657"/>
      <c r="F100" s="658"/>
      <c r="G100" s="678"/>
      <c r="H100" s="679"/>
      <c r="I100" s="207"/>
      <c r="J100" s="208">
        <f>G99</f>
        <v>0</v>
      </c>
      <c r="K100" s="207"/>
      <c r="L100" s="208">
        <f>M99</f>
        <v>0</v>
      </c>
      <c r="M100" s="680"/>
      <c r="N100" s="681"/>
      <c r="O100" s="682"/>
      <c r="P100" s="683"/>
      <c r="Q100" s="683"/>
      <c r="R100" s="679"/>
      <c r="S100" s="635"/>
      <c r="T100" s="636"/>
      <c r="U100" s="636"/>
      <c r="V100" s="636"/>
      <c r="W100" s="63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675">
        <f>IF($BI$3="４週",SUM(AA100:BB100),IF($BI$3="暦月",SUM(AA100:BE100),""))</f>
        <v>0</v>
      </c>
      <c r="BG100" s="676"/>
      <c r="BH100" s="677">
        <f>IF($BI$3="４週",BF100/4,IF($BI$3="暦月",(BF100/($BI$8/7)),""))</f>
        <v>0</v>
      </c>
      <c r="BI100" s="676"/>
      <c r="BJ100" s="672"/>
      <c r="BK100" s="673"/>
      <c r="BL100" s="673"/>
      <c r="BM100" s="673"/>
      <c r="BN100" s="674"/>
    </row>
    <row r="101" spans="2:66" ht="20.25" customHeight="1">
      <c r="B101" s="620">
        <f>B99+1</f>
        <v>43</v>
      </c>
      <c r="C101" s="638"/>
      <c r="D101" s="656"/>
      <c r="E101" s="657"/>
      <c r="F101" s="658"/>
      <c r="G101" s="670"/>
      <c r="H101" s="666"/>
      <c r="I101" s="163"/>
      <c r="J101" s="164"/>
      <c r="K101" s="163"/>
      <c r="L101" s="164"/>
      <c r="M101" s="660"/>
      <c r="N101" s="661"/>
      <c r="O101" s="664"/>
      <c r="P101" s="665"/>
      <c r="Q101" s="665"/>
      <c r="R101" s="666"/>
      <c r="S101" s="635"/>
      <c r="T101" s="636"/>
      <c r="U101" s="636"/>
      <c r="V101" s="636"/>
      <c r="W101" s="63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652"/>
      <c r="BG101" s="653"/>
      <c r="BH101" s="654"/>
      <c r="BI101" s="655"/>
      <c r="BJ101" s="643"/>
      <c r="BK101" s="644"/>
      <c r="BL101" s="644"/>
      <c r="BM101" s="644"/>
      <c r="BN101" s="645"/>
    </row>
    <row r="102" spans="2:66" ht="20.25" customHeight="1">
      <c r="B102" s="621"/>
      <c r="C102" s="639"/>
      <c r="D102" s="659"/>
      <c r="E102" s="657"/>
      <c r="F102" s="658"/>
      <c r="G102" s="678"/>
      <c r="H102" s="679"/>
      <c r="I102" s="207"/>
      <c r="J102" s="208">
        <f>G101</f>
        <v>0</v>
      </c>
      <c r="K102" s="207"/>
      <c r="L102" s="208">
        <f>M101</f>
        <v>0</v>
      </c>
      <c r="M102" s="680"/>
      <c r="N102" s="681"/>
      <c r="O102" s="682"/>
      <c r="P102" s="683"/>
      <c r="Q102" s="683"/>
      <c r="R102" s="679"/>
      <c r="S102" s="635"/>
      <c r="T102" s="636"/>
      <c r="U102" s="636"/>
      <c r="V102" s="636"/>
      <c r="W102" s="63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675">
        <f>IF($BI$3="４週",SUM(AA102:BB102),IF($BI$3="暦月",SUM(AA102:BE102),""))</f>
        <v>0</v>
      </c>
      <c r="BG102" s="676"/>
      <c r="BH102" s="677">
        <f>IF($BI$3="４週",BF102/4,IF($BI$3="暦月",(BF102/($BI$8/7)),""))</f>
        <v>0</v>
      </c>
      <c r="BI102" s="676"/>
      <c r="BJ102" s="672"/>
      <c r="BK102" s="673"/>
      <c r="BL102" s="673"/>
      <c r="BM102" s="673"/>
      <c r="BN102" s="674"/>
    </row>
    <row r="103" spans="2:66" ht="20.25" customHeight="1">
      <c r="B103" s="620">
        <f>B101+1</f>
        <v>44</v>
      </c>
      <c r="C103" s="638"/>
      <c r="D103" s="656"/>
      <c r="E103" s="657"/>
      <c r="F103" s="658"/>
      <c r="G103" s="670"/>
      <c r="H103" s="666"/>
      <c r="I103" s="163"/>
      <c r="J103" s="164"/>
      <c r="K103" s="163"/>
      <c r="L103" s="164"/>
      <c r="M103" s="660"/>
      <c r="N103" s="661"/>
      <c r="O103" s="664"/>
      <c r="P103" s="665"/>
      <c r="Q103" s="665"/>
      <c r="R103" s="666"/>
      <c r="S103" s="635"/>
      <c r="T103" s="636"/>
      <c r="U103" s="636"/>
      <c r="V103" s="636"/>
      <c r="W103" s="63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652"/>
      <c r="BG103" s="653"/>
      <c r="BH103" s="654"/>
      <c r="BI103" s="655"/>
      <c r="BJ103" s="643"/>
      <c r="BK103" s="644"/>
      <c r="BL103" s="644"/>
      <c r="BM103" s="644"/>
      <c r="BN103" s="645"/>
    </row>
    <row r="104" spans="2:66" ht="20.25" customHeight="1">
      <c r="B104" s="621"/>
      <c r="C104" s="639"/>
      <c r="D104" s="659"/>
      <c r="E104" s="657"/>
      <c r="F104" s="658"/>
      <c r="G104" s="678"/>
      <c r="H104" s="679"/>
      <c r="I104" s="207"/>
      <c r="J104" s="208">
        <f>G103</f>
        <v>0</v>
      </c>
      <c r="K104" s="207"/>
      <c r="L104" s="208">
        <f>M103</f>
        <v>0</v>
      </c>
      <c r="M104" s="680"/>
      <c r="N104" s="681"/>
      <c r="O104" s="682"/>
      <c r="P104" s="683"/>
      <c r="Q104" s="683"/>
      <c r="R104" s="679"/>
      <c r="S104" s="635"/>
      <c r="T104" s="636"/>
      <c r="U104" s="636"/>
      <c r="V104" s="636"/>
      <c r="W104" s="63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675">
        <f>IF($BI$3="４週",SUM(AA104:BB104),IF($BI$3="暦月",SUM(AA104:BE104),""))</f>
        <v>0</v>
      </c>
      <c r="BG104" s="676"/>
      <c r="BH104" s="677">
        <f>IF($BI$3="４週",BF104/4,IF($BI$3="暦月",(BF104/($BI$8/7)),""))</f>
        <v>0</v>
      </c>
      <c r="BI104" s="676"/>
      <c r="BJ104" s="672"/>
      <c r="BK104" s="673"/>
      <c r="BL104" s="673"/>
      <c r="BM104" s="673"/>
      <c r="BN104" s="674"/>
    </row>
    <row r="105" spans="2:66" ht="20.25" customHeight="1">
      <c r="B105" s="620">
        <f>B103+1</f>
        <v>45</v>
      </c>
      <c r="C105" s="638"/>
      <c r="D105" s="656"/>
      <c r="E105" s="657"/>
      <c r="F105" s="658"/>
      <c r="G105" s="670"/>
      <c r="H105" s="666"/>
      <c r="I105" s="163"/>
      <c r="J105" s="164"/>
      <c r="K105" s="163"/>
      <c r="L105" s="164"/>
      <c r="M105" s="660"/>
      <c r="N105" s="661"/>
      <c r="O105" s="664"/>
      <c r="P105" s="665"/>
      <c r="Q105" s="665"/>
      <c r="R105" s="666"/>
      <c r="S105" s="635"/>
      <c r="T105" s="636"/>
      <c r="U105" s="636"/>
      <c r="V105" s="636"/>
      <c r="W105" s="63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652"/>
      <c r="BG105" s="653"/>
      <c r="BH105" s="654"/>
      <c r="BI105" s="655"/>
      <c r="BJ105" s="643"/>
      <c r="BK105" s="644"/>
      <c r="BL105" s="644"/>
      <c r="BM105" s="644"/>
      <c r="BN105" s="645"/>
    </row>
    <row r="106" spans="2:66" ht="20.25" customHeight="1">
      <c r="B106" s="621"/>
      <c r="C106" s="639"/>
      <c r="D106" s="659"/>
      <c r="E106" s="657"/>
      <c r="F106" s="658"/>
      <c r="G106" s="678"/>
      <c r="H106" s="679"/>
      <c r="I106" s="207"/>
      <c r="J106" s="208">
        <f>G105</f>
        <v>0</v>
      </c>
      <c r="K106" s="207"/>
      <c r="L106" s="208">
        <f>M105</f>
        <v>0</v>
      </c>
      <c r="M106" s="680"/>
      <c r="N106" s="681"/>
      <c r="O106" s="682"/>
      <c r="P106" s="683"/>
      <c r="Q106" s="683"/>
      <c r="R106" s="679"/>
      <c r="S106" s="635"/>
      <c r="T106" s="636"/>
      <c r="U106" s="636"/>
      <c r="V106" s="636"/>
      <c r="W106" s="63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675">
        <f>IF($BI$3="４週",SUM(AA106:BB106),IF($BI$3="暦月",SUM(AA106:BE106),""))</f>
        <v>0</v>
      </c>
      <c r="BG106" s="676"/>
      <c r="BH106" s="677">
        <f>IF($BI$3="４週",BF106/4,IF($BI$3="暦月",(BF106/($BI$8/7)),""))</f>
        <v>0</v>
      </c>
      <c r="BI106" s="676"/>
      <c r="BJ106" s="672"/>
      <c r="BK106" s="673"/>
      <c r="BL106" s="673"/>
      <c r="BM106" s="673"/>
      <c r="BN106" s="674"/>
    </row>
    <row r="107" spans="2:66" ht="20.25" customHeight="1">
      <c r="B107" s="620">
        <f>B105+1</f>
        <v>46</v>
      </c>
      <c r="C107" s="638"/>
      <c r="D107" s="656"/>
      <c r="E107" s="657"/>
      <c r="F107" s="658"/>
      <c r="G107" s="670"/>
      <c r="H107" s="666"/>
      <c r="I107" s="163"/>
      <c r="J107" s="164"/>
      <c r="K107" s="163"/>
      <c r="L107" s="164"/>
      <c r="M107" s="660"/>
      <c r="N107" s="661"/>
      <c r="O107" s="664"/>
      <c r="P107" s="665"/>
      <c r="Q107" s="665"/>
      <c r="R107" s="666"/>
      <c r="S107" s="635"/>
      <c r="T107" s="636"/>
      <c r="U107" s="636"/>
      <c r="V107" s="636"/>
      <c r="W107" s="63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652"/>
      <c r="BG107" s="653"/>
      <c r="BH107" s="654"/>
      <c r="BI107" s="655"/>
      <c r="BJ107" s="643"/>
      <c r="BK107" s="644"/>
      <c r="BL107" s="644"/>
      <c r="BM107" s="644"/>
      <c r="BN107" s="645"/>
    </row>
    <row r="108" spans="2:66" ht="20.25" customHeight="1">
      <c r="B108" s="621"/>
      <c r="C108" s="639"/>
      <c r="D108" s="659"/>
      <c r="E108" s="657"/>
      <c r="F108" s="658"/>
      <c r="G108" s="678"/>
      <c r="H108" s="679"/>
      <c r="I108" s="207"/>
      <c r="J108" s="208">
        <f>G107</f>
        <v>0</v>
      </c>
      <c r="K108" s="207"/>
      <c r="L108" s="208">
        <f>M107</f>
        <v>0</v>
      </c>
      <c r="M108" s="680"/>
      <c r="N108" s="681"/>
      <c r="O108" s="682"/>
      <c r="P108" s="683"/>
      <c r="Q108" s="683"/>
      <c r="R108" s="679"/>
      <c r="S108" s="635"/>
      <c r="T108" s="636"/>
      <c r="U108" s="636"/>
      <c r="V108" s="636"/>
      <c r="W108" s="63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675">
        <f>IF($BI$3="４週",SUM(AA108:BB108),IF($BI$3="暦月",SUM(AA108:BE108),""))</f>
        <v>0</v>
      </c>
      <c r="BG108" s="676"/>
      <c r="BH108" s="677">
        <f>IF($BI$3="４週",BF108/4,IF($BI$3="暦月",(BF108/($BI$8/7)),""))</f>
        <v>0</v>
      </c>
      <c r="BI108" s="676"/>
      <c r="BJ108" s="672"/>
      <c r="BK108" s="673"/>
      <c r="BL108" s="673"/>
      <c r="BM108" s="673"/>
      <c r="BN108" s="674"/>
    </row>
    <row r="109" spans="2:66" ht="20.25" customHeight="1">
      <c r="B109" s="620">
        <f>B107+1</f>
        <v>47</v>
      </c>
      <c r="C109" s="638"/>
      <c r="D109" s="656"/>
      <c r="E109" s="657"/>
      <c r="F109" s="658"/>
      <c r="G109" s="670"/>
      <c r="H109" s="666"/>
      <c r="I109" s="163"/>
      <c r="J109" s="164"/>
      <c r="K109" s="163"/>
      <c r="L109" s="164"/>
      <c r="M109" s="660"/>
      <c r="N109" s="661"/>
      <c r="O109" s="664"/>
      <c r="P109" s="665"/>
      <c r="Q109" s="665"/>
      <c r="R109" s="666"/>
      <c r="S109" s="635"/>
      <c r="T109" s="636"/>
      <c r="U109" s="636"/>
      <c r="V109" s="636"/>
      <c r="W109" s="63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652"/>
      <c r="BG109" s="653"/>
      <c r="BH109" s="654"/>
      <c r="BI109" s="655"/>
      <c r="BJ109" s="643"/>
      <c r="BK109" s="644"/>
      <c r="BL109" s="644"/>
      <c r="BM109" s="644"/>
      <c r="BN109" s="645"/>
    </row>
    <row r="110" spans="2:66" ht="20.25" customHeight="1">
      <c r="B110" s="621"/>
      <c r="C110" s="639"/>
      <c r="D110" s="659"/>
      <c r="E110" s="657"/>
      <c r="F110" s="658"/>
      <c r="G110" s="678"/>
      <c r="H110" s="679"/>
      <c r="I110" s="207"/>
      <c r="J110" s="208">
        <f>G109</f>
        <v>0</v>
      </c>
      <c r="K110" s="207"/>
      <c r="L110" s="208">
        <f>M109</f>
        <v>0</v>
      </c>
      <c r="M110" s="680"/>
      <c r="N110" s="681"/>
      <c r="O110" s="682"/>
      <c r="P110" s="683"/>
      <c r="Q110" s="683"/>
      <c r="R110" s="679"/>
      <c r="S110" s="635"/>
      <c r="T110" s="636"/>
      <c r="U110" s="636"/>
      <c r="V110" s="636"/>
      <c r="W110" s="63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675">
        <f>IF($BI$3="４週",SUM(AA110:BB110),IF($BI$3="暦月",SUM(AA110:BE110),""))</f>
        <v>0</v>
      </c>
      <c r="BG110" s="676"/>
      <c r="BH110" s="677">
        <f>IF($BI$3="４週",BF110/4,IF($BI$3="暦月",(BF110/($BI$8/7)),""))</f>
        <v>0</v>
      </c>
      <c r="BI110" s="676"/>
      <c r="BJ110" s="672"/>
      <c r="BK110" s="673"/>
      <c r="BL110" s="673"/>
      <c r="BM110" s="673"/>
      <c r="BN110" s="674"/>
    </row>
    <row r="111" spans="2:66" ht="20.25" customHeight="1">
      <c r="B111" s="620">
        <f>B109+1</f>
        <v>48</v>
      </c>
      <c r="C111" s="638"/>
      <c r="D111" s="656"/>
      <c r="E111" s="657"/>
      <c r="F111" s="658"/>
      <c r="G111" s="670"/>
      <c r="H111" s="666"/>
      <c r="I111" s="163"/>
      <c r="J111" s="164"/>
      <c r="K111" s="163"/>
      <c r="L111" s="164"/>
      <c r="M111" s="660"/>
      <c r="N111" s="661"/>
      <c r="O111" s="664"/>
      <c r="P111" s="665"/>
      <c r="Q111" s="665"/>
      <c r="R111" s="666"/>
      <c r="S111" s="635"/>
      <c r="T111" s="636"/>
      <c r="U111" s="636"/>
      <c r="V111" s="636"/>
      <c r="W111" s="63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652"/>
      <c r="BG111" s="653"/>
      <c r="BH111" s="654"/>
      <c r="BI111" s="655"/>
      <c r="BJ111" s="643"/>
      <c r="BK111" s="644"/>
      <c r="BL111" s="644"/>
      <c r="BM111" s="644"/>
      <c r="BN111" s="645"/>
    </row>
    <row r="112" spans="2:66" ht="20.25" customHeight="1">
      <c r="B112" s="621"/>
      <c r="C112" s="639"/>
      <c r="D112" s="659"/>
      <c r="E112" s="657"/>
      <c r="F112" s="658"/>
      <c r="G112" s="678"/>
      <c r="H112" s="679"/>
      <c r="I112" s="207"/>
      <c r="J112" s="208">
        <f>G111</f>
        <v>0</v>
      </c>
      <c r="K112" s="207"/>
      <c r="L112" s="208">
        <f>M111</f>
        <v>0</v>
      </c>
      <c r="M112" s="680"/>
      <c r="N112" s="681"/>
      <c r="O112" s="682"/>
      <c r="P112" s="683"/>
      <c r="Q112" s="683"/>
      <c r="R112" s="679"/>
      <c r="S112" s="635"/>
      <c r="T112" s="636"/>
      <c r="U112" s="636"/>
      <c r="V112" s="636"/>
      <c r="W112" s="63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675">
        <f>IF($BI$3="４週",SUM(AA112:BB112),IF($BI$3="暦月",SUM(AA112:BE112),""))</f>
        <v>0</v>
      </c>
      <c r="BG112" s="676"/>
      <c r="BH112" s="677">
        <f>IF($BI$3="４週",BF112/4,IF($BI$3="暦月",(BF112/($BI$8/7)),""))</f>
        <v>0</v>
      </c>
      <c r="BI112" s="676"/>
      <c r="BJ112" s="672"/>
      <c r="BK112" s="673"/>
      <c r="BL112" s="673"/>
      <c r="BM112" s="673"/>
      <c r="BN112" s="674"/>
    </row>
    <row r="113" spans="2:66" ht="20.25" customHeight="1">
      <c r="B113" s="620">
        <f>B111+1</f>
        <v>49</v>
      </c>
      <c r="C113" s="638"/>
      <c r="D113" s="656"/>
      <c r="E113" s="657"/>
      <c r="F113" s="658"/>
      <c r="G113" s="670"/>
      <c r="H113" s="666"/>
      <c r="I113" s="163"/>
      <c r="J113" s="164"/>
      <c r="K113" s="163"/>
      <c r="L113" s="164"/>
      <c r="M113" s="660"/>
      <c r="N113" s="661"/>
      <c r="O113" s="664"/>
      <c r="P113" s="665"/>
      <c r="Q113" s="665"/>
      <c r="R113" s="666"/>
      <c r="S113" s="635"/>
      <c r="T113" s="636"/>
      <c r="U113" s="636"/>
      <c r="V113" s="636"/>
      <c r="W113" s="63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652"/>
      <c r="BG113" s="653"/>
      <c r="BH113" s="654"/>
      <c r="BI113" s="655"/>
      <c r="BJ113" s="643"/>
      <c r="BK113" s="644"/>
      <c r="BL113" s="644"/>
      <c r="BM113" s="644"/>
      <c r="BN113" s="645"/>
    </row>
    <row r="114" spans="2:66" ht="20.25" customHeight="1">
      <c r="B114" s="621"/>
      <c r="C114" s="639"/>
      <c r="D114" s="659"/>
      <c r="E114" s="657"/>
      <c r="F114" s="658"/>
      <c r="G114" s="678"/>
      <c r="H114" s="679"/>
      <c r="I114" s="207"/>
      <c r="J114" s="208">
        <f>G113</f>
        <v>0</v>
      </c>
      <c r="K114" s="207"/>
      <c r="L114" s="208">
        <f>M113</f>
        <v>0</v>
      </c>
      <c r="M114" s="680"/>
      <c r="N114" s="681"/>
      <c r="O114" s="682"/>
      <c r="P114" s="683"/>
      <c r="Q114" s="683"/>
      <c r="R114" s="679"/>
      <c r="S114" s="635"/>
      <c r="T114" s="636"/>
      <c r="U114" s="636"/>
      <c r="V114" s="636"/>
      <c r="W114" s="63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675">
        <f>IF($BI$3="４週",SUM(AA114:BB114),IF($BI$3="暦月",SUM(AA114:BE114),""))</f>
        <v>0</v>
      </c>
      <c r="BG114" s="676"/>
      <c r="BH114" s="677">
        <f>IF($BI$3="４週",BF114/4,IF($BI$3="暦月",(BF114/($BI$8/7)),""))</f>
        <v>0</v>
      </c>
      <c r="BI114" s="676"/>
      <c r="BJ114" s="672"/>
      <c r="BK114" s="673"/>
      <c r="BL114" s="673"/>
      <c r="BM114" s="673"/>
      <c r="BN114" s="674"/>
    </row>
    <row r="115" spans="2:66" ht="20.25" customHeight="1">
      <c r="B115" s="620">
        <f>B113+1</f>
        <v>50</v>
      </c>
      <c r="C115" s="638"/>
      <c r="D115" s="656"/>
      <c r="E115" s="657"/>
      <c r="F115" s="658"/>
      <c r="G115" s="670"/>
      <c r="H115" s="666"/>
      <c r="I115" s="163"/>
      <c r="J115" s="164"/>
      <c r="K115" s="163"/>
      <c r="L115" s="164"/>
      <c r="M115" s="660"/>
      <c r="N115" s="661"/>
      <c r="O115" s="664"/>
      <c r="P115" s="665"/>
      <c r="Q115" s="665"/>
      <c r="R115" s="666"/>
      <c r="S115" s="635"/>
      <c r="T115" s="636"/>
      <c r="U115" s="636"/>
      <c r="V115" s="636"/>
      <c r="W115" s="63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652"/>
      <c r="BG115" s="653"/>
      <c r="BH115" s="654"/>
      <c r="BI115" s="655"/>
      <c r="BJ115" s="643"/>
      <c r="BK115" s="644"/>
      <c r="BL115" s="644"/>
      <c r="BM115" s="644"/>
      <c r="BN115" s="645"/>
    </row>
    <row r="116" spans="2:66" ht="20.25" customHeight="1">
      <c r="B116" s="621"/>
      <c r="C116" s="639"/>
      <c r="D116" s="659"/>
      <c r="E116" s="657"/>
      <c r="F116" s="658"/>
      <c r="G116" s="678"/>
      <c r="H116" s="679"/>
      <c r="I116" s="207"/>
      <c r="J116" s="208">
        <f>G115</f>
        <v>0</v>
      </c>
      <c r="K116" s="207"/>
      <c r="L116" s="208">
        <f>M115</f>
        <v>0</v>
      </c>
      <c r="M116" s="680"/>
      <c r="N116" s="681"/>
      <c r="O116" s="682"/>
      <c r="P116" s="683"/>
      <c r="Q116" s="683"/>
      <c r="R116" s="679"/>
      <c r="S116" s="635"/>
      <c r="T116" s="636"/>
      <c r="U116" s="636"/>
      <c r="V116" s="636"/>
      <c r="W116" s="63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675">
        <f>IF($BI$3="４週",SUM(AA116:BB116),IF($BI$3="暦月",SUM(AA116:BE116),""))</f>
        <v>0</v>
      </c>
      <c r="BG116" s="676"/>
      <c r="BH116" s="677">
        <f>IF($BI$3="４週",BF116/4,IF($BI$3="暦月",(BF116/($BI$8/7)),""))</f>
        <v>0</v>
      </c>
      <c r="BI116" s="676"/>
      <c r="BJ116" s="672"/>
      <c r="BK116" s="673"/>
      <c r="BL116" s="673"/>
      <c r="BM116" s="673"/>
      <c r="BN116" s="674"/>
    </row>
    <row r="117" spans="2:66" ht="20.25" customHeight="1">
      <c r="B117" s="620">
        <f>B115+1</f>
        <v>51</v>
      </c>
      <c r="C117" s="638"/>
      <c r="D117" s="656"/>
      <c r="E117" s="657"/>
      <c r="F117" s="658"/>
      <c r="G117" s="670"/>
      <c r="H117" s="666"/>
      <c r="I117" s="163"/>
      <c r="J117" s="164"/>
      <c r="K117" s="163"/>
      <c r="L117" s="164"/>
      <c r="M117" s="660"/>
      <c r="N117" s="661"/>
      <c r="O117" s="664"/>
      <c r="P117" s="665"/>
      <c r="Q117" s="665"/>
      <c r="R117" s="666"/>
      <c r="S117" s="635"/>
      <c r="T117" s="636"/>
      <c r="U117" s="636"/>
      <c r="V117" s="636"/>
      <c r="W117" s="63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652"/>
      <c r="BG117" s="653"/>
      <c r="BH117" s="654"/>
      <c r="BI117" s="655"/>
      <c r="BJ117" s="643"/>
      <c r="BK117" s="644"/>
      <c r="BL117" s="644"/>
      <c r="BM117" s="644"/>
      <c r="BN117" s="645"/>
    </row>
    <row r="118" spans="2:66" ht="20.25" customHeight="1">
      <c r="B118" s="621"/>
      <c r="C118" s="639"/>
      <c r="D118" s="659"/>
      <c r="E118" s="657"/>
      <c r="F118" s="658"/>
      <c r="G118" s="678"/>
      <c r="H118" s="679"/>
      <c r="I118" s="207"/>
      <c r="J118" s="208">
        <f>G117</f>
        <v>0</v>
      </c>
      <c r="K118" s="207"/>
      <c r="L118" s="208">
        <f>M117</f>
        <v>0</v>
      </c>
      <c r="M118" s="680"/>
      <c r="N118" s="681"/>
      <c r="O118" s="682"/>
      <c r="P118" s="683"/>
      <c r="Q118" s="683"/>
      <c r="R118" s="679"/>
      <c r="S118" s="635"/>
      <c r="T118" s="636"/>
      <c r="U118" s="636"/>
      <c r="V118" s="636"/>
      <c r="W118" s="63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675">
        <f>IF($BI$3="４週",SUM(AA118:BB118),IF($BI$3="暦月",SUM(AA118:BE118),""))</f>
        <v>0</v>
      </c>
      <c r="BG118" s="676"/>
      <c r="BH118" s="677">
        <f>IF($BI$3="４週",BF118/4,IF($BI$3="暦月",(BF118/($BI$8/7)),""))</f>
        <v>0</v>
      </c>
      <c r="BI118" s="676"/>
      <c r="BJ118" s="672"/>
      <c r="BK118" s="673"/>
      <c r="BL118" s="673"/>
      <c r="BM118" s="673"/>
      <c r="BN118" s="674"/>
    </row>
    <row r="119" spans="2:66" ht="20.25" customHeight="1">
      <c r="B119" s="620">
        <f>B117+1</f>
        <v>52</v>
      </c>
      <c r="C119" s="638"/>
      <c r="D119" s="656"/>
      <c r="E119" s="657"/>
      <c r="F119" s="658"/>
      <c r="G119" s="670"/>
      <c r="H119" s="666"/>
      <c r="I119" s="163"/>
      <c r="J119" s="164"/>
      <c r="K119" s="163"/>
      <c r="L119" s="164"/>
      <c r="M119" s="660"/>
      <c r="N119" s="661"/>
      <c r="O119" s="664"/>
      <c r="P119" s="665"/>
      <c r="Q119" s="665"/>
      <c r="R119" s="666"/>
      <c r="S119" s="635"/>
      <c r="T119" s="636"/>
      <c r="U119" s="636"/>
      <c r="V119" s="636"/>
      <c r="W119" s="63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652"/>
      <c r="BG119" s="653"/>
      <c r="BH119" s="654"/>
      <c r="BI119" s="655"/>
      <c r="BJ119" s="643"/>
      <c r="BK119" s="644"/>
      <c r="BL119" s="644"/>
      <c r="BM119" s="644"/>
      <c r="BN119" s="645"/>
    </row>
    <row r="120" spans="2:66" ht="20.25" customHeight="1">
      <c r="B120" s="621"/>
      <c r="C120" s="639"/>
      <c r="D120" s="659"/>
      <c r="E120" s="657"/>
      <c r="F120" s="658"/>
      <c r="G120" s="678"/>
      <c r="H120" s="679"/>
      <c r="I120" s="207"/>
      <c r="J120" s="208">
        <f>G119</f>
        <v>0</v>
      </c>
      <c r="K120" s="207"/>
      <c r="L120" s="208">
        <f>M119</f>
        <v>0</v>
      </c>
      <c r="M120" s="680"/>
      <c r="N120" s="681"/>
      <c r="O120" s="682"/>
      <c r="P120" s="683"/>
      <c r="Q120" s="683"/>
      <c r="R120" s="679"/>
      <c r="S120" s="635"/>
      <c r="T120" s="636"/>
      <c r="U120" s="636"/>
      <c r="V120" s="636"/>
      <c r="W120" s="63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675">
        <f>IF($BI$3="４週",SUM(AA120:BB120),IF($BI$3="暦月",SUM(AA120:BE120),""))</f>
        <v>0</v>
      </c>
      <c r="BG120" s="676"/>
      <c r="BH120" s="677">
        <f>IF($BI$3="４週",BF120/4,IF($BI$3="暦月",(BF120/($BI$8/7)),""))</f>
        <v>0</v>
      </c>
      <c r="BI120" s="676"/>
      <c r="BJ120" s="672"/>
      <c r="BK120" s="673"/>
      <c r="BL120" s="673"/>
      <c r="BM120" s="673"/>
      <c r="BN120" s="674"/>
    </row>
    <row r="121" spans="2:66" ht="20.25" customHeight="1">
      <c r="B121" s="620">
        <f>B119+1</f>
        <v>53</v>
      </c>
      <c r="C121" s="638"/>
      <c r="D121" s="656"/>
      <c r="E121" s="657"/>
      <c r="F121" s="658"/>
      <c r="G121" s="670"/>
      <c r="H121" s="666"/>
      <c r="I121" s="163"/>
      <c r="J121" s="164"/>
      <c r="K121" s="163"/>
      <c r="L121" s="164"/>
      <c r="M121" s="660"/>
      <c r="N121" s="661"/>
      <c r="O121" s="664"/>
      <c r="P121" s="665"/>
      <c r="Q121" s="665"/>
      <c r="R121" s="666"/>
      <c r="S121" s="635"/>
      <c r="T121" s="636"/>
      <c r="U121" s="636"/>
      <c r="V121" s="636"/>
      <c r="W121" s="63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652"/>
      <c r="BG121" s="653"/>
      <c r="BH121" s="654"/>
      <c r="BI121" s="655"/>
      <c r="BJ121" s="643"/>
      <c r="BK121" s="644"/>
      <c r="BL121" s="644"/>
      <c r="BM121" s="644"/>
      <c r="BN121" s="645"/>
    </row>
    <row r="122" spans="2:66" ht="20.25" customHeight="1">
      <c r="B122" s="621"/>
      <c r="C122" s="639"/>
      <c r="D122" s="659"/>
      <c r="E122" s="657"/>
      <c r="F122" s="658"/>
      <c r="G122" s="678"/>
      <c r="H122" s="679"/>
      <c r="I122" s="207"/>
      <c r="J122" s="208">
        <f>G121</f>
        <v>0</v>
      </c>
      <c r="K122" s="207"/>
      <c r="L122" s="208">
        <f>M121</f>
        <v>0</v>
      </c>
      <c r="M122" s="680"/>
      <c r="N122" s="681"/>
      <c r="O122" s="682"/>
      <c r="P122" s="683"/>
      <c r="Q122" s="683"/>
      <c r="R122" s="679"/>
      <c r="S122" s="635"/>
      <c r="T122" s="636"/>
      <c r="U122" s="636"/>
      <c r="V122" s="636"/>
      <c r="W122" s="63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675">
        <f>IF($BI$3="４週",SUM(AA122:BB122),IF($BI$3="暦月",SUM(AA122:BE122),""))</f>
        <v>0</v>
      </c>
      <c r="BG122" s="676"/>
      <c r="BH122" s="677">
        <f>IF($BI$3="４週",BF122/4,IF($BI$3="暦月",(BF122/($BI$8/7)),""))</f>
        <v>0</v>
      </c>
      <c r="BI122" s="676"/>
      <c r="BJ122" s="672"/>
      <c r="BK122" s="673"/>
      <c r="BL122" s="673"/>
      <c r="BM122" s="673"/>
      <c r="BN122" s="674"/>
    </row>
    <row r="123" spans="2:66" ht="20.25" customHeight="1">
      <c r="B123" s="620">
        <f>B121+1</f>
        <v>54</v>
      </c>
      <c r="C123" s="638"/>
      <c r="D123" s="656"/>
      <c r="E123" s="657"/>
      <c r="F123" s="658"/>
      <c r="G123" s="670"/>
      <c r="H123" s="666"/>
      <c r="I123" s="163"/>
      <c r="J123" s="164"/>
      <c r="K123" s="163"/>
      <c r="L123" s="164"/>
      <c r="M123" s="660"/>
      <c r="N123" s="661"/>
      <c r="O123" s="664"/>
      <c r="P123" s="665"/>
      <c r="Q123" s="665"/>
      <c r="R123" s="666"/>
      <c r="S123" s="635"/>
      <c r="T123" s="636"/>
      <c r="U123" s="636"/>
      <c r="V123" s="636"/>
      <c r="W123" s="63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652"/>
      <c r="BG123" s="653"/>
      <c r="BH123" s="654"/>
      <c r="BI123" s="655"/>
      <c r="BJ123" s="643"/>
      <c r="BK123" s="644"/>
      <c r="BL123" s="644"/>
      <c r="BM123" s="644"/>
      <c r="BN123" s="645"/>
    </row>
    <row r="124" spans="2:66" ht="20.25" customHeight="1">
      <c r="B124" s="621"/>
      <c r="C124" s="639"/>
      <c r="D124" s="659"/>
      <c r="E124" s="657"/>
      <c r="F124" s="658"/>
      <c r="G124" s="678"/>
      <c r="H124" s="679"/>
      <c r="I124" s="207"/>
      <c r="J124" s="208">
        <f>G123</f>
        <v>0</v>
      </c>
      <c r="K124" s="207"/>
      <c r="L124" s="208">
        <f>M123</f>
        <v>0</v>
      </c>
      <c r="M124" s="680"/>
      <c r="N124" s="681"/>
      <c r="O124" s="682"/>
      <c r="P124" s="683"/>
      <c r="Q124" s="683"/>
      <c r="R124" s="679"/>
      <c r="S124" s="635"/>
      <c r="T124" s="636"/>
      <c r="U124" s="636"/>
      <c r="V124" s="636"/>
      <c r="W124" s="63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675">
        <f>IF($BI$3="４週",SUM(AA124:BB124),IF($BI$3="暦月",SUM(AA124:BE124),""))</f>
        <v>0</v>
      </c>
      <c r="BG124" s="676"/>
      <c r="BH124" s="677">
        <f>IF($BI$3="４週",BF124/4,IF($BI$3="暦月",(BF124/($BI$8/7)),""))</f>
        <v>0</v>
      </c>
      <c r="BI124" s="676"/>
      <c r="BJ124" s="672"/>
      <c r="BK124" s="673"/>
      <c r="BL124" s="673"/>
      <c r="BM124" s="673"/>
      <c r="BN124" s="674"/>
    </row>
    <row r="125" spans="2:66" ht="20.25" customHeight="1">
      <c r="B125" s="620">
        <f>B123+1</f>
        <v>55</v>
      </c>
      <c r="C125" s="638"/>
      <c r="D125" s="656"/>
      <c r="E125" s="657"/>
      <c r="F125" s="658"/>
      <c r="G125" s="670"/>
      <c r="H125" s="666"/>
      <c r="I125" s="163"/>
      <c r="J125" s="164"/>
      <c r="K125" s="163"/>
      <c r="L125" s="164"/>
      <c r="M125" s="660"/>
      <c r="N125" s="661"/>
      <c r="O125" s="664"/>
      <c r="P125" s="665"/>
      <c r="Q125" s="665"/>
      <c r="R125" s="666"/>
      <c r="S125" s="635"/>
      <c r="T125" s="636"/>
      <c r="U125" s="636"/>
      <c r="V125" s="636"/>
      <c r="W125" s="63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652"/>
      <c r="BG125" s="653"/>
      <c r="BH125" s="654"/>
      <c r="BI125" s="655"/>
      <c r="BJ125" s="643"/>
      <c r="BK125" s="644"/>
      <c r="BL125" s="644"/>
      <c r="BM125" s="644"/>
      <c r="BN125" s="645"/>
    </row>
    <row r="126" spans="2:66" ht="20.25" customHeight="1">
      <c r="B126" s="621"/>
      <c r="C126" s="639"/>
      <c r="D126" s="659"/>
      <c r="E126" s="657"/>
      <c r="F126" s="658"/>
      <c r="G126" s="678"/>
      <c r="H126" s="679"/>
      <c r="I126" s="207"/>
      <c r="J126" s="208">
        <f>G125</f>
        <v>0</v>
      </c>
      <c r="K126" s="207"/>
      <c r="L126" s="208">
        <f>M125</f>
        <v>0</v>
      </c>
      <c r="M126" s="680"/>
      <c r="N126" s="681"/>
      <c r="O126" s="682"/>
      <c r="P126" s="683"/>
      <c r="Q126" s="683"/>
      <c r="R126" s="679"/>
      <c r="S126" s="635"/>
      <c r="T126" s="636"/>
      <c r="U126" s="636"/>
      <c r="V126" s="636"/>
      <c r="W126" s="63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675">
        <f>IF($BI$3="４週",SUM(AA126:BB126),IF($BI$3="暦月",SUM(AA126:BE126),""))</f>
        <v>0</v>
      </c>
      <c r="BG126" s="676"/>
      <c r="BH126" s="677">
        <f>IF($BI$3="４週",BF126/4,IF($BI$3="暦月",(BF126/($BI$8/7)),""))</f>
        <v>0</v>
      </c>
      <c r="BI126" s="676"/>
      <c r="BJ126" s="672"/>
      <c r="BK126" s="673"/>
      <c r="BL126" s="673"/>
      <c r="BM126" s="673"/>
      <c r="BN126" s="674"/>
    </row>
    <row r="127" spans="2:66" ht="20.25" customHeight="1">
      <c r="B127" s="620">
        <f>B125+1</f>
        <v>56</v>
      </c>
      <c r="C127" s="638"/>
      <c r="D127" s="656"/>
      <c r="E127" s="657"/>
      <c r="F127" s="658"/>
      <c r="G127" s="670"/>
      <c r="H127" s="666"/>
      <c r="I127" s="163"/>
      <c r="J127" s="164"/>
      <c r="K127" s="163"/>
      <c r="L127" s="164"/>
      <c r="M127" s="660"/>
      <c r="N127" s="661"/>
      <c r="O127" s="664"/>
      <c r="P127" s="665"/>
      <c r="Q127" s="665"/>
      <c r="R127" s="666"/>
      <c r="S127" s="635"/>
      <c r="T127" s="636"/>
      <c r="U127" s="636"/>
      <c r="V127" s="636"/>
      <c r="W127" s="63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652"/>
      <c r="BG127" s="653"/>
      <c r="BH127" s="654"/>
      <c r="BI127" s="655"/>
      <c r="BJ127" s="643"/>
      <c r="BK127" s="644"/>
      <c r="BL127" s="644"/>
      <c r="BM127" s="644"/>
      <c r="BN127" s="645"/>
    </row>
    <row r="128" spans="2:66" ht="20.25" customHeight="1">
      <c r="B128" s="621"/>
      <c r="C128" s="639"/>
      <c r="D128" s="659"/>
      <c r="E128" s="657"/>
      <c r="F128" s="658"/>
      <c r="G128" s="678"/>
      <c r="H128" s="679"/>
      <c r="I128" s="207"/>
      <c r="J128" s="208">
        <f>G127</f>
        <v>0</v>
      </c>
      <c r="K128" s="207"/>
      <c r="L128" s="208">
        <f>M127</f>
        <v>0</v>
      </c>
      <c r="M128" s="680"/>
      <c r="N128" s="681"/>
      <c r="O128" s="682"/>
      <c r="P128" s="683"/>
      <c r="Q128" s="683"/>
      <c r="R128" s="679"/>
      <c r="S128" s="635"/>
      <c r="T128" s="636"/>
      <c r="U128" s="636"/>
      <c r="V128" s="636"/>
      <c r="W128" s="63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675">
        <f>IF($BI$3="４週",SUM(AA128:BB128),IF($BI$3="暦月",SUM(AA128:BE128),""))</f>
        <v>0</v>
      </c>
      <c r="BG128" s="676"/>
      <c r="BH128" s="677">
        <f>IF($BI$3="４週",BF128/4,IF($BI$3="暦月",(BF128/($BI$8/7)),""))</f>
        <v>0</v>
      </c>
      <c r="BI128" s="676"/>
      <c r="BJ128" s="672"/>
      <c r="BK128" s="673"/>
      <c r="BL128" s="673"/>
      <c r="BM128" s="673"/>
      <c r="BN128" s="674"/>
    </row>
    <row r="129" spans="2:66" ht="20.25" customHeight="1">
      <c r="B129" s="620">
        <f>B127+1</f>
        <v>57</v>
      </c>
      <c r="C129" s="638"/>
      <c r="D129" s="656"/>
      <c r="E129" s="657"/>
      <c r="F129" s="658"/>
      <c r="G129" s="670"/>
      <c r="H129" s="666"/>
      <c r="I129" s="163"/>
      <c r="J129" s="164"/>
      <c r="K129" s="163"/>
      <c r="L129" s="164"/>
      <c r="M129" s="660"/>
      <c r="N129" s="661"/>
      <c r="O129" s="664"/>
      <c r="P129" s="665"/>
      <c r="Q129" s="665"/>
      <c r="R129" s="666"/>
      <c r="S129" s="635"/>
      <c r="T129" s="636"/>
      <c r="U129" s="636"/>
      <c r="V129" s="636"/>
      <c r="W129" s="63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652"/>
      <c r="BG129" s="653"/>
      <c r="BH129" s="654"/>
      <c r="BI129" s="655"/>
      <c r="BJ129" s="643"/>
      <c r="BK129" s="644"/>
      <c r="BL129" s="644"/>
      <c r="BM129" s="644"/>
      <c r="BN129" s="645"/>
    </row>
    <row r="130" spans="2:66" ht="20.25" customHeight="1">
      <c r="B130" s="621"/>
      <c r="C130" s="639"/>
      <c r="D130" s="659"/>
      <c r="E130" s="657"/>
      <c r="F130" s="658"/>
      <c r="G130" s="678"/>
      <c r="H130" s="679"/>
      <c r="I130" s="207"/>
      <c r="J130" s="208">
        <f>G129</f>
        <v>0</v>
      </c>
      <c r="K130" s="207"/>
      <c r="L130" s="208">
        <f>M129</f>
        <v>0</v>
      </c>
      <c r="M130" s="680"/>
      <c r="N130" s="681"/>
      <c r="O130" s="682"/>
      <c r="P130" s="683"/>
      <c r="Q130" s="683"/>
      <c r="R130" s="679"/>
      <c r="S130" s="635"/>
      <c r="T130" s="636"/>
      <c r="U130" s="636"/>
      <c r="V130" s="636"/>
      <c r="W130" s="63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675">
        <f>IF($BI$3="４週",SUM(AA130:BB130),IF($BI$3="暦月",SUM(AA130:BE130),""))</f>
        <v>0</v>
      </c>
      <c r="BG130" s="676"/>
      <c r="BH130" s="677">
        <f>IF($BI$3="４週",BF130/4,IF($BI$3="暦月",(BF130/($BI$8/7)),""))</f>
        <v>0</v>
      </c>
      <c r="BI130" s="676"/>
      <c r="BJ130" s="672"/>
      <c r="BK130" s="673"/>
      <c r="BL130" s="673"/>
      <c r="BM130" s="673"/>
      <c r="BN130" s="674"/>
    </row>
    <row r="131" spans="2:66" ht="20.25" customHeight="1">
      <c r="B131" s="620">
        <f>B129+1</f>
        <v>58</v>
      </c>
      <c r="C131" s="638"/>
      <c r="D131" s="656"/>
      <c r="E131" s="657"/>
      <c r="F131" s="658"/>
      <c r="G131" s="670"/>
      <c r="H131" s="666"/>
      <c r="I131" s="163"/>
      <c r="J131" s="164"/>
      <c r="K131" s="163"/>
      <c r="L131" s="164"/>
      <c r="M131" s="660"/>
      <c r="N131" s="661"/>
      <c r="O131" s="664"/>
      <c r="P131" s="665"/>
      <c r="Q131" s="665"/>
      <c r="R131" s="666"/>
      <c r="S131" s="635"/>
      <c r="T131" s="636"/>
      <c r="U131" s="636"/>
      <c r="V131" s="636"/>
      <c r="W131" s="63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652"/>
      <c r="BG131" s="653"/>
      <c r="BH131" s="654"/>
      <c r="BI131" s="655"/>
      <c r="BJ131" s="643"/>
      <c r="BK131" s="644"/>
      <c r="BL131" s="644"/>
      <c r="BM131" s="644"/>
      <c r="BN131" s="645"/>
    </row>
    <row r="132" spans="2:66" ht="20.25" customHeight="1">
      <c r="B132" s="621"/>
      <c r="C132" s="639"/>
      <c r="D132" s="659"/>
      <c r="E132" s="657"/>
      <c r="F132" s="658"/>
      <c r="G132" s="678"/>
      <c r="H132" s="679"/>
      <c r="I132" s="207"/>
      <c r="J132" s="208">
        <f>G131</f>
        <v>0</v>
      </c>
      <c r="K132" s="207"/>
      <c r="L132" s="208">
        <f>M131</f>
        <v>0</v>
      </c>
      <c r="M132" s="680"/>
      <c r="N132" s="681"/>
      <c r="O132" s="682"/>
      <c r="P132" s="683"/>
      <c r="Q132" s="683"/>
      <c r="R132" s="679"/>
      <c r="S132" s="635"/>
      <c r="T132" s="636"/>
      <c r="U132" s="636"/>
      <c r="V132" s="636"/>
      <c r="W132" s="63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675">
        <f>IF($BI$3="４週",SUM(AA132:BB132),IF($BI$3="暦月",SUM(AA132:BE132),""))</f>
        <v>0</v>
      </c>
      <c r="BG132" s="676"/>
      <c r="BH132" s="677">
        <f>IF($BI$3="４週",BF132/4,IF($BI$3="暦月",(BF132/($BI$8/7)),""))</f>
        <v>0</v>
      </c>
      <c r="BI132" s="676"/>
      <c r="BJ132" s="672"/>
      <c r="BK132" s="673"/>
      <c r="BL132" s="673"/>
      <c r="BM132" s="673"/>
      <c r="BN132" s="674"/>
    </row>
    <row r="133" spans="2:66" ht="20.25" customHeight="1">
      <c r="B133" s="620">
        <f>B131+1</f>
        <v>59</v>
      </c>
      <c r="C133" s="638"/>
      <c r="D133" s="656"/>
      <c r="E133" s="657"/>
      <c r="F133" s="658"/>
      <c r="G133" s="670"/>
      <c r="H133" s="666"/>
      <c r="I133" s="163"/>
      <c r="J133" s="164"/>
      <c r="K133" s="163"/>
      <c r="L133" s="164"/>
      <c r="M133" s="660"/>
      <c r="N133" s="661"/>
      <c r="O133" s="664"/>
      <c r="P133" s="665"/>
      <c r="Q133" s="665"/>
      <c r="R133" s="666"/>
      <c r="S133" s="635"/>
      <c r="T133" s="636"/>
      <c r="U133" s="636"/>
      <c r="V133" s="636"/>
      <c r="W133" s="63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652"/>
      <c r="BG133" s="653"/>
      <c r="BH133" s="654"/>
      <c r="BI133" s="655"/>
      <c r="BJ133" s="643"/>
      <c r="BK133" s="644"/>
      <c r="BL133" s="644"/>
      <c r="BM133" s="644"/>
      <c r="BN133" s="645"/>
    </row>
    <row r="134" spans="2:66" ht="20.25" customHeight="1">
      <c r="B134" s="621"/>
      <c r="C134" s="639"/>
      <c r="D134" s="659"/>
      <c r="E134" s="657"/>
      <c r="F134" s="658"/>
      <c r="G134" s="678"/>
      <c r="H134" s="679"/>
      <c r="I134" s="207"/>
      <c r="J134" s="208">
        <f>G133</f>
        <v>0</v>
      </c>
      <c r="K134" s="207"/>
      <c r="L134" s="208">
        <f>M133</f>
        <v>0</v>
      </c>
      <c r="M134" s="680"/>
      <c r="N134" s="681"/>
      <c r="O134" s="682"/>
      <c r="P134" s="683"/>
      <c r="Q134" s="683"/>
      <c r="R134" s="679"/>
      <c r="S134" s="635"/>
      <c r="T134" s="636"/>
      <c r="U134" s="636"/>
      <c r="V134" s="636"/>
      <c r="W134" s="63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675">
        <f>IF($BI$3="４週",SUM(AA134:BB134),IF($BI$3="暦月",SUM(AA134:BE134),""))</f>
        <v>0</v>
      </c>
      <c r="BG134" s="676"/>
      <c r="BH134" s="677">
        <f>IF($BI$3="４週",BF134/4,IF($BI$3="暦月",(BF134/($BI$8/7)),""))</f>
        <v>0</v>
      </c>
      <c r="BI134" s="676"/>
      <c r="BJ134" s="672"/>
      <c r="BK134" s="673"/>
      <c r="BL134" s="673"/>
      <c r="BM134" s="673"/>
      <c r="BN134" s="674"/>
    </row>
    <row r="135" spans="2:66" ht="20.25" customHeight="1">
      <c r="B135" s="620">
        <f>B133+1</f>
        <v>60</v>
      </c>
      <c r="C135" s="638"/>
      <c r="D135" s="656"/>
      <c r="E135" s="657"/>
      <c r="F135" s="658"/>
      <c r="G135" s="670"/>
      <c r="H135" s="666"/>
      <c r="I135" s="163"/>
      <c r="J135" s="164"/>
      <c r="K135" s="163"/>
      <c r="L135" s="164"/>
      <c r="M135" s="660"/>
      <c r="N135" s="661"/>
      <c r="O135" s="664"/>
      <c r="P135" s="665"/>
      <c r="Q135" s="665"/>
      <c r="R135" s="666"/>
      <c r="S135" s="635"/>
      <c r="T135" s="636"/>
      <c r="U135" s="636"/>
      <c r="V135" s="636"/>
      <c r="W135" s="63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652"/>
      <c r="BG135" s="653"/>
      <c r="BH135" s="654"/>
      <c r="BI135" s="655"/>
      <c r="BJ135" s="643"/>
      <c r="BK135" s="644"/>
      <c r="BL135" s="644"/>
      <c r="BM135" s="644"/>
      <c r="BN135" s="645"/>
    </row>
    <row r="136" spans="2:66" ht="20.25" customHeight="1">
      <c r="B136" s="621"/>
      <c r="C136" s="639"/>
      <c r="D136" s="659"/>
      <c r="E136" s="657"/>
      <c r="F136" s="658"/>
      <c r="G136" s="678"/>
      <c r="H136" s="679"/>
      <c r="I136" s="207"/>
      <c r="J136" s="208">
        <f>G135</f>
        <v>0</v>
      </c>
      <c r="K136" s="207"/>
      <c r="L136" s="208">
        <f>M135</f>
        <v>0</v>
      </c>
      <c r="M136" s="680"/>
      <c r="N136" s="681"/>
      <c r="O136" s="682"/>
      <c r="P136" s="683"/>
      <c r="Q136" s="683"/>
      <c r="R136" s="679"/>
      <c r="S136" s="635"/>
      <c r="T136" s="636"/>
      <c r="U136" s="636"/>
      <c r="V136" s="636"/>
      <c r="W136" s="63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675">
        <f>IF($BI$3="４週",SUM(AA136:BB136),IF($BI$3="暦月",SUM(AA136:BE136),""))</f>
        <v>0</v>
      </c>
      <c r="BG136" s="676"/>
      <c r="BH136" s="677">
        <f>IF($BI$3="４週",BF136/4,IF($BI$3="暦月",(BF136/($BI$8/7)),""))</f>
        <v>0</v>
      </c>
      <c r="BI136" s="676"/>
      <c r="BJ136" s="672"/>
      <c r="BK136" s="673"/>
      <c r="BL136" s="673"/>
      <c r="BM136" s="673"/>
      <c r="BN136" s="674"/>
    </row>
    <row r="137" spans="2:66" ht="20.25" customHeight="1">
      <c r="B137" s="620">
        <f>B135+1</f>
        <v>61</v>
      </c>
      <c r="C137" s="638"/>
      <c r="D137" s="656"/>
      <c r="E137" s="657"/>
      <c r="F137" s="658"/>
      <c r="G137" s="670"/>
      <c r="H137" s="666"/>
      <c r="I137" s="163"/>
      <c r="J137" s="164"/>
      <c r="K137" s="163"/>
      <c r="L137" s="164"/>
      <c r="M137" s="660"/>
      <c r="N137" s="661"/>
      <c r="O137" s="664"/>
      <c r="P137" s="665"/>
      <c r="Q137" s="665"/>
      <c r="R137" s="666"/>
      <c r="S137" s="635"/>
      <c r="T137" s="636"/>
      <c r="U137" s="636"/>
      <c r="V137" s="636"/>
      <c r="W137" s="63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652"/>
      <c r="BG137" s="653"/>
      <c r="BH137" s="654"/>
      <c r="BI137" s="655"/>
      <c r="BJ137" s="643"/>
      <c r="BK137" s="644"/>
      <c r="BL137" s="644"/>
      <c r="BM137" s="644"/>
      <c r="BN137" s="645"/>
    </row>
    <row r="138" spans="2:66" ht="20.25" customHeight="1">
      <c r="B138" s="621"/>
      <c r="C138" s="639"/>
      <c r="D138" s="659"/>
      <c r="E138" s="657"/>
      <c r="F138" s="658"/>
      <c r="G138" s="678"/>
      <c r="H138" s="679"/>
      <c r="I138" s="207"/>
      <c r="J138" s="208">
        <f>G137</f>
        <v>0</v>
      </c>
      <c r="K138" s="207"/>
      <c r="L138" s="208">
        <f>M137</f>
        <v>0</v>
      </c>
      <c r="M138" s="680"/>
      <c r="N138" s="681"/>
      <c r="O138" s="682"/>
      <c r="P138" s="683"/>
      <c r="Q138" s="683"/>
      <c r="R138" s="679"/>
      <c r="S138" s="635"/>
      <c r="T138" s="636"/>
      <c r="U138" s="636"/>
      <c r="V138" s="636"/>
      <c r="W138" s="63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675">
        <f>IF($BI$3="４週",SUM(AA138:BB138),IF($BI$3="暦月",SUM(AA138:BE138),""))</f>
        <v>0</v>
      </c>
      <c r="BG138" s="676"/>
      <c r="BH138" s="677">
        <f>IF($BI$3="４週",BF138/4,IF($BI$3="暦月",(BF138/($BI$8/7)),""))</f>
        <v>0</v>
      </c>
      <c r="BI138" s="676"/>
      <c r="BJ138" s="672"/>
      <c r="BK138" s="673"/>
      <c r="BL138" s="673"/>
      <c r="BM138" s="673"/>
      <c r="BN138" s="674"/>
    </row>
    <row r="139" spans="2:66" ht="20.25" customHeight="1">
      <c r="B139" s="620">
        <f>B137+1</f>
        <v>62</v>
      </c>
      <c r="C139" s="638"/>
      <c r="D139" s="656"/>
      <c r="E139" s="657"/>
      <c r="F139" s="658"/>
      <c r="G139" s="670"/>
      <c r="H139" s="666"/>
      <c r="I139" s="163"/>
      <c r="J139" s="164"/>
      <c r="K139" s="163"/>
      <c r="L139" s="164"/>
      <c r="M139" s="660"/>
      <c r="N139" s="661"/>
      <c r="O139" s="664"/>
      <c r="P139" s="665"/>
      <c r="Q139" s="665"/>
      <c r="R139" s="666"/>
      <c r="S139" s="635"/>
      <c r="T139" s="636"/>
      <c r="U139" s="636"/>
      <c r="V139" s="636"/>
      <c r="W139" s="63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652"/>
      <c r="BG139" s="653"/>
      <c r="BH139" s="654"/>
      <c r="BI139" s="655"/>
      <c r="BJ139" s="643"/>
      <c r="BK139" s="644"/>
      <c r="BL139" s="644"/>
      <c r="BM139" s="644"/>
      <c r="BN139" s="645"/>
    </row>
    <row r="140" spans="2:66" ht="20.25" customHeight="1">
      <c r="B140" s="621"/>
      <c r="C140" s="639"/>
      <c r="D140" s="659"/>
      <c r="E140" s="657"/>
      <c r="F140" s="658"/>
      <c r="G140" s="678"/>
      <c r="H140" s="679"/>
      <c r="I140" s="207"/>
      <c r="J140" s="208">
        <f>G139</f>
        <v>0</v>
      </c>
      <c r="K140" s="207"/>
      <c r="L140" s="208">
        <f>M139</f>
        <v>0</v>
      </c>
      <c r="M140" s="680"/>
      <c r="N140" s="681"/>
      <c r="O140" s="682"/>
      <c r="P140" s="683"/>
      <c r="Q140" s="683"/>
      <c r="R140" s="679"/>
      <c r="S140" s="635"/>
      <c r="T140" s="636"/>
      <c r="U140" s="636"/>
      <c r="V140" s="636"/>
      <c r="W140" s="63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675">
        <f>IF($BI$3="４週",SUM(AA140:BB140),IF($BI$3="暦月",SUM(AA140:BE140),""))</f>
        <v>0</v>
      </c>
      <c r="BG140" s="676"/>
      <c r="BH140" s="677">
        <f>IF($BI$3="４週",BF140/4,IF($BI$3="暦月",(BF140/($BI$8/7)),""))</f>
        <v>0</v>
      </c>
      <c r="BI140" s="676"/>
      <c r="BJ140" s="672"/>
      <c r="BK140" s="673"/>
      <c r="BL140" s="673"/>
      <c r="BM140" s="673"/>
      <c r="BN140" s="674"/>
    </row>
    <row r="141" spans="2:66" ht="20.25" customHeight="1">
      <c r="B141" s="620">
        <f>B139+1</f>
        <v>63</v>
      </c>
      <c r="C141" s="638"/>
      <c r="D141" s="656"/>
      <c r="E141" s="657"/>
      <c r="F141" s="658"/>
      <c r="G141" s="670"/>
      <c r="H141" s="666"/>
      <c r="I141" s="163"/>
      <c r="J141" s="164"/>
      <c r="K141" s="163"/>
      <c r="L141" s="164"/>
      <c r="M141" s="660"/>
      <c r="N141" s="661"/>
      <c r="O141" s="664"/>
      <c r="P141" s="665"/>
      <c r="Q141" s="665"/>
      <c r="R141" s="666"/>
      <c r="S141" s="635"/>
      <c r="T141" s="636"/>
      <c r="U141" s="636"/>
      <c r="V141" s="636"/>
      <c r="W141" s="63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652"/>
      <c r="BG141" s="653"/>
      <c r="BH141" s="654"/>
      <c r="BI141" s="655"/>
      <c r="BJ141" s="643"/>
      <c r="BK141" s="644"/>
      <c r="BL141" s="644"/>
      <c r="BM141" s="644"/>
      <c r="BN141" s="645"/>
    </row>
    <row r="142" spans="2:66" ht="20.25" customHeight="1">
      <c r="B142" s="621"/>
      <c r="C142" s="639"/>
      <c r="D142" s="659"/>
      <c r="E142" s="657"/>
      <c r="F142" s="658"/>
      <c r="G142" s="678"/>
      <c r="H142" s="679"/>
      <c r="I142" s="207"/>
      <c r="J142" s="208">
        <f>G141</f>
        <v>0</v>
      </c>
      <c r="K142" s="207"/>
      <c r="L142" s="208">
        <f>M141</f>
        <v>0</v>
      </c>
      <c r="M142" s="680"/>
      <c r="N142" s="681"/>
      <c r="O142" s="682"/>
      <c r="P142" s="683"/>
      <c r="Q142" s="683"/>
      <c r="R142" s="679"/>
      <c r="S142" s="635"/>
      <c r="T142" s="636"/>
      <c r="U142" s="636"/>
      <c r="V142" s="636"/>
      <c r="W142" s="63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675">
        <f>IF($BI$3="４週",SUM(AA142:BB142),IF($BI$3="暦月",SUM(AA142:BE142),""))</f>
        <v>0</v>
      </c>
      <c r="BG142" s="676"/>
      <c r="BH142" s="677">
        <f>IF($BI$3="４週",BF142/4,IF($BI$3="暦月",(BF142/($BI$8/7)),""))</f>
        <v>0</v>
      </c>
      <c r="BI142" s="676"/>
      <c r="BJ142" s="672"/>
      <c r="BK142" s="673"/>
      <c r="BL142" s="673"/>
      <c r="BM142" s="673"/>
      <c r="BN142" s="674"/>
    </row>
    <row r="143" spans="2:66" ht="20.25" customHeight="1">
      <c r="B143" s="620">
        <f>B141+1</f>
        <v>64</v>
      </c>
      <c r="C143" s="638"/>
      <c r="D143" s="656"/>
      <c r="E143" s="657"/>
      <c r="F143" s="658"/>
      <c r="G143" s="670"/>
      <c r="H143" s="666"/>
      <c r="I143" s="163"/>
      <c r="J143" s="164"/>
      <c r="K143" s="163"/>
      <c r="L143" s="164"/>
      <c r="M143" s="660"/>
      <c r="N143" s="661"/>
      <c r="O143" s="664"/>
      <c r="P143" s="665"/>
      <c r="Q143" s="665"/>
      <c r="R143" s="666"/>
      <c r="S143" s="635"/>
      <c r="T143" s="636"/>
      <c r="U143" s="636"/>
      <c r="V143" s="636"/>
      <c r="W143" s="63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652"/>
      <c r="BG143" s="653"/>
      <c r="BH143" s="654"/>
      <c r="BI143" s="655"/>
      <c r="BJ143" s="643"/>
      <c r="BK143" s="644"/>
      <c r="BL143" s="644"/>
      <c r="BM143" s="644"/>
      <c r="BN143" s="645"/>
    </row>
    <row r="144" spans="2:66" ht="20.25" customHeight="1">
      <c r="B144" s="621"/>
      <c r="C144" s="639"/>
      <c r="D144" s="659"/>
      <c r="E144" s="657"/>
      <c r="F144" s="658"/>
      <c r="G144" s="678"/>
      <c r="H144" s="679"/>
      <c r="I144" s="207"/>
      <c r="J144" s="208">
        <f>G143</f>
        <v>0</v>
      </c>
      <c r="K144" s="207"/>
      <c r="L144" s="208">
        <f>M143</f>
        <v>0</v>
      </c>
      <c r="M144" s="680"/>
      <c r="N144" s="681"/>
      <c r="O144" s="682"/>
      <c r="P144" s="683"/>
      <c r="Q144" s="683"/>
      <c r="R144" s="679"/>
      <c r="S144" s="635"/>
      <c r="T144" s="636"/>
      <c r="U144" s="636"/>
      <c r="V144" s="636"/>
      <c r="W144" s="63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675">
        <f>IF($BI$3="４週",SUM(AA144:BB144),IF($BI$3="暦月",SUM(AA144:BE144),""))</f>
        <v>0</v>
      </c>
      <c r="BG144" s="676"/>
      <c r="BH144" s="677">
        <f>IF($BI$3="４週",BF144/4,IF($BI$3="暦月",(BF144/($BI$8/7)),""))</f>
        <v>0</v>
      </c>
      <c r="BI144" s="676"/>
      <c r="BJ144" s="672"/>
      <c r="BK144" s="673"/>
      <c r="BL144" s="673"/>
      <c r="BM144" s="673"/>
      <c r="BN144" s="674"/>
    </row>
    <row r="145" spans="2:66" ht="20.25" customHeight="1">
      <c r="B145" s="620">
        <f>B143+1</f>
        <v>65</v>
      </c>
      <c r="C145" s="638"/>
      <c r="D145" s="656"/>
      <c r="E145" s="657"/>
      <c r="F145" s="658"/>
      <c r="G145" s="670"/>
      <c r="H145" s="666"/>
      <c r="I145" s="163"/>
      <c r="J145" s="164"/>
      <c r="K145" s="163"/>
      <c r="L145" s="164"/>
      <c r="M145" s="660"/>
      <c r="N145" s="661"/>
      <c r="O145" s="664"/>
      <c r="P145" s="665"/>
      <c r="Q145" s="665"/>
      <c r="R145" s="666"/>
      <c r="S145" s="635"/>
      <c r="T145" s="636"/>
      <c r="U145" s="636"/>
      <c r="V145" s="636"/>
      <c r="W145" s="63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652"/>
      <c r="BG145" s="653"/>
      <c r="BH145" s="654"/>
      <c r="BI145" s="655"/>
      <c r="BJ145" s="643"/>
      <c r="BK145" s="644"/>
      <c r="BL145" s="644"/>
      <c r="BM145" s="644"/>
      <c r="BN145" s="645"/>
    </row>
    <row r="146" spans="2:66" ht="20.25" customHeight="1">
      <c r="B146" s="621"/>
      <c r="C146" s="639"/>
      <c r="D146" s="659"/>
      <c r="E146" s="657"/>
      <c r="F146" s="658"/>
      <c r="G146" s="678"/>
      <c r="H146" s="679"/>
      <c r="I146" s="207"/>
      <c r="J146" s="208">
        <f>G145</f>
        <v>0</v>
      </c>
      <c r="K146" s="207"/>
      <c r="L146" s="208">
        <f>M145</f>
        <v>0</v>
      </c>
      <c r="M146" s="680"/>
      <c r="N146" s="681"/>
      <c r="O146" s="682"/>
      <c r="P146" s="683"/>
      <c r="Q146" s="683"/>
      <c r="R146" s="679"/>
      <c r="S146" s="635"/>
      <c r="T146" s="636"/>
      <c r="U146" s="636"/>
      <c r="V146" s="636"/>
      <c r="W146" s="63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675">
        <f>IF($BI$3="４週",SUM(AA146:BB146),IF($BI$3="暦月",SUM(AA146:BE146),""))</f>
        <v>0</v>
      </c>
      <c r="BG146" s="676"/>
      <c r="BH146" s="677">
        <f>IF($BI$3="４週",BF146/4,IF($BI$3="暦月",(BF146/($BI$8/7)),""))</f>
        <v>0</v>
      </c>
      <c r="BI146" s="676"/>
      <c r="BJ146" s="672"/>
      <c r="BK146" s="673"/>
      <c r="BL146" s="673"/>
      <c r="BM146" s="673"/>
      <c r="BN146" s="674"/>
    </row>
    <row r="147" spans="2:66" ht="20.25" customHeight="1">
      <c r="B147" s="620">
        <f>B145+1</f>
        <v>66</v>
      </c>
      <c r="C147" s="638"/>
      <c r="D147" s="656"/>
      <c r="E147" s="657"/>
      <c r="F147" s="658"/>
      <c r="G147" s="670"/>
      <c r="H147" s="666"/>
      <c r="I147" s="163"/>
      <c r="J147" s="164"/>
      <c r="K147" s="163"/>
      <c r="L147" s="164"/>
      <c r="M147" s="660"/>
      <c r="N147" s="661"/>
      <c r="O147" s="664"/>
      <c r="P147" s="665"/>
      <c r="Q147" s="665"/>
      <c r="R147" s="666"/>
      <c r="S147" s="635"/>
      <c r="T147" s="636"/>
      <c r="U147" s="636"/>
      <c r="V147" s="636"/>
      <c r="W147" s="63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652"/>
      <c r="BG147" s="653"/>
      <c r="BH147" s="654"/>
      <c r="BI147" s="655"/>
      <c r="BJ147" s="643"/>
      <c r="BK147" s="644"/>
      <c r="BL147" s="644"/>
      <c r="BM147" s="644"/>
      <c r="BN147" s="645"/>
    </row>
    <row r="148" spans="2:66" ht="20.25" customHeight="1">
      <c r="B148" s="621"/>
      <c r="C148" s="639"/>
      <c r="D148" s="659"/>
      <c r="E148" s="657"/>
      <c r="F148" s="658"/>
      <c r="G148" s="678"/>
      <c r="H148" s="679"/>
      <c r="I148" s="207"/>
      <c r="J148" s="208">
        <f>G147</f>
        <v>0</v>
      </c>
      <c r="K148" s="207"/>
      <c r="L148" s="208">
        <f>M147</f>
        <v>0</v>
      </c>
      <c r="M148" s="680"/>
      <c r="N148" s="681"/>
      <c r="O148" s="682"/>
      <c r="P148" s="683"/>
      <c r="Q148" s="683"/>
      <c r="R148" s="679"/>
      <c r="S148" s="635"/>
      <c r="T148" s="636"/>
      <c r="U148" s="636"/>
      <c r="V148" s="636"/>
      <c r="W148" s="63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675">
        <f>IF($BI$3="４週",SUM(AA148:BB148),IF($BI$3="暦月",SUM(AA148:BE148),""))</f>
        <v>0</v>
      </c>
      <c r="BG148" s="676"/>
      <c r="BH148" s="677">
        <f>IF($BI$3="４週",BF148/4,IF($BI$3="暦月",(BF148/($BI$8/7)),""))</f>
        <v>0</v>
      </c>
      <c r="BI148" s="676"/>
      <c r="BJ148" s="672"/>
      <c r="BK148" s="673"/>
      <c r="BL148" s="673"/>
      <c r="BM148" s="673"/>
      <c r="BN148" s="674"/>
    </row>
    <row r="149" spans="2:66" ht="20.25" customHeight="1">
      <c r="B149" s="620">
        <f>B147+1</f>
        <v>67</v>
      </c>
      <c r="C149" s="638"/>
      <c r="D149" s="656"/>
      <c r="E149" s="657"/>
      <c r="F149" s="658"/>
      <c r="G149" s="670"/>
      <c r="H149" s="666"/>
      <c r="I149" s="163"/>
      <c r="J149" s="164"/>
      <c r="K149" s="163"/>
      <c r="L149" s="164"/>
      <c r="M149" s="660"/>
      <c r="N149" s="661"/>
      <c r="O149" s="664"/>
      <c r="P149" s="665"/>
      <c r="Q149" s="665"/>
      <c r="R149" s="666"/>
      <c r="S149" s="635"/>
      <c r="T149" s="636"/>
      <c r="U149" s="636"/>
      <c r="V149" s="636"/>
      <c r="W149" s="63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652"/>
      <c r="BG149" s="653"/>
      <c r="BH149" s="654"/>
      <c r="BI149" s="655"/>
      <c r="BJ149" s="643"/>
      <c r="BK149" s="644"/>
      <c r="BL149" s="644"/>
      <c r="BM149" s="644"/>
      <c r="BN149" s="645"/>
    </row>
    <row r="150" spans="2:66" ht="20.25" customHeight="1">
      <c r="B150" s="621"/>
      <c r="C150" s="639"/>
      <c r="D150" s="659"/>
      <c r="E150" s="657"/>
      <c r="F150" s="658"/>
      <c r="G150" s="678"/>
      <c r="H150" s="679"/>
      <c r="I150" s="207"/>
      <c r="J150" s="208">
        <f>G149</f>
        <v>0</v>
      </c>
      <c r="K150" s="207"/>
      <c r="L150" s="208">
        <f>M149</f>
        <v>0</v>
      </c>
      <c r="M150" s="680"/>
      <c r="N150" s="681"/>
      <c r="O150" s="682"/>
      <c r="P150" s="683"/>
      <c r="Q150" s="683"/>
      <c r="R150" s="679"/>
      <c r="S150" s="635"/>
      <c r="T150" s="636"/>
      <c r="U150" s="636"/>
      <c r="V150" s="636"/>
      <c r="W150" s="63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675">
        <f>IF($BI$3="４週",SUM(AA150:BB150),IF($BI$3="暦月",SUM(AA150:BE150),""))</f>
        <v>0</v>
      </c>
      <c r="BG150" s="676"/>
      <c r="BH150" s="677">
        <f>IF($BI$3="４週",BF150/4,IF($BI$3="暦月",(BF150/($BI$8/7)),""))</f>
        <v>0</v>
      </c>
      <c r="BI150" s="676"/>
      <c r="BJ150" s="672"/>
      <c r="BK150" s="673"/>
      <c r="BL150" s="673"/>
      <c r="BM150" s="673"/>
      <c r="BN150" s="674"/>
    </row>
    <row r="151" spans="2:66" ht="20.25" customHeight="1">
      <c r="B151" s="620">
        <f>B149+1</f>
        <v>68</v>
      </c>
      <c r="C151" s="638"/>
      <c r="D151" s="656"/>
      <c r="E151" s="657"/>
      <c r="F151" s="658"/>
      <c r="G151" s="670"/>
      <c r="H151" s="666"/>
      <c r="I151" s="163"/>
      <c r="J151" s="164"/>
      <c r="K151" s="163"/>
      <c r="L151" s="164"/>
      <c r="M151" s="660"/>
      <c r="N151" s="661"/>
      <c r="O151" s="664"/>
      <c r="P151" s="665"/>
      <c r="Q151" s="665"/>
      <c r="R151" s="666"/>
      <c r="S151" s="635"/>
      <c r="T151" s="636"/>
      <c r="U151" s="636"/>
      <c r="V151" s="636"/>
      <c r="W151" s="63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652"/>
      <c r="BG151" s="653"/>
      <c r="BH151" s="654"/>
      <c r="BI151" s="655"/>
      <c r="BJ151" s="643"/>
      <c r="BK151" s="644"/>
      <c r="BL151" s="644"/>
      <c r="BM151" s="644"/>
      <c r="BN151" s="645"/>
    </row>
    <row r="152" spans="2:66" ht="20.25" customHeight="1">
      <c r="B152" s="621"/>
      <c r="C152" s="639"/>
      <c r="D152" s="659"/>
      <c r="E152" s="657"/>
      <c r="F152" s="658"/>
      <c r="G152" s="678"/>
      <c r="H152" s="679"/>
      <c r="I152" s="207"/>
      <c r="J152" s="208">
        <f>G151</f>
        <v>0</v>
      </c>
      <c r="K152" s="207"/>
      <c r="L152" s="208">
        <f>M151</f>
        <v>0</v>
      </c>
      <c r="M152" s="680"/>
      <c r="N152" s="681"/>
      <c r="O152" s="682"/>
      <c r="P152" s="683"/>
      <c r="Q152" s="683"/>
      <c r="R152" s="679"/>
      <c r="S152" s="635"/>
      <c r="T152" s="636"/>
      <c r="U152" s="636"/>
      <c r="V152" s="636"/>
      <c r="W152" s="63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675">
        <f>IF($BI$3="４週",SUM(AA152:BB152),IF($BI$3="暦月",SUM(AA152:BE152),""))</f>
        <v>0</v>
      </c>
      <c r="BG152" s="676"/>
      <c r="BH152" s="677">
        <f>IF($BI$3="４週",BF152/4,IF($BI$3="暦月",(BF152/($BI$8/7)),""))</f>
        <v>0</v>
      </c>
      <c r="BI152" s="676"/>
      <c r="BJ152" s="672"/>
      <c r="BK152" s="673"/>
      <c r="BL152" s="673"/>
      <c r="BM152" s="673"/>
      <c r="BN152" s="674"/>
    </row>
    <row r="153" spans="2:66" ht="20.25" customHeight="1">
      <c r="B153" s="620">
        <f>B151+1</f>
        <v>69</v>
      </c>
      <c r="C153" s="638"/>
      <c r="D153" s="656"/>
      <c r="E153" s="657"/>
      <c r="F153" s="658"/>
      <c r="G153" s="670"/>
      <c r="H153" s="666"/>
      <c r="I153" s="163"/>
      <c r="J153" s="164"/>
      <c r="K153" s="163"/>
      <c r="L153" s="164"/>
      <c r="M153" s="660"/>
      <c r="N153" s="661"/>
      <c r="O153" s="664"/>
      <c r="P153" s="665"/>
      <c r="Q153" s="665"/>
      <c r="R153" s="666"/>
      <c r="S153" s="635"/>
      <c r="T153" s="636"/>
      <c r="U153" s="636"/>
      <c r="V153" s="636"/>
      <c r="W153" s="63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652"/>
      <c r="BG153" s="653"/>
      <c r="BH153" s="654"/>
      <c r="BI153" s="655"/>
      <c r="BJ153" s="643"/>
      <c r="BK153" s="644"/>
      <c r="BL153" s="644"/>
      <c r="BM153" s="644"/>
      <c r="BN153" s="645"/>
    </row>
    <row r="154" spans="2:66" ht="20.25" customHeight="1">
      <c r="B154" s="621"/>
      <c r="C154" s="639"/>
      <c r="D154" s="659"/>
      <c r="E154" s="657"/>
      <c r="F154" s="658"/>
      <c r="G154" s="678"/>
      <c r="H154" s="679"/>
      <c r="I154" s="207"/>
      <c r="J154" s="208">
        <f>G153</f>
        <v>0</v>
      </c>
      <c r="K154" s="207"/>
      <c r="L154" s="208">
        <f>M153</f>
        <v>0</v>
      </c>
      <c r="M154" s="680"/>
      <c r="N154" s="681"/>
      <c r="O154" s="682"/>
      <c r="P154" s="683"/>
      <c r="Q154" s="683"/>
      <c r="R154" s="679"/>
      <c r="S154" s="635"/>
      <c r="T154" s="636"/>
      <c r="U154" s="636"/>
      <c r="V154" s="636"/>
      <c r="W154" s="63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675">
        <f>IF($BI$3="４週",SUM(AA154:BB154),IF($BI$3="暦月",SUM(AA154:BE154),""))</f>
        <v>0</v>
      </c>
      <c r="BG154" s="676"/>
      <c r="BH154" s="677">
        <f>IF($BI$3="４週",BF154/4,IF($BI$3="暦月",(BF154/($BI$8/7)),""))</f>
        <v>0</v>
      </c>
      <c r="BI154" s="676"/>
      <c r="BJ154" s="672"/>
      <c r="BK154" s="673"/>
      <c r="BL154" s="673"/>
      <c r="BM154" s="673"/>
      <c r="BN154" s="674"/>
    </row>
    <row r="155" spans="2:66" ht="20.25" customHeight="1">
      <c r="B155" s="620">
        <f>B153+1</f>
        <v>70</v>
      </c>
      <c r="C155" s="638"/>
      <c r="D155" s="656"/>
      <c r="E155" s="657"/>
      <c r="F155" s="658"/>
      <c r="G155" s="670"/>
      <c r="H155" s="666"/>
      <c r="I155" s="163"/>
      <c r="J155" s="164"/>
      <c r="K155" s="163"/>
      <c r="L155" s="164"/>
      <c r="M155" s="660"/>
      <c r="N155" s="661"/>
      <c r="O155" s="664"/>
      <c r="P155" s="665"/>
      <c r="Q155" s="665"/>
      <c r="R155" s="666"/>
      <c r="S155" s="635"/>
      <c r="T155" s="636"/>
      <c r="U155" s="636"/>
      <c r="V155" s="636"/>
      <c r="W155" s="63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652"/>
      <c r="BG155" s="653"/>
      <c r="BH155" s="654"/>
      <c r="BI155" s="655"/>
      <c r="BJ155" s="643"/>
      <c r="BK155" s="644"/>
      <c r="BL155" s="644"/>
      <c r="BM155" s="644"/>
      <c r="BN155" s="645"/>
    </row>
    <row r="156" spans="2:66" ht="20.25" customHeight="1">
      <c r="B156" s="621"/>
      <c r="C156" s="639"/>
      <c r="D156" s="659"/>
      <c r="E156" s="657"/>
      <c r="F156" s="658"/>
      <c r="G156" s="678"/>
      <c r="H156" s="679"/>
      <c r="I156" s="207"/>
      <c r="J156" s="208">
        <f>G155</f>
        <v>0</v>
      </c>
      <c r="K156" s="207"/>
      <c r="L156" s="208">
        <f>M155</f>
        <v>0</v>
      </c>
      <c r="M156" s="680"/>
      <c r="N156" s="681"/>
      <c r="O156" s="682"/>
      <c r="P156" s="683"/>
      <c r="Q156" s="683"/>
      <c r="R156" s="679"/>
      <c r="S156" s="635"/>
      <c r="T156" s="636"/>
      <c r="U156" s="636"/>
      <c r="V156" s="636"/>
      <c r="W156" s="63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675">
        <f>IF($BI$3="４週",SUM(AA156:BB156),IF($BI$3="暦月",SUM(AA156:BE156),""))</f>
        <v>0</v>
      </c>
      <c r="BG156" s="676"/>
      <c r="BH156" s="677">
        <f>IF($BI$3="４週",BF156/4,IF($BI$3="暦月",(BF156/($BI$8/7)),""))</f>
        <v>0</v>
      </c>
      <c r="BI156" s="676"/>
      <c r="BJ156" s="672"/>
      <c r="BK156" s="673"/>
      <c r="BL156" s="673"/>
      <c r="BM156" s="673"/>
      <c r="BN156" s="674"/>
    </row>
    <row r="157" spans="2:66" ht="20.25" customHeight="1">
      <c r="B157" s="620">
        <f>B155+1</f>
        <v>71</v>
      </c>
      <c r="C157" s="638"/>
      <c r="D157" s="656"/>
      <c r="E157" s="657"/>
      <c r="F157" s="658"/>
      <c r="G157" s="670"/>
      <c r="H157" s="666"/>
      <c r="I157" s="163"/>
      <c r="J157" s="164"/>
      <c r="K157" s="163"/>
      <c r="L157" s="164"/>
      <c r="M157" s="660"/>
      <c r="N157" s="661"/>
      <c r="O157" s="664"/>
      <c r="P157" s="665"/>
      <c r="Q157" s="665"/>
      <c r="R157" s="666"/>
      <c r="S157" s="635"/>
      <c r="T157" s="636"/>
      <c r="U157" s="636"/>
      <c r="V157" s="636"/>
      <c r="W157" s="63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652"/>
      <c r="BG157" s="653"/>
      <c r="BH157" s="654"/>
      <c r="BI157" s="655"/>
      <c r="BJ157" s="643"/>
      <c r="BK157" s="644"/>
      <c r="BL157" s="644"/>
      <c r="BM157" s="644"/>
      <c r="BN157" s="645"/>
    </row>
    <row r="158" spans="2:66" ht="20.25" customHeight="1">
      <c r="B158" s="621"/>
      <c r="C158" s="639"/>
      <c r="D158" s="659"/>
      <c r="E158" s="657"/>
      <c r="F158" s="658"/>
      <c r="G158" s="678"/>
      <c r="H158" s="679"/>
      <c r="I158" s="207"/>
      <c r="J158" s="208">
        <f>G157</f>
        <v>0</v>
      </c>
      <c r="K158" s="207"/>
      <c r="L158" s="208">
        <f>M157</f>
        <v>0</v>
      </c>
      <c r="M158" s="680"/>
      <c r="N158" s="681"/>
      <c r="O158" s="682"/>
      <c r="P158" s="683"/>
      <c r="Q158" s="683"/>
      <c r="R158" s="679"/>
      <c r="S158" s="635"/>
      <c r="T158" s="636"/>
      <c r="U158" s="636"/>
      <c r="V158" s="636"/>
      <c r="W158" s="63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675">
        <f>IF($BI$3="４週",SUM(AA158:BB158),IF($BI$3="暦月",SUM(AA158:BE158),""))</f>
        <v>0</v>
      </c>
      <c r="BG158" s="676"/>
      <c r="BH158" s="677">
        <f>IF($BI$3="４週",BF158/4,IF($BI$3="暦月",(BF158/($BI$8/7)),""))</f>
        <v>0</v>
      </c>
      <c r="BI158" s="676"/>
      <c r="BJ158" s="672"/>
      <c r="BK158" s="673"/>
      <c r="BL158" s="673"/>
      <c r="BM158" s="673"/>
      <c r="BN158" s="674"/>
    </row>
    <row r="159" spans="2:66" ht="20.25" customHeight="1">
      <c r="B159" s="620">
        <f>B157+1</f>
        <v>72</v>
      </c>
      <c r="C159" s="638"/>
      <c r="D159" s="656"/>
      <c r="E159" s="657"/>
      <c r="F159" s="658"/>
      <c r="G159" s="670"/>
      <c r="H159" s="666"/>
      <c r="I159" s="163"/>
      <c r="J159" s="164"/>
      <c r="K159" s="163"/>
      <c r="L159" s="164"/>
      <c r="M159" s="660"/>
      <c r="N159" s="661"/>
      <c r="O159" s="664"/>
      <c r="P159" s="665"/>
      <c r="Q159" s="665"/>
      <c r="R159" s="666"/>
      <c r="S159" s="635"/>
      <c r="T159" s="636"/>
      <c r="U159" s="636"/>
      <c r="V159" s="636"/>
      <c r="W159" s="63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652"/>
      <c r="BG159" s="653"/>
      <c r="BH159" s="654"/>
      <c r="BI159" s="655"/>
      <c r="BJ159" s="643"/>
      <c r="BK159" s="644"/>
      <c r="BL159" s="644"/>
      <c r="BM159" s="644"/>
      <c r="BN159" s="645"/>
    </row>
    <row r="160" spans="2:66" ht="20.25" customHeight="1">
      <c r="B160" s="621"/>
      <c r="C160" s="639"/>
      <c r="D160" s="659"/>
      <c r="E160" s="657"/>
      <c r="F160" s="658"/>
      <c r="G160" s="678"/>
      <c r="H160" s="679"/>
      <c r="I160" s="207"/>
      <c r="J160" s="208">
        <f>G159</f>
        <v>0</v>
      </c>
      <c r="K160" s="207"/>
      <c r="L160" s="208">
        <f>M159</f>
        <v>0</v>
      </c>
      <c r="M160" s="680"/>
      <c r="N160" s="681"/>
      <c r="O160" s="682"/>
      <c r="P160" s="683"/>
      <c r="Q160" s="683"/>
      <c r="R160" s="679"/>
      <c r="S160" s="635"/>
      <c r="T160" s="636"/>
      <c r="U160" s="636"/>
      <c r="V160" s="636"/>
      <c r="W160" s="63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675">
        <f>IF($BI$3="４週",SUM(AA160:BB160),IF($BI$3="暦月",SUM(AA160:BE160),""))</f>
        <v>0</v>
      </c>
      <c r="BG160" s="676"/>
      <c r="BH160" s="677">
        <f>IF($BI$3="４週",BF160/4,IF($BI$3="暦月",(BF160/($BI$8/7)),""))</f>
        <v>0</v>
      </c>
      <c r="BI160" s="676"/>
      <c r="BJ160" s="672"/>
      <c r="BK160" s="673"/>
      <c r="BL160" s="673"/>
      <c r="BM160" s="673"/>
      <c r="BN160" s="674"/>
    </row>
    <row r="161" spans="2:66" ht="20.25" customHeight="1">
      <c r="B161" s="620">
        <f>B159+1</f>
        <v>73</v>
      </c>
      <c r="C161" s="638"/>
      <c r="D161" s="656"/>
      <c r="E161" s="657"/>
      <c r="F161" s="658"/>
      <c r="G161" s="670"/>
      <c r="H161" s="666"/>
      <c r="I161" s="163"/>
      <c r="J161" s="164"/>
      <c r="K161" s="163"/>
      <c r="L161" s="164"/>
      <c r="M161" s="660"/>
      <c r="N161" s="661"/>
      <c r="O161" s="664"/>
      <c r="P161" s="665"/>
      <c r="Q161" s="665"/>
      <c r="R161" s="666"/>
      <c r="S161" s="635"/>
      <c r="T161" s="636"/>
      <c r="U161" s="636"/>
      <c r="V161" s="636"/>
      <c r="W161" s="63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652"/>
      <c r="BG161" s="653"/>
      <c r="BH161" s="654"/>
      <c r="BI161" s="655"/>
      <c r="BJ161" s="643"/>
      <c r="BK161" s="644"/>
      <c r="BL161" s="644"/>
      <c r="BM161" s="644"/>
      <c r="BN161" s="645"/>
    </row>
    <row r="162" spans="2:66" ht="20.25" customHeight="1">
      <c r="B162" s="621"/>
      <c r="C162" s="639"/>
      <c r="D162" s="659"/>
      <c r="E162" s="657"/>
      <c r="F162" s="658"/>
      <c r="G162" s="678"/>
      <c r="H162" s="679"/>
      <c r="I162" s="207"/>
      <c r="J162" s="208">
        <f>G161</f>
        <v>0</v>
      </c>
      <c r="K162" s="207"/>
      <c r="L162" s="208">
        <f>M161</f>
        <v>0</v>
      </c>
      <c r="M162" s="680"/>
      <c r="N162" s="681"/>
      <c r="O162" s="682"/>
      <c r="P162" s="683"/>
      <c r="Q162" s="683"/>
      <c r="R162" s="679"/>
      <c r="S162" s="635"/>
      <c r="T162" s="636"/>
      <c r="U162" s="636"/>
      <c r="V162" s="636"/>
      <c r="W162" s="63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675">
        <f>IF($BI$3="４週",SUM(AA162:BB162),IF($BI$3="暦月",SUM(AA162:BE162),""))</f>
        <v>0</v>
      </c>
      <c r="BG162" s="676"/>
      <c r="BH162" s="677">
        <f>IF($BI$3="４週",BF162/4,IF($BI$3="暦月",(BF162/($BI$8/7)),""))</f>
        <v>0</v>
      </c>
      <c r="BI162" s="676"/>
      <c r="BJ162" s="672"/>
      <c r="BK162" s="673"/>
      <c r="BL162" s="673"/>
      <c r="BM162" s="673"/>
      <c r="BN162" s="674"/>
    </row>
    <row r="163" spans="2:66" ht="20.25" customHeight="1">
      <c r="B163" s="620">
        <f>B161+1</f>
        <v>74</v>
      </c>
      <c r="C163" s="638"/>
      <c r="D163" s="656"/>
      <c r="E163" s="657"/>
      <c r="F163" s="658"/>
      <c r="G163" s="670"/>
      <c r="H163" s="666"/>
      <c r="I163" s="163"/>
      <c r="J163" s="164"/>
      <c r="K163" s="163"/>
      <c r="L163" s="164"/>
      <c r="M163" s="660"/>
      <c r="N163" s="661"/>
      <c r="O163" s="664"/>
      <c r="P163" s="665"/>
      <c r="Q163" s="665"/>
      <c r="R163" s="666"/>
      <c r="S163" s="635"/>
      <c r="T163" s="636"/>
      <c r="U163" s="636"/>
      <c r="V163" s="636"/>
      <c r="W163" s="63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652"/>
      <c r="BG163" s="653"/>
      <c r="BH163" s="654"/>
      <c r="BI163" s="655"/>
      <c r="BJ163" s="643"/>
      <c r="BK163" s="644"/>
      <c r="BL163" s="644"/>
      <c r="BM163" s="644"/>
      <c r="BN163" s="645"/>
    </row>
    <row r="164" spans="2:66" ht="20.25" customHeight="1">
      <c r="B164" s="621"/>
      <c r="C164" s="639"/>
      <c r="D164" s="659"/>
      <c r="E164" s="657"/>
      <c r="F164" s="658"/>
      <c r="G164" s="678"/>
      <c r="H164" s="679"/>
      <c r="I164" s="207"/>
      <c r="J164" s="208">
        <f>G163</f>
        <v>0</v>
      </c>
      <c r="K164" s="207"/>
      <c r="L164" s="208">
        <f>M163</f>
        <v>0</v>
      </c>
      <c r="M164" s="680"/>
      <c r="N164" s="681"/>
      <c r="O164" s="682"/>
      <c r="P164" s="683"/>
      <c r="Q164" s="683"/>
      <c r="R164" s="679"/>
      <c r="S164" s="635"/>
      <c r="T164" s="636"/>
      <c r="U164" s="636"/>
      <c r="V164" s="636"/>
      <c r="W164" s="63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675">
        <f>IF($BI$3="４週",SUM(AA164:BB164),IF($BI$3="暦月",SUM(AA164:BE164),""))</f>
        <v>0</v>
      </c>
      <c r="BG164" s="676"/>
      <c r="BH164" s="677">
        <f>IF($BI$3="４週",BF164/4,IF($BI$3="暦月",(BF164/($BI$8/7)),""))</f>
        <v>0</v>
      </c>
      <c r="BI164" s="676"/>
      <c r="BJ164" s="672"/>
      <c r="BK164" s="673"/>
      <c r="BL164" s="673"/>
      <c r="BM164" s="673"/>
      <c r="BN164" s="674"/>
    </row>
    <row r="165" spans="2:66" ht="20.25" customHeight="1">
      <c r="B165" s="620">
        <f>B163+1</f>
        <v>75</v>
      </c>
      <c r="C165" s="638"/>
      <c r="D165" s="656"/>
      <c r="E165" s="657"/>
      <c r="F165" s="658"/>
      <c r="G165" s="670"/>
      <c r="H165" s="666"/>
      <c r="I165" s="163"/>
      <c r="J165" s="164"/>
      <c r="K165" s="163"/>
      <c r="L165" s="164"/>
      <c r="M165" s="660"/>
      <c r="N165" s="661"/>
      <c r="O165" s="664"/>
      <c r="P165" s="665"/>
      <c r="Q165" s="665"/>
      <c r="R165" s="666"/>
      <c r="S165" s="635"/>
      <c r="T165" s="636"/>
      <c r="U165" s="636"/>
      <c r="V165" s="636"/>
      <c r="W165" s="63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652"/>
      <c r="BG165" s="653"/>
      <c r="BH165" s="654"/>
      <c r="BI165" s="655"/>
      <c r="BJ165" s="643"/>
      <c r="BK165" s="644"/>
      <c r="BL165" s="644"/>
      <c r="BM165" s="644"/>
      <c r="BN165" s="645"/>
    </row>
    <row r="166" spans="2:66" ht="20.25" customHeight="1">
      <c r="B166" s="621"/>
      <c r="C166" s="639"/>
      <c r="D166" s="659"/>
      <c r="E166" s="657"/>
      <c r="F166" s="658"/>
      <c r="G166" s="678"/>
      <c r="H166" s="679"/>
      <c r="I166" s="207"/>
      <c r="J166" s="208">
        <f>G165</f>
        <v>0</v>
      </c>
      <c r="K166" s="207"/>
      <c r="L166" s="208">
        <f>M165</f>
        <v>0</v>
      </c>
      <c r="M166" s="680"/>
      <c r="N166" s="681"/>
      <c r="O166" s="682"/>
      <c r="P166" s="683"/>
      <c r="Q166" s="683"/>
      <c r="R166" s="679"/>
      <c r="S166" s="635"/>
      <c r="T166" s="636"/>
      <c r="U166" s="636"/>
      <c r="V166" s="636"/>
      <c r="W166" s="63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675">
        <f>IF($BI$3="４週",SUM(AA166:BB166),IF($BI$3="暦月",SUM(AA166:BE166),""))</f>
        <v>0</v>
      </c>
      <c r="BG166" s="676"/>
      <c r="BH166" s="677">
        <f>IF($BI$3="４週",BF166/4,IF($BI$3="暦月",(BF166/($BI$8/7)),""))</f>
        <v>0</v>
      </c>
      <c r="BI166" s="676"/>
      <c r="BJ166" s="672"/>
      <c r="BK166" s="673"/>
      <c r="BL166" s="673"/>
      <c r="BM166" s="673"/>
      <c r="BN166" s="674"/>
    </row>
    <row r="167" spans="2:66" ht="20.25" customHeight="1">
      <c r="B167" s="620">
        <f>B165+1</f>
        <v>76</v>
      </c>
      <c r="C167" s="638"/>
      <c r="D167" s="656"/>
      <c r="E167" s="657"/>
      <c r="F167" s="658"/>
      <c r="G167" s="670"/>
      <c r="H167" s="666"/>
      <c r="I167" s="163"/>
      <c r="J167" s="164"/>
      <c r="K167" s="163"/>
      <c r="L167" s="164"/>
      <c r="M167" s="660"/>
      <c r="N167" s="661"/>
      <c r="O167" s="664"/>
      <c r="P167" s="665"/>
      <c r="Q167" s="665"/>
      <c r="R167" s="666"/>
      <c r="S167" s="635"/>
      <c r="T167" s="636"/>
      <c r="U167" s="636"/>
      <c r="V167" s="636"/>
      <c r="W167" s="63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652"/>
      <c r="BG167" s="653"/>
      <c r="BH167" s="654"/>
      <c r="BI167" s="655"/>
      <c r="BJ167" s="643"/>
      <c r="BK167" s="644"/>
      <c r="BL167" s="644"/>
      <c r="BM167" s="644"/>
      <c r="BN167" s="645"/>
    </row>
    <row r="168" spans="2:66" ht="20.25" customHeight="1">
      <c r="B168" s="621"/>
      <c r="C168" s="639"/>
      <c r="D168" s="659"/>
      <c r="E168" s="657"/>
      <c r="F168" s="658"/>
      <c r="G168" s="678"/>
      <c r="H168" s="679"/>
      <c r="I168" s="207"/>
      <c r="J168" s="208">
        <f>G167</f>
        <v>0</v>
      </c>
      <c r="K168" s="207"/>
      <c r="L168" s="208">
        <f>M167</f>
        <v>0</v>
      </c>
      <c r="M168" s="680"/>
      <c r="N168" s="681"/>
      <c r="O168" s="682"/>
      <c r="P168" s="683"/>
      <c r="Q168" s="683"/>
      <c r="R168" s="679"/>
      <c r="S168" s="635"/>
      <c r="T168" s="636"/>
      <c r="U168" s="636"/>
      <c r="V168" s="636"/>
      <c r="W168" s="63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675">
        <f>IF($BI$3="４週",SUM(AA168:BB168),IF($BI$3="暦月",SUM(AA168:BE168),""))</f>
        <v>0</v>
      </c>
      <c r="BG168" s="676"/>
      <c r="BH168" s="677">
        <f>IF($BI$3="４週",BF168/4,IF($BI$3="暦月",(BF168/($BI$8/7)),""))</f>
        <v>0</v>
      </c>
      <c r="BI168" s="676"/>
      <c r="BJ168" s="672"/>
      <c r="BK168" s="673"/>
      <c r="BL168" s="673"/>
      <c r="BM168" s="673"/>
      <c r="BN168" s="674"/>
    </row>
    <row r="169" spans="2:66" ht="20.25" customHeight="1">
      <c r="B169" s="620">
        <f>B167+1</f>
        <v>77</v>
      </c>
      <c r="C169" s="638"/>
      <c r="D169" s="656"/>
      <c r="E169" s="657"/>
      <c r="F169" s="658"/>
      <c r="G169" s="670"/>
      <c r="H169" s="666"/>
      <c r="I169" s="163"/>
      <c r="J169" s="164"/>
      <c r="K169" s="163"/>
      <c r="L169" s="164"/>
      <c r="M169" s="660"/>
      <c r="N169" s="661"/>
      <c r="O169" s="664"/>
      <c r="P169" s="665"/>
      <c r="Q169" s="665"/>
      <c r="R169" s="666"/>
      <c r="S169" s="635"/>
      <c r="T169" s="636"/>
      <c r="U169" s="636"/>
      <c r="V169" s="636"/>
      <c r="W169" s="63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652"/>
      <c r="BG169" s="653"/>
      <c r="BH169" s="654"/>
      <c r="BI169" s="655"/>
      <c r="BJ169" s="643"/>
      <c r="BK169" s="644"/>
      <c r="BL169" s="644"/>
      <c r="BM169" s="644"/>
      <c r="BN169" s="645"/>
    </row>
    <row r="170" spans="2:66" ht="20.25" customHeight="1">
      <c r="B170" s="621"/>
      <c r="C170" s="639"/>
      <c r="D170" s="659"/>
      <c r="E170" s="657"/>
      <c r="F170" s="658"/>
      <c r="G170" s="678"/>
      <c r="H170" s="679"/>
      <c r="I170" s="207"/>
      <c r="J170" s="208">
        <f>G169</f>
        <v>0</v>
      </c>
      <c r="K170" s="207"/>
      <c r="L170" s="208">
        <f>M169</f>
        <v>0</v>
      </c>
      <c r="M170" s="680"/>
      <c r="N170" s="681"/>
      <c r="O170" s="682"/>
      <c r="P170" s="683"/>
      <c r="Q170" s="683"/>
      <c r="R170" s="679"/>
      <c r="S170" s="635"/>
      <c r="T170" s="636"/>
      <c r="U170" s="636"/>
      <c r="V170" s="636"/>
      <c r="W170" s="63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675">
        <f>IF($BI$3="４週",SUM(AA170:BB170),IF($BI$3="暦月",SUM(AA170:BE170),""))</f>
        <v>0</v>
      </c>
      <c r="BG170" s="676"/>
      <c r="BH170" s="677">
        <f>IF($BI$3="４週",BF170/4,IF($BI$3="暦月",(BF170/($BI$8/7)),""))</f>
        <v>0</v>
      </c>
      <c r="BI170" s="676"/>
      <c r="BJ170" s="672"/>
      <c r="BK170" s="673"/>
      <c r="BL170" s="673"/>
      <c r="BM170" s="673"/>
      <c r="BN170" s="674"/>
    </row>
    <row r="171" spans="2:66" ht="20.25" customHeight="1">
      <c r="B171" s="620">
        <f>B169+1</f>
        <v>78</v>
      </c>
      <c r="C171" s="638"/>
      <c r="D171" s="656"/>
      <c r="E171" s="657"/>
      <c r="F171" s="658"/>
      <c r="G171" s="670"/>
      <c r="H171" s="666"/>
      <c r="I171" s="163"/>
      <c r="J171" s="164"/>
      <c r="K171" s="163"/>
      <c r="L171" s="164"/>
      <c r="M171" s="660"/>
      <c r="N171" s="661"/>
      <c r="O171" s="664"/>
      <c r="P171" s="665"/>
      <c r="Q171" s="665"/>
      <c r="R171" s="666"/>
      <c r="S171" s="635"/>
      <c r="T171" s="636"/>
      <c r="U171" s="636"/>
      <c r="V171" s="636"/>
      <c r="W171" s="63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652"/>
      <c r="BG171" s="653"/>
      <c r="BH171" s="654"/>
      <c r="BI171" s="655"/>
      <c r="BJ171" s="643"/>
      <c r="BK171" s="644"/>
      <c r="BL171" s="644"/>
      <c r="BM171" s="644"/>
      <c r="BN171" s="645"/>
    </row>
    <row r="172" spans="2:66" ht="20.25" customHeight="1">
      <c r="B172" s="621"/>
      <c r="C172" s="639"/>
      <c r="D172" s="659"/>
      <c r="E172" s="657"/>
      <c r="F172" s="658"/>
      <c r="G172" s="678"/>
      <c r="H172" s="679"/>
      <c r="I172" s="207"/>
      <c r="J172" s="208">
        <f>G171</f>
        <v>0</v>
      </c>
      <c r="K172" s="207"/>
      <c r="L172" s="208">
        <f>M171</f>
        <v>0</v>
      </c>
      <c r="M172" s="680"/>
      <c r="N172" s="681"/>
      <c r="O172" s="682"/>
      <c r="P172" s="683"/>
      <c r="Q172" s="683"/>
      <c r="R172" s="679"/>
      <c r="S172" s="635"/>
      <c r="T172" s="636"/>
      <c r="U172" s="636"/>
      <c r="V172" s="636"/>
      <c r="W172" s="63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675">
        <f>IF($BI$3="４週",SUM(AA172:BB172),IF($BI$3="暦月",SUM(AA172:BE172),""))</f>
        <v>0</v>
      </c>
      <c r="BG172" s="676"/>
      <c r="BH172" s="677">
        <f>IF($BI$3="４週",BF172/4,IF($BI$3="暦月",(BF172/($BI$8/7)),""))</f>
        <v>0</v>
      </c>
      <c r="BI172" s="676"/>
      <c r="BJ172" s="672"/>
      <c r="BK172" s="673"/>
      <c r="BL172" s="673"/>
      <c r="BM172" s="673"/>
      <c r="BN172" s="674"/>
    </row>
    <row r="173" spans="2:66" ht="20.25" customHeight="1">
      <c r="B173" s="620">
        <f>B171+1</f>
        <v>79</v>
      </c>
      <c r="C173" s="638"/>
      <c r="D173" s="656"/>
      <c r="E173" s="657"/>
      <c r="F173" s="658"/>
      <c r="G173" s="670"/>
      <c r="H173" s="666"/>
      <c r="I173" s="163"/>
      <c r="J173" s="164"/>
      <c r="K173" s="163"/>
      <c r="L173" s="164"/>
      <c r="M173" s="660"/>
      <c r="N173" s="661"/>
      <c r="O173" s="664"/>
      <c r="P173" s="665"/>
      <c r="Q173" s="665"/>
      <c r="R173" s="666"/>
      <c r="S173" s="635"/>
      <c r="T173" s="636"/>
      <c r="U173" s="636"/>
      <c r="V173" s="636"/>
      <c r="W173" s="63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652"/>
      <c r="BG173" s="653"/>
      <c r="BH173" s="654"/>
      <c r="BI173" s="655"/>
      <c r="BJ173" s="643"/>
      <c r="BK173" s="644"/>
      <c r="BL173" s="644"/>
      <c r="BM173" s="644"/>
      <c r="BN173" s="645"/>
    </row>
    <row r="174" spans="2:66" ht="20.25" customHeight="1">
      <c r="B174" s="621"/>
      <c r="C174" s="639"/>
      <c r="D174" s="659"/>
      <c r="E174" s="657"/>
      <c r="F174" s="658"/>
      <c r="G174" s="678"/>
      <c r="H174" s="679"/>
      <c r="I174" s="207"/>
      <c r="J174" s="208">
        <f>G173</f>
        <v>0</v>
      </c>
      <c r="K174" s="207"/>
      <c r="L174" s="208">
        <f>M173</f>
        <v>0</v>
      </c>
      <c r="M174" s="680"/>
      <c r="N174" s="681"/>
      <c r="O174" s="682"/>
      <c r="P174" s="683"/>
      <c r="Q174" s="683"/>
      <c r="R174" s="679"/>
      <c r="S174" s="635"/>
      <c r="T174" s="636"/>
      <c r="U174" s="636"/>
      <c r="V174" s="636"/>
      <c r="W174" s="63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675">
        <f>IF($BI$3="４週",SUM(AA174:BB174),IF($BI$3="暦月",SUM(AA174:BE174),""))</f>
        <v>0</v>
      </c>
      <c r="BG174" s="676"/>
      <c r="BH174" s="677">
        <f>IF($BI$3="４週",BF174/4,IF($BI$3="暦月",(BF174/($BI$8/7)),""))</f>
        <v>0</v>
      </c>
      <c r="BI174" s="676"/>
      <c r="BJ174" s="672"/>
      <c r="BK174" s="673"/>
      <c r="BL174" s="673"/>
      <c r="BM174" s="673"/>
      <c r="BN174" s="674"/>
    </row>
    <row r="175" spans="2:66" ht="20.25" customHeight="1">
      <c r="B175" s="620">
        <f>B173+1</f>
        <v>80</v>
      </c>
      <c r="C175" s="638"/>
      <c r="D175" s="656"/>
      <c r="E175" s="657"/>
      <c r="F175" s="658"/>
      <c r="G175" s="670"/>
      <c r="H175" s="666"/>
      <c r="I175" s="163"/>
      <c r="J175" s="164"/>
      <c r="K175" s="163"/>
      <c r="L175" s="164"/>
      <c r="M175" s="660"/>
      <c r="N175" s="661"/>
      <c r="O175" s="664"/>
      <c r="P175" s="665"/>
      <c r="Q175" s="665"/>
      <c r="R175" s="666"/>
      <c r="S175" s="635"/>
      <c r="T175" s="636"/>
      <c r="U175" s="636"/>
      <c r="V175" s="636"/>
      <c r="W175" s="63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652"/>
      <c r="BG175" s="653"/>
      <c r="BH175" s="654"/>
      <c r="BI175" s="655"/>
      <c r="BJ175" s="643"/>
      <c r="BK175" s="644"/>
      <c r="BL175" s="644"/>
      <c r="BM175" s="644"/>
      <c r="BN175" s="645"/>
    </row>
    <row r="176" spans="2:66" ht="20.25" customHeight="1">
      <c r="B176" s="621"/>
      <c r="C176" s="639"/>
      <c r="D176" s="659"/>
      <c r="E176" s="657"/>
      <c r="F176" s="658"/>
      <c r="G176" s="678"/>
      <c r="H176" s="679"/>
      <c r="I176" s="207"/>
      <c r="J176" s="208">
        <f>G175</f>
        <v>0</v>
      </c>
      <c r="K176" s="207"/>
      <c r="L176" s="208">
        <f>M175</f>
        <v>0</v>
      </c>
      <c r="M176" s="680"/>
      <c r="N176" s="681"/>
      <c r="O176" s="682"/>
      <c r="P176" s="683"/>
      <c r="Q176" s="683"/>
      <c r="R176" s="679"/>
      <c r="S176" s="635"/>
      <c r="T176" s="636"/>
      <c r="U176" s="636"/>
      <c r="V176" s="636"/>
      <c r="W176" s="63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675">
        <f>IF($BI$3="４週",SUM(AA176:BB176),IF($BI$3="暦月",SUM(AA176:BE176),""))</f>
        <v>0</v>
      </c>
      <c r="BG176" s="676"/>
      <c r="BH176" s="677">
        <f>IF($BI$3="４週",BF176/4,IF($BI$3="暦月",(BF176/($BI$8/7)),""))</f>
        <v>0</v>
      </c>
      <c r="BI176" s="676"/>
      <c r="BJ176" s="672"/>
      <c r="BK176" s="673"/>
      <c r="BL176" s="673"/>
      <c r="BM176" s="673"/>
      <c r="BN176" s="674"/>
    </row>
    <row r="177" spans="2:66" ht="20.25" customHeight="1">
      <c r="B177" s="620">
        <f>B175+1</f>
        <v>81</v>
      </c>
      <c r="C177" s="638"/>
      <c r="D177" s="656"/>
      <c r="E177" s="657"/>
      <c r="F177" s="658"/>
      <c r="G177" s="670"/>
      <c r="H177" s="666"/>
      <c r="I177" s="163"/>
      <c r="J177" s="164"/>
      <c r="K177" s="163"/>
      <c r="L177" s="164"/>
      <c r="M177" s="660"/>
      <c r="N177" s="661"/>
      <c r="O177" s="664"/>
      <c r="P177" s="665"/>
      <c r="Q177" s="665"/>
      <c r="R177" s="666"/>
      <c r="S177" s="635"/>
      <c r="T177" s="636"/>
      <c r="U177" s="636"/>
      <c r="V177" s="636"/>
      <c r="W177" s="63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652"/>
      <c r="BG177" s="653"/>
      <c r="BH177" s="654"/>
      <c r="BI177" s="655"/>
      <c r="BJ177" s="643"/>
      <c r="BK177" s="644"/>
      <c r="BL177" s="644"/>
      <c r="BM177" s="644"/>
      <c r="BN177" s="645"/>
    </row>
    <row r="178" spans="2:66" ht="20.25" customHeight="1">
      <c r="B178" s="621"/>
      <c r="C178" s="639"/>
      <c r="D178" s="659"/>
      <c r="E178" s="657"/>
      <c r="F178" s="658"/>
      <c r="G178" s="678"/>
      <c r="H178" s="679"/>
      <c r="I178" s="207"/>
      <c r="J178" s="208">
        <f>G177</f>
        <v>0</v>
      </c>
      <c r="K178" s="207"/>
      <c r="L178" s="208">
        <f>M177</f>
        <v>0</v>
      </c>
      <c r="M178" s="680"/>
      <c r="N178" s="681"/>
      <c r="O178" s="682"/>
      <c r="P178" s="683"/>
      <c r="Q178" s="683"/>
      <c r="R178" s="679"/>
      <c r="S178" s="635"/>
      <c r="T178" s="636"/>
      <c r="U178" s="636"/>
      <c r="V178" s="636"/>
      <c r="W178" s="63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675">
        <f>IF($BI$3="４週",SUM(AA178:BB178),IF($BI$3="暦月",SUM(AA178:BE178),""))</f>
        <v>0</v>
      </c>
      <c r="BG178" s="676"/>
      <c r="BH178" s="677">
        <f>IF($BI$3="４週",BF178/4,IF($BI$3="暦月",(BF178/($BI$8/7)),""))</f>
        <v>0</v>
      </c>
      <c r="BI178" s="676"/>
      <c r="BJ178" s="672"/>
      <c r="BK178" s="673"/>
      <c r="BL178" s="673"/>
      <c r="BM178" s="673"/>
      <c r="BN178" s="674"/>
    </row>
    <row r="179" spans="2:66" ht="20.25" customHeight="1">
      <c r="B179" s="620">
        <f>B177+1</f>
        <v>82</v>
      </c>
      <c r="C179" s="638"/>
      <c r="D179" s="656"/>
      <c r="E179" s="657"/>
      <c r="F179" s="658"/>
      <c r="G179" s="670"/>
      <c r="H179" s="666"/>
      <c r="I179" s="163"/>
      <c r="J179" s="164"/>
      <c r="K179" s="163"/>
      <c r="L179" s="164"/>
      <c r="M179" s="660"/>
      <c r="N179" s="661"/>
      <c r="O179" s="664"/>
      <c r="P179" s="665"/>
      <c r="Q179" s="665"/>
      <c r="R179" s="666"/>
      <c r="S179" s="635"/>
      <c r="T179" s="636"/>
      <c r="U179" s="636"/>
      <c r="V179" s="636"/>
      <c r="W179" s="63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652"/>
      <c r="BG179" s="653"/>
      <c r="BH179" s="654"/>
      <c r="BI179" s="655"/>
      <c r="BJ179" s="643"/>
      <c r="BK179" s="644"/>
      <c r="BL179" s="644"/>
      <c r="BM179" s="644"/>
      <c r="BN179" s="645"/>
    </row>
    <row r="180" spans="2:66" ht="20.25" customHeight="1">
      <c r="B180" s="621"/>
      <c r="C180" s="639"/>
      <c r="D180" s="659"/>
      <c r="E180" s="657"/>
      <c r="F180" s="658"/>
      <c r="G180" s="678"/>
      <c r="H180" s="679"/>
      <c r="I180" s="207"/>
      <c r="J180" s="208">
        <f>G179</f>
        <v>0</v>
      </c>
      <c r="K180" s="207"/>
      <c r="L180" s="208">
        <f>M179</f>
        <v>0</v>
      </c>
      <c r="M180" s="680"/>
      <c r="N180" s="681"/>
      <c r="O180" s="682"/>
      <c r="P180" s="683"/>
      <c r="Q180" s="683"/>
      <c r="R180" s="679"/>
      <c r="S180" s="635"/>
      <c r="T180" s="636"/>
      <c r="U180" s="636"/>
      <c r="V180" s="636"/>
      <c r="W180" s="63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675">
        <f>IF($BI$3="４週",SUM(AA180:BB180),IF($BI$3="暦月",SUM(AA180:BE180),""))</f>
        <v>0</v>
      </c>
      <c r="BG180" s="676"/>
      <c r="BH180" s="677">
        <f>IF($BI$3="４週",BF180/4,IF($BI$3="暦月",(BF180/($BI$8/7)),""))</f>
        <v>0</v>
      </c>
      <c r="BI180" s="676"/>
      <c r="BJ180" s="672"/>
      <c r="BK180" s="673"/>
      <c r="BL180" s="673"/>
      <c r="BM180" s="673"/>
      <c r="BN180" s="674"/>
    </row>
    <row r="181" spans="2:66" ht="20.25" customHeight="1">
      <c r="B181" s="620">
        <f>B179+1</f>
        <v>83</v>
      </c>
      <c r="C181" s="638"/>
      <c r="D181" s="656"/>
      <c r="E181" s="657"/>
      <c r="F181" s="658"/>
      <c r="G181" s="670"/>
      <c r="H181" s="666"/>
      <c r="I181" s="163"/>
      <c r="J181" s="164"/>
      <c r="K181" s="163"/>
      <c r="L181" s="164"/>
      <c r="M181" s="660"/>
      <c r="N181" s="661"/>
      <c r="O181" s="664"/>
      <c r="P181" s="665"/>
      <c r="Q181" s="665"/>
      <c r="R181" s="666"/>
      <c r="S181" s="635"/>
      <c r="T181" s="636"/>
      <c r="U181" s="636"/>
      <c r="V181" s="636"/>
      <c r="W181" s="63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652"/>
      <c r="BG181" s="653"/>
      <c r="BH181" s="654"/>
      <c r="BI181" s="655"/>
      <c r="BJ181" s="643"/>
      <c r="BK181" s="644"/>
      <c r="BL181" s="644"/>
      <c r="BM181" s="644"/>
      <c r="BN181" s="645"/>
    </row>
    <row r="182" spans="2:66" ht="20.25" customHeight="1">
      <c r="B182" s="621"/>
      <c r="C182" s="639"/>
      <c r="D182" s="659"/>
      <c r="E182" s="657"/>
      <c r="F182" s="658"/>
      <c r="G182" s="678"/>
      <c r="H182" s="679"/>
      <c r="I182" s="207"/>
      <c r="J182" s="208">
        <f>G181</f>
        <v>0</v>
      </c>
      <c r="K182" s="207"/>
      <c r="L182" s="208">
        <f>M181</f>
        <v>0</v>
      </c>
      <c r="M182" s="680"/>
      <c r="N182" s="681"/>
      <c r="O182" s="682"/>
      <c r="P182" s="683"/>
      <c r="Q182" s="683"/>
      <c r="R182" s="679"/>
      <c r="S182" s="635"/>
      <c r="T182" s="636"/>
      <c r="U182" s="636"/>
      <c r="V182" s="636"/>
      <c r="W182" s="63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675">
        <f>IF($BI$3="４週",SUM(AA182:BB182),IF($BI$3="暦月",SUM(AA182:BE182),""))</f>
        <v>0</v>
      </c>
      <c r="BG182" s="676"/>
      <c r="BH182" s="677">
        <f>IF($BI$3="４週",BF182/4,IF($BI$3="暦月",(BF182/($BI$8/7)),""))</f>
        <v>0</v>
      </c>
      <c r="BI182" s="676"/>
      <c r="BJ182" s="672"/>
      <c r="BK182" s="673"/>
      <c r="BL182" s="673"/>
      <c r="BM182" s="673"/>
      <c r="BN182" s="674"/>
    </row>
    <row r="183" spans="2:66" ht="20.25" customHeight="1">
      <c r="B183" s="620">
        <f>B181+1</f>
        <v>84</v>
      </c>
      <c r="C183" s="638"/>
      <c r="D183" s="656"/>
      <c r="E183" s="657"/>
      <c r="F183" s="658"/>
      <c r="G183" s="670"/>
      <c r="H183" s="666"/>
      <c r="I183" s="163"/>
      <c r="J183" s="164"/>
      <c r="K183" s="163"/>
      <c r="L183" s="164"/>
      <c r="M183" s="660"/>
      <c r="N183" s="661"/>
      <c r="O183" s="664"/>
      <c r="P183" s="665"/>
      <c r="Q183" s="665"/>
      <c r="R183" s="666"/>
      <c r="S183" s="635"/>
      <c r="T183" s="636"/>
      <c r="U183" s="636"/>
      <c r="V183" s="636"/>
      <c r="W183" s="63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652"/>
      <c r="BG183" s="653"/>
      <c r="BH183" s="654"/>
      <c r="BI183" s="655"/>
      <c r="BJ183" s="643"/>
      <c r="BK183" s="644"/>
      <c r="BL183" s="644"/>
      <c r="BM183" s="644"/>
      <c r="BN183" s="645"/>
    </row>
    <row r="184" spans="2:66" ht="20.25" customHeight="1">
      <c r="B184" s="621"/>
      <c r="C184" s="639"/>
      <c r="D184" s="659"/>
      <c r="E184" s="657"/>
      <c r="F184" s="658"/>
      <c r="G184" s="678"/>
      <c r="H184" s="679"/>
      <c r="I184" s="207"/>
      <c r="J184" s="208">
        <f>G183</f>
        <v>0</v>
      </c>
      <c r="K184" s="207"/>
      <c r="L184" s="208">
        <f>M183</f>
        <v>0</v>
      </c>
      <c r="M184" s="680"/>
      <c r="N184" s="681"/>
      <c r="O184" s="682"/>
      <c r="P184" s="683"/>
      <c r="Q184" s="683"/>
      <c r="R184" s="679"/>
      <c r="S184" s="635"/>
      <c r="T184" s="636"/>
      <c r="U184" s="636"/>
      <c r="V184" s="636"/>
      <c r="W184" s="63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675">
        <f>IF($BI$3="４週",SUM(AA184:BB184),IF($BI$3="暦月",SUM(AA184:BE184),""))</f>
        <v>0</v>
      </c>
      <c r="BG184" s="676"/>
      <c r="BH184" s="677">
        <f>IF($BI$3="４週",BF184/4,IF($BI$3="暦月",(BF184/($BI$8/7)),""))</f>
        <v>0</v>
      </c>
      <c r="BI184" s="676"/>
      <c r="BJ184" s="672"/>
      <c r="BK184" s="673"/>
      <c r="BL184" s="673"/>
      <c r="BM184" s="673"/>
      <c r="BN184" s="674"/>
    </row>
    <row r="185" spans="2:66" ht="20.25" customHeight="1">
      <c r="B185" s="620">
        <f>B183+1</f>
        <v>85</v>
      </c>
      <c r="C185" s="638"/>
      <c r="D185" s="656"/>
      <c r="E185" s="657"/>
      <c r="F185" s="658"/>
      <c r="G185" s="670"/>
      <c r="H185" s="666"/>
      <c r="I185" s="163"/>
      <c r="J185" s="164"/>
      <c r="K185" s="163"/>
      <c r="L185" s="164"/>
      <c r="M185" s="660"/>
      <c r="N185" s="661"/>
      <c r="O185" s="664"/>
      <c r="P185" s="665"/>
      <c r="Q185" s="665"/>
      <c r="R185" s="666"/>
      <c r="S185" s="635"/>
      <c r="T185" s="636"/>
      <c r="U185" s="636"/>
      <c r="V185" s="636"/>
      <c r="W185" s="63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652"/>
      <c r="BG185" s="653"/>
      <c r="BH185" s="654"/>
      <c r="BI185" s="655"/>
      <c r="BJ185" s="643"/>
      <c r="BK185" s="644"/>
      <c r="BL185" s="644"/>
      <c r="BM185" s="644"/>
      <c r="BN185" s="645"/>
    </row>
    <row r="186" spans="2:66" ht="20.25" customHeight="1">
      <c r="B186" s="621"/>
      <c r="C186" s="639"/>
      <c r="D186" s="659"/>
      <c r="E186" s="657"/>
      <c r="F186" s="658"/>
      <c r="G186" s="678"/>
      <c r="H186" s="679"/>
      <c r="I186" s="207"/>
      <c r="J186" s="208">
        <f>G185</f>
        <v>0</v>
      </c>
      <c r="K186" s="207"/>
      <c r="L186" s="208">
        <f>M185</f>
        <v>0</v>
      </c>
      <c r="M186" s="680"/>
      <c r="N186" s="681"/>
      <c r="O186" s="682"/>
      <c r="P186" s="683"/>
      <c r="Q186" s="683"/>
      <c r="R186" s="679"/>
      <c r="S186" s="635"/>
      <c r="T186" s="636"/>
      <c r="U186" s="636"/>
      <c r="V186" s="636"/>
      <c r="W186" s="63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675">
        <f>IF($BI$3="４週",SUM(AA186:BB186),IF($BI$3="暦月",SUM(AA186:BE186),""))</f>
        <v>0</v>
      </c>
      <c r="BG186" s="676"/>
      <c r="BH186" s="677">
        <f>IF($BI$3="４週",BF186/4,IF($BI$3="暦月",(BF186/($BI$8/7)),""))</f>
        <v>0</v>
      </c>
      <c r="BI186" s="676"/>
      <c r="BJ186" s="672"/>
      <c r="BK186" s="673"/>
      <c r="BL186" s="673"/>
      <c r="BM186" s="673"/>
      <c r="BN186" s="674"/>
    </row>
    <row r="187" spans="2:66" ht="20.25" customHeight="1">
      <c r="B187" s="620">
        <f>B185+1</f>
        <v>86</v>
      </c>
      <c r="C187" s="638"/>
      <c r="D187" s="656"/>
      <c r="E187" s="657"/>
      <c r="F187" s="658"/>
      <c r="G187" s="670"/>
      <c r="H187" s="666"/>
      <c r="I187" s="163"/>
      <c r="J187" s="164"/>
      <c r="K187" s="163"/>
      <c r="L187" s="164"/>
      <c r="M187" s="660"/>
      <c r="N187" s="661"/>
      <c r="O187" s="664"/>
      <c r="P187" s="665"/>
      <c r="Q187" s="665"/>
      <c r="R187" s="666"/>
      <c r="S187" s="635"/>
      <c r="T187" s="636"/>
      <c r="U187" s="636"/>
      <c r="V187" s="636"/>
      <c r="W187" s="63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652"/>
      <c r="BG187" s="653"/>
      <c r="BH187" s="654"/>
      <c r="BI187" s="655"/>
      <c r="BJ187" s="643"/>
      <c r="BK187" s="644"/>
      <c r="BL187" s="644"/>
      <c r="BM187" s="644"/>
      <c r="BN187" s="645"/>
    </row>
    <row r="188" spans="2:66" ht="20.25" customHeight="1">
      <c r="B188" s="621"/>
      <c r="C188" s="639"/>
      <c r="D188" s="659"/>
      <c r="E188" s="657"/>
      <c r="F188" s="658"/>
      <c r="G188" s="678"/>
      <c r="H188" s="679"/>
      <c r="I188" s="207"/>
      <c r="J188" s="208">
        <f>G187</f>
        <v>0</v>
      </c>
      <c r="K188" s="207"/>
      <c r="L188" s="208">
        <f>M187</f>
        <v>0</v>
      </c>
      <c r="M188" s="680"/>
      <c r="N188" s="681"/>
      <c r="O188" s="682"/>
      <c r="P188" s="683"/>
      <c r="Q188" s="683"/>
      <c r="R188" s="679"/>
      <c r="S188" s="635"/>
      <c r="T188" s="636"/>
      <c r="U188" s="636"/>
      <c r="V188" s="636"/>
      <c r="W188" s="63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675">
        <f>IF($BI$3="４週",SUM(AA188:BB188),IF($BI$3="暦月",SUM(AA188:BE188),""))</f>
        <v>0</v>
      </c>
      <c r="BG188" s="676"/>
      <c r="BH188" s="677">
        <f>IF($BI$3="４週",BF188/4,IF($BI$3="暦月",(BF188/($BI$8/7)),""))</f>
        <v>0</v>
      </c>
      <c r="BI188" s="676"/>
      <c r="BJ188" s="672"/>
      <c r="BK188" s="673"/>
      <c r="BL188" s="673"/>
      <c r="BM188" s="673"/>
      <c r="BN188" s="674"/>
    </row>
    <row r="189" spans="2:66" ht="20.25" customHeight="1">
      <c r="B189" s="620">
        <f>B187+1</f>
        <v>87</v>
      </c>
      <c r="C189" s="638"/>
      <c r="D189" s="656"/>
      <c r="E189" s="657"/>
      <c r="F189" s="658"/>
      <c r="G189" s="670"/>
      <c r="H189" s="666"/>
      <c r="I189" s="163"/>
      <c r="J189" s="164"/>
      <c r="K189" s="163"/>
      <c r="L189" s="164"/>
      <c r="M189" s="660"/>
      <c r="N189" s="661"/>
      <c r="O189" s="664"/>
      <c r="P189" s="665"/>
      <c r="Q189" s="665"/>
      <c r="R189" s="666"/>
      <c r="S189" s="635"/>
      <c r="T189" s="636"/>
      <c r="U189" s="636"/>
      <c r="V189" s="636"/>
      <c r="W189" s="63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652"/>
      <c r="BG189" s="653"/>
      <c r="BH189" s="654"/>
      <c r="BI189" s="655"/>
      <c r="BJ189" s="643"/>
      <c r="BK189" s="644"/>
      <c r="BL189" s="644"/>
      <c r="BM189" s="644"/>
      <c r="BN189" s="645"/>
    </row>
    <row r="190" spans="2:66" ht="20.25" customHeight="1">
      <c r="B190" s="621"/>
      <c r="C190" s="639"/>
      <c r="D190" s="659"/>
      <c r="E190" s="657"/>
      <c r="F190" s="658"/>
      <c r="G190" s="678"/>
      <c r="H190" s="679"/>
      <c r="I190" s="207"/>
      <c r="J190" s="208">
        <f>G189</f>
        <v>0</v>
      </c>
      <c r="K190" s="207"/>
      <c r="L190" s="208">
        <f>M189</f>
        <v>0</v>
      </c>
      <c r="M190" s="680"/>
      <c r="N190" s="681"/>
      <c r="O190" s="682"/>
      <c r="P190" s="683"/>
      <c r="Q190" s="683"/>
      <c r="R190" s="679"/>
      <c r="S190" s="635"/>
      <c r="T190" s="636"/>
      <c r="U190" s="636"/>
      <c r="V190" s="636"/>
      <c r="W190" s="63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675">
        <f>IF($BI$3="４週",SUM(AA190:BB190),IF($BI$3="暦月",SUM(AA190:BE190),""))</f>
        <v>0</v>
      </c>
      <c r="BG190" s="676"/>
      <c r="BH190" s="677">
        <f>IF($BI$3="４週",BF190/4,IF($BI$3="暦月",(BF190/($BI$8/7)),""))</f>
        <v>0</v>
      </c>
      <c r="BI190" s="676"/>
      <c r="BJ190" s="672"/>
      <c r="BK190" s="673"/>
      <c r="BL190" s="673"/>
      <c r="BM190" s="673"/>
      <c r="BN190" s="674"/>
    </row>
    <row r="191" spans="2:66" ht="20.25" customHeight="1">
      <c r="B191" s="620">
        <f>B189+1</f>
        <v>88</v>
      </c>
      <c r="C191" s="638"/>
      <c r="D191" s="656"/>
      <c r="E191" s="657"/>
      <c r="F191" s="658"/>
      <c r="G191" s="670"/>
      <c r="H191" s="666"/>
      <c r="I191" s="163"/>
      <c r="J191" s="164"/>
      <c r="K191" s="163"/>
      <c r="L191" s="164"/>
      <c r="M191" s="660"/>
      <c r="N191" s="661"/>
      <c r="O191" s="664"/>
      <c r="P191" s="665"/>
      <c r="Q191" s="665"/>
      <c r="R191" s="666"/>
      <c r="S191" s="635"/>
      <c r="T191" s="636"/>
      <c r="U191" s="636"/>
      <c r="V191" s="636"/>
      <c r="W191" s="63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652"/>
      <c r="BG191" s="653"/>
      <c r="BH191" s="654"/>
      <c r="BI191" s="655"/>
      <c r="BJ191" s="643"/>
      <c r="BK191" s="644"/>
      <c r="BL191" s="644"/>
      <c r="BM191" s="644"/>
      <c r="BN191" s="645"/>
    </row>
    <row r="192" spans="2:66" ht="20.25" customHeight="1">
      <c r="B192" s="621"/>
      <c r="C192" s="639"/>
      <c r="D192" s="659"/>
      <c r="E192" s="657"/>
      <c r="F192" s="658"/>
      <c r="G192" s="678"/>
      <c r="H192" s="679"/>
      <c r="I192" s="207"/>
      <c r="J192" s="208">
        <f>G191</f>
        <v>0</v>
      </c>
      <c r="K192" s="207"/>
      <c r="L192" s="208">
        <f>M191</f>
        <v>0</v>
      </c>
      <c r="M192" s="680"/>
      <c r="N192" s="681"/>
      <c r="O192" s="682"/>
      <c r="P192" s="683"/>
      <c r="Q192" s="683"/>
      <c r="R192" s="679"/>
      <c r="S192" s="635"/>
      <c r="T192" s="636"/>
      <c r="U192" s="636"/>
      <c r="V192" s="636"/>
      <c r="W192" s="63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675">
        <f>IF($BI$3="４週",SUM(AA192:BB192),IF($BI$3="暦月",SUM(AA192:BE192),""))</f>
        <v>0</v>
      </c>
      <c r="BG192" s="676"/>
      <c r="BH192" s="677">
        <f>IF($BI$3="４週",BF192/4,IF($BI$3="暦月",(BF192/($BI$8/7)),""))</f>
        <v>0</v>
      </c>
      <c r="BI192" s="676"/>
      <c r="BJ192" s="672"/>
      <c r="BK192" s="673"/>
      <c r="BL192" s="673"/>
      <c r="BM192" s="673"/>
      <c r="BN192" s="674"/>
    </row>
    <row r="193" spans="2:66" ht="20.25" customHeight="1">
      <c r="B193" s="620">
        <f>B191+1</f>
        <v>89</v>
      </c>
      <c r="C193" s="638"/>
      <c r="D193" s="656"/>
      <c r="E193" s="657"/>
      <c r="F193" s="658"/>
      <c r="G193" s="670"/>
      <c r="H193" s="666"/>
      <c r="I193" s="163"/>
      <c r="J193" s="164"/>
      <c r="K193" s="163"/>
      <c r="L193" s="164"/>
      <c r="M193" s="660"/>
      <c r="N193" s="661"/>
      <c r="O193" s="664"/>
      <c r="P193" s="665"/>
      <c r="Q193" s="665"/>
      <c r="R193" s="666"/>
      <c r="S193" s="635"/>
      <c r="T193" s="636"/>
      <c r="U193" s="636"/>
      <c r="V193" s="636"/>
      <c r="W193" s="63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652"/>
      <c r="BG193" s="653"/>
      <c r="BH193" s="654"/>
      <c r="BI193" s="655"/>
      <c r="BJ193" s="643"/>
      <c r="BK193" s="644"/>
      <c r="BL193" s="644"/>
      <c r="BM193" s="644"/>
      <c r="BN193" s="645"/>
    </row>
    <row r="194" spans="2:66" ht="20.25" customHeight="1">
      <c r="B194" s="621"/>
      <c r="C194" s="639"/>
      <c r="D194" s="659"/>
      <c r="E194" s="657"/>
      <c r="F194" s="658"/>
      <c r="G194" s="678"/>
      <c r="H194" s="679"/>
      <c r="I194" s="207"/>
      <c r="J194" s="208">
        <f>G193</f>
        <v>0</v>
      </c>
      <c r="K194" s="207"/>
      <c r="L194" s="208">
        <f>M193</f>
        <v>0</v>
      </c>
      <c r="M194" s="680"/>
      <c r="N194" s="681"/>
      <c r="O194" s="682"/>
      <c r="P194" s="683"/>
      <c r="Q194" s="683"/>
      <c r="R194" s="679"/>
      <c r="S194" s="635"/>
      <c r="T194" s="636"/>
      <c r="U194" s="636"/>
      <c r="V194" s="636"/>
      <c r="W194" s="63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675">
        <f>IF($BI$3="４週",SUM(AA194:BB194),IF($BI$3="暦月",SUM(AA194:BE194),""))</f>
        <v>0</v>
      </c>
      <c r="BG194" s="676"/>
      <c r="BH194" s="677">
        <f>IF($BI$3="４週",BF194/4,IF($BI$3="暦月",(BF194/($BI$8/7)),""))</f>
        <v>0</v>
      </c>
      <c r="BI194" s="676"/>
      <c r="BJ194" s="672"/>
      <c r="BK194" s="673"/>
      <c r="BL194" s="673"/>
      <c r="BM194" s="673"/>
      <c r="BN194" s="674"/>
    </row>
    <row r="195" spans="2:66" ht="20.25" customHeight="1">
      <c r="B195" s="620">
        <f>B193+1</f>
        <v>90</v>
      </c>
      <c r="C195" s="638"/>
      <c r="D195" s="656"/>
      <c r="E195" s="657"/>
      <c r="F195" s="658"/>
      <c r="G195" s="670"/>
      <c r="H195" s="666"/>
      <c r="I195" s="163"/>
      <c r="J195" s="164"/>
      <c r="K195" s="163"/>
      <c r="L195" s="164"/>
      <c r="M195" s="660"/>
      <c r="N195" s="661"/>
      <c r="O195" s="664"/>
      <c r="P195" s="665"/>
      <c r="Q195" s="665"/>
      <c r="R195" s="666"/>
      <c r="S195" s="635"/>
      <c r="T195" s="636"/>
      <c r="U195" s="636"/>
      <c r="V195" s="636"/>
      <c r="W195" s="63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652"/>
      <c r="BG195" s="653"/>
      <c r="BH195" s="654"/>
      <c r="BI195" s="655"/>
      <c r="BJ195" s="643"/>
      <c r="BK195" s="644"/>
      <c r="BL195" s="644"/>
      <c r="BM195" s="644"/>
      <c r="BN195" s="645"/>
    </row>
    <row r="196" spans="2:66" ht="20.25" customHeight="1">
      <c r="B196" s="621"/>
      <c r="C196" s="639"/>
      <c r="D196" s="659"/>
      <c r="E196" s="657"/>
      <c r="F196" s="658"/>
      <c r="G196" s="678"/>
      <c r="H196" s="679"/>
      <c r="I196" s="207"/>
      <c r="J196" s="208">
        <f>G195</f>
        <v>0</v>
      </c>
      <c r="K196" s="207"/>
      <c r="L196" s="208">
        <f>M195</f>
        <v>0</v>
      </c>
      <c r="M196" s="680"/>
      <c r="N196" s="681"/>
      <c r="O196" s="682"/>
      <c r="P196" s="683"/>
      <c r="Q196" s="683"/>
      <c r="R196" s="679"/>
      <c r="S196" s="635"/>
      <c r="T196" s="636"/>
      <c r="U196" s="636"/>
      <c r="V196" s="636"/>
      <c r="W196" s="63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675">
        <f>IF($BI$3="４週",SUM(AA196:BB196),IF($BI$3="暦月",SUM(AA196:BE196),""))</f>
        <v>0</v>
      </c>
      <c r="BG196" s="676"/>
      <c r="BH196" s="677">
        <f>IF($BI$3="４週",BF196/4,IF($BI$3="暦月",(BF196/($BI$8/7)),""))</f>
        <v>0</v>
      </c>
      <c r="BI196" s="676"/>
      <c r="BJ196" s="672"/>
      <c r="BK196" s="673"/>
      <c r="BL196" s="673"/>
      <c r="BM196" s="673"/>
      <c r="BN196" s="674"/>
    </row>
    <row r="197" spans="2:66" ht="20.25" customHeight="1">
      <c r="B197" s="620">
        <f>B195+1</f>
        <v>91</v>
      </c>
      <c r="C197" s="638"/>
      <c r="D197" s="656"/>
      <c r="E197" s="657"/>
      <c r="F197" s="658"/>
      <c r="G197" s="670"/>
      <c r="H197" s="666"/>
      <c r="I197" s="163"/>
      <c r="J197" s="164"/>
      <c r="K197" s="163"/>
      <c r="L197" s="164"/>
      <c r="M197" s="660"/>
      <c r="N197" s="661"/>
      <c r="O197" s="664"/>
      <c r="P197" s="665"/>
      <c r="Q197" s="665"/>
      <c r="R197" s="666"/>
      <c r="S197" s="635"/>
      <c r="T197" s="636"/>
      <c r="U197" s="636"/>
      <c r="V197" s="636"/>
      <c r="W197" s="63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652"/>
      <c r="BG197" s="653"/>
      <c r="BH197" s="654"/>
      <c r="BI197" s="655"/>
      <c r="BJ197" s="643"/>
      <c r="BK197" s="644"/>
      <c r="BL197" s="644"/>
      <c r="BM197" s="644"/>
      <c r="BN197" s="645"/>
    </row>
    <row r="198" spans="2:66" ht="20.25" customHeight="1">
      <c r="B198" s="621"/>
      <c r="C198" s="639"/>
      <c r="D198" s="659"/>
      <c r="E198" s="657"/>
      <c r="F198" s="658"/>
      <c r="G198" s="678"/>
      <c r="H198" s="679"/>
      <c r="I198" s="207"/>
      <c r="J198" s="208">
        <f>G197</f>
        <v>0</v>
      </c>
      <c r="K198" s="207"/>
      <c r="L198" s="208">
        <f>M197</f>
        <v>0</v>
      </c>
      <c r="M198" s="680"/>
      <c r="N198" s="681"/>
      <c r="O198" s="682"/>
      <c r="P198" s="683"/>
      <c r="Q198" s="683"/>
      <c r="R198" s="679"/>
      <c r="S198" s="635"/>
      <c r="T198" s="636"/>
      <c r="U198" s="636"/>
      <c r="V198" s="636"/>
      <c r="W198" s="63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675">
        <f>IF($BI$3="４週",SUM(AA198:BB198),IF($BI$3="暦月",SUM(AA198:BE198),""))</f>
        <v>0</v>
      </c>
      <c r="BG198" s="676"/>
      <c r="BH198" s="677">
        <f>IF($BI$3="４週",BF198/4,IF($BI$3="暦月",(BF198/($BI$8/7)),""))</f>
        <v>0</v>
      </c>
      <c r="BI198" s="676"/>
      <c r="BJ198" s="672"/>
      <c r="BK198" s="673"/>
      <c r="BL198" s="673"/>
      <c r="BM198" s="673"/>
      <c r="BN198" s="674"/>
    </row>
    <row r="199" spans="2:66" ht="20.25" customHeight="1">
      <c r="B199" s="620">
        <f>B197+1</f>
        <v>92</v>
      </c>
      <c r="C199" s="638"/>
      <c r="D199" s="656"/>
      <c r="E199" s="657"/>
      <c r="F199" s="658"/>
      <c r="G199" s="670"/>
      <c r="H199" s="666"/>
      <c r="I199" s="163"/>
      <c r="J199" s="164"/>
      <c r="K199" s="163"/>
      <c r="L199" s="164"/>
      <c r="M199" s="660"/>
      <c r="N199" s="661"/>
      <c r="O199" s="664"/>
      <c r="P199" s="665"/>
      <c r="Q199" s="665"/>
      <c r="R199" s="666"/>
      <c r="S199" s="635"/>
      <c r="T199" s="636"/>
      <c r="U199" s="636"/>
      <c r="V199" s="636"/>
      <c r="W199" s="63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652"/>
      <c r="BG199" s="653"/>
      <c r="BH199" s="654"/>
      <c r="BI199" s="655"/>
      <c r="BJ199" s="643"/>
      <c r="BK199" s="644"/>
      <c r="BL199" s="644"/>
      <c r="BM199" s="644"/>
      <c r="BN199" s="645"/>
    </row>
    <row r="200" spans="2:66" ht="20.25" customHeight="1">
      <c r="B200" s="621"/>
      <c r="C200" s="639"/>
      <c r="D200" s="659"/>
      <c r="E200" s="657"/>
      <c r="F200" s="658"/>
      <c r="G200" s="678"/>
      <c r="H200" s="679"/>
      <c r="I200" s="207"/>
      <c r="J200" s="208">
        <f>G199</f>
        <v>0</v>
      </c>
      <c r="K200" s="207"/>
      <c r="L200" s="208">
        <f>M199</f>
        <v>0</v>
      </c>
      <c r="M200" s="680"/>
      <c r="N200" s="681"/>
      <c r="O200" s="682"/>
      <c r="P200" s="683"/>
      <c r="Q200" s="683"/>
      <c r="R200" s="679"/>
      <c r="S200" s="635"/>
      <c r="T200" s="636"/>
      <c r="U200" s="636"/>
      <c r="V200" s="636"/>
      <c r="W200" s="63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675">
        <f>IF($BI$3="４週",SUM(AA200:BB200),IF($BI$3="暦月",SUM(AA200:BE200),""))</f>
        <v>0</v>
      </c>
      <c r="BG200" s="676"/>
      <c r="BH200" s="677">
        <f>IF($BI$3="４週",BF200/4,IF($BI$3="暦月",(BF200/($BI$8/7)),""))</f>
        <v>0</v>
      </c>
      <c r="BI200" s="676"/>
      <c r="BJ200" s="672"/>
      <c r="BK200" s="673"/>
      <c r="BL200" s="673"/>
      <c r="BM200" s="673"/>
      <c r="BN200" s="674"/>
    </row>
    <row r="201" spans="2:66" ht="20.25" customHeight="1">
      <c r="B201" s="620">
        <f>B199+1</f>
        <v>93</v>
      </c>
      <c r="C201" s="638"/>
      <c r="D201" s="656"/>
      <c r="E201" s="657"/>
      <c r="F201" s="658"/>
      <c r="G201" s="670"/>
      <c r="H201" s="666"/>
      <c r="I201" s="163"/>
      <c r="J201" s="164"/>
      <c r="K201" s="163"/>
      <c r="L201" s="164"/>
      <c r="M201" s="660"/>
      <c r="N201" s="661"/>
      <c r="O201" s="664"/>
      <c r="P201" s="665"/>
      <c r="Q201" s="665"/>
      <c r="R201" s="666"/>
      <c r="S201" s="635"/>
      <c r="T201" s="636"/>
      <c r="U201" s="636"/>
      <c r="V201" s="636"/>
      <c r="W201" s="63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652"/>
      <c r="BG201" s="653"/>
      <c r="BH201" s="654"/>
      <c r="BI201" s="655"/>
      <c r="BJ201" s="643"/>
      <c r="BK201" s="644"/>
      <c r="BL201" s="644"/>
      <c r="BM201" s="644"/>
      <c r="BN201" s="645"/>
    </row>
    <row r="202" spans="2:66" ht="20.25" customHeight="1">
      <c r="B202" s="621"/>
      <c r="C202" s="639"/>
      <c r="D202" s="659"/>
      <c r="E202" s="657"/>
      <c r="F202" s="658"/>
      <c r="G202" s="678"/>
      <c r="H202" s="679"/>
      <c r="I202" s="207"/>
      <c r="J202" s="208">
        <f>G201</f>
        <v>0</v>
      </c>
      <c r="K202" s="207"/>
      <c r="L202" s="208">
        <f>M201</f>
        <v>0</v>
      </c>
      <c r="M202" s="680"/>
      <c r="N202" s="681"/>
      <c r="O202" s="682"/>
      <c r="P202" s="683"/>
      <c r="Q202" s="683"/>
      <c r="R202" s="679"/>
      <c r="S202" s="635"/>
      <c r="T202" s="636"/>
      <c r="U202" s="636"/>
      <c r="V202" s="636"/>
      <c r="W202" s="63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675">
        <f>IF($BI$3="４週",SUM(AA202:BB202),IF($BI$3="暦月",SUM(AA202:BE202),""))</f>
        <v>0</v>
      </c>
      <c r="BG202" s="676"/>
      <c r="BH202" s="677">
        <f>IF($BI$3="４週",BF202/4,IF($BI$3="暦月",(BF202/($BI$8/7)),""))</f>
        <v>0</v>
      </c>
      <c r="BI202" s="676"/>
      <c r="BJ202" s="672"/>
      <c r="BK202" s="673"/>
      <c r="BL202" s="673"/>
      <c r="BM202" s="673"/>
      <c r="BN202" s="674"/>
    </row>
    <row r="203" spans="2:66" ht="20.25" customHeight="1">
      <c r="B203" s="620">
        <f>B201+1</f>
        <v>94</v>
      </c>
      <c r="C203" s="638"/>
      <c r="D203" s="656"/>
      <c r="E203" s="657"/>
      <c r="F203" s="658"/>
      <c r="G203" s="670"/>
      <c r="H203" s="666"/>
      <c r="I203" s="163"/>
      <c r="J203" s="164"/>
      <c r="K203" s="163"/>
      <c r="L203" s="164"/>
      <c r="M203" s="660"/>
      <c r="N203" s="661"/>
      <c r="O203" s="664"/>
      <c r="P203" s="665"/>
      <c r="Q203" s="665"/>
      <c r="R203" s="666"/>
      <c r="S203" s="635"/>
      <c r="T203" s="636"/>
      <c r="U203" s="636"/>
      <c r="V203" s="636"/>
      <c r="W203" s="63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652"/>
      <c r="BG203" s="653"/>
      <c r="BH203" s="654"/>
      <c r="BI203" s="655"/>
      <c r="BJ203" s="643"/>
      <c r="BK203" s="644"/>
      <c r="BL203" s="644"/>
      <c r="BM203" s="644"/>
      <c r="BN203" s="645"/>
    </row>
    <row r="204" spans="2:66" ht="20.25" customHeight="1">
      <c r="B204" s="621"/>
      <c r="C204" s="639"/>
      <c r="D204" s="659"/>
      <c r="E204" s="657"/>
      <c r="F204" s="658"/>
      <c r="G204" s="678"/>
      <c r="H204" s="679"/>
      <c r="I204" s="207"/>
      <c r="J204" s="208">
        <f>G203</f>
        <v>0</v>
      </c>
      <c r="K204" s="207"/>
      <c r="L204" s="208">
        <f>M203</f>
        <v>0</v>
      </c>
      <c r="M204" s="680"/>
      <c r="N204" s="681"/>
      <c r="O204" s="682"/>
      <c r="P204" s="683"/>
      <c r="Q204" s="683"/>
      <c r="R204" s="679"/>
      <c r="S204" s="635"/>
      <c r="T204" s="636"/>
      <c r="U204" s="636"/>
      <c r="V204" s="636"/>
      <c r="W204" s="63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675">
        <f>IF($BI$3="４週",SUM(AA204:BB204),IF($BI$3="暦月",SUM(AA204:BE204),""))</f>
        <v>0</v>
      </c>
      <c r="BG204" s="676"/>
      <c r="BH204" s="677">
        <f>IF($BI$3="４週",BF204/4,IF($BI$3="暦月",(BF204/($BI$8/7)),""))</f>
        <v>0</v>
      </c>
      <c r="BI204" s="676"/>
      <c r="BJ204" s="672"/>
      <c r="BK204" s="673"/>
      <c r="BL204" s="673"/>
      <c r="BM204" s="673"/>
      <c r="BN204" s="674"/>
    </row>
    <row r="205" spans="2:66" ht="20.25" customHeight="1">
      <c r="B205" s="620">
        <f>B203+1</f>
        <v>95</v>
      </c>
      <c r="C205" s="638"/>
      <c r="D205" s="656"/>
      <c r="E205" s="657"/>
      <c r="F205" s="658"/>
      <c r="G205" s="670"/>
      <c r="H205" s="666"/>
      <c r="I205" s="163"/>
      <c r="J205" s="164"/>
      <c r="K205" s="163"/>
      <c r="L205" s="164"/>
      <c r="M205" s="660"/>
      <c r="N205" s="661"/>
      <c r="O205" s="664"/>
      <c r="P205" s="665"/>
      <c r="Q205" s="665"/>
      <c r="R205" s="666"/>
      <c r="S205" s="635"/>
      <c r="T205" s="636"/>
      <c r="U205" s="636"/>
      <c r="V205" s="636"/>
      <c r="W205" s="63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652"/>
      <c r="BG205" s="653"/>
      <c r="BH205" s="654"/>
      <c r="BI205" s="655"/>
      <c r="BJ205" s="643"/>
      <c r="BK205" s="644"/>
      <c r="BL205" s="644"/>
      <c r="BM205" s="644"/>
      <c r="BN205" s="645"/>
    </row>
    <row r="206" spans="2:66" ht="20.25" customHeight="1">
      <c r="B206" s="621"/>
      <c r="C206" s="639"/>
      <c r="D206" s="659"/>
      <c r="E206" s="657"/>
      <c r="F206" s="658"/>
      <c r="G206" s="678"/>
      <c r="H206" s="679"/>
      <c r="I206" s="207"/>
      <c r="J206" s="208">
        <f>G205</f>
        <v>0</v>
      </c>
      <c r="K206" s="207"/>
      <c r="L206" s="208">
        <f>M205</f>
        <v>0</v>
      </c>
      <c r="M206" s="680"/>
      <c r="N206" s="681"/>
      <c r="O206" s="682"/>
      <c r="P206" s="683"/>
      <c r="Q206" s="683"/>
      <c r="R206" s="679"/>
      <c r="S206" s="635"/>
      <c r="T206" s="636"/>
      <c r="U206" s="636"/>
      <c r="V206" s="636"/>
      <c r="W206" s="63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675">
        <f>IF($BI$3="４週",SUM(AA206:BB206),IF($BI$3="暦月",SUM(AA206:BE206),""))</f>
        <v>0</v>
      </c>
      <c r="BG206" s="676"/>
      <c r="BH206" s="677">
        <f>IF($BI$3="４週",BF206/4,IF($BI$3="暦月",(BF206/($BI$8/7)),""))</f>
        <v>0</v>
      </c>
      <c r="BI206" s="676"/>
      <c r="BJ206" s="672"/>
      <c r="BK206" s="673"/>
      <c r="BL206" s="673"/>
      <c r="BM206" s="673"/>
      <c r="BN206" s="674"/>
    </row>
    <row r="207" spans="2:66" ht="20.25" customHeight="1">
      <c r="B207" s="620">
        <f>B205+1</f>
        <v>96</v>
      </c>
      <c r="C207" s="638"/>
      <c r="D207" s="656"/>
      <c r="E207" s="657"/>
      <c r="F207" s="658"/>
      <c r="G207" s="670"/>
      <c r="H207" s="666"/>
      <c r="I207" s="163"/>
      <c r="J207" s="164"/>
      <c r="K207" s="163"/>
      <c r="L207" s="164"/>
      <c r="M207" s="660"/>
      <c r="N207" s="661"/>
      <c r="O207" s="664"/>
      <c r="P207" s="665"/>
      <c r="Q207" s="665"/>
      <c r="R207" s="666"/>
      <c r="S207" s="635"/>
      <c r="T207" s="636"/>
      <c r="U207" s="636"/>
      <c r="V207" s="636"/>
      <c r="W207" s="63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652"/>
      <c r="BG207" s="653"/>
      <c r="BH207" s="654"/>
      <c r="BI207" s="655"/>
      <c r="BJ207" s="643"/>
      <c r="BK207" s="644"/>
      <c r="BL207" s="644"/>
      <c r="BM207" s="644"/>
      <c r="BN207" s="645"/>
    </row>
    <row r="208" spans="2:66" ht="20.25" customHeight="1">
      <c r="B208" s="621"/>
      <c r="C208" s="639"/>
      <c r="D208" s="659"/>
      <c r="E208" s="657"/>
      <c r="F208" s="658"/>
      <c r="G208" s="678"/>
      <c r="H208" s="679"/>
      <c r="I208" s="207"/>
      <c r="J208" s="208">
        <f>G207</f>
        <v>0</v>
      </c>
      <c r="K208" s="207"/>
      <c r="L208" s="208">
        <f>M207</f>
        <v>0</v>
      </c>
      <c r="M208" s="680"/>
      <c r="N208" s="681"/>
      <c r="O208" s="682"/>
      <c r="P208" s="683"/>
      <c r="Q208" s="683"/>
      <c r="R208" s="679"/>
      <c r="S208" s="635"/>
      <c r="T208" s="636"/>
      <c r="U208" s="636"/>
      <c r="V208" s="636"/>
      <c r="W208" s="63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675">
        <f>IF($BI$3="４週",SUM(AA208:BB208),IF($BI$3="暦月",SUM(AA208:BE208),""))</f>
        <v>0</v>
      </c>
      <c r="BG208" s="676"/>
      <c r="BH208" s="677">
        <f>IF($BI$3="４週",BF208/4,IF($BI$3="暦月",(BF208/($BI$8/7)),""))</f>
        <v>0</v>
      </c>
      <c r="BI208" s="676"/>
      <c r="BJ208" s="672"/>
      <c r="BK208" s="673"/>
      <c r="BL208" s="673"/>
      <c r="BM208" s="673"/>
      <c r="BN208" s="674"/>
    </row>
    <row r="209" spans="2:66" ht="20.25" customHeight="1">
      <c r="B209" s="620">
        <f>B207+1</f>
        <v>97</v>
      </c>
      <c r="C209" s="638"/>
      <c r="D209" s="656"/>
      <c r="E209" s="657"/>
      <c r="F209" s="658"/>
      <c r="G209" s="670"/>
      <c r="H209" s="666"/>
      <c r="I209" s="163"/>
      <c r="J209" s="164"/>
      <c r="K209" s="163"/>
      <c r="L209" s="164"/>
      <c r="M209" s="660"/>
      <c r="N209" s="661"/>
      <c r="O209" s="664"/>
      <c r="P209" s="665"/>
      <c r="Q209" s="665"/>
      <c r="R209" s="666"/>
      <c r="S209" s="635"/>
      <c r="T209" s="636"/>
      <c r="U209" s="636"/>
      <c r="V209" s="636"/>
      <c r="W209" s="63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652"/>
      <c r="BG209" s="653"/>
      <c r="BH209" s="654"/>
      <c r="BI209" s="655"/>
      <c r="BJ209" s="643"/>
      <c r="BK209" s="644"/>
      <c r="BL209" s="644"/>
      <c r="BM209" s="644"/>
      <c r="BN209" s="645"/>
    </row>
    <row r="210" spans="2:66" ht="20.25" customHeight="1">
      <c r="B210" s="621"/>
      <c r="C210" s="639"/>
      <c r="D210" s="659"/>
      <c r="E210" s="657"/>
      <c r="F210" s="658"/>
      <c r="G210" s="678"/>
      <c r="H210" s="679"/>
      <c r="I210" s="207"/>
      <c r="J210" s="208">
        <f>G209</f>
        <v>0</v>
      </c>
      <c r="K210" s="207"/>
      <c r="L210" s="208">
        <f>M209</f>
        <v>0</v>
      </c>
      <c r="M210" s="680"/>
      <c r="N210" s="681"/>
      <c r="O210" s="682"/>
      <c r="P210" s="683"/>
      <c r="Q210" s="683"/>
      <c r="R210" s="679"/>
      <c r="S210" s="635"/>
      <c r="T210" s="636"/>
      <c r="U210" s="636"/>
      <c r="V210" s="636"/>
      <c r="W210" s="63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675">
        <f>IF($BI$3="４週",SUM(AA210:BB210),IF($BI$3="暦月",SUM(AA210:BE210),""))</f>
        <v>0</v>
      </c>
      <c r="BG210" s="676"/>
      <c r="BH210" s="677">
        <f>IF($BI$3="４週",BF210/4,IF($BI$3="暦月",(BF210/($BI$8/7)),""))</f>
        <v>0</v>
      </c>
      <c r="BI210" s="676"/>
      <c r="BJ210" s="672"/>
      <c r="BK210" s="673"/>
      <c r="BL210" s="673"/>
      <c r="BM210" s="673"/>
      <c r="BN210" s="674"/>
    </row>
    <row r="211" spans="2:66" ht="20.25" customHeight="1">
      <c r="B211" s="620">
        <f>B209+1</f>
        <v>98</v>
      </c>
      <c r="C211" s="638"/>
      <c r="D211" s="656"/>
      <c r="E211" s="657"/>
      <c r="F211" s="658"/>
      <c r="G211" s="670"/>
      <c r="H211" s="666"/>
      <c r="I211" s="163"/>
      <c r="J211" s="164"/>
      <c r="K211" s="163"/>
      <c r="L211" s="164"/>
      <c r="M211" s="660"/>
      <c r="N211" s="661"/>
      <c r="O211" s="664"/>
      <c r="P211" s="665"/>
      <c r="Q211" s="665"/>
      <c r="R211" s="666"/>
      <c r="S211" s="635"/>
      <c r="T211" s="636"/>
      <c r="U211" s="636"/>
      <c r="V211" s="636"/>
      <c r="W211" s="63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652"/>
      <c r="BG211" s="653"/>
      <c r="BH211" s="654"/>
      <c r="BI211" s="655"/>
      <c r="BJ211" s="643"/>
      <c r="BK211" s="644"/>
      <c r="BL211" s="644"/>
      <c r="BM211" s="644"/>
      <c r="BN211" s="645"/>
    </row>
    <row r="212" spans="2:66" ht="20.25" customHeight="1">
      <c r="B212" s="621"/>
      <c r="C212" s="639"/>
      <c r="D212" s="659"/>
      <c r="E212" s="657"/>
      <c r="F212" s="658"/>
      <c r="G212" s="678"/>
      <c r="H212" s="679"/>
      <c r="I212" s="207"/>
      <c r="J212" s="208">
        <f>G211</f>
        <v>0</v>
      </c>
      <c r="K212" s="207"/>
      <c r="L212" s="208">
        <f>M211</f>
        <v>0</v>
      </c>
      <c r="M212" s="680"/>
      <c r="N212" s="681"/>
      <c r="O212" s="682"/>
      <c r="P212" s="683"/>
      <c r="Q212" s="683"/>
      <c r="R212" s="679"/>
      <c r="S212" s="635"/>
      <c r="T212" s="636"/>
      <c r="U212" s="636"/>
      <c r="V212" s="636"/>
      <c r="W212" s="63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675">
        <f>IF($BI$3="４週",SUM(AA212:BB212),IF($BI$3="暦月",SUM(AA212:BE212),""))</f>
        <v>0</v>
      </c>
      <c r="BG212" s="676"/>
      <c r="BH212" s="677">
        <f>IF($BI$3="４週",BF212/4,IF($BI$3="暦月",(BF212/($BI$8/7)),""))</f>
        <v>0</v>
      </c>
      <c r="BI212" s="676"/>
      <c r="BJ212" s="672"/>
      <c r="BK212" s="673"/>
      <c r="BL212" s="673"/>
      <c r="BM212" s="673"/>
      <c r="BN212" s="674"/>
    </row>
    <row r="213" spans="2:66" ht="20.25" customHeight="1">
      <c r="B213" s="620">
        <f>B211+1</f>
        <v>99</v>
      </c>
      <c r="C213" s="638"/>
      <c r="D213" s="656"/>
      <c r="E213" s="657"/>
      <c r="F213" s="658"/>
      <c r="G213" s="670"/>
      <c r="H213" s="666"/>
      <c r="I213" s="163"/>
      <c r="J213" s="164"/>
      <c r="K213" s="163"/>
      <c r="L213" s="164"/>
      <c r="M213" s="660"/>
      <c r="N213" s="661"/>
      <c r="O213" s="664"/>
      <c r="P213" s="665"/>
      <c r="Q213" s="665"/>
      <c r="R213" s="666"/>
      <c r="S213" s="635"/>
      <c r="T213" s="636"/>
      <c r="U213" s="636"/>
      <c r="V213" s="636"/>
      <c r="W213" s="63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652"/>
      <c r="BG213" s="653"/>
      <c r="BH213" s="654"/>
      <c r="BI213" s="655"/>
      <c r="BJ213" s="643"/>
      <c r="BK213" s="644"/>
      <c r="BL213" s="644"/>
      <c r="BM213" s="644"/>
      <c r="BN213" s="645"/>
    </row>
    <row r="214" spans="2:66" ht="20.25" customHeight="1">
      <c r="B214" s="621"/>
      <c r="C214" s="639"/>
      <c r="D214" s="659"/>
      <c r="E214" s="657"/>
      <c r="F214" s="658"/>
      <c r="G214" s="678"/>
      <c r="H214" s="679"/>
      <c r="I214" s="207"/>
      <c r="J214" s="208">
        <f>G213</f>
        <v>0</v>
      </c>
      <c r="K214" s="207"/>
      <c r="L214" s="208">
        <f>M213</f>
        <v>0</v>
      </c>
      <c r="M214" s="680"/>
      <c r="N214" s="681"/>
      <c r="O214" s="682"/>
      <c r="P214" s="683"/>
      <c r="Q214" s="683"/>
      <c r="R214" s="679"/>
      <c r="S214" s="635"/>
      <c r="T214" s="636"/>
      <c r="U214" s="636"/>
      <c r="V214" s="636"/>
      <c r="W214" s="63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675">
        <f>IF($BI$3="４週",SUM(AA214:BB214),IF($BI$3="暦月",SUM(AA214:BE214),""))</f>
        <v>0</v>
      </c>
      <c r="BG214" s="676"/>
      <c r="BH214" s="677">
        <f>IF($BI$3="４週",BF214/4,IF($BI$3="暦月",(BF214/($BI$8/7)),""))</f>
        <v>0</v>
      </c>
      <c r="BI214" s="676"/>
      <c r="BJ214" s="672"/>
      <c r="BK214" s="673"/>
      <c r="BL214" s="673"/>
      <c r="BM214" s="673"/>
      <c r="BN214" s="674"/>
    </row>
    <row r="215" spans="2:66" ht="20.25" customHeight="1">
      <c r="B215" s="620">
        <f>B213+1</f>
        <v>100</v>
      </c>
      <c r="C215" s="638"/>
      <c r="D215" s="656"/>
      <c r="E215" s="657"/>
      <c r="F215" s="658"/>
      <c r="G215" s="670"/>
      <c r="H215" s="666"/>
      <c r="I215" s="165"/>
      <c r="J215" s="166"/>
      <c r="K215" s="165"/>
      <c r="L215" s="166"/>
      <c r="M215" s="660"/>
      <c r="N215" s="661"/>
      <c r="O215" s="664"/>
      <c r="P215" s="665"/>
      <c r="Q215" s="665"/>
      <c r="R215" s="666"/>
      <c r="S215" s="635"/>
      <c r="T215" s="636"/>
      <c r="U215" s="636"/>
      <c r="V215" s="636"/>
      <c r="W215" s="63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652"/>
      <c r="BG215" s="653"/>
      <c r="BH215" s="654"/>
      <c r="BI215" s="655"/>
      <c r="BJ215" s="643"/>
      <c r="BK215" s="644"/>
      <c r="BL215" s="644"/>
      <c r="BM215" s="644"/>
      <c r="BN215" s="645"/>
    </row>
    <row r="216" spans="2:66" ht="20.25" customHeight="1" thickBot="1">
      <c r="B216" s="622"/>
      <c r="C216" s="714"/>
      <c r="D216" s="715"/>
      <c r="E216" s="716"/>
      <c r="F216" s="717"/>
      <c r="G216" s="705"/>
      <c r="H216" s="706"/>
      <c r="I216" s="190"/>
      <c r="J216" s="191">
        <f>G215</f>
        <v>0</v>
      </c>
      <c r="K216" s="190"/>
      <c r="L216" s="191">
        <f>M215</f>
        <v>0</v>
      </c>
      <c r="M216" s="707"/>
      <c r="N216" s="708"/>
      <c r="O216" s="709"/>
      <c r="P216" s="710"/>
      <c r="Q216" s="710"/>
      <c r="R216" s="706"/>
      <c r="S216" s="711"/>
      <c r="T216" s="712"/>
      <c r="U216" s="712"/>
      <c r="V216" s="712"/>
      <c r="W216" s="713"/>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721">
        <f>IF($BI$3="４週",SUM(AA216:BB216),IF($BI$3="暦月",SUM(AA216:BE216),""))</f>
        <v>0</v>
      </c>
      <c r="BG216" s="722"/>
      <c r="BH216" s="723">
        <f>IF($BI$3="４週",BF216/4,IF($BI$3="暦月",(BF216/($BI$8/7)),""))</f>
        <v>0</v>
      </c>
      <c r="BI216" s="722"/>
      <c r="BJ216" s="718"/>
      <c r="BK216" s="719"/>
      <c r="BL216" s="719"/>
      <c r="BM216" s="719"/>
      <c r="BN216" s="720"/>
    </row>
    <row r="217" spans="2:66" ht="20.25" customHeight="1">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642"/>
      <c r="BK219" s="642"/>
      <c r="BL219" s="642"/>
      <c r="BM219" s="642"/>
      <c r="BN219" s="180"/>
    </row>
    <row r="220" spans="2:66" ht="20.25" customHeight="1">
      <c r="B220" s="49"/>
      <c r="C220" s="49"/>
      <c r="D220" s="49"/>
      <c r="E220" s="49"/>
      <c r="F220" s="49"/>
      <c r="G220" s="69"/>
      <c r="H220" s="69"/>
      <c r="I220" s="69"/>
      <c r="J220" s="69"/>
      <c r="K220" s="69"/>
      <c r="L220" s="69"/>
      <c r="M220" s="124"/>
      <c r="N220" s="125"/>
      <c r="O220" s="684" t="s">
        <v>132</v>
      </c>
      <c r="P220" s="684"/>
      <c r="Q220" s="684" t="s">
        <v>133</v>
      </c>
      <c r="R220" s="684"/>
      <c r="S220" s="684"/>
      <c r="T220" s="684"/>
      <c r="U220" s="125"/>
      <c r="V220" s="704" t="s">
        <v>134</v>
      </c>
      <c r="W220" s="704"/>
      <c r="X220" s="704"/>
      <c r="Y220" s="704"/>
      <c r="Z220" s="129"/>
      <c r="AA220" s="130" t="s">
        <v>135</v>
      </c>
      <c r="AB220" s="130"/>
      <c r="AC220" s="2"/>
      <c r="AD220" s="127"/>
      <c r="AE220" s="684" t="s">
        <v>132</v>
      </c>
      <c r="AF220" s="684"/>
      <c r="AG220" s="684" t="s">
        <v>133</v>
      </c>
      <c r="AH220" s="684"/>
      <c r="AI220" s="684"/>
      <c r="AJ220" s="684"/>
      <c r="AK220" s="125"/>
      <c r="AL220" s="704" t="s">
        <v>134</v>
      </c>
      <c r="AM220" s="704"/>
      <c r="AN220" s="704"/>
      <c r="AO220" s="704"/>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641"/>
      <c r="BK220" s="641"/>
      <c r="BL220" s="641"/>
      <c r="BM220" s="641"/>
      <c r="BN220" s="180"/>
    </row>
    <row r="221" spans="2:66" ht="20.25" customHeight="1">
      <c r="B221" s="49"/>
      <c r="C221" s="49"/>
      <c r="D221" s="49"/>
      <c r="E221" s="49"/>
      <c r="F221" s="49"/>
      <c r="G221" s="69"/>
      <c r="H221" s="69"/>
      <c r="I221" s="69"/>
      <c r="J221" s="69"/>
      <c r="K221" s="69"/>
      <c r="L221" s="69"/>
      <c r="M221" s="124"/>
      <c r="N221" s="125"/>
      <c r="O221" s="690"/>
      <c r="P221" s="690"/>
      <c r="Q221" s="690" t="s">
        <v>136</v>
      </c>
      <c r="R221" s="690"/>
      <c r="S221" s="690" t="s">
        <v>137</v>
      </c>
      <c r="T221" s="690"/>
      <c r="U221" s="125"/>
      <c r="V221" s="690" t="s">
        <v>136</v>
      </c>
      <c r="W221" s="690"/>
      <c r="X221" s="690" t="s">
        <v>137</v>
      </c>
      <c r="Y221" s="690"/>
      <c r="Z221" s="129"/>
      <c r="AA221" s="130" t="s">
        <v>138</v>
      </c>
      <c r="AB221" s="130"/>
      <c r="AC221" s="2"/>
      <c r="AD221" s="127"/>
      <c r="AE221" s="690"/>
      <c r="AF221" s="690"/>
      <c r="AG221" s="690" t="s">
        <v>136</v>
      </c>
      <c r="AH221" s="690"/>
      <c r="AI221" s="690" t="s">
        <v>137</v>
      </c>
      <c r="AJ221" s="690"/>
      <c r="AK221" s="125"/>
      <c r="AL221" s="690" t="s">
        <v>136</v>
      </c>
      <c r="AM221" s="690"/>
      <c r="AN221" s="690" t="s">
        <v>137</v>
      </c>
      <c r="AO221" s="690"/>
      <c r="AP221" s="129"/>
      <c r="AQ221" s="130" t="s">
        <v>138</v>
      </c>
      <c r="AR221" s="130"/>
      <c r="AS221" s="127"/>
      <c r="AT221" s="127"/>
      <c r="AU221" s="131" t="s">
        <v>103</v>
      </c>
      <c r="AV221" s="131"/>
      <c r="AW221" s="131"/>
      <c r="AX221" s="131"/>
      <c r="AY221" s="129"/>
      <c r="AZ221" s="130" t="s">
        <v>104</v>
      </c>
      <c r="BA221" s="131"/>
      <c r="BB221" s="131"/>
      <c r="BC221" s="131"/>
      <c r="BD221" s="129"/>
      <c r="BE221" s="690" t="s">
        <v>139</v>
      </c>
      <c r="BF221" s="690"/>
      <c r="BG221" s="690"/>
      <c r="BH221" s="690"/>
      <c r="BI221" s="76"/>
      <c r="BJ221" s="640"/>
      <c r="BK221" s="640"/>
      <c r="BL221" s="640"/>
      <c r="BM221" s="640"/>
      <c r="BN221" s="180"/>
    </row>
    <row r="222" spans="2:66" ht="20.25" customHeight="1">
      <c r="B222" s="49"/>
      <c r="C222" s="49"/>
      <c r="D222" s="49"/>
      <c r="E222" s="49"/>
      <c r="F222" s="49"/>
      <c r="G222" s="69"/>
      <c r="H222" s="69"/>
      <c r="I222" s="69"/>
      <c r="J222" s="69"/>
      <c r="K222" s="69"/>
      <c r="L222" s="69"/>
      <c r="M222" s="124"/>
      <c r="N222" s="125"/>
      <c r="O222" s="685" t="s">
        <v>6</v>
      </c>
      <c r="P222" s="685"/>
      <c r="Q222" s="686">
        <f>SUMIFS($BF$17:$BF$216,$J$17:$J$216,"看護職員",$L$17:$L$216,"A")</f>
        <v>0</v>
      </c>
      <c r="R222" s="686"/>
      <c r="S222" s="687">
        <f>SUMIFS($BH$17:$BH$216,$J$17:$J$216,"看護職員",$L$17:$L$216,"A")</f>
        <v>0</v>
      </c>
      <c r="T222" s="687"/>
      <c r="U222" s="139"/>
      <c r="V222" s="696">
        <v>0</v>
      </c>
      <c r="W222" s="696"/>
      <c r="X222" s="696">
        <v>0</v>
      </c>
      <c r="Y222" s="696"/>
      <c r="Z222" s="140"/>
      <c r="AA222" s="700">
        <v>0</v>
      </c>
      <c r="AB222" s="701"/>
      <c r="AC222" s="2"/>
      <c r="AD222" s="127"/>
      <c r="AE222" s="685" t="s">
        <v>6</v>
      </c>
      <c r="AF222" s="685"/>
      <c r="AG222" s="686">
        <f>SUMIFS($BF$17:$BF$216,$J$17:$J$216,"介護職員",$L$17:$L$216,"A")</f>
        <v>0</v>
      </c>
      <c r="AH222" s="686"/>
      <c r="AI222" s="687">
        <f>SUMIFS($BH$17:$BH$216,$J$17:$J$216,"介護職員",$L$17:$L$216,"A")</f>
        <v>0</v>
      </c>
      <c r="AJ222" s="687"/>
      <c r="AK222" s="139"/>
      <c r="AL222" s="696">
        <v>0</v>
      </c>
      <c r="AM222" s="696"/>
      <c r="AN222" s="696">
        <v>0</v>
      </c>
      <c r="AO222" s="696"/>
      <c r="AP222" s="140"/>
      <c r="AQ222" s="700">
        <v>0</v>
      </c>
      <c r="AR222" s="701"/>
      <c r="AS222" s="127"/>
      <c r="AT222" s="127"/>
      <c r="AU222" s="702">
        <f>Y236</f>
        <v>0</v>
      </c>
      <c r="AV222" s="685"/>
      <c r="AW222" s="685"/>
      <c r="AX222" s="685"/>
      <c r="AY222" s="181" t="s">
        <v>153</v>
      </c>
      <c r="AZ222" s="702">
        <f>AO236</f>
        <v>0</v>
      </c>
      <c r="BA222" s="703"/>
      <c r="BB222" s="703"/>
      <c r="BC222" s="703"/>
      <c r="BD222" s="181" t="s">
        <v>147</v>
      </c>
      <c r="BE222" s="692">
        <f>ROUNDDOWN(AU222+AZ222,1)</f>
        <v>0</v>
      </c>
      <c r="BF222" s="692"/>
      <c r="BG222" s="692"/>
      <c r="BH222" s="692"/>
      <c r="BI222" s="76"/>
      <c r="BJ222" s="79"/>
      <c r="BK222" s="79"/>
      <c r="BL222" s="79"/>
      <c r="BM222" s="79"/>
      <c r="BN222" s="180"/>
    </row>
    <row r="223" spans="2:66" ht="20.25" customHeight="1">
      <c r="B223" s="49"/>
      <c r="C223" s="49"/>
      <c r="D223" s="49"/>
      <c r="E223" s="49"/>
      <c r="F223" s="49"/>
      <c r="G223" s="69"/>
      <c r="H223" s="69"/>
      <c r="I223" s="69"/>
      <c r="J223" s="69"/>
      <c r="K223" s="69"/>
      <c r="L223" s="69"/>
      <c r="M223" s="124"/>
      <c r="N223" s="125"/>
      <c r="O223" s="685" t="s">
        <v>7</v>
      </c>
      <c r="P223" s="685"/>
      <c r="Q223" s="686">
        <f>SUMIFS($BF$17:$BF$216,$J$17:$J$216,"看護職員",$L$17:$L$216,"B")</f>
        <v>0</v>
      </c>
      <c r="R223" s="686"/>
      <c r="S223" s="687">
        <f>SUMIFS($BH$17:$BH$216,$J$17:$J$216,"看護職員",$L$17:$L$216,"B")</f>
        <v>0</v>
      </c>
      <c r="T223" s="687"/>
      <c r="U223" s="139"/>
      <c r="V223" s="696">
        <v>0</v>
      </c>
      <c r="W223" s="696"/>
      <c r="X223" s="696">
        <v>0</v>
      </c>
      <c r="Y223" s="696"/>
      <c r="Z223" s="140"/>
      <c r="AA223" s="700">
        <v>0</v>
      </c>
      <c r="AB223" s="701"/>
      <c r="AC223" s="2"/>
      <c r="AD223" s="127"/>
      <c r="AE223" s="685" t="s">
        <v>7</v>
      </c>
      <c r="AF223" s="685"/>
      <c r="AG223" s="686">
        <f>SUMIFS($BF$17:$BF$216,$J$17:$J$216,"介護職員",$L$17:$L$216,"B")</f>
        <v>0</v>
      </c>
      <c r="AH223" s="686"/>
      <c r="AI223" s="687">
        <f>SUMIFS($BH$17:$BH$216,$J$17:$J$216,"介護職員",$L$17:$L$216,"B")</f>
        <v>0</v>
      </c>
      <c r="AJ223" s="687"/>
      <c r="AK223" s="139"/>
      <c r="AL223" s="696">
        <v>0</v>
      </c>
      <c r="AM223" s="696"/>
      <c r="AN223" s="696">
        <v>0</v>
      </c>
      <c r="AO223" s="696"/>
      <c r="AP223" s="140"/>
      <c r="AQ223" s="700">
        <v>0</v>
      </c>
      <c r="AR223" s="701"/>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c r="B224" s="49"/>
      <c r="C224" s="49"/>
      <c r="D224" s="49"/>
      <c r="E224" s="49"/>
      <c r="F224" s="49"/>
      <c r="G224" s="69"/>
      <c r="H224" s="69"/>
      <c r="I224" s="69"/>
      <c r="J224" s="69"/>
      <c r="K224" s="69"/>
      <c r="L224" s="69"/>
      <c r="M224" s="124"/>
      <c r="N224" s="125"/>
      <c r="O224" s="685" t="s">
        <v>8</v>
      </c>
      <c r="P224" s="685"/>
      <c r="Q224" s="686">
        <f>SUMIFS($BF$17:$BF$216,$J$17:$J$216,"看護職員",$L$17:$L$216,"C")</f>
        <v>0</v>
      </c>
      <c r="R224" s="686"/>
      <c r="S224" s="687">
        <f>SUMIFS($BH$17:$BH$216,$J$17:$J$216,"看護職員",$L$17:$L$216,"C")</f>
        <v>0</v>
      </c>
      <c r="T224" s="687"/>
      <c r="U224" s="139"/>
      <c r="V224" s="696">
        <v>0</v>
      </c>
      <c r="W224" s="696"/>
      <c r="X224" s="697">
        <v>0</v>
      </c>
      <c r="Y224" s="697"/>
      <c r="Z224" s="140"/>
      <c r="AA224" s="698" t="s">
        <v>36</v>
      </c>
      <c r="AB224" s="699"/>
      <c r="AC224" s="2"/>
      <c r="AD224" s="127"/>
      <c r="AE224" s="685" t="s">
        <v>8</v>
      </c>
      <c r="AF224" s="685"/>
      <c r="AG224" s="686">
        <f>SUMIFS($BF$17:$BF$216,$J$17:$J$216,"介護職員",$L$17:$L$216,"C")</f>
        <v>0</v>
      </c>
      <c r="AH224" s="686"/>
      <c r="AI224" s="687">
        <f>SUMIFS($BH$17:$BH$216,$J$17:$J$216,"介護職員",$L$17:$L$216,"C")</f>
        <v>0</v>
      </c>
      <c r="AJ224" s="687"/>
      <c r="AK224" s="139"/>
      <c r="AL224" s="696">
        <v>0</v>
      </c>
      <c r="AM224" s="696"/>
      <c r="AN224" s="697">
        <v>0</v>
      </c>
      <c r="AO224" s="697"/>
      <c r="AP224" s="140"/>
      <c r="AQ224" s="698" t="s">
        <v>36</v>
      </c>
      <c r="AR224" s="699"/>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c r="B225" s="49"/>
      <c r="C225" s="49"/>
      <c r="D225" s="49"/>
      <c r="E225" s="49"/>
      <c r="F225" s="49"/>
      <c r="G225" s="69"/>
      <c r="H225" s="69"/>
      <c r="I225" s="69"/>
      <c r="J225" s="69"/>
      <c r="K225" s="69"/>
      <c r="L225" s="69"/>
      <c r="M225" s="124"/>
      <c r="N225" s="125"/>
      <c r="O225" s="685" t="s">
        <v>9</v>
      </c>
      <c r="P225" s="685"/>
      <c r="Q225" s="686">
        <f>SUMIFS($BF$17:$BF$216,$J$17:$J$216,"看護職員",$L$17:$L$216,"D")</f>
        <v>0</v>
      </c>
      <c r="R225" s="686"/>
      <c r="S225" s="687">
        <f>SUMIFS($BH$17:$BH$216,$J$17:$J$216,"看護職員",$L$17:$L$216,"D")</f>
        <v>0</v>
      </c>
      <c r="T225" s="687"/>
      <c r="U225" s="139"/>
      <c r="V225" s="696">
        <v>0</v>
      </c>
      <c r="W225" s="696"/>
      <c r="X225" s="697">
        <v>0</v>
      </c>
      <c r="Y225" s="697"/>
      <c r="Z225" s="140"/>
      <c r="AA225" s="698" t="s">
        <v>36</v>
      </c>
      <c r="AB225" s="699"/>
      <c r="AC225" s="2"/>
      <c r="AD225" s="127"/>
      <c r="AE225" s="685" t="s">
        <v>9</v>
      </c>
      <c r="AF225" s="685"/>
      <c r="AG225" s="686">
        <f>SUMIFS($BF$17:$BF$216,$J$17:$J$216,"介護職員",$L$17:$L$216,"D")</f>
        <v>0</v>
      </c>
      <c r="AH225" s="686"/>
      <c r="AI225" s="687">
        <f>SUMIFS($BH$17:$BH$216,$J$17:$J$216,"介護職員",$L$17:$L$216,"D")</f>
        <v>0</v>
      </c>
      <c r="AJ225" s="687"/>
      <c r="AK225" s="139"/>
      <c r="AL225" s="696">
        <v>0</v>
      </c>
      <c r="AM225" s="696"/>
      <c r="AN225" s="697">
        <v>0</v>
      </c>
      <c r="AO225" s="697"/>
      <c r="AP225" s="140"/>
      <c r="AQ225" s="698" t="s">
        <v>36</v>
      </c>
      <c r="AR225" s="699"/>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c r="B226" s="49"/>
      <c r="C226" s="49"/>
      <c r="D226" s="49"/>
      <c r="E226" s="49"/>
      <c r="F226" s="49"/>
      <c r="G226" s="69"/>
      <c r="H226" s="69"/>
      <c r="I226" s="69"/>
      <c r="J226" s="69"/>
      <c r="K226" s="69"/>
      <c r="L226" s="69"/>
      <c r="M226" s="124"/>
      <c r="N226" s="125"/>
      <c r="O226" s="685" t="s">
        <v>139</v>
      </c>
      <c r="P226" s="685"/>
      <c r="Q226" s="686">
        <f>SUM(Q222:R225)</f>
        <v>0</v>
      </c>
      <c r="R226" s="686"/>
      <c r="S226" s="687">
        <f>SUM(S222:T225)</f>
        <v>0</v>
      </c>
      <c r="T226" s="687"/>
      <c r="U226" s="139"/>
      <c r="V226" s="686">
        <f>SUM(V222:W225)</f>
        <v>0</v>
      </c>
      <c r="W226" s="686"/>
      <c r="X226" s="687">
        <f>SUM(X222:Y225)</f>
        <v>0</v>
      </c>
      <c r="Y226" s="687"/>
      <c r="Z226" s="140"/>
      <c r="AA226" s="688">
        <f>SUM(AA222:AB223)</f>
        <v>0</v>
      </c>
      <c r="AB226" s="689"/>
      <c r="AC226" s="2"/>
      <c r="AD226" s="127"/>
      <c r="AE226" s="685" t="s">
        <v>139</v>
      </c>
      <c r="AF226" s="685"/>
      <c r="AG226" s="686">
        <f>SUM(AG222:AH225)</f>
        <v>0</v>
      </c>
      <c r="AH226" s="686"/>
      <c r="AI226" s="687">
        <f>SUM(AI222:AJ225)</f>
        <v>0</v>
      </c>
      <c r="AJ226" s="687"/>
      <c r="AK226" s="139"/>
      <c r="AL226" s="686">
        <f>SUM(AL222:AM225)</f>
        <v>0</v>
      </c>
      <c r="AM226" s="686"/>
      <c r="AN226" s="687">
        <f>SUM(AN222:AO225)</f>
        <v>0</v>
      </c>
      <c r="AO226" s="687"/>
      <c r="AP226" s="140"/>
      <c r="AQ226" s="688">
        <f>SUM(AQ222:AR223)</f>
        <v>0</v>
      </c>
      <c r="AR226" s="689"/>
      <c r="AS226" s="127"/>
      <c r="AT226" s="127"/>
      <c r="AU226" s="685" t="s">
        <v>4</v>
      </c>
      <c r="AV226" s="685"/>
      <c r="AW226" s="685" t="s">
        <v>5</v>
      </c>
      <c r="AX226" s="685"/>
      <c r="AY226" s="685"/>
      <c r="AZ226" s="685"/>
      <c r="BA226" s="127"/>
      <c r="BB226" s="127"/>
      <c r="BC226" s="127"/>
      <c r="BD226" s="127"/>
      <c r="BE226" s="127"/>
      <c r="BF226" s="127"/>
      <c r="BG226" s="127"/>
      <c r="BH226" s="128"/>
      <c r="BI226" s="76"/>
      <c r="BJ226" s="180"/>
      <c r="BK226" s="180"/>
      <c r="BL226" s="180"/>
      <c r="BM226" s="180"/>
      <c r="BN226" s="180"/>
    </row>
    <row r="227" spans="2:66" ht="20.25" customHeight="1">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685" t="s">
        <v>6</v>
      </c>
      <c r="AV227" s="685"/>
      <c r="AW227" s="685" t="s">
        <v>94</v>
      </c>
      <c r="AX227" s="685"/>
      <c r="AY227" s="685"/>
      <c r="AZ227" s="685"/>
      <c r="BA227" s="127"/>
      <c r="BB227" s="127"/>
      <c r="BC227" s="127"/>
      <c r="BD227" s="127"/>
      <c r="BE227" s="127"/>
      <c r="BF227" s="127"/>
      <c r="BG227" s="127"/>
      <c r="BH227" s="128"/>
      <c r="BI227" s="76"/>
      <c r="BJ227" s="180"/>
      <c r="BK227" s="180"/>
      <c r="BL227" s="180"/>
      <c r="BM227" s="180"/>
      <c r="BN227" s="180"/>
    </row>
    <row r="228" spans="2:66" ht="20.25" customHeight="1">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790" t="s">
        <v>243</v>
      </c>
      <c r="W228" s="791"/>
      <c r="X228" s="137"/>
      <c r="Y228" s="137"/>
      <c r="Z228" s="125"/>
      <c r="AA228" s="125"/>
      <c r="AB228" s="125"/>
      <c r="AC228" s="127"/>
      <c r="AD228" s="127"/>
      <c r="AE228" s="126" t="s">
        <v>142</v>
      </c>
      <c r="AF228" s="125"/>
      <c r="AG228" s="125"/>
      <c r="AH228" s="125"/>
      <c r="AI228" s="125"/>
      <c r="AJ228" s="125"/>
      <c r="AK228" s="160" t="s">
        <v>242</v>
      </c>
      <c r="AL228" s="792" t="str">
        <f>V228</f>
        <v>週</v>
      </c>
      <c r="AM228" s="793"/>
      <c r="AN228" s="137"/>
      <c r="AO228" s="137"/>
      <c r="AP228" s="125"/>
      <c r="AQ228" s="125"/>
      <c r="AR228" s="125"/>
      <c r="AS228" s="127"/>
      <c r="AT228" s="127"/>
      <c r="AU228" s="685" t="s">
        <v>7</v>
      </c>
      <c r="AV228" s="685"/>
      <c r="AW228" s="685" t="s">
        <v>95</v>
      </c>
      <c r="AX228" s="685"/>
      <c r="AY228" s="685"/>
      <c r="AZ228" s="685"/>
      <c r="BA228" s="127"/>
      <c r="BB228" s="127"/>
      <c r="BC228" s="127"/>
      <c r="BD228" s="127"/>
      <c r="BE228" s="127"/>
      <c r="BF228" s="127"/>
      <c r="BG228" s="127"/>
      <c r="BH228" s="128"/>
      <c r="BI228" s="76"/>
      <c r="BJ228" s="180"/>
      <c r="BK228" s="180"/>
      <c r="BL228" s="180"/>
      <c r="BM228" s="180"/>
      <c r="BN228" s="180"/>
    </row>
    <row r="229" spans="2:66" ht="20.25" customHeight="1">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685" t="s">
        <v>8</v>
      </c>
      <c r="AV229" s="685"/>
      <c r="AW229" s="685" t="s">
        <v>96</v>
      </c>
      <c r="AX229" s="685"/>
      <c r="AY229" s="685"/>
      <c r="AZ229" s="685"/>
      <c r="BA229" s="127"/>
      <c r="BB229" s="127"/>
      <c r="BC229" s="127"/>
      <c r="BD229" s="127"/>
      <c r="BE229" s="127"/>
      <c r="BF229" s="127"/>
      <c r="BG229" s="127"/>
      <c r="BH229" s="128"/>
      <c r="BI229" s="76"/>
      <c r="BJ229" s="180"/>
      <c r="BK229" s="180"/>
      <c r="BL229" s="180"/>
      <c r="BM229" s="180"/>
      <c r="BN229" s="180"/>
    </row>
    <row r="230" spans="2:66" ht="20.25" customHeight="1">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685" t="s">
        <v>9</v>
      </c>
      <c r="AV230" s="685"/>
      <c r="AW230" s="685" t="s">
        <v>157</v>
      </c>
      <c r="AX230" s="685"/>
      <c r="AY230" s="685"/>
      <c r="AZ230" s="685"/>
      <c r="BA230" s="127"/>
      <c r="BB230" s="127"/>
      <c r="BC230" s="127"/>
      <c r="BD230" s="127"/>
      <c r="BE230" s="127"/>
      <c r="BF230" s="127"/>
      <c r="BG230" s="127"/>
      <c r="BH230" s="128"/>
      <c r="BI230" s="76"/>
      <c r="BJ230" s="180"/>
      <c r="BK230" s="180"/>
      <c r="BL230" s="180"/>
      <c r="BM230" s="180"/>
      <c r="BN230" s="180"/>
    </row>
    <row r="231" spans="2:66" ht="20.25" customHeight="1">
      <c r="M231" s="2"/>
      <c r="N231" s="2"/>
      <c r="O231" s="695">
        <f>IF($V$228="週",X226,V226)</f>
        <v>0</v>
      </c>
      <c r="P231" s="695"/>
      <c r="Q231" s="695"/>
      <c r="R231" s="695"/>
      <c r="S231" s="181" t="s">
        <v>146</v>
      </c>
      <c r="T231" s="685">
        <f>IF($V$228="週",$BE$6,$BI$6)</f>
        <v>40</v>
      </c>
      <c r="U231" s="685"/>
      <c r="V231" s="685"/>
      <c r="W231" s="685"/>
      <c r="X231" s="181" t="s">
        <v>147</v>
      </c>
      <c r="Y231" s="691">
        <f>ROUNDDOWN(O231/T231,1)</f>
        <v>0</v>
      </c>
      <c r="Z231" s="691"/>
      <c r="AA231" s="691"/>
      <c r="AB231" s="691"/>
      <c r="AC231" s="2"/>
      <c r="AD231" s="2"/>
      <c r="AE231" s="695">
        <f>IF($AL$228="週",AN226,AL226)</f>
        <v>0</v>
      </c>
      <c r="AF231" s="695"/>
      <c r="AG231" s="695"/>
      <c r="AH231" s="695"/>
      <c r="AI231" s="181" t="s">
        <v>146</v>
      </c>
      <c r="AJ231" s="685">
        <f>IF($AL$228="週",$BE$6,$BI$6)</f>
        <v>40</v>
      </c>
      <c r="AK231" s="685"/>
      <c r="AL231" s="685"/>
      <c r="AM231" s="685"/>
      <c r="AN231" s="181" t="s">
        <v>147</v>
      </c>
      <c r="AO231" s="691">
        <f>ROUNDDOWN(AE231/AJ231,1)</f>
        <v>0</v>
      </c>
      <c r="AP231" s="691"/>
      <c r="AQ231" s="691"/>
      <c r="AR231" s="691"/>
      <c r="AS231" s="2"/>
      <c r="AT231" s="2"/>
      <c r="AU231" s="2"/>
      <c r="AV231" s="2"/>
      <c r="AW231" s="2"/>
      <c r="AX231" s="2"/>
      <c r="AY231" s="2"/>
      <c r="AZ231" s="2"/>
      <c r="BA231" s="2"/>
      <c r="BB231" s="2"/>
      <c r="BC231" s="2"/>
      <c r="BD231" s="2"/>
      <c r="BE231" s="2"/>
      <c r="BF231" s="2"/>
      <c r="BG231" s="2"/>
      <c r="BH231" s="2"/>
    </row>
    <row r="232" spans="2:66" ht="20.25" customHeight="1">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c r="M234" s="2"/>
      <c r="N234" s="2"/>
      <c r="O234" s="125" t="s">
        <v>135</v>
      </c>
      <c r="P234" s="125"/>
      <c r="Q234" s="125"/>
      <c r="R234" s="125"/>
      <c r="S234" s="125"/>
      <c r="T234" s="125"/>
      <c r="U234" s="125"/>
      <c r="V234" s="125"/>
      <c r="W234" s="125"/>
      <c r="X234" s="126"/>
      <c r="Y234" s="684"/>
      <c r="Z234" s="684"/>
      <c r="AA234" s="684"/>
      <c r="AB234" s="684"/>
      <c r="AC234" s="2"/>
      <c r="AD234" s="2"/>
      <c r="AE234" s="125" t="s">
        <v>135</v>
      </c>
      <c r="AF234" s="125"/>
      <c r="AG234" s="125"/>
      <c r="AH234" s="125"/>
      <c r="AI234" s="125"/>
      <c r="AJ234" s="125"/>
      <c r="AK234" s="125"/>
      <c r="AL234" s="125"/>
      <c r="AM234" s="125"/>
      <c r="AN234" s="126"/>
      <c r="AO234" s="684"/>
      <c r="AP234" s="684"/>
      <c r="AQ234" s="684"/>
      <c r="AR234" s="684"/>
      <c r="AS234" s="2"/>
      <c r="AT234" s="2"/>
      <c r="AU234" s="2"/>
      <c r="AV234" s="2"/>
      <c r="AW234" s="2"/>
      <c r="AX234" s="2"/>
      <c r="AY234" s="2"/>
      <c r="AZ234" s="2"/>
      <c r="BA234" s="2"/>
      <c r="BB234" s="2"/>
      <c r="BC234" s="2"/>
      <c r="BD234" s="2"/>
      <c r="BE234" s="2"/>
      <c r="BF234" s="2"/>
      <c r="BG234" s="2"/>
      <c r="BH234" s="2"/>
    </row>
    <row r="235" spans="2:66" ht="20.25" customHeight="1">
      <c r="M235" s="2"/>
      <c r="N235" s="2"/>
      <c r="O235" s="129" t="s">
        <v>149</v>
      </c>
      <c r="P235" s="129"/>
      <c r="Q235" s="129"/>
      <c r="R235" s="129"/>
      <c r="S235" s="129"/>
      <c r="T235" s="125" t="s">
        <v>150</v>
      </c>
      <c r="U235" s="129"/>
      <c r="V235" s="129"/>
      <c r="W235" s="129"/>
      <c r="X235" s="129"/>
      <c r="Y235" s="690" t="s">
        <v>139</v>
      </c>
      <c r="Z235" s="690"/>
      <c r="AA235" s="690"/>
      <c r="AB235" s="690"/>
      <c r="AC235" s="2"/>
      <c r="AD235" s="2"/>
      <c r="AE235" s="129" t="s">
        <v>149</v>
      </c>
      <c r="AF235" s="129"/>
      <c r="AG235" s="129"/>
      <c r="AH235" s="129"/>
      <c r="AI235" s="129"/>
      <c r="AJ235" s="125" t="s">
        <v>150</v>
      </c>
      <c r="AK235" s="129"/>
      <c r="AL235" s="129"/>
      <c r="AM235" s="129"/>
      <c r="AN235" s="129"/>
      <c r="AO235" s="690" t="s">
        <v>139</v>
      </c>
      <c r="AP235" s="690"/>
      <c r="AQ235" s="690"/>
      <c r="AR235" s="690"/>
      <c r="AS235" s="2"/>
      <c r="AT235" s="2"/>
      <c r="AU235" s="2"/>
      <c r="AV235" s="2"/>
      <c r="AW235" s="2"/>
      <c r="AX235" s="2"/>
      <c r="AY235" s="2"/>
      <c r="AZ235" s="2"/>
      <c r="BA235" s="2"/>
      <c r="BB235" s="2"/>
      <c r="BC235" s="2"/>
      <c r="BD235" s="2"/>
      <c r="BE235" s="2"/>
      <c r="BF235" s="2"/>
      <c r="BG235" s="2"/>
      <c r="BH235" s="2"/>
    </row>
    <row r="236" spans="2:66" ht="20.25" customHeight="1">
      <c r="M236" s="2"/>
      <c r="N236" s="2"/>
      <c r="O236" s="685">
        <f>AA226</f>
        <v>0</v>
      </c>
      <c r="P236" s="685"/>
      <c r="Q236" s="685"/>
      <c r="R236" s="685"/>
      <c r="S236" s="181" t="s">
        <v>153</v>
      </c>
      <c r="T236" s="691">
        <f>Y231</f>
        <v>0</v>
      </c>
      <c r="U236" s="691"/>
      <c r="V236" s="691"/>
      <c r="W236" s="691"/>
      <c r="X236" s="181" t="s">
        <v>147</v>
      </c>
      <c r="Y236" s="692">
        <f>ROUNDDOWN(O236+T236,1)</f>
        <v>0</v>
      </c>
      <c r="Z236" s="692"/>
      <c r="AA236" s="692"/>
      <c r="AB236" s="692"/>
      <c r="AC236" s="138"/>
      <c r="AD236" s="138"/>
      <c r="AE236" s="693">
        <f>AQ226</f>
        <v>0</v>
      </c>
      <c r="AF236" s="693"/>
      <c r="AG236" s="693"/>
      <c r="AH236" s="693"/>
      <c r="AI236" s="136" t="s">
        <v>153</v>
      </c>
      <c r="AJ236" s="694">
        <f>AO231</f>
        <v>0</v>
      </c>
      <c r="AK236" s="694"/>
      <c r="AL236" s="694"/>
      <c r="AM236" s="694"/>
      <c r="AN236" s="136" t="s">
        <v>147</v>
      </c>
      <c r="AO236" s="692">
        <f>ROUNDDOWN(AE236+AJ236,1)</f>
        <v>0</v>
      </c>
      <c r="AP236" s="692"/>
      <c r="AQ236" s="692"/>
      <c r="AR236" s="692"/>
      <c r="AS236" s="2"/>
      <c r="AT236" s="2"/>
      <c r="AU236" s="2"/>
      <c r="AV236" s="2"/>
      <c r="AW236" s="2"/>
      <c r="AX236" s="2"/>
      <c r="AY236" s="2"/>
      <c r="AZ236" s="2"/>
      <c r="BA236" s="2"/>
      <c r="BB236" s="2"/>
      <c r="BC236" s="2"/>
      <c r="BD236" s="2"/>
      <c r="BE236" s="2"/>
      <c r="BF236" s="2"/>
      <c r="BG236" s="2"/>
      <c r="BH236" s="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c r="G287" s="3"/>
      <c r="H287" s="3"/>
      <c r="I287" s="3"/>
      <c r="J287" s="3"/>
      <c r="K287" s="3"/>
      <c r="L287" s="3"/>
      <c r="M287" s="3"/>
      <c r="N287" s="3"/>
    </row>
    <row r="288" spans="1:63">
      <c r="G288" s="3"/>
      <c r="H288" s="3"/>
      <c r="I288" s="3"/>
      <c r="J288" s="3"/>
      <c r="K288" s="3"/>
      <c r="L288" s="3"/>
      <c r="M288" s="3"/>
      <c r="N288" s="3"/>
    </row>
    <row r="289" spans="7:14">
      <c r="G289" s="3"/>
      <c r="H289" s="3"/>
      <c r="I289" s="3"/>
      <c r="J289" s="3"/>
      <c r="K289" s="3"/>
      <c r="L289" s="3"/>
      <c r="M289" s="3"/>
      <c r="N289" s="3"/>
    </row>
    <row r="290" spans="7:1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RowHeight="25.5"/>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c r="B1" s="83" t="s">
        <v>32</v>
      </c>
    </row>
    <row r="2" spans="2:14">
      <c r="B2" s="86" t="s">
        <v>33</v>
      </c>
      <c r="F2" s="87"/>
      <c r="G2" s="88"/>
      <c r="H2" s="88"/>
      <c r="I2" s="88"/>
      <c r="J2" s="89"/>
      <c r="K2" s="88"/>
      <c r="L2" s="88"/>
    </row>
    <row r="3" spans="2:14">
      <c r="B3" s="87" t="s">
        <v>208</v>
      </c>
      <c r="F3" s="89" t="s">
        <v>209</v>
      </c>
      <c r="G3" s="88"/>
      <c r="H3" s="88"/>
      <c r="I3" s="88"/>
      <c r="J3" s="89"/>
      <c r="K3" s="88"/>
      <c r="L3" s="88"/>
    </row>
    <row r="4" spans="2:14">
      <c r="B4" s="86"/>
      <c r="F4" s="795" t="s">
        <v>34</v>
      </c>
      <c r="G4" s="795"/>
      <c r="H4" s="795"/>
      <c r="I4" s="795"/>
      <c r="J4" s="795"/>
      <c r="K4" s="795"/>
      <c r="L4" s="795"/>
      <c r="N4" s="795" t="s">
        <v>228</v>
      </c>
    </row>
    <row r="5" spans="2:14">
      <c r="B5" s="84" t="s">
        <v>20</v>
      </c>
      <c r="C5" s="84" t="s">
        <v>4</v>
      </c>
      <c r="F5" s="84" t="s">
        <v>229</v>
      </c>
      <c r="G5" s="84"/>
      <c r="H5" s="84" t="s">
        <v>230</v>
      </c>
      <c r="J5" s="84" t="s">
        <v>35</v>
      </c>
      <c r="L5" s="84" t="s">
        <v>34</v>
      </c>
      <c r="N5" s="795"/>
    </row>
    <row r="6" spans="2:1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c r="B15" s="90">
        <v>10</v>
      </c>
      <c r="C15" s="91" t="s">
        <v>47</v>
      </c>
      <c r="D15" s="92" t="str">
        <f t="shared" si="0"/>
        <v>j</v>
      </c>
      <c r="E15" s="90" t="s">
        <v>16</v>
      </c>
      <c r="F15" s="93"/>
      <c r="G15" s="90" t="s">
        <v>17</v>
      </c>
      <c r="H15" s="93"/>
      <c r="I15" s="94" t="s">
        <v>37</v>
      </c>
      <c r="J15" s="93">
        <v>0</v>
      </c>
      <c r="K15" s="95" t="s">
        <v>2</v>
      </c>
      <c r="L15" s="96" t="str">
        <f t="shared" si="1"/>
        <v/>
      </c>
      <c r="N15" s="97"/>
    </row>
    <row r="16" spans="2:14">
      <c r="B16" s="90">
        <v>11</v>
      </c>
      <c r="C16" s="91" t="s">
        <v>48</v>
      </c>
      <c r="D16" s="92" t="str">
        <f t="shared" si="0"/>
        <v>k</v>
      </c>
      <c r="E16" s="90" t="s">
        <v>16</v>
      </c>
      <c r="F16" s="93"/>
      <c r="G16" s="90" t="s">
        <v>17</v>
      </c>
      <c r="H16" s="93"/>
      <c r="I16" s="94" t="s">
        <v>37</v>
      </c>
      <c r="J16" s="93">
        <v>0</v>
      </c>
      <c r="K16" s="95" t="s">
        <v>2</v>
      </c>
      <c r="L16" s="96" t="str">
        <f t="shared" si="1"/>
        <v/>
      </c>
      <c r="N16" s="97"/>
    </row>
    <row r="17" spans="2:14">
      <c r="B17" s="90">
        <v>12</v>
      </c>
      <c r="C17" s="91" t="s">
        <v>49</v>
      </c>
      <c r="D17" s="92" t="str">
        <f t="shared" si="0"/>
        <v>l</v>
      </c>
      <c r="E17" s="90" t="s">
        <v>16</v>
      </c>
      <c r="F17" s="93"/>
      <c r="G17" s="90" t="s">
        <v>17</v>
      </c>
      <c r="H17" s="93"/>
      <c r="I17" s="94" t="s">
        <v>37</v>
      </c>
      <c r="J17" s="93">
        <v>0</v>
      </c>
      <c r="K17" s="95" t="s">
        <v>2</v>
      </c>
      <c r="L17" s="96" t="str">
        <f t="shared" si="1"/>
        <v/>
      </c>
      <c r="N17" s="97"/>
    </row>
    <row r="18" spans="2:14">
      <c r="B18" s="90">
        <v>13</v>
      </c>
      <c r="C18" s="91" t="s">
        <v>50</v>
      </c>
      <c r="D18" s="92" t="str">
        <f t="shared" si="0"/>
        <v>m</v>
      </c>
      <c r="E18" s="90" t="s">
        <v>16</v>
      </c>
      <c r="F18" s="93"/>
      <c r="G18" s="90" t="s">
        <v>17</v>
      </c>
      <c r="H18" s="93"/>
      <c r="I18" s="94" t="s">
        <v>37</v>
      </c>
      <c r="J18" s="93">
        <v>0</v>
      </c>
      <c r="K18" s="95" t="s">
        <v>2</v>
      </c>
      <c r="L18" s="96" t="str">
        <f t="shared" si="1"/>
        <v/>
      </c>
      <c r="N18" s="97"/>
    </row>
    <row r="19" spans="2:14">
      <c r="B19" s="90">
        <v>14</v>
      </c>
      <c r="C19" s="91" t="s">
        <v>51</v>
      </c>
      <c r="D19" s="92" t="str">
        <f t="shared" si="0"/>
        <v>n</v>
      </c>
      <c r="E19" s="90" t="s">
        <v>16</v>
      </c>
      <c r="F19" s="93"/>
      <c r="G19" s="90" t="s">
        <v>17</v>
      </c>
      <c r="H19" s="93"/>
      <c r="I19" s="94" t="s">
        <v>37</v>
      </c>
      <c r="J19" s="93">
        <v>0</v>
      </c>
      <c r="K19" s="95" t="s">
        <v>2</v>
      </c>
      <c r="L19" s="96" t="str">
        <f t="shared" si="1"/>
        <v/>
      </c>
      <c r="N19" s="97"/>
    </row>
    <row r="20" spans="2:14">
      <c r="B20" s="90">
        <v>15</v>
      </c>
      <c r="C20" s="91" t="s">
        <v>52</v>
      </c>
      <c r="D20" s="92" t="str">
        <f t="shared" si="0"/>
        <v>o</v>
      </c>
      <c r="E20" s="90" t="s">
        <v>16</v>
      </c>
      <c r="F20" s="93"/>
      <c r="G20" s="90" t="s">
        <v>17</v>
      </c>
      <c r="H20" s="93"/>
      <c r="I20" s="94" t="s">
        <v>37</v>
      </c>
      <c r="J20" s="93">
        <v>0</v>
      </c>
      <c r="K20" s="95" t="s">
        <v>2</v>
      </c>
      <c r="L20" s="96" t="str">
        <f t="shared" si="1"/>
        <v/>
      </c>
      <c r="N20" s="97"/>
    </row>
    <row r="21" spans="2:14">
      <c r="B21" s="90">
        <v>16</v>
      </c>
      <c r="C21" s="91" t="s">
        <v>53</v>
      </c>
      <c r="D21" s="92" t="str">
        <f t="shared" si="0"/>
        <v>p</v>
      </c>
      <c r="E21" s="90" t="s">
        <v>16</v>
      </c>
      <c r="F21" s="93"/>
      <c r="G21" s="90" t="s">
        <v>17</v>
      </c>
      <c r="H21" s="93"/>
      <c r="I21" s="94" t="s">
        <v>37</v>
      </c>
      <c r="J21" s="93">
        <v>0</v>
      </c>
      <c r="K21" s="95" t="s">
        <v>2</v>
      </c>
      <c r="L21" s="96" t="str">
        <f t="shared" si="1"/>
        <v/>
      </c>
      <c r="N21" s="97"/>
    </row>
    <row r="22" spans="2:14">
      <c r="B22" s="90">
        <v>17</v>
      </c>
      <c r="C22" s="91" t="s">
        <v>54</v>
      </c>
      <c r="D22" s="92" t="str">
        <f t="shared" si="0"/>
        <v>q</v>
      </c>
      <c r="E22" s="90" t="s">
        <v>16</v>
      </c>
      <c r="F22" s="93"/>
      <c r="G22" s="90" t="s">
        <v>17</v>
      </c>
      <c r="H22" s="93"/>
      <c r="I22" s="94" t="s">
        <v>37</v>
      </c>
      <c r="J22" s="93">
        <v>0</v>
      </c>
      <c r="K22" s="95" t="s">
        <v>2</v>
      </c>
      <c r="L22" s="96" t="str">
        <f t="shared" si="1"/>
        <v/>
      </c>
      <c r="N22" s="97"/>
    </row>
    <row r="23" spans="2:14">
      <c r="B23" s="90">
        <v>18</v>
      </c>
      <c r="C23" s="91" t="s">
        <v>55</v>
      </c>
      <c r="D23" s="92" t="str">
        <f t="shared" si="0"/>
        <v>r</v>
      </c>
      <c r="E23" s="90" t="s">
        <v>16</v>
      </c>
      <c r="F23" s="98"/>
      <c r="G23" s="90" t="s">
        <v>17</v>
      </c>
      <c r="H23" s="98"/>
      <c r="I23" s="94" t="s">
        <v>37</v>
      </c>
      <c r="J23" s="98"/>
      <c r="K23" s="95" t="s">
        <v>2</v>
      </c>
      <c r="L23" s="91">
        <v>1</v>
      </c>
      <c r="N23" s="97"/>
    </row>
    <row r="24" spans="2:14">
      <c r="B24" s="90">
        <v>19</v>
      </c>
      <c r="C24" s="91" t="s">
        <v>56</v>
      </c>
      <c r="D24" s="92" t="str">
        <f t="shared" si="0"/>
        <v>s</v>
      </c>
      <c r="E24" s="90" t="s">
        <v>16</v>
      </c>
      <c r="F24" s="98"/>
      <c r="G24" s="90" t="s">
        <v>17</v>
      </c>
      <c r="H24" s="98"/>
      <c r="I24" s="94" t="s">
        <v>37</v>
      </c>
      <c r="J24" s="98"/>
      <c r="K24" s="95" t="s">
        <v>2</v>
      </c>
      <c r="L24" s="91">
        <v>2</v>
      </c>
      <c r="N24" s="97"/>
    </row>
    <row r="25" spans="2:14">
      <c r="B25" s="90">
        <v>20</v>
      </c>
      <c r="C25" s="91" t="s">
        <v>57</v>
      </c>
      <c r="D25" s="92" t="str">
        <f t="shared" si="0"/>
        <v>t</v>
      </c>
      <c r="E25" s="90" t="s">
        <v>16</v>
      </c>
      <c r="F25" s="98"/>
      <c r="G25" s="90" t="s">
        <v>17</v>
      </c>
      <c r="H25" s="98"/>
      <c r="I25" s="94" t="s">
        <v>37</v>
      </c>
      <c r="J25" s="98"/>
      <c r="K25" s="95" t="s">
        <v>2</v>
      </c>
      <c r="L25" s="91">
        <v>3</v>
      </c>
      <c r="N25" s="97"/>
    </row>
    <row r="26" spans="2:14">
      <c r="B26" s="90">
        <v>21</v>
      </c>
      <c r="C26" s="91" t="s">
        <v>58</v>
      </c>
      <c r="D26" s="92" t="str">
        <f t="shared" si="0"/>
        <v>u</v>
      </c>
      <c r="E26" s="90" t="s">
        <v>16</v>
      </c>
      <c r="F26" s="98"/>
      <c r="G26" s="90" t="s">
        <v>17</v>
      </c>
      <c r="H26" s="98"/>
      <c r="I26" s="94" t="s">
        <v>37</v>
      </c>
      <c r="J26" s="98"/>
      <c r="K26" s="95" t="s">
        <v>2</v>
      </c>
      <c r="L26" s="91">
        <v>4</v>
      </c>
      <c r="N26" s="97"/>
    </row>
    <row r="27" spans="2:14">
      <c r="B27" s="90">
        <v>22</v>
      </c>
      <c r="C27" s="91" t="s">
        <v>59</v>
      </c>
      <c r="D27" s="92" t="str">
        <f t="shared" si="0"/>
        <v>v</v>
      </c>
      <c r="E27" s="90" t="s">
        <v>16</v>
      </c>
      <c r="F27" s="98"/>
      <c r="G27" s="90" t="s">
        <v>17</v>
      </c>
      <c r="H27" s="98"/>
      <c r="I27" s="94" t="s">
        <v>37</v>
      </c>
      <c r="J27" s="98"/>
      <c r="K27" s="95" t="s">
        <v>2</v>
      </c>
      <c r="L27" s="91">
        <v>5</v>
      </c>
      <c r="N27" s="97"/>
    </row>
    <row r="28" spans="2:14">
      <c r="B28" s="90">
        <v>23</v>
      </c>
      <c r="C28" s="91" t="s">
        <v>60</v>
      </c>
      <c r="D28" s="92" t="str">
        <f t="shared" si="0"/>
        <v>w</v>
      </c>
      <c r="E28" s="90" t="s">
        <v>16</v>
      </c>
      <c r="F28" s="98"/>
      <c r="G28" s="90" t="s">
        <v>17</v>
      </c>
      <c r="H28" s="98"/>
      <c r="I28" s="94" t="s">
        <v>37</v>
      </c>
      <c r="J28" s="98"/>
      <c r="K28" s="95" t="s">
        <v>2</v>
      </c>
      <c r="L28" s="91">
        <v>6</v>
      </c>
      <c r="N28" s="97"/>
    </row>
    <row r="29" spans="2:14">
      <c r="B29" s="90">
        <v>24</v>
      </c>
      <c r="C29" s="91" t="s">
        <v>61</v>
      </c>
      <c r="D29" s="92" t="str">
        <f t="shared" si="0"/>
        <v>x</v>
      </c>
      <c r="E29" s="90" t="s">
        <v>16</v>
      </c>
      <c r="F29" s="98"/>
      <c r="G29" s="90" t="s">
        <v>17</v>
      </c>
      <c r="H29" s="98"/>
      <c r="I29" s="94" t="s">
        <v>37</v>
      </c>
      <c r="J29" s="98"/>
      <c r="K29" s="95" t="s">
        <v>2</v>
      </c>
      <c r="L29" s="91">
        <v>7</v>
      </c>
      <c r="N29" s="97"/>
    </row>
    <row r="30" spans="2:14">
      <c r="B30" s="90">
        <v>25</v>
      </c>
      <c r="C30" s="91" t="s">
        <v>62</v>
      </c>
      <c r="D30" s="92" t="str">
        <f t="shared" si="0"/>
        <v>y</v>
      </c>
      <c r="E30" s="90" t="s">
        <v>16</v>
      </c>
      <c r="F30" s="98"/>
      <c r="G30" s="90" t="s">
        <v>17</v>
      </c>
      <c r="H30" s="98"/>
      <c r="I30" s="94" t="s">
        <v>37</v>
      </c>
      <c r="J30" s="98"/>
      <c r="K30" s="95" t="s">
        <v>2</v>
      </c>
      <c r="L30" s="91">
        <v>8</v>
      </c>
      <c r="N30" s="97"/>
    </row>
    <row r="31" spans="2:14">
      <c r="B31" s="90">
        <v>26</v>
      </c>
      <c r="C31" s="91" t="s">
        <v>63</v>
      </c>
      <c r="D31" s="92" t="str">
        <f t="shared" si="0"/>
        <v>z</v>
      </c>
      <c r="E31" s="90" t="s">
        <v>16</v>
      </c>
      <c r="F31" s="98"/>
      <c r="G31" s="90" t="s">
        <v>17</v>
      </c>
      <c r="H31" s="98"/>
      <c r="I31" s="94" t="s">
        <v>37</v>
      </c>
      <c r="J31" s="98"/>
      <c r="K31" s="95" t="s">
        <v>2</v>
      </c>
      <c r="L31" s="91">
        <v>1</v>
      </c>
      <c r="N31" s="97"/>
    </row>
    <row r="32" spans="2:14">
      <c r="B32" s="90">
        <v>27</v>
      </c>
      <c r="C32" s="91" t="s">
        <v>61</v>
      </c>
      <c r="D32" s="92" t="str">
        <f t="shared" si="0"/>
        <v>x</v>
      </c>
      <c r="E32" s="90" t="s">
        <v>16</v>
      </c>
      <c r="F32" s="98"/>
      <c r="G32" s="90" t="s">
        <v>17</v>
      </c>
      <c r="H32" s="98"/>
      <c r="I32" s="94" t="s">
        <v>37</v>
      </c>
      <c r="J32" s="98"/>
      <c r="K32" s="95" t="s">
        <v>2</v>
      </c>
      <c r="L32" s="91">
        <v>2</v>
      </c>
      <c r="N32" s="97"/>
    </row>
    <row r="33" spans="2:14">
      <c r="B33" s="90">
        <v>28</v>
      </c>
      <c r="C33" s="91" t="s">
        <v>64</v>
      </c>
      <c r="D33" s="92" t="str">
        <f t="shared" si="0"/>
        <v>aa</v>
      </c>
      <c r="E33" s="90" t="s">
        <v>16</v>
      </c>
      <c r="F33" s="98"/>
      <c r="G33" s="90" t="s">
        <v>17</v>
      </c>
      <c r="H33" s="98"/>
      <c r="I33" s="94" t="s">
        <v>37</v>
      </c>
      <c r="J33" s="98"/>
      <c r="K33" s="95" t="s">
        <v>2</v>
      </c>
      <c r="L33" s="91">
        <v>3</v>
      </c>
      <c r="N33" s="97"/>
    </row>
    <row r="34" spans="2:14">
      <c r="B34" s="90">
        <v>29</v>
      </c>
      <c r="C34" s="91" t="s">
        <v>65</v>
      </c>
      <c r="D34" s="92" t="str">
        <f t="shared" si="0"/>
        <v>ab</v>
      </c>
      <c r="E34" s="90" t="s">
        <v>16</v>
      </c>
      <c r="F34" s="98"/>
      <c r="G34" s="90" t="s">
        <v>17</v>
      </c>
      <c r="H34" s="98"/>
      <c r="I34" s="94" t="s">
        <v>37</v>
      </c>
      <c r="J34" s="98"/>
      <c r="K34" s="95" t="s">
        <v>2</v>
      </c>
      <c r="L34" s="91">
        <v>4</v>
      </c>
      <c r="N34" s="97"/>
    </row>
    <row r="35" spans="2:14">
      <c r="B35" s="90">
        <v>30</v>
      </c>
      <c r="C35" s="91" t="s">
        <v>66</v>
      </c>
      <c r="D35" s="92" t="str">
        <f t="shared" si="0"/>
        <v>ac</v>
      </c>
      <c r="E35" s="90" t="s">
        <v>16</v>
      </c>
      <c r="F35" s="98"/>
      <c r="G35" s="90" t="s">
        <v>17</v>
      </c>
      <c r="H35" s="98"/>
      <c r="I35" s="94" t="s">
        <v>37</v>
      </c>
      <c r="J35" s="98"/>
      <c r="K35" s="95" t="s">
        <v>2</v>
      </c>
      <c r="L35" s="91">
        <v>5</v>
      </c>
      <c r="N35" s="97"/>
    </row>
    <row r="36" spans="2:14">
      <c r="B36" s="90">
        <v>31</v>
      </c>
      <c r="C36" s="91" t="s">
        <v>67</v>
      </c>
      <c r="D36" s="92" t="str">
        <f t="shared" si="0"/>
        <v>ad</v>
      </c>
      <c r="E36" s="90" t="s">
        <v>16</v>
      </c>
      <c r="F36" s="98"/>
      <c r="G36" s="90" t="s">
        <v>17</v>
      </c>
      <c r="H36" s="98"/>
      <c r="I36" s="94" t="s">
        <v>37</v>
      </c>
      <c r="J36" s="98"/>
      <c r="K36" s="95" t="s">
        <v>2</v>
      </c>
      <c r="L36" s="91">
        <v>6</v>
      </c>
      <c r="N36" s="97"/>
    </row>
    <row r="37" spans="2:14">
      <c r="B37" s="90">
        <v>32</v>
      </c>
      <c r="C37" s="91" t="s">
        <v>68</v>
      </c>
      <c r="D37" s="92" t="str">
        <f t="shared" si="0"/>
        <v>ae</v>
      </c>
      <c r="E37" s="90" t="s">
        <v>16</v>
      </c>
      <c r="F37" s="98"/>
      <c r="G37" s="90" t="s">
        <v>17</v>
      </c>
      <c r="H37" s="98"/>
      <c r="I37" s="94" t="s">
        <v>37</v>
      </c>
      <c r="J37" s="98"/>
      <c r="K37" s="95" t="s">
        <v>2</v>
      </c>
      <c r="L37" s="91">
        <v>7</v>
      </c>
      <c r="N37" s="97"/>
    </row>
    <row r="38" spans="2:14">
      <c r="B38" s="90">
        <v>33</v>
      </c>
      <c r="C38" s="91" t="s">
        <v>69</v>
      </c>
      <c r="D38" s="92" t="str">
        <f t="shared" si="0"/>
        <v>af</v>
      </c>
      <c r="E38" s="90" t="s">
        <v>16</v>
      </c>
      <c r="F38" s="98"/>
      <c r="G38" s="90" t="s">
        <v>17</v>
      </c>
      <c r="H38" s="98"/>
      <c r="I38" s="94" t="s">
        <v>37</v>
      </c>
      <c r="J38" s="98"/>
      <c r="K38" s="95" t="s">
        <v>2</v>
      </c>
      <c r="L38" s="91">
        <v>8</v>
      </c>
      <c r="N38" s="97"/>
    </row>
    <row r="39" spans="2:1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c r="B42" s="90"/>
      <c r="C42" s="99" t="s">
        <v>232</v>
      </c>
      <c r="D42" s="92"/>
      <c r="E42" s="90" t="s">
        <v>16</v>
      </c>
      <c r="F42" s="93"/>
      <c r="G42" s="90" t="s">
        <v>17</v>
      </c>
      <c r="H42" s="93"/>
      <c r="I42" s="94" t="s">
        <v>37</v>
      </c>
      <c r="J42" s="93">
        <v>0</v>
      </c>
      <c r="K42" s="95" t="s">
        <v>2</v>
      </c>
      <c r="L42" s="96" t="str">
        <f t="shared" ref="L42:L43" si="3">IF(OR(F42="",H42=""),"",(H42+IF(F42&gt;H42,1,0)-F42-J42)*24)</f>
        <v/>
      </c>
      <c r="N42" s="97"/>
    </row>
    <row r="43" spans="2:14">
      <c r="B43" s="90">
        <v>35</v>
      </c>
      <c r="C43" s="100" t="s">
        <v>36</v>
      </c>
      <c r="D43" s="92"/>
      <c r="E43" s="90" t="s">
        <v>16</v>
      </c>
      <c r="F43" s="93"/>
      <c r="G43" s="90" t="s">
        <v>17</v>
      </c>
      <c r="H43" s="93"/>
      <c r="I43" s="94" t="s">
        <v>37</v>
      </c>
      <c r="J43" s="93">
        <v>0</v>
      </c>
      <c r="K43" s="95" t="s">
        <v>2</v>
      </c>
      <c r="L43" s="96" t="str">
        <f t="shared" si="3"/>
        <v/>
      </c>
      <c r="N43" s="97"/>
    </row>
    <row r="44" spans="2:1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c r="B45" s="90"/>
      <c r="C45" s="99" t="s">
        <v>234</v>
      </c>
      <c r="D45" s="92"/>
      <c r="E45" s="90" t="s">
        <v>16</v>
      </c>
      <c r="F45" s="93"/>
      <c r="G45" s="90" t="s">
        <v>17</v>
      </c>
      <c r="H45" s="93"/>
      <c r="I45" s="94" t="s">
        <v>37</v>
      </c>
      <c r="J45" s="93">
        <v>0</v>
      </c>
      <c r="K45" s="95" t="s">
        <v>2</v>
      </c>
      <c r="L45" s="96" t="str">
        <f t="shared" ref="L45:L46" si="4">IF(OR(F45="",H45=""),"",(H45+IF(F45&gt;H45,1,0)-F45-J45)*24)</f>
        <v/>
      </c>
      <c r="N45" s="97"/>
    </row>
    <row r="46" spans="2:14">
      <c r="B46" s="90">
        <v>36</v>
      </c>
      <c r="C46" s="100" t="s">
        <v>36</v>
      </c>
      <c r="D46" s="92"/>
      <c r="E46" s="90" t="s">
        <v>16</v>
      </c>
      <c r="F46" s="93"/>
      <c r="G46" s="90" t="s">
        <v>17</v>
      </c>
      <c r="H46" s="93"/>
      <c r="I46" s="94" t="s">
        <v>37</v>
      </c>
      <c r="J46" s="93">
        <v>0</v>
      </c>
      <c r="K46" s="95" t="s">
        <v>2</v>
      </c>
      <c r="L46" s="96" t="str">
        <f t="shared" si="4"/>
        <v/>
      </c>
      <c r="N46" s="97"/>
    </row>
    <row r="47" spans="2:1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c r="C49" s="86" t="s">
        <v>323</v>
      </c>
      <c r="D49" s="86"/>
    </row>
    <row r="50" spans="3:4">
      <c r="C50" s="86" t="s">
        <v>324</v>
      </c>
      <c r="D50" s="86"/>
    </row>
    <row r="51" spans="3:4">
      <c r="C51" s="86" t="s">
        <v>325</v>
      </c>
      <c r="D51" s="86"/>
    </row>
    <row r="52" spans="3:4">
      <c r="C52" s="86" t="s">
        <v>326</v>
      </c>
      <c r="D52" s="86"/>
    </row>
    <row r="53" spans="3:4">
      <c r="C53" s="86" t="s">
        <v>237</v>
      </c>
      <c r="D53" s="86"/>
    </row>
    <row r="54" spans="3: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heetViews>
  <sheetFormatPr defaultRowHeight="18.75"/>
  <cols>
    <col min="1" max="1" width="1.375" style="20" customWidth="1"/>
    <col min="2" max="3" width="9" style="20"/>
    <col min="4" max="4" width="40.625" style="20" customWidth="1"/>
    <col min="5" max="16384" width="9" style="20"/>
  </cols>
  <sheetData>
    <row r="1" spans="2:11">
      <c r="B1" s="20" t="s">
        <v>91</v>
      </c>
      <c r="D1" s="46"/>
      <c r="E1" s="46"/>
      <c r="F1" s="46"/>
    </row>
    <row r="2" spans="2:11" s="48" customFormat="1" ht="20.25" customHeight="1">
      <c r="B2" s="47" t="s">
        <v>269</v>
      </c>
      <c r="C2" s="47"/>
      <c r="D2" s="46"/>
      <c r="E2" s="46"/>
      <c r="F2" s="46"/>
    </row>
    <row r="3" spans="2:11" s="48" customFormat="1" ht="20.25" customHeight="1">
      <c r="B3" s="47"/>
      <c r="C3" s="47"/>
      <c r="D3" s="46"/>
      <c r="E3" s="46"/>
      <c r="F3" s="46"/>
    </row>
    <row r="4" spans="2:11" s="53" customFormat="1" ht="20.25" customHeight="1">
      <c r="B4" s="80"/>
      <c r="C4" s="46" t="s">
        <v>219</v>
      </c>
      <c r="D4" s="46"/>
      <c r="F4" s="796" t="s">
        <v>220</v>
      </c>
      <c r="G4" s="796"/>
      <c r="H4" s="796"/>
      <c r="I4" s="796"/>
      <c r="J4" s="796"/>
      <c r="K4" s="796"/>
    </row>
    <row r="5" spans="2:11" s="53" customFormat="1" ht="20.25" customHeight="1">
      <c r="B5" s="81"/>
      <c r="C5" s="46" t="s">
        <v>221</v>
      </c>
      <c r="D5" s="46"/>
      <c r="F5" s="796"/>
      <c r="G5" s="796"/>
      <c r="H5" s="796"/>
      <c r="I5" s="796"/>
      <c r="J5" s="796"/>
      <c r="K5" s="796"/>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6" s="48" customFormat="1" ht="20.25" customHeight="1">
      <c r="B17" s="46" t="s">
        <v>292</v>
      </c>
      <c r="C17" s="47"/>
      <c r="D17" s="46"/>
    </row>
    <row r="18" spans="2:6" s="48" customFormat="1" ht="20.25" customHeight="1">
      <c r="B18" s="46"/>
      <c r="C18" s="47"/>
      <c r="D18" s="46"/>
    </row>
    <row r="19" spans="2:6" s="48" customFormat="1" ht="17.25" customHeight="1">
      <c r="B19" s="46" t="s">
        <v>294</v>
      </c>
      <c r="C19" s="46"/>
      <c r="D19" s="46"/>
    </row>
    <row r="20" spans="2:6" s="48" customFormat="1" ht="17.25" customHeight="1">
      <c r="B20" s="46" t="s">
        <v>316</v>
      </c>
      <c r="C20" s="46"/>
      <c r="D20" s="46"/>
    </row>
    <row r="21" spans="2:6" s="48" customFormat="1" ht="17.25" customHeight="1">
      <c r="B21" s="46"/>
      <c r="C21" s="46"/>
      <c r="D21" s="46"/>
    </row>
    <row r="22" spans="2:6" s="48" customFormat="1" ht="17.25" customHeight="1">
      <c r="B22" s="46"/>
      <c r="C22" s="22" t="s">
        <v>20</v>
      </c>
      <c r="D22" s="22" t="s">
        <v>3</v>
      </c>
    </row>
    <row r="23" spans="2:6" s="48" customFormat="1" ht="17.25" customHeight="1">
      <c r="B23" s="46"/>
      <c r="C23" s="22">
        <v>1</v>
      </c>
      <c r="D23" s="52" t="s">
        <v>70</v>
      </c>
    </row>
    <row r="24" spans="2:6" s="48" customFormat="1" ht="17.25" customHeight="1">
      <c r="B24" s="46"/>
      <c r="C24" s="22">
        <v>2</v>
      </c>
      <c r="D24" s="52" t="s">
        <v>101</v>
      </c>
    </row>
    <row r="25" spans="2:6" s="48" customFormat="1" ht="17.25" customHeight="1">
      <c r="B25" s="46"/>
      <c r="C25" s="22">
        <v>3</v>
      </c>
      <c r="D25" s="52" t="s">
        <v>102</v>
      </c>
    </row>
    <row r="26" spans="2:6" s="48" customFormat="1" ht="17.25" customHeight="1">
      <c r="B26" s="46"/>
      <c r="C26" s="22">
        <v>4</v>
      </c>
      <c r="D26" s="52" t="s">
        <v>103</v>
      </c>
    </row>
    <row r="27" spans="2:6" s="48" customFormat="1" ht="17.25" customHeight="1">
      <c r="B27" s="46"/>
      <c r="C27" s="22">
        <v>5</v>
      </c>
      <c r="D27" s="52" t="s">
        <v>104</v>
      </c>
    </row>
    <row r="28" spans="2:6" s="48" customFormat="1" ht="17.25" customHeight="1">
      <c r="B28" s="46"/>
      <c r="C28" s="22">
        <v>6</v>
      </c>
      <c r="D28" s="52" t="s">
        <v>105</v>
      </c>
    </row>
    <row r="29" spans="2:6" s="48" customFormat="1" ht="17.25" customHeight="1">
      <c r="B29" s="46"/>
      <c r="C29" s="22">
        <v>7</v>
      </c>
      <c r="D29" s="52" t="s">
        <v>106</v>
      </c>
    </row>
    <row r="30" spans="2:6" s="48" customFormat="1" ht="17.25" customHeight="1">
      <c r="B30" s="46"/>
      <c r="C30" s="22">
        <v>8</v>
      </c>
      <c r="D30" s="52" t="s">
        <v>71</v>
      </c>
    </row>
    <row r="31" spans="2:6" s="48" customFormat="1" ht="17.25" customHeight="1">
      <c r="B31" s="46"/>
      <c r="C31" s="49"/>
      <c r="D31" s="51"/>
    </row>
    <row r="32" spans="2:6" s="48" customFormat="1" ht="17.25" customHeight="1">
      <c r="B32" s="46" t="s">
        <v>295</v>
      </c>
      <c r="C32" s="46"/>
      <c r="D32" s="46"/>
      <c r="E32" s="53"/>
      <c r="F32" s="53"/>
    </row>
    <row r="33" spans="2:51" s="48" customFormat="1" ht="17.25" customHeight="1">
      <c r="B33" s="46" t="s">
        <v>93</v>
      </c>
      <c r="C33" s="46"/>
      <c r="D33" s="46"/>
      <c r="E33" s="53"/>
      <c r="F33" s="53"/>
    </row>
    <row r="34" spans="2:51" s="48" customFormat="1" ht="17.25" customHeight="1">
      <c r="B34" s="46"/>
      <c r="C34" s="46"/>
      <c r="D34" s="46"/>
      <c r="E34" s="53"/>
      <c r="F34" s="53"/>
      <c r="G34" s="54"/>
      <c r="H34" s="54"/>
      <c r="J34" s="54"/>
      <c r="K34" s="54"/>
      <c r="L34" s="54"/>
      <c r="M34" s="54"/>
      <c r="N34" s="54"/>
      <c r="O34" s="54"/>
      <c r="R34" s="54"/>
      <c r="S34" s="54"/>
      <c r="T34" s="54"/>
      <c r="W34" s="54"/>
      <c r="X34" s="54"/>
      <c r="Y34" s="54"/>
    </row>
    <row r="35" spans="2:51" s="48" customFormat="1" ht="17.25" customHeight="1">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c r="B40" s="46"/>
      <c r="C40" s="46"/>
      <c r="D40" s="46"/>
      <c r="E40" s="53"/>
      <c r="F40" s="53"/>
      <c r="G40" s="54"/>
      <c r="H40" s="54"/>
      <c r="J40" s="54"/>
      <c r="K40" s="54"/>
      <c r="L40" s="54"/>
      <c r="M40" s="54"/>
      <c r="N40" s="54"/>
      <c r="O40" s="54"/>
      <c r="R40" s="54"/>
      <c r="S40" s="54"/>
      <c r="T40" s="54"/>
      <c r="W40" s="54"/>
      <c r="X40" s="54"/>
      <c r="Y40" s="54"/>
    </row>
    <row r="41" spans="2:51" s="48" customFormat="1" ht="17.25" customHeight="1">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c r="B44" s="46"/>
      <c r="C44" s="46"/>
      <c r="D44" s="46"/>
      <c r="E44" s="55"/>
      <c r="F44" s="54"/>
      <c r="G44" s="54"/>
      <c r="H44" s="54"/>
      <c r="J44" s="54"/>
      <c r="K44" s="54"/>
      <c r="L44" s="54"/>
      <c r="M44" s="54"/>
      <c r="N44" s="54"/>
      <c r="O44" s="54"/>
      <c r="R44" s="54"/>
      <c r="S44" s="54"/>
      <c r="T44" s="54"/>
      <c r="W44" s="54"/>
      <c r="X44" s="54"/>
      <c r="Y44" s="54"/>
    </row>
    <row r="45" spans="2:51" s="48" customFormat="1" ht="17.25" customHeight="1">
      <c r="B45" s="46" t="s">
        <v>296</v>
      </c>
      <c r="C45" s="46"/>
      <c r="D45" s="46"/>
    </row>
    <row r="46" spans="2:51" s="48" customFormat="1" ht="17.25" customHeight="1">
      <c r="B46" s="46" t="s">
        <v>199</v>
      </c>
      <c r="C46" s="46"/>
      <c r="D46" s="46"/>
      <c r="AH46" s="21"/>
      <c r="AI46" s="21"/>
      <c r="AJ46" s="21"/>
      <c r="AK46" s="21"/>
      <c r="AL46" s="21"/>
      <c r="AM46" s="21"/>
      <c r="AN46" s="21"/>
      <c r="AO46" s="21"/>
      <c r="AP46" s="21"/>
      <c r="AQ46" s="21"/>
      <c r="AR46" s="21"/>
      <c r="AS46" s="21"/>
    </row>
    <row r="47" spans="2:51" s="48" customFormat="1" ht="17.25" customHeight="1">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c r="F48" s="21"/>
    </row>
    <row r="49" spans="2:54" s="48" customFormat="1" ht="17.25" customHeight="1">
      <c r="B49" s="46" t="s">
        <v>297</v>
      </c>
      <c r="C49" s="46"/>
    </row>
    <row r="50" spans="2:54" s="48" customFormat="1" ht="17.25" customHeight="1">
      <c r="B50" s="46"/>
      <c r="C50" s="46"/>
    </row>
    <row r="51" spans="2:54" s="48" customFormat="1" ht="17.25" customHeight="1">
      <c r="B51" s="46" t="s">
        <v>298</v>
      </c>
      <c r="C51" s="46"/>
    </row>
    <row r="52" spans="2:54" s="48" customFormat="1" ht="17.25" customHeight="1">
      <c r="B52" s="46" t="s">
        <v>259</v>
      </c>
      <c r="C52" s="46"/>
    </row>
    <row r="53" spans="2:54" s="48" customFormat="1" ht="17.25" customHeight="1">
      <c r="B53" s="46"/>
      <c r="C53" s="46"/>
    </row>
    <row r="54" spans="2:54" s="48" customFormat="1" ht="17.25" customHeight="1">
      <c r="B54" s="46" t="s">
        <v>299</v>
      </c>
      <c r="C54" s="46"/>
    </row>
    <row r="55" spans="2:54" s="48" customFormat="1" ht="17.25" customHeight="1">
      <c r="B55" s="46" t="s">
        <v>98</v>
      </c>
      <c r="C55" s="46"/>
    </row>
    <row r="56" spans="2:54" s="48" customFormat="1" ht="17.25" customHeight="1">
      <c r="B56" s="46"/>
      <c r="C56" s="46"/>
    </row>
    <row r="57" spans="2:54" s="48" customFormat="1" ht="17.25" customHeight="1">
      <c r="B57" s="46" t="s">
        <v>300</v>
      </c>
      <c r="C57" s="46"/>
      <c r="D57" s="46"/>
    </row>
    <row r="58" spans="2:54" s="48" customFormat="1" ht="17.25" customHeight="1">
      <c r="B58" s="46"/>
      <c r="C58" s="46"/>
      <c r="D58" s="46"/>
    </row>
    <row r="59" spans="2:54" s="48" customFormat="1" ht="17.25" customHeight="1">
      <c r="B59" s="53" t="s">
        <v>301</v>
      </c>
      <c r="C59" s="53"/>
      <c r="D59" s="46"/>
    </row>
    <row r="60" spans="2:54" s="48" customFormat="1" ht="17.25" customHeight="1">
      <c r="B60" s="53" t="s">
        <v>99</v>
      </c>
      <c r="C60" s="53"/>
      <c r="D60" s="46"/>
    </row>
    <row r="61" spans="2:54" s="48" customFormat="1" ht="17.25" customHeight="1">
      <c r="B61" s="53" t="s">
        <v>260</v>
      </c>
    </row>
    <row r="62" spans="2:54" s="48" customFormat="1" ht="17.25" customHeight="1">
      <c r="B62" s="53"/>
    </row>
    <row r="63" spans="2:54" s="48" customFormat="1" ht="17.25" customHeight="1">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c r="B65" s="210" t="s">
        <v>262</v>
      </c>
    </row>
    <row r="66" spans="2:2" ht="18.75" customHeight="1">
      <c r="B66" s="209" t="s">
        <v>263</v>
      </c>
    </row>
    <row r="67" spans="2:2" ht="18.75" customHeight="1">
      <c r="B67" s="210" t="s">
        <v>264</v>
      </c>
    </row>
    <row r="68" spans="2:2" ht="18.75" customHeight="1">
      <c r="B68" s="209" t="s">
        <v>319</v>
      </c>
    </row>
    <row r="69" spans="2:2" ht="18.75" customHeight="1">
      <c r="B69" s="209" t="s">
        <v>320</v>
      </c>
    </row>
    <row r="70" spans="2:2" ht="18.75" customHeight="1">
      <c r="B70" s="209" t="s">
        <v>321</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RowHeight="18.75"/>
  <cols>
    <col min="1" max="1" width="1.375" style="20" customWidth="1"/>
    <col min="2" max="3" width="9" style="20"/>
    <col min="4" max="4" width="40.625" style="20" customWidth="1"/>
    <col min="5" max="16384" width="9" style="20"/>
  </cols>
  <sheetData>
    <row r="1" spans="2:11">
      <c r="B1" s="20" t="s">
        <v>91</v>
      </c>
      <c r="D1" s="46"/>
      <c r="E1" s="46"/>
      <c r="F1" s="46"/>
    </row>
    <row r="2" spans="2:11" s="48" customFormat="1" ht="20.25" customHeight="1">
      <c r="B2" s="47" t="s">
        <v>216</v>
      </c>
      <c r="C2" s="47"/>
      <c r="D2" s="46"/>
      <c r="E2" s="46"/>
      <c r="F2" s="46"/>
    </row>
    <row r="3" spans="2:11" s="48" customFormat="1" ht="20.25" customHeight="1">
      <c r="B3" s="47"/>
      <c r="C3" s="47"/>
      <c r="D3" s="46"/>
      <c r="E3" s="46"/>
      <c r="F3" s="46"/>
    </row>
    <row r="4" spans="2:11" s="53" customFormat="1" ht="20.25" customHeight="1">
      <c r="B4" s="80"/>
      <c r="C4" s="46" t="s">
        <v>219</v>
      </c>
      <c r="D4" s="46"/>
      <c r="F4" s="796" t="s">
        <v>220</v>
      </c>
      <c r="G4" s="796"/>
      <c r="H4" s="796"/>
      <c r="I4" s="796"/>
      <c r="J4" s="796"/>
      <c r="K4" s="796"/>
    </row>
    <row r="5" spans="2:11" s="53" customFormat="1" ht="20.25" customHeight="1">
      <c r="B5" s="81"/>
      <c r="C5" s="46" t="s">
        <v>221</v>
      </c>
      <c r="D5" s="46"/>
      <c r="F5" s="796"/>
      <c r="G5" s="796"/>
      <c r="H5" s="796"/>
      <c r="I5" s="796"/>
      <c r="J5" s="796"/>
      <c r="K5" s="796"/>
    </row>
    <row r="6" spans="2:11" s="48" customFormat="1" ht="20.25" customHeight="1">
      <c r="B6" s="50" t="s">
        <v>205</v>
      </c>
      <c r="C6" s="46"/>
      <c r="D6" s="46"/>
      <c r="E6" s="49"/>
      <c r="F6" s="51"/>
    </row>
    <row r="7" spans="2:11" s="48" customFormat="1" ht="20.25" customHeight="1">
      <c r="B7" s="47"/>
      <c r="C7" s="47"/>
      <c r="D7" s="46"/>
      <c r="E7" s="49"/>
      <c r="F7" s="51"/>
    </row>
    <row r="8" spans="2:11" s="48" customFormat="1" ht="20.25" customHeight="1">
      <c r="B8" s="46" t="s">
        <v>92</v>
      </c>
      <c r="C8" s="47"/>
      <c r="D8" s="46"/>
      <c r="E8" s="49"/>
      <c r="F8" s="51"/>
    </row>
    <row r="9" spans="2:11" s="48" customFormat="1" ht="20.25" customHeight="1">
      <c r="B9" s="47"/>
      <c r="C9" s="47"/>
      <c r="D9" s="46"/>
      <c r="E9" s="46"/>
      <c r="F9" s="46"/>
    </row>
    <row r="10" spans="2:11" s="48" customFormat="1" ht="20.25" customHeight="1">
      <c r="B10" s="46" t="s">
        <v>256</v>
      </c>
      <c r="C10" s="47"/>
      <c r="D10" s="46"/>
      <c r="E10" s="46"/>
      <c r="F10" s="46"/>
    </row>
    <row r="11" spans="2:11" s="48" customFormat="1" ht="20.25" customHeight="1">
      <c r="B11" s="46"/>
      <c r="C11" s="47"/>
      <c r="D11" s="46"/>
    </row>
    <row r="12" spans="2:11" s="48" customFormat="1" ht="20.25" customHeight="1">
      <c r="B12" s="46" t="s">
        <v>265</v>
      </c>
      <c r="C12" s="47"/>
      <c r="D12" s="46"/>
    </row>
    <row r="13" spans="2:11" s="48" customFormat="1" ht="20.25" customHeight="1">
      <c r="B13" s="46"/>
      <c r="C13" s="47"/>
      <c r="D13" s="46"/>
    </row>
    <row r="14" spans="2:11" s="48" customFormat="1" ht="20.25" customHeight="1">
      <c r="B14" s="46" t="s">
        <v>257</v>
      </c>
      <c r="C14" s="47"/>
      <c r="D14" s="46"/>
    </row>
    <row r="15" spans="2:11" s="48" customFormat="1" ht="20.25" customHeight="1">
      <c r="B15" s="46"/>
      <c r="C15" s="47"/>
      <c r="D15" s="46"/>
    </row>
    <row r="16" spans="2:11" s="48" customFormat="1" ht="20.25" customHeight="1">
      <c r="B16" s="46" t="s">
        <v>293</v>
      </c>
      <c r="C16" s="47"/>
      <c r="D16" s="46"/>
    </row>
    <row r="17" spans="2:4" s="48" customFormat="1" ht="20.25" customHeight="1">
      <c r="B17" s="46" t="s">
        <v>292</v>
      </c>
      <c r="C17" s="47"/>
      <c r="D17" s="46"/>
    </row>
    <row r="18" spans="2:4" s="48" customFormat="1" ht="20.25" customHeight="1">
      <c r="B18" s="46"/>
      <c r="C18" s="47"/>
      <c r="D18" s="46"/>
    </row>
    <row r="19" spans="2:4" s="48" customFormat="1" ht="20.25" customHeight="1">
      <c r="B19" s="46" t="s">
        <v>303</v>
      </c>
      <c r="C19" s="47"/>
      <c r="D19" s="46"/>
    </row>
    <row r="20" spans="2:4" s="48" customFormat="1" ht="20.25" customHeight="1">
      <c r="B20" s="46" t="s">
        <v>194</v>
      </c>
      <c r="C20" s="47"/>
      <c r="D20" s="46"/>
    </row>
    <row r="21" spans="2:4" s="48" customFormat="1" ht="20.25" customHeight="1">
      <c r="B21" s="46" t="s">
        <v>195</v>
      </c>
      <c r="C21" s="47"/>
      <c r="D21" s="46"/>
    </row>
    <row r="22" spans="2:4" s="48" customFormat="1" ht="20.25" customHeight="1">
      <c r="B22" s="46"/>
      <c r="C22" s="47"/>
      <c r="D22" s="46"/>
    </row>
    <row r="23" spans="2:4" s="48" customFormat="1" ht="20.25" customHeight="1">
      <c r="B23" s="46" t="s">
        <v>304</v>
      </c>
      <c r="C23" s="47"/>
      <c r="D23" s="46"/>
    </row>
    <row r="24" spans="2:4" s="48" customFormat="1" ht="20.25" customHeight="1">
      <c r="B24" s="46" t="s">
        <v>196</v>
      </c>
      <c r="C24" s="47"/>
      <c r="D24" s="46"/>
    </row>
    <row r="25" spans="2:4" s="48" customFormat="1" ht="20.25" customHeight="1">
      <c r="B25" s="46" t="s">
        <v>197</v>
      </c>
      <c r="C25" s="47"/>
      <c r="D25" s="46"/>
    </row>
    <row r="26" spans="2:4" s="48" customFormat="1" ht="20.25" customHeight="1">
      <c r="B26" s="46" t="s">
        <v>198</v>
      </c>
      <c r="C26" s="47"/>
      <c r="D26" s="46"/>
    </row>
    <row r="27" spans="2:4" s="48" customFormat="1" ht="20.25" customHeight="1">
      <c r="B27" s="46"/>
      <c r="C27" s="46"/>
      <c r="D27" s="46"/>
    </row>
    <row r="28" spans="2:4" s="48" customFormat="1" ht="17.25" customHeight="1">
      <c r="B28" s="46" t="s">
        <v>305</v>
      </c>
      <c r="C28" s="46"/>
      <c r="D28" s="46"/>
    </row>
    <row r="29" spans="2:4" s="48" customFormat="1" ht="17.25" customHeight="1">
      <c r="B29" s="46" t="s">
        <v>193</v>
      </c>
      <c r="C29" s="46"/>
      <c r="D29" s="46"/>
    </row>
    <row r="30" spans="2:4" s="48" customFormat="1" ht="17.25" customHeight="1">
      <c r="B30" s="46"/>
      <c r="C30" s="46"/>
      <c r="D30" s="46"/>
    </row>
    <row r="31" spans="2:4" s="48" customFormat="1" ht="17.25" customHeight="1">
      <c r="B31" s="46"/>
      <c r="C31" s="22" t="s">
        <v>20</v>
      </c>
      <c r="D31" s="22" t="s">
        <v>3</v>
      </c>
    </row>
    <row r="32" spans="2:4" s="48" customFormat="1" ht="17.25" customHeight="1">
      <c r="B32" s="46"/>
      <c r="C32" s="22">
        <v>1</v>
      </c>
      <c r="D32" s="52" t="s">
        <v>70</v>
      </c>
    </row>
    <row r="33" spans="2:25" s="48" customFormat="1" ht="17.25" customHeight="1">
      <c r="B33" s="46"/>
      <c r="C33" s="22">
        <v>2</v>
      </c>
      <c r="D33" s="52" t="s">
        <v>101</v>
      </c>
    </row>
    <row r="34" spans="2:25" s="48" customFormat="1" ht="17.25" customHeight="1">
      <c r="B34" s="46"/>
      <c r="C34" s="22">
        <v>3</v>
      </c>
      <c r="D34" s="52" t="s">
        <v>102</v>
      </c>
    </row>
    <row r="35" spans="2:25" s="48" customFormat="1" ht="17.25" customHeight="1">
      <c r="B35" s="46"/>
      <c r="C35" s="22">
        <v>4</v>
      </c>
      <c r="D35" s="52" t="s">
        <v>103</v>
      </c>
    </row>
    <row r="36" spans="2:25" s="48" customFormat="1" ht="17.25" customHeight="1">
      <c r="B36" s="46"/>
      <c r="C36" s="22">
        <v>5</v>
      </c>
      <c r="D36" s="52" t="s">
        <v>104</v>
      </c>
    </row>
    <row r="37" spans="2:25" s="48" customFormat="1" ht="17.25" customHeight="1">
      <c r="B37" s="46"/>
      <c r="C37" s="22">
        <v>6</v>
      </c>
      <c r="D37" s="52" t="s">
        <v>105</v>
      </c>
    </row>
    <row r="38" spans="2:25" s="48" customFormat="1" ht="17.25" customHeight="1">
      <c r="B38" s="46"/>
      <c r="C38" s="22">
        <v>7</v>
      </c>
      <c r="D38" s="52" t="s">
        <v>106</v>
      </c>
    </row>
    <row r="39" spans="2:25" s="48" customFormat="1" ht="17.25" customHeight="1">
      <c r="B39" s="46"/>
      <c r="C39" s="22">
        <v>8</v>
      </c>
      <c r="D39" s="52" t="s">
        <v>71</v>
      </c>
    </row>
    <row r="40" spans="2:25" s="48" customFormat="1" ht="17.25" customHeight="1">
      <c r="B40" s="46"/>
      <c r="C40" s="49"/>
      <c r="D40" s="51"/>
    </row>
    <row r="41" spans="2:25" s="48" customFormat="1" ht="17.25" customHeight="1">
      <c r="B41" s="46" t="s">
        <v>306</v>
      </c>
      <c r="C41" s="46"/>
      <c r="D41" s="46"/>
      <c r="E41" s="53"/>
      <c r="F41" s="53"/>
    </row>
    <row r="42" spans="2:25" s="48" customFormat="1" ht="17.25" customHeight="1">
      <c r="B42" s="46" t="s">
        <v>93</v>
      </c>
      <c r="C42" s="46"/>
      <c r="D42" s="46"/>
      <c r="E42" s="53"/>
      <c r="F42" s="53"/>
    </row>
    <row r="43" spans="2:25" s="48" customFormat="1" ht="17.25" customHeight="1">
      <c r="B43" s="46"/>
      <c r="C43" s="46"/>
      <c r="D43" s="46"/>
      <c r="E43" s="53"/>
      <c r="F43" s="53"/>
      <c r="G43" s="54"/>
      <c r="H43" s="54"/>
      <c r="J43" s="54"/>
      <c r="K43" s="54"/>
      <c r="L43" s="54"/>
      <c r="M43" s="54"/>
      <c r="N43" s="54"/>
      <c r="O43" s="54"/>
      <c r="R43" s="54"/>
      <c r="S43" s="54"/>
      <c r="T43" s="54"/>
      <c r="W43" s="54"/>
      <c r="X43" s="54"/>
      <c r="Y43" s="54"/>
    </row>
    <row r="44" spans="2:25" s="48" customFormat="1" ht="17.25" customHeight="1">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c r="B49" s="46"/>
      <c r="C49" s="46"/>
      <c r="D49" s="46"/>
      <c r="E49" s="53"/>
      <c r="F49" s="53"/>
      <c r="G49" s="54"/>
      <c r="H49" s="54"/>
      <c r="J49" s="54"/>
      <c r="K49" s="54"/>
      <c r="L49" s="54"/>
      <c r="M49" s="54"/>
      <c r="N49" s="54"/>
      <c r="O49" s="54"/>
      <c r="R49" s="54"/>
      <c r="S49" s="54"/>
      <c r="T49" s="54"/>
      <c r="W49" s="54"/>
      <c r="X49" s="54"/>
      <c r="Y49" s="54"/>
    </row>
    <row r="50" spans="2:51" s="48" customFormat="1" ht="17.25" customHeight="1">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c r="B53" s="46"/>
      <c r="C53" s="46"/>
      <c r="D53" s="46"/>
      <c r="E53" s="55"/>
      <c r="F53" s="54"/>
      <c r="G53" s="54"/>
      <c r="H53" s="54"/>
      <c r="J53" s="54"/>
      <c r="K53" s="54"/>
      <c r="L53" s="54"/>
      <c r="M53" s="54"/>
      <c r="N53" s="54"/>
      <c r="O53" s="54"/>
      <c r="R53" s="54"/>
      <c r="S53" s="54"/>
      <c r="T53" s="54"/>
      <c r="W53" s="54"/>
      <c r="X53" s="54"/>
      <c r="Y53" s="54"/>
    </row>
    <row r="54" spans="2:51" s="48" customFormat="1" ht="17.25" customHeight="1">
      <c r="B54" s="46" t="s">
        <v>307</v>
      </c>
      <c r="C54" s="46"/>
      <c r="D54" s="46"/>
    </row>
    <row r="55" spans="2:51" s="48" customFormat="1" ht="17.25" customHeight="1">
      <c r="B55" s="46" t="s">
        <v>199</v>
      </c>
      <c r="C55" s="46"/>
      <c r="D55" s="46"/>
      <c r="AH55" s="21"/>
      <c r="AI55" s="21"/>
      <c r="AJ55" s="21"/>
      <c r="AK55" s="21"/>
      <c r="AL55" s="21"/>
      <c r="AM55" s="21"/>
      <c r="AN55" s="21"/>
      <c r="AO55" s="21"/>
      <c r="AP55" s="21"/>
      <c r="AQ55" s="21"/>
      <c r="AR55" s="21"/>
      <c r="AS55" s="21"/>
    </row>
    <row r="56" spans="2:51" s="48" customFormat="1" ht="17.25" customHeight="1">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c r="F58" s="21"/>
    </row>
    <row r="59" spans="2:51" s="48" customFormat="1" ht="17.25" customHeight="1">
      <c r="B59" s="46" t="s">
        <v>308</v>
      </c>
      <c r="C59" s="46"/>
    </row>
    <row r="60" spans="2:51" s="48" customFormat="1" ht="17.25" customHeight="1">
      <c r="B60" s="46"/>
      <c r="C60" s="46"/>
    </row>
    <row r="61" spans="2:51" s="48" customFormat="1" ht="17.25" customHeight="1">
      <c r="B61" s="46" t="s">
        <v>309</v>
      </c>
      <c r="C61" s="46"/>
    </row>
    <row r="62" spans="2:51" s="48" customFormat="1" ht="17.25" customHeight="1">
      <c r="B62" s="46" t="s">
        <v>259</v>
      </c>
      <c r="C62" s="46"/>
    </row>
    <row r="63" spans="2:51" s="48" customFormat="1" ht="17.25" customHeight="1">
      <c r="B63" s="46"/>
      <c r="C63" s="46"/>
    </row>
    <row r="64" spans="2:51" s="48" customFormat="1" ht="17.25" customHeight="1">
      <c r="B64" s="46" t="s">
        <v>310</v>
      </c>
      <c r="C64" s="46"/>
    </row>
    <row r="65" spans="2:54" s="48" customFormat="1" ht="17.25" customHeight="1">
      <c r="B65" s="46" t="s">
        <v>98</v>
      </c>
      <c r="C65" s="46"/>
    </row>
    <row r="66" spans="2:54" s="48" customFormat="1" ht="17.25" customHeight="1">
      <c r="B66" s="46"/>
      <c r="C66" s="46"/>
    </row>
    <row r="67" spans="2:54" s="48" customFormat="1" ht="17.25" customHeight="1">
      <c r="B67" s="46" t="s">
        <v>311</v>
      </c>
      <c r="C67" s="46"/>
      <c r="D67" s="46"/>
    </row>
    <row r="68" spans="2:54" s="48" customFormat="1" ht="17.25" customHeight="1">
      <c r="B68" s="46"/>
      <c r="C68" s="46"/>
      <c r="D68" s="46"/>
    </row>
    <row r="69" spans="2:54" s="48" customFormat="1" ht="17.25" customHeight="1">
      <c r="B69" s="53" t="s">
        <v>312</v>
      </c>
      <c r="C69" s="53"/>
      <c r="D69" s="46"/>
    </row>
    <row r="70" spans="2:54" s="48" customFormat="1" ht="17.25" customHeight="1">
      <c r="B70" s="53" t="s">
        <v>99</v>
      </c>
      <c r="C70" s="53"/>
      <c r="D70" s="46"/>
    </row>
    <row r="71" spans="2:54" s="48" customFormat="1" ht="17.25" customHeight="1">
      <c r="B71" s="53" t="s">
        <v>260</v>
      </c>
    </row>
    <row r="72" spans="2:54" s="48" customFormat="1" ht="17.25" customHeight="1">
      <c r="B72" s="53"/>
    </row>
    <row r="73" spans="2:54" s="48" customFormat="1" ht="17.25" customHeight="1">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c r="B75" s="210" t="s">
        <v>262</v>
      </c>
    </row>
    <row r="76" spans="2:54" ht="18.75" customHeight="1">
      <c r="B76" s="209" t="s">
        <v>263</v>
      </c>
    </row>
    <row r="77" spans="2:54" ht="18.75" customHeight="1">
      <c r="B77" s="210" t="s">
        <v>264</v>
      </c>
    </row>
    <row r="78" spans="2:54" ht="18.75" customHeight="1">
      <c r="B78" s="209" t="s">
        <v>319</v>
      </c>
    </row>
    <row r="79" spans="2:54" ht="18.75" customHeight="1">
      <c r="B79" s="209" t="s">
        <v>320</v>
      </c>
    </row>
    <row r="80" spans="2:54" ht="18.75" customHeight="1">
      <c r="B80" s="209" t="s">
        <v>321</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cols>
    <col min="1" max="1" width="1.875" style="20" customWidth="1"/>
    <col min="2" max="2" width="11.5" style="20" customWidth="1"/>
    <col min="3" max="12" width="40.625" style="20" customWidth="1"/>
    <col min="13" max="16384" width="9" style="20"/>
  </cols>
  <sheetData>
    <row r="1" spans="2:4">
      <c r="B1" s="21" t="s">
        <v>83</v>
      </c>
      <c r="C1" s="21"/>
      <c r="D1" s="21"/>
    </row>
    <row r="2" spans="2:4">
      <c r="B2" s="21"/>
      <c r="C2" s="21"/>
      <c r="D2" s="21"/>
    </row>
    <row r="3" spans="2:4">
      <c r="B3" s="22" t="s">
        <v>84</v>
      </c>
      <c r="C3" s="22" t="s">
        <v>85</v>
      </c>
      <c r="D3" s="21"/>
    </row>
    <row r="4" spans="2:4">
      <c r="B4" s="77">
        <v>1</v>
      </c>
      <c r="C4" s="78" t="s">
        <v>158</v>
      </c>
      <c r="D4" s="21"/>
    </row>
    <row r="5" spans="2:4">
      <c r="B5" s="77">
        <v>2</v>
      </c>
      <c r="C5" s="78" t="s">
        <v>159</v>
      </c>
      <c r="D5" s="21"/>
    </row>
    <row r="6" spans="2:4">
      <c r="B6" s="77">
        <v>3</v>
      </c>
      <c r="C6" s="78" t="s">
        <v>217</v>
      </c>
      <c r="D6" s="21"/>
    </row>
    <row r="7" spans="2:4">
      <c r="B7" s="77">
        <v>4</v>
      </c>
      <c r="C7" s="78" t="s">
        <v>218</v>
      </c>
      <c r="D7" s="21"/>
    </row>
    <row r="8" spans="2:4">
      <c r="B8" s="77">
        <v>5</v>
      </c>
      <c r="C8" s="78" t="s">
        <v>210</v>
      </c>
      <c r="D8" s="21"/>
    </row>
    <row r="9" spans="2:4">
      <c r="B9" s="77">
        <v>6</v>
      </c>
      <c r="C9" s="78" t="s">
        <v>211</v>
      </c>
    </row>
    <row r="10" spans="2:4">
      <c r="B10" s="77">
        <v>7</v>
      </c>
      <c r="C10" s="78" t="s">
        <v>212</v>
      </c>
      <c r="D10" s="21"/>
    </row>
    <row r="11" spans="2:4">
      <c r="B11" s="77">
        <v>8</v>
      </c>
      <c r="C11" s="78" t="s">
        <v>213</v>
      </c>
      <c r="D11" s="21"/>
    </row>
    <row r="12" spans="2:4">
      <c r="B12" s="77">
        <v>9</v>
      </c>
      <c r="C12" s="78" t="s">
        <v>214</v>
      </c>
      <c r="D12" s="21"/>
    </row>
    <row r="13" spans="2:4">
      <c r="B13" s="77">
        <v>10</v>
      </c>
      <c r="C13" s="78" t="s">
        <v>215</v>
      </c>
      <c r="D13" s="21"/>
    </row>
    <row r="14" spans="2:4">
      <c r="B14" s="82">
        <v>11</v>
      </c>
      <c r="C14" s="78" t="s">
        <v>227</v>
      </c>
      <c r="D14" s="21"/>
    </row>
    <row r="15" spans="2:4">
      <c r="B15" s="82">
        <v>12</v>
      </c>
      <c r="C15" s="78" t="s">
        <v>255</v>
      </c>
      <c r="D15" s="21"/>
    </row>
    <row r="16" spans="2:4">
      <c r="B16" s="82">
        <v>13</v>
      </c>
      <c r="C16" s="78" t="s">
        <v>255</v>
      </c>
      <c r="D16" s="21"/>
    </row>
    <row r="17" spans="2:12">
      <c r="B17" s="82">
        <v>14</v>
      </c>
      <c r="C17" s="78" t="s">
        <v>255</v>
      </c>
      <c r="D17" s="21"/>
    </row>
    <row r="19" spans="2:12">
      <c r="B19" s="21" t="s">
        <v>86</v>
      </c>
    </row>
    <row r="20" spans="2:12" ht="19.5" thickBot="1"/>
    <row r="21" spans="2:12" ht="20.25" thickBot="1">
      <c r="B21" s="23" t="s">
        <v>72</v>
      </c>
      <c r="C21" s="24" t="s">
        <v>70</v>
      </c>
      <c r="D21" s="25" t="s">
        <v>101</v>
      </c>
      <c r="E21" s="25" t="s">
        <v>102</v>
      </c>
      <c r="F21" s="25" t="s">
        <v>103</v>
      </c>
      <c r="G21" s="25" t="s">
        <v>104</v>
      </c>
      <c r="H21" s="61" t="s">
        <v>105</v>
      </c>
      <c r="I21" s="61" t="s">
        <v>106</v>
      </c>
      <c r="J21" s="61" t="s">
        <v>107</v>
      </c>
      <c r="K21" s="61" t="s">
        <v>255</v>
      </c>
      <c r="L21" s="62" t="s">
        <v>255</v>
      </c>
    </row>
    <row r="22" spans="2:12" ht="19.5">
      <c r="B22" s="797" t="s">
        <v>73</v>
      </c>
      <c r="C22" s="26" t="s">
        <v>108</v>
      </c>
      <c r="D22" s="27" t="s">
        <v>101</v>
      </c>
      <c r="E22" s="27" t="s">
        <v>108</v>
      </c>
      <c r="F22" s="27" t="s">
        <v>112</v>
      </c>
      <c r="G22" s="27" t="s">
        <v>114</v>
      </c>
      <c r="H22" s="63" t="s">
        <v>115</v>
      </c>
      <c r="I22" s="63" t="s">
        <v>116</v>
      </c>
      <c r="J22" s="63" t="s">
        <v>107</v>
      </c>
      <c r="K22" s="63"/>
      <c r="L22" s="64"/>
    </row>
    <row r="23" spans="2:12" ht="19.5">
      <c r="B23" s="798"/>
      <c r="C23" s="28" t="s">
        <v>109</v>
      </c>
      <c r="D23" s="29" t="s">
        <v>255</v>
      </c>
      <c r="E23" s="29" t="s">
        <v>317</v>
      </c>
      <c r="F23" s="29" t="s">
        <v>113</v>
      </c>
      <c r="G23" s="29" t="s">
        <v>111</v>
      </c>
      <c r="H23" s="65" t="s">
        <v>105</v>
      </c>
      <c r="I23" s="65" t="s">
        <v>117</v>
      </c>
      <c r="J23" s="29" t="s">
        <v>255</v>
      </c>
      <c r="K23" s="65"/>
      <c r="L23" s="66"/>
    </row>
    <row r="24" spans="2:12" ht="19.5">
      <c r="B24" s="798"/>
      <c r="C24" s="28" t="s">
        <v>110</v>
      </c>
      <c r="D24" s="29" t="s">
        <v>255</v>
      </c>
      <c r="E24" s="29" t="s">
        <v>318</v>
      </c>
      <c r="F24" s="29" t="s">
        <v>255</v>
      </c>
      <c r="G24" s="29" t="s">
        <v>255</v>
      </c>
      <c r="H24" s="29" t="s">
        <v>255</v>
      </c>
      <c r="I24" s="65" t="s">
        <v>118</v>
      </c>
      <c r="J24" s="29" t="s">
        <v>255</v>
      </c>
      <c r="K24" s="65"/>
      <c r="L24" s="66"/>
    </row>
    <row r="25" spans="2:12" ht="19.5">
      <c r="B25" s="798"/>
      <c r="C25" s="28" t="s">
        <v>111</v>
      </c>
      <c r="D25" s="29" t="s">
        <v>255</v>
      </c>
      <c r="E25" s="29" t="s">
        <v>255</v>
      </c>
      <c r="F25" s="29" t="s">
        <v>255</v>
      </c>
      <c r="G25" s="29" t="s">
        <v>255</v>
      </c>
      <c r="H25" s="29" t="s">
        <v>255</v>
      </c>
      <c r="I25" s="65" t="s">
        <v>119</v>
      </c>
      <c r="J25" s="29" t="s">
        <v>255</v>
      </c>
      <c r="K25" s="65"/>
      <c r="L25" s="66"/>
    </row>
    <row r="26" spans="2:12" ht="19.5">
      <c r="B26" s="798"/>
      <c r="C26" s="204" t="s">
        <v>111</v>
      </c>
      <c r="D26" s="29" t="s">
        <v>255</v>
      </c>
      <c r="E26" s="29" t="s">
        <v>255</v>
      </c>
      <c r="F26" s="29" t="s">
        <v>255</v>
      </c>
      <c r="G26" s="29" t="s">
        <v>255</v>
      </c>
      <c r="H26" s="29" t="s">
        <v>255</v>
      </c>
      <c r="I26" s="65" t="s">
        <v>113</v>
      </c>
      <c r="J26" s="29" t="s">
        <v>255</v>
      </c>
      <c r="K26" s="65"/>
      <c r="L26" s="66"/>
    </row>
    <row r="27" spans="2:12" ht="19.5">
      <c r="B27" s="798"/>
      <c r="C27" s="204" t="s">
        <v>111</v>
      </c>
      <c r="D27" s="29" t="s">
        <v>255</v>
      </c>
      <c r="E27" s="29" t="s">
        <v>255</v>
      </c>
      <c r="F27" s="29" t="s">
        <v>255</v>
      </c>
      <c r="G27" s="29" t="s">
        <v>255</v>
      </c>
      <c r="H27" s="29" t="s">
        <v>255</v>
      </c>
      <c r="I27" s="65" t="s">
        <v>120</v>
      </c>
      <c r="J27" s="29" t="s">
        <v>255</v>
      </c>
      <c r="K27" s="65"/>
      <c r="L27" s="66"/>
    </row>
    <row r="28" spans="2:12" ht="19.5">
      <c r="B28" s="798"/>
      <c r="C28" s="204" t="s">
        <v>111</v>
      </c>
      <c r="D28" s="29" t="s">
        <v>255</v>
      </c>
      <c r="E28" s="29" t="s">
        <v>255</v>
      </c>
      <c r="F28" s="29" t="s">
        <v>255</v>
      </c>
      <c r="G28" s="29" t="s">
        <v>255</v>
      </c>
      <c r="H28" s="29" t="s">
        <v>255</v>
      </c>
      <c r="I28" s="65" t="s">
        <v>121</v>
      </c>
      <c r="J28" s="29" t="s">
        <v>255</v>
      </c>
      <c r="K28" s="65"/>
      <c r="L28" s="66"/>
    </row>
    <row r="29" spans="2:12" ht="19.5">
      <c r="B29" s="798"/>
      <c r="C29" s="204" t="s">
        <v>111</v>
      </c>
      <c r="D29" s="29" t="s">
        <v>255</v>
      </c>
      <c r="E29" s="29" t="s">
        <v>255</v>
      </c>
      <c r="F29" s="29" t="s">
        <v>255</v>
      </c>
      <c r="G29" s="29" t="s">
        <v>255</v>
      </c>
      <c r="H29" s="29" t="s">
        <v>255</v>
      </c>
      <c r="I29" s="65" t="s">
        <v>122</v>
      </c>
      <c r="J29" s="29" t="s">
        <v>255</v>
      </c>
      <c r="K29" s="65"/>
      <c r="L29" s="66"/>
    </row>
    <row r="30" spans="2:12" ht="19.5">
      <c r="B30" s="798"/>
      <c r="C30" s="204" t="s">
        <v>111</v>
      </c>
      <c r="D30" s="29" t="s">
        <v>255</v>
      </c>
      <c r="E30" s="29" t="s">
        <v>255</v>
      </c>
      <c r="F30" s="29" t="s">
        <v>255</v>
      </c>
      <c r="G30" s="29" t="s">
        <v>255</v>
      </c>
      <c r="H30" s="29" t="s">
        <v>255</v>
      </c>
      <c r="I30" s="65" t="s">
        <v>123</v>
      </c>
      <c r="J30" s="29" t="s">
        <v>255</v>
      </c>
      <c r="K30" s="65"/>
      <c r="L30" s="66"/>
    </row>
    <row r="31" spans="2:12" ht="20.25" thickBot="1">
      <c r="B31" s="799"/>
      <c r="C31" s="205" t="s">
        <v>111</v>
      </c>
      <c r="D31" s="206" t="s">
        <v>255</v>
      </c>
      <c r="E31" s="206" t="s">
        <v>255</v>
      </c>
      <c r="F31" s="206" t="s">
        <v>255</v>
      </c>
      <c r="G31" s="206" t="s">
        <v>255</v>
      </c>
      <c r="H31" s="206" t="s">
        <v>255</v>
      </c>
      <c r="I31" s="206" t="s">
        <v>255</v>
      </c>
      <c r="J31" s="206" t="s">
        <v>255</v>
      </c>
      <c r="K31" s="67"/>
      <c r="L31" s="68"/>
    </row>
    <row r="36" spans="3:3">
      <c r="C36" s="20" t="s">
        <v>222</v>
      </c>
    </row>
    <row r="37" spans="3:3">
      <c r="C37" s="20" t="s">
        <v>74</v>
      </c>
    </row>
    <row r="38" spans="3:3">
      <c r="C38" s="20" t="s">
        <v>225</v>
      </c>
    </row>
    <row r="39" spans="3:3">
      <c r="C39" s="20" t="s">
        <v>75</v>
      </c>
    </row>
    <row r="40" spans="3:3">
      <c r="C40" s="20" t="s">
        <v>124</v>
      </c>
    </row>
    <row r="41" spans="3:3">
      <c r="C41" s="20" t="s">
        <v>125</v>
      </c>
    </row>
    <row r="42" spans="3:3">
      <c r="C42" s="20" t="s">
        <v>126</v>
      </c>
    </row>
    <row r="43" spans="3:3">
      <c r="C43" s="20" t="s">
        <v>127</v>
      </c>
    </row>
    <row r="44" spans="3:3">
      <c r="C44" s="20" t="s">
        <v>128</v>
      </c>
    </row>
    <row r="45" spans="3:3">
      <c r="C45" s="20" t="s">
        <v>129</v>
      </c>
    </row>
    <row r="46" spans="3:3">
      <c r="C46" s="20" t="s">
        <v>130</v>
      </c>
    </row>
    <row r="48" spans="3:3">
      <c r="C48" s="20" t="s">
        <v>76</v>
      </c>
    </row>
    <row r="49" spans="3:3">
      <c r="C49" s="20" t="s">
        <v>77</v>
      </c>
    </row>
    <row r="51" spans="3:3">
      <c r="C51" s="20" t="s">
        <v>226</v>
      </c>
    </row>
    <row r="52" spans="3:3">
      <c r="C52" s="20" t="s">
        <v>78</v>
      </c>
    </row>
    <row r="53" spans="3:3">
      <c r="C53" s="20" t="s">
        <v>79</v>
      </c>
    </row>
    <row r="54" spans="3:3">
      <c r="C54" s="20" t="s">
        <v>80</v>
      </c>
    </row>
    <row r="55" spans="3:3">
      <c r="C55" s="20" t="s">
        <v>81</v>
      </c>
    </row>
    <row r="56" spans="3:3">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27</vt:i4>
      </vt:variant>
    </vt:vector>
  </HeadingPairs>
  <TitlesOfParts>
    <vt:vector size="38" baseType="lpstr">
      <vt:lpstr>チェック表</vt:lpstr>
      <vt:lpstr>更新申請書(第4号様式）</vt:lpstr>
      <vt:lpstr>付表６</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チェック表!Print_Area</vt:lpstr>
      <vt:lpstr>'更新申請書(第4号様式）'!Print_Area</vt:lpstr>
      <vt:lpstr>付表６!Print_Area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2021-03-24T13:36:05Z</cp:lastPrinted>
  <dcterms:created xsi:type="dcterms:W3CDTF">2020-01-28T01:12:50Z</dcterms:created>
  <dcterms:modified xsi:type="dcterms:W3CDTF">2024-10-29T06:47:32Z</dcterms:modified>
</cp:coreProperties>
</file>