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3.（介護予防）小規模多機能型居宅介護○\"/>
    </mc:Choice>
  </mc:AlternateContent>
  <bookViews>
    <workbookView xWindow="31155" yWindow="585" windowWidth="24495" windowHeight="16995" tabRatio="940"/>
  </bookViews>
  <sheets>
    <sheet name="変更届必要書類 " sheetId="13" r:id="rId1"/>
    <sheet name="第5号様式　変更届出書" sheetId="14" r:id="rId2"/>
    <sheet name="付表３" sheetId="15" r:id="rId3"/>
    <sheet name="小多機（1枚用）" sheetId="11" r:id="rId4"/>
    <sheet name="シフト記号表（勤務時間帯）" sheetId="10" r:id="rId5"/>
    <sheet name="記入方法" sheetId="4" r:id="rId6"/>
    <sheet name="プルダウン・リスト" sheetId="3" r:id="rId7"/>
    <sheet name="【記載例】小多機" sheetId="8" r:id="rId8"/>
    <sheet name="【記載例】シフト記号表（勤務時間帯）" sheetId="5" r:id="rId9"/>
    <sheet name="参考様式２-1" sheetId="17" r:id="rId10"/>
    <sheet name="参考様式２-２" sheetId="16" r:id="rId11"/>
    <sheet name="参考様式3" sheetId="18" r:id="rId12"/>
    <sheet name="参考様式６" sheetId="19" r:id="rId13"/>
    <sheet name="参考様式７" sheetId="20" r:id="rId14"/>
  </sheets>
  <externalReferences>
    <externalReference r:id="rId15"/>
  </externalReferences>
  <definedNames>
    <definedName name="【記載例】シフト記号" localSheetId="4">'シフト記号表（勤務時間帯）'!$C$6:$C$47</definedName>
    <definedName name="【記載例】シフト記号" localSheetId="0">'[1]【記載例】シフト記号表（勤務時間帯）'!$C$6:$C$47</definedName>
    <definedName name="【記載例】シフト記号">'【記載例】シフト記号表（勤務時間帯）'!$C$6:$C$47</definedName>
    <definedName name="OLE_LINK1" localSheetId="12">参考様式６!$D$21</definedName>
    <definedName name="_xlnm.Print_Area" localSheetId="8">'【記載例】シフト記号表（勤務時間帯）'!$B$1:$AB$52</definedName>
    <definedName name="_xlnm.Print_Area" localSheetId="7">【記載例】小多機!$A$1:$BI$76</definedName>
    <definedName name="_xlnm.Print_Area" localSheetId="4">'シフト記号表（勤務時間帯）'!$B$1:$AB$52</definedName>
    <definedName name="_xlnm.Print_Area" localSheetId="5">記入方法!$B$1:$Q$81</definedName>
    <definedName name="_xlnm.Print_Area" localSheetId="9">'参考様式２-1'!$A$1:$M$28</definedName>
    <definedName name="_xlnm.Print_Area" localSheetId="10">'参考様式２-２'!$A$1:$M$27</definedName>
    <definedName name="_xlnm.Print_Area" localSheetId="12">参考様式６!$A$1:$I$178</definedName>
    <definedName name="_xlnm.Print_Area" localSheetId="13">参考様式７!$A$1:$I$103</definedName>
    <definedName name="_xlnm.Print_Area" localSheetId="3">'小多機（1枚用）'!$A$1:$BI$76</definedName>
    <definedName name="_xlnm.Print_Area" localSheetId="1">'第5号様式　変更届出書'!$A$1:$AI$53</definedName>
    <definedName name="_xlnm.Print_Area" localSheetId="2">付表３!$A$1:$AB$54</definedName>
    <definedName name="_xlnm.Print_Area" localSheetId="0">'変更届必要書類 '!$A$1:$I$75</definedName>
    <definedName name="_xlnm.Print_Titles" localSheetId="3">'小多機（1枚用）'!$1:$20</definedName>
    <definedName name="シフト記号表" localSheetId="0">'[1]シフト記号表（勤務時間帯）'!$C$6:$C$47</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 localSheetId="0">[1]プルダウン・リスト!$C$14:$L$14</definedName>
    <definedName name="職種">プルダウン・リスト!$C$14:$L$14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1" l="1"/>
  <c r="AZ16" i="8"/>
  <c r="L47" i="5" l="1"/>
  <c r="L44" i="5"/>
  <c r="L41" i="5"/>
  <c r="L47" i="10"/>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1" l="1"/>
  <c r="V19" i="11"/>
  <c r="V20" i="11" s="1"/>
  <c r="AB19" i="11"/>
  <c r="AB20" i="11" s="1"/>
  <c r="AG19" i="11"/>
  <c r="AG20" i="11" s="1"/>
  <c r="AL19" i="11"/>
  <c r="AL20" i="11" s="1"/>
  <c r="AR19" i="11"/>
  <c r="AR20" i="11" s="1"/>
  <c r="Y19" i="11"/>
  <c r="Y20" i="11" s="1"/>
  <c r="AD19" i="11"/>
  <c r="AD20" i="11" s="1"/>
  <c r="AJ19" i="11"/>
  <c r="AJ20" i="11" s="1"/>
  <c r="AO19" i="11"/>
  <c r="AO20" i="11" s="1"/>
  <c r="AT19" i="11"/>
  <c r="AT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<sst xmlns="http://schemas.openxmlformats.org/spreadsheetml/2006/main" count="2069" uniqueCount="633">
  <si>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</si>
  <si>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</si>
  <si>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</si>
  <si>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</si>
  <si>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</si>
  <si>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</si>
  <si>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</si>
  <si>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</si>
  <si>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</si>
  <si>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</si>
  <si>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</si>
  <si>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</si>
  <si>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</si>
  <si>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</si>
  <si>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</si>
  <si>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</si>
  <si>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</si>
  <si>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</si>
  <si>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</si>
  <si>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</si>
  <si>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</si>
  <si>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</si>
  <si>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</si>
  <si>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</si>
  <si>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</si>
  <si>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</si>
  <si>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</si>
  <si>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</si>
  <si>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</si>
  <si>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</si>
  <si>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</si>
  <si>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</si>
  <si>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</si>
  <si>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</si>
  <si>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</si>
  <si>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</si>
  <si>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</si>
  <si>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</si>
  <si>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</si>
  <si>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</si>
  <si>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</si>
  <si>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</si>
  <si>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</si>
  <si>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</si>
  <si>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</si>
  <si>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</si>
  <si>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</si>
  <si>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</si>
  <si>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</si>
  <si>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</si>
  <si>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</si>
  <si>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</si>
  <si>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</si>
  <si>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</si>
  <si>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</si>
  <si>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</si>
  <si>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</si>
  <si>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</si>
  <si>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</si>
  <si>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</si>
  <si>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</si>
  <si>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</si>
  <si>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</si>
  <si>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</si>
  <si>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</si>
  <si>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</si>
  <si>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</si>
  <si>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</si>
  <si>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</si>
  <si>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</si>
  <si>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</si>
  <si>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</si>
  <si>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</si>
  <si>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</si>
  <si>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</si>
  <si>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</si>
  <si>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</si>
  <si>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</si>
  <si>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</si>
  <si>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</si>
  <si>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</si>
  <si>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</si>
  <si>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</si>
  <si>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</si>
  <si>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</si>
  <si>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</si>
  <si>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</si>
  <si>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</si>
  <si>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</si>
  <si>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</si>
  <si>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</si>
  <si>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</si>
  <si>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</si>
  <si>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</si>
  <si>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</si>
  <si>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</si>
  <si>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</si>
  <si>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</si>
  <si>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</si>
  <si>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</si>
  <si>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</si>
  <si>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</si>
  <si>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</si>
  <si>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</si>
  <si>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</si>
  <si>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</si>
  <si>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</si>
  <si>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</si>
  <si>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</si>
  <si>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</si>
  <si>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</si>
  <si>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</si>
  <si>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</si>
  <si>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</si>
  <si>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</si>
  <si>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</si>
  <si>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</si>
  <si>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</si>
  <si>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</si>
  <si>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</si>
  <si>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</si>
  <si>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</si>
  <si>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</si>
  <si>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</si>
  <si>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</si>
  <si>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</si>
  <si>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</si>
  <si>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</si>
  <si>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</si>
  <si>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</si>
  <si>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</si>
  <si>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</si>
  <si>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</si>
  <si>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</si>
  <si>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</si>
  <si>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</si>
  <si>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</si>
  <si>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</si>
  <si>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</si>
  <si>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</si>
  <si>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</si>
  <si>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</si>
  <si>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</si>
  <si>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</si>
  <si>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</si>
  <si>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</si>
  <si>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</si>
  <si>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</si>
  <si>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</si>
  <si>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</si>
  <si>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</si>
  <si>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</si>
  <si>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</si>
  <si>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</si>
  <si>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</si>
  <si>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</si>
  <si>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</si>
  <si>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</si>
  <si>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</si>
  <si>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</si>
  <si>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</si>
  <si>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</si>
  <si>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</si>
  <si>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</si>
  <si>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</si>
  <si>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</si>
  <si>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</si>
  <si>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</si>
  <si>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</si>
  <si>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</si>
  <si>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</si>
  <si>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</si>
  <si>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</si>
  <si>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</si>
  <si>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</si>
  <si>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</si>
  <si>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</si>
  <si>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</si>
  <si>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</si>
  <si>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</si>
  <si>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</si>
  <si>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</si>
  <si>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</si>
  <si>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</si>
  <si>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</si>
  <si>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</si>
  <si>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</si>
  <si>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</si>
  <si>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</si>
  <si>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</si>
  <si>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</si>
  <si>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</si>
  <si>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</si>
  <si>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</si>
  <si>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</si>
  <si>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</si>
  <si>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</si>
  <si>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</si>
  <si>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</si>
  <si>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</si>
  <si>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</si>
  <si>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</si>
  <si>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</si>
  <si>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</si>
  <si>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</si>
  <si>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</si>
  <si>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</si>
  <si>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</si>
  <si>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</si>
  <si>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</si>
  <si>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</si>
  <si>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</si>
  <si>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</si>
  <si>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</si>
  <si>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</si>
  <si>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</si>
  <si>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</si>
  <si>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</si>
  <si>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</si>
  <si>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</si>
  <si>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</si>
  <si>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</si>
  <si>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</si>
  <si>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</si>
  <si>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</si>
  <si>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</si>
  <si>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</si>
  <si>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</si>
  <si>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</si>
  <si>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</si>
  <si>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</si>
  <si>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</si>
  <si>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</si>
  <si>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</si>
  <si>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</si>
  <si>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</si>
  <si>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</si>
  <si>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</si>
  <si>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</si>
  <si>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</si>
  <si>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</si>
  <si>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</si>
  <si>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</si>
  <si>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</si>
  <si>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</si>
  <si>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</si>
  <si>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</si>
  <si>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</si>
  <si>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</si>
  <si>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</si>
  <si>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</si>
  <si>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</si>
  <si>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</si>
  <si>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</si>
  <si>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２　法人代表の交代
　（氏名・住所変更を含む）</t>
    <rPh sb="2" eb="4">
      <t>ホウジン</t>
    </rPh>
    <rPh sb="4" eb="6">
      <t>ダイヒョウ</t>
    </rPh>
    <rPh sb="7" eb="9">
      <t>コウタイ</t>
    </rPh>
    <rPh sb="12" eb="14">
      <t>シメイ</t>
    </rPh>
    <rPh sb="15" eb="17">
      <t>ジュウショ</t>
    </rPh>
    <rPh sb="17" eb="19">
      <t>ヘンコウ</t>
    </rPh>
    <rPh sb="20" eb="21">
      <t>フク</t>
    </rPh>
    <phoneticPr fontId="3"/>
  </si>
  <si>
    <t>・登記簿謄本
・法人代表誓約書
・代表者経歴書及び資格証写し</t>
    <rPh sb="1" eb="6">
      <t>トウキボトウホン</t>
    </rPh>
    <rPh sb="8" eb="10">
      <t>ホウジン</t>
    </rPh>
    <rPh sb="10" eb="12">
      <t>ダイヒョウ</t>
    </rPh>
    <rPh sb="12" eb="14">
      <t>セイヤク</t>
    </rPh>
    <rPh sb="14" eb="15">
      <t>ショ</t>
    </rPh>
    <rPh sb="17" eb="19">
      <t>ダイヒョウ</t>
    </rPh>
    <rPh sb="19" eb="20">
      <t>モノ</t>
    </rPh>
    <rPh sb="20" eb="23">
      <t>ケイレキショ</t>
    </rPh>
    <rPh sb="23" eb="24">
      <t>オヨ</t>
    </rPh>
    <rPh sb="25" eb="27">
      <t>シカク</t>
    </rPh>
    <rPh sb="27" eb="28">
      <t>ショウ</t>
    </rPh>
    <rPh sb="28" eb="29">
      <t>ウツ</t>
    </rPh>
    <phoneticPr fontId="3"/>
  </si>
  <si>
    <t>第5号様式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</si>
  <si>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</si>
  <si>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</si>
  <si>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</si>
  <si>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備考</t>
    <rPh sb="0" eb="2">
      <t>ビコウ</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</si>
  <si>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</si>
  <si>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</si>
  <si>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</si>
  <si>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・協定書または覚書等
・付表３
・運営規程等</t>
    <rPh sb="12" eb="14">
      <t>フヒョウ</t>
    </rPh>
    <rPh sb="19" eb="21">
      <t>キテイ</t>
    </rPh>
    <phoneticPr fontId="2"/>
  </si>
  <si>
    <t>５　協力医療機関、協力歯科医療機関、関連施設</t>
    <rPh sb="2" eb="4">
      <t>キョウリョク</t>
    </rPh>
    <rPh sb="4" eb="6">
      <t>イリョウ</t>
    </rPh>
    <rPh sb="6" eb="8">
      <t>キカン</t>
    </rPh>
    <rPh sb="9" eb="11">
      <t>キョウリョク</t>
    </rPh>
    <rPh sb="11" eb="13">
      <t>シカ</t>
    </rPh>
    <rPh sb="13" eb="15">
      <t>イリョウ</t>
    </rPh>
    <rPh sb="15" eb="17">
      <t>キカン</t>
    </rPh>
    <rPh sb="18" eb="20">
      <t>カンレン</t>
    </rPh>
    <rPh sb="20" eb="22">
      <t>シセツ</t>
    </rPh>
    <phoneticPr fontId="2"/>
  </si>
  <si>
    <t>・運営規程
・料金表</t>
    <rPh sb="7" eb="9">
      <t>リョウキン</t>
    </rPh>
    <rPh sb="9" eb="10">
      <t>ヒョウ</t>
    </rPh>
    <phoneticPr fontId="2"/>
  </si>
  <si>
    <t>４　利用料金
　（実施地域外の交通費）</t>
    <rPh sb="2" eb="4">
      <t>リヨウ</t>
    </rPh>
    <rPh sb="4" eb="6">
      <t>リョウキン</t>
    </rPh>
    <rPh sb="9" eb="11">
      <t>ジッシ</t>
    </rPh>
    <rPh sb="11" eb="13">
      <t>チイキ</t>
    </rPh>
    <rPh sb="13" eb="14">
      <t>ガイ</t>
    </rPh>
    <rPh sb="15" eb="18">
      <t>コウツウヒ</t>
    </rPh>
    <phoneticPr fontId="3"/>
  </si>
  <si>
    <t>・運営規程
・付表３</t>
    <rPh sb="1" eb="3">
      <t>ウンエイ</t>
    </rPh>
    <rPh sb="3" eb="5">
      <t>キテイ</t>
    </rPh>
    <rPh sb="7" eb="9">
      <t>フヒョウ</t>
    </rPh>
    <phoneticPr fontId="2"/>
  </si>
  <si>
    <t>３　事業実施地域</t>
    <rPh sb="2" eb="4">
      <t>ジギョウ</t>
    </rPh>
    <rPh sb="4" eb="6">
      <t>ジッシ</t>
    </rPh>
    <rPh sb="6" eb="8">
      <t>チイキ</t>
    </rPh>
    <phoneticPr fontId="3"/>
  </si>
  <si>
    <t>・運営規程
・勤務形態一覧表</t>
    <rPh sb="1" eb="3">
      <t>ウンエイ</t>
    </rPh>
    <rPh sb="3" eb="5">
      <t>キテイ</t>
    </rPh>
    <rPh sb="7" eb="9">
      <t>キンム</t>
    </rPh>
    <rPh sb="9" eb="11">
      <t>ケイタイ</t>
    </rPh>
    <rPh sb="11" eb="13">
      <t>イチラン</t>
    </rPh>
    <rPh sb="13" eb="14">
      <t>ヒョウ</t>
    </rPh>
    <phoneticPr fontId="2"/>
  </si>
  <si>
    <t>２　登録定員・利用定員の増減</t>
    <rPh sb="2" eb="4">
      <t>トウロク</t>
    </rPh>
    <rPh sb="4" eb="6">
      <t>テイイン</t>
    </rPh>
    <rPh sb="7" eb="9">
      <t>リヨウ</t>
    </rPh>
    <rPh sb="9" eb="11">
      <t>テイイン</t>
    </rPh>
    <rPh sb="12" eb="14">
      <t>ゾウゲン</t>
    </rPh>
    <phoneticPr fontId="3"/>
  </si>
  <si>
    <t>・運営規程</t>
    <phoneticPr fontId="2"/>
  </si>
  <si>
    <t>第５号様式</t>
    <rPh sb="0" eb="1">
      <t>ダイ</t>
    </rPh>
    <rPh sb="2" eb="3">
      <t>ゴウ</t>
    </rPh>
    <rPh sb="3" eb="5">
      <t>ヨウシキ</t>
    </rPh>
    <phoneticPr fontId="3"/>
  </si>
  <si>
    <t>１　営業日・時間
　（事業所が開いている曜日・時間）</t>
    <rPh sb="2" eb="4">
      <t>エイギョウ</t>
    </rPh>
    <rPh sb="4" eb="5">
      <t>ヒ</t>
    </rPh>
    <rPh sb="6" eb="8">
      <t>ジカン</t>
    </rPh>
    <rPh sb="11" eb="14">
      <t>ジギョウショ</t>
    </rPh>
    <rPh sb="15" eb="16">
      <t>ア</t>
    </rPh>
    <rPh sb="20" eb="22">
      <t>ヨウビ</t>
    </rPh>
    <rPh sb="23" eb="25">
      <t>ジカン</t>
    </rPh>
    <phoneticPr fontId="2"/>
  </si>
  <si>
    <t>（３）営業時間・実施地域・利用料金</t>
    <rPh sb="3" eb="5">
      <t>エイギョウ</t>
    </rPh>
    <rPh sb="5" eb="7">
      <t>ジカン</t>
    </rPh>
    <rPh sb="8" eb="10">
      <t>ジッシ</t>
    </rPh>
    <rPh sb="10" eb="12">
      <t>チイキ</t>
    </rPh>
    <rPh sb="13" eb="15">
      <t>リヨウ</t>
    </rPh>
    <rPh sb="15" eb="17">
      <t>リョウキン</t>
    </rPh>
    <phoneticPr fontId="3"/>
  </si>
  <si>
    <t>※その他の従事者の変更届は提出不要ですが、資格証や雇用契約書等は各事業所で保管してください。（ケースによっては提出を求める場合があります）</t>
    <rPh sb="3" eb="4">
      <t>ホカ</t>
    </rPh>
    <rPh sb="5" eb="8">
      <t>ジュウジシャ</t>
    </rPh>
    <rPh sb="55" eb="57">
      <t>テイシュツ</t>
    </rPh>
    <rPh sb="58" eb="59">
      <t>モト</t>
    </rPh>
    <rPh sb="61" eb="63">
      <t>バアイ</t>
    </rPh>
    <phoneticPr fontId="2"/>
  </si>
  <si>
    <t>勤務形態一覧表は、変更月のもの。月途中で変更の場合は、変更月＋翌月の2か月分。</t>
  </si>
  <si>
    <t>・勤務形態一覧表
・資格証の写し</t>
    <rPh sb="1" eb="5">
      <t>キンムケイタイ</t>
    </rPh>
    <rPh sb="5" eb="8">
      <t>イチランヒョウ</t>
    </rPh>
    <rPh sb="10" eb="12">
      <t>シカク</t>
    </rPh>
    <rPh sb="12" eb="13">
      <t>ショウ</t>
    </rPh>
    <rPh sb="14" eb="15">
      <t>ウツ</t>
    </rPh>
    <phoneticPr fontId="3"/>
  </si>
  <si>
    <t>４　計画作成担当者の交代</t>
    <rPh sb="2" eb="4">
      <t>ケイカク</t>
    </rPh>
    <rPh sb="4" eb="6">
      <t>サクセイ</t>
    </rPh>
    <rPh sb="6" eb="9">
      <t>タントウシャ</t>
    </rPh>
    <rPh sb="10" eb="12">
      <t>コウタイ</t>
    </rPh>
    <phoneticPr fontId="3"/>
  </si>
  <si>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</si>
  <si>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</si>
  <si>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</si>
  <si>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</si>
  <si>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勤務形態一覧表は、変更月のもの。月途中で変更の場合は、変更月＋翌月の2か月分。</t>
    <phoneticPr fontId="3"/>
  </si>
  <si>
    <t>・勤務形態一覧表
・管理者誓約書
・管理者経歴書及び資格証の写し</t>
    <rPh sb="1" eb="5">
      <t>キンムケイタイ</t>
    </rPh>
    <rPh sb="5" eb="8">
      <t>イチランヒョウ</t>
    </rPh>
    <rPh sb="18" eb="21">
      <t>カンリシャ</t>
    </rPh>
    <rPh sb="21" eb="24">
      <t>ケイレキショ</t>
    </rPh>
    <rPh sb="24" eb="25">
      <t>オヨ</t>
    </rPh>
    <rPh sb="26" eb="29">
      <t>シカクショウ</t>
    </rPh>
    <rPh sb="30" eb="31">
      <t>ウツ</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</si>
  <si>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</si>
  <si>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</si>
  <si>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7" eb="19">
      <t>ゲンチ</t>
    </rPh>
    <rPh sb="19" eb="21">
      <t>カクニン</t>
    </rPh>
    <rPh sb="22" eb="23">
      <t>オコナ</t>
    </rPh>
    <rPh sb="24" eb="26">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</si>
  <si>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</si>
  <si>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t>
    <rPh sb="2" eb="5">
      <t>ジギョウショ</t>
    </rPh>
    <rPh sb="11" eb="13">
      <t>ヘンコウ</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</si>
  <si>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</si>
  <si>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</si>
  <si>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</si>
  <si>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</si>
  <si>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</si>
  <si>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</si>
  <si>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</si>
  <si>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3"/>
  </si>
  <si>
    <t>小規模多機能型居宅介護</t>
    <rPh sb="0" eb="3">
      <t>ショウキボ</t>
    </rPh>
    <rPh sb="3" eb="6">
      <t>タキノウ</t>
    </rPh>
    <rPh sb="6" eb="7">
      <t>ガタ</t>
    </rPh>
    <rPh sb="7" eb="9">
      <t>キョタク</t>
    </rPh>
    <rPh sb="9" eb="11">
      <t>カイゴ</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</si>
  <si>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</si>
  <si>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</si>
  <si>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</si>
  <si>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</si>
  <si>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</si>
  <si>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</si>
  <si>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</si>
  <si>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</si>
  <si>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</si>
  <si>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</si>
  <si>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</si>
  <si>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</si>
  <si>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</si>
  <si>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</si>
  <si>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</si>
  <si>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</si>
  <si>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</si>
  <si>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</si>
  <si>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</si>
  <si>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</si>
  <si>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</si>
  <si>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</si>
  <si>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</si>
  <si>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</si>
  <si>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</si>
  <si>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</si>
  <si>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</si>
  <si>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</si>
  <si>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</si>
  <si>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</si>
  <si>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</si>
  <si>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</si>
  <si>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</si>
  <si>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</si>
  <si>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</si>
  <si>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</si>
  <si>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</si>
  <si>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</si>
  <si>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</si>
  <si>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</si>
  <si>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</si>
  <si>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</si>
  <si>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</si>
  <si>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</si>
  <si>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
  </si>
  <si>
    <t xml:space="preserve"> </t>
    <phoneticPr fontId="3"/>
  </si>
  <si>
    <t>建物の構造</t>
    <rPh sb="0" eb="2">
      <t>タテモノ</t>
    </rPh>
    <rPh sb="3" eb="5">
      <t>コウゾウ</t>
    </rPh>
    <phoneticPr fontId="3"/>
  </si>
  <si>
    <t>人</t>
    <phoneticPr fontId="3"/>
  </si>
  <si>
    <t>宿泊サービスの利用定員</t>
    <phoneticPr fontId="3"/>
  </si>
  <si>
    <t>通いサービスの利用定員</t>
  </si>
  <si>
    <t>登録定員</t>
  </si>
  <si>
    <t>人</t>
    <rPh sb="0" eb="1">
      <t>ヒト</t>
    </rPh>
    <phoneticPr fontId="3"/>
  </si>
  <si>
    <t>宿泊サービスの利用定員から個室の定員数を減じた数</t>
    <phoneticPr fontId="3"/>
  </si>
  <si>
    <t>㎡</t>
    <phoneticPr fontId="3"/>
  </si>
  <si>
    <t>個室以外の宿泊室の合計面積</t>
    <phoneticPr fontId="3"/>
  </si>
  <si>
    <t>居間及び食堂の合計面積</t>
  </si>
  <si>
    <t>○設備に関する基準の確認に必要な情報</t>
    <phoneticPr fontId="3"/>
  </si>
  <si>
    <t>Email</t>
    <phoneticPr fontId="3"/>
  </si>
  <si>
    <t>FAX 番号</t>
    <phoneticPr fontId="3"/>
  </si>
  <si>
    <t>（内線）</t>
    <rPh sb="1" eb="3">
      <t>ナイセン</t>
    </rPh>
    <phoneticPr fontId="3"/>
  </si>
  <si>
    <t>電話番号</t>
  </si>
  <si>
    <t>連絡先</t>
  </si>
  <si>
    <t xml:space="preserve">          </t>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</si>
  <si>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</si>
  <si>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</si>
  <si>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</si>
  <si>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</si>
  <si>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</si>
  <si>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</si>
  <si>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</si>
  <si>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</si>
  <si>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phoneticPr fontId="3"/>
  </si>
  <si>
    <t>）</t>
    <phoneticPr fontId="3"/>
  </si>
  <si>
    <t xml:space="preserve"> － </t>
    <phoneticPr fontId="3"/>
  </si>
  <si>
    <t xml:space="preserve">（郵便番号    </t>
    <phoneticPr fontId="3"/>
  </si>
  <si>
    <t>所在地</t>
  </si>
  <si>
    <t>名    称</t>
  </si>
  <si>
    <t>フリガナ</t>
  </si>
  <si>
    <t>事 業 所</t>
    <phoneticPr fontId="3"/>
  </si>
  <si>
    <t>（小規模多機能型居宅介護事業所・介護予防小規模多機能型居宅介護事業所を事業所所在地以外の場所で一部実施する場合の記載事項）</t>
    <phoneticPr fontId="3"/>
  </si>
  <si>
    <t>別添のとおり</t>
  </si>
  <si>
    <t>添付書類</t>
  </si>
  <si>
    <t>通いサービスの利用者数（推定数を記入）</t>
  </si>
  <si>
    <t>常勤換算後の人数（人）</t>
  </si>
  <si>
    <t>非常勤（人）</t>
  </si>
  <si>
    <t>常  勤（人）</t>
  </si>
  <si>
    <t>兼務</t>
  </si>
  <si>
    <t>専従</t>
  </si>
  <si>
    <t>介護支援専門員</t>
  </si>
  <si>
    <t>うち看護職員</t>
  </si>
  <si>
    <t>介護従業者</t>
    <phoneticPr fontId="3"/>
  </si>
  <si>
    <t>従業者の職種・員数</t>
  </si>
  <si>
    <t>○人員に関する基準の確認に必要な事項</t>
    <phoneticPr fontId="3"/>
  </si>
  <si>
    <t>主な診療科名</t>
    <phoneticPr fontId="3"/>
  </si>
  <si>
    <t>名称</t>
  </si>
  <si>
    <t>協力医療機関</t>
    <rPh sb="0" eb="2">
      <t>キョウリョク</t>
    </rPh>
    <rPh sb="2" eb="4">
      <t>イリョウ</t>
    </rPh>
    <rPh sb="4" eb="6">
      <t>キカン</t>
    </rPh>
    <phoneticPr fontId="3"/>
  </si>
  <si>
    <t>　</t>
    <phoneticPr fontId="3"/>
  </si>
  <si>
    <t>兼務する職種 
及び勤務時間等</t>
    <phoneticPr fontId="3"/>
  </si>
  <si>
    <t>事業所
番号</t>
    <phoneticPr fontId="3"/>
  </si>
  <si>
    <t>名称</t>
    <phoneticPr fontId="3"/>
  </si>
  <si>
    <t>併設する施設等の従業者との兼務
（兼務の場合のみ記入）</t>
    <phoneticPr fontId="3"/>
  </si>
  <si>
    <t>当該小規模多機能型居宅介護事業所で兼務する他の職種（兼務の場合のみ記入）</t>
    <phoneticPr fontId="3"/>
  </si>
  <si>
    <t>生年月日</t>
  </si>
  <si>
    <t>氏  名</t>
  </si>
  <si>
    <t xml:space="preserve"> ）</t>
    <phoneticPr fontId="3"/>
  </si>
  <si>
    <t>－</t>
    <phoneticPr fontId="3"/>
  </si>
  <si>
    <t>（郵便番号</t>
    <phoneticPr fontId="3"/>
  </si>
  <si>
    <t>住所</t>
  </si>
  <si>
    <t>管 理 者</t>
    <phoneticPr fontId="3"/>
  </si>
  <si>
    <t>併設施設等</t>
    <phoneticPr fontId="3"/>
  </si>
  <si>
    <t>付表３　小規模多機能型居宅介護事業所・介護予防小規模多機能型居宅介護事業所の指定に係る記載事項</t>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</si>
  <si>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</si>
  <si>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</si>
  <si>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</si>
  <si>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</si>
  <si>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</si>
  <si>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</si>
  <si>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</si>
  <si>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</si>
  <si>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</si>
  <si>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</si>
  <si>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</si>
  <si>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</si>
  <si>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「主な職歴等」には、代表者の要件を満たすことが分かる職歴等について記載ください。</t>
    <rPh sb="2" eb="3">
      <t>オモ</t>
    </rPh>
    <rPh sb="4" eb="6">
      <t>ショクレキ</t>
    </rPh>
    <rPh sb="6" eb="7">
      <t>トウ</t>
    </rPh>
    <rPh sb="11" eb="14">
      <t>ダイヒョウシャ</t>
    </rPh>
    <rPh sb="15" eb="17">
      <t>ヨウケン</t>
    </rPh>
    <rPh sb="18" eb="19">
      <t>ミ</t>
    </rPh>
    <rPh sb="24" eb="25">
      <t>ワ</t>
    </rPh>
    <rPh sb="27" eb="29">
      <t>ショクレキ</t>
    </rPh>
    <rPh sb="29" eb="30">
      <t>トウ</t>
    </rPh>
    <rPh sb="34" eb="36">
      <t>キサイ</t>
    </rPh>
    <phoneticPr fontId="3"/>
  </si>
  <si>
    <t>年    　月 　　 ～ 　　  年　    月</t>
    <phoneticPr fontId="3"/>
  </si>
  <si>
    <t>氏名</t>
  </si>
  <si>
    <t>かな</t>
    <phoneticPr fontId="3"/>
  </si>
  <si>
    <t>代 表 者　経 歴 書</t>
    <rPh sb="0" eb="1">
      <t>ダイ</t>
    </rPh>
    <rPh sb="2" eb="3">
      <t>オモテ</t>
    </rPh>
    <rPh sb="4" eb="5">
      <t>モノ</t>
    </rPh>
    <rPh sb="6" eb="7">
      <t>ヘ</t>
    </rPh>
    <phoneticPr fontId="3"/>
  </si>
  <si>
    <t>（参考様式２－１）</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</si>
  <si>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</si>
  <si>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</si>
  <si>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</si>
  <si>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</si>
  <si>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</si>
  <si>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</si>
  <si>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</si>
  <si>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</si>
  <si>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</si>
  <si>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</si>
  <si>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</si>
  <si>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</si>
  <si>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20㎡</t>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</si>
  <si>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</si>
  <si>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</si>
  <si>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</si>
  <si>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</si>
  <si>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</si>
  <si>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</si>
  <si>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</si>
  <si>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</si>
  <si>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</si>
  <si>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　者であるとき。</t>
    <phoneticPr fontId="2"/>
  </si>
  <si>
    <t>　で、その管理者が第四号の二から第五号の三まで、第六号の二又は第七号から第八号までのいずれかに</t>
    <phoneticPr fontId="2"/>
  </si>
  <si>
    <t>十二　申請者（介護予防認知症対応型共同生活介護に係る指定の申請者に限る。）が、法人でない事業所</t>
    <rPh sb="0" eb="2">
      <t>１２</t>
    </rPh>
    <phoneticPr fontId="2"/>
  </si>
  <si>
    <t>　とき。</t>
    <phoneticPr fontId="3"/>
  </si>
  <si>
    <t>　とき。</t>
    <phoneticPr fontId="2"/>
  </si>
  <si>
    <t>　で、その管理者が第四号の二から第六号まで又は第七号から第八号までのいずれかに該当する者である</t>
    <phoneticPr fontId="2"/>
  </si>
  <si>
    <t>十一　申請者（介護予防認知症対応型共同生活介護に係る指定の申請者を除く。）が、法人でない事業所</t>
    <rPh sb="0" eb="2">
      <t>１１</t>
    </rPh>
    <phoneticPr fontId="2"/>
  </si>
  <si>
    <t>　者のあるものであるとき。</t>
    <phoneticPr fontId="2"/>
  </si>
  <si>
    <t>　のうちに第四号の二から第五号の三まで、第六号の二又は第七号から第八号までのいずれかに該当する</t>
    <phoneticPr fontId="2"/>
  </si>
  <si>
    <t>十　申請者（介護予防認知症対応型共同生活介護に係る指定の申請者に限る。）が、法人で、その役員等</t>
    <rPh sb="0" eb="1">
      <t>１０</t>
    </rPh>
    <phoneticPr fontId="2"/>
  </si>
  <si>
    <t>　のうちに第四号の二から第六号まで又は前三号のいずれかに該当する者のあるものであるとき。</t>
    <phoneticPr fontId="2"/>
  </si>
  <si>
    <t>九　申請者（介護予防認知症対応型共同生活介護に係る指定の申請者を除く。）が、法人で、その役員等</t>
    <rPh sb="0" eb="1">
      <t>９</t>
    </rPh>
    <phoneticPr fontId="2"/>
  </si>
  <si>
    <t>　とき。</t>
    <phoneticPr fontId="2"/>
  </si>
  <si>
    <t>八　申請者が、指定の申請前五年以内に居宅サービス等に関し不正又は著しく不当な行為をした者である</t>
    <rPh sb="0" eb="1">
      <t>８</t>
    </rPh>
    <phoneticPr fontId="2"/>
  </si>
  <si>
    <t>　ものであるとき。</t>
    <phoneticPr fontId="2"/>
  </si>
  <si>
    <t>　相当の理由があるものを除く。）の管理者であった者で、当該届出の日から起算して五年を経過しない</t>
    <phoneticPr fontId="2"/>
  </si>
  <si>
    <t>　の理由がある法人を除く。）の役員等又は当該届出に係る法人でない事業所（当該事業の廃止について</t>
    <phoneticPr fontId="2"/>
  </si>
  <si>
    <t>　おいて、申請者が、同号の通知の日前六十日以内に当該届出に係る法人（当該事業の廃止について相当</t>
    <phoneticPr fontId="2"/>
  </si>
  <si>
    <t>七の二　前号に規定する期間内に第百十五条の十五第二項の規定による事業の廃止の届出があった場合に</t>
    <rPh sb="0" eb="1">
      <t>７</t>
    </rPh>
    <rPh sb="2" eb="3">
      <t>２</t>
    </rPh>
    <phoneticPr fontId="2"/>
  </si>
  <si>
    <t>　について相当の理由がある者を除く。）で、当該届出の日から起算して五年を経過しないものであると</t>
    <phoneticPr fontId="2"/>
  </si>
  <si>
    <t>　定する日までの間に第百十五条の十五第二項の規定による事業の廃止の届出をした者（当該事業の廃止</t>
    <phoneticPr fontId="2"/>
  </si>
  <si>
    <t>　係る行政手続法第十五条の規定による通知があった日から当該処分をする日又は処分をしないことを決</t>
    <phoneticPr fontId="2"/>
  </si>
  <si>
    <t>七　申請者が、第百十五条の十九（第二号から第五号までを除く。）の規定による指定の取消しの処分に</t>
    <rPh sb="0" eb="1">
      <t>７</t>
    </rPh>
    <phoneticPr fontId="2"/>
  </si>
  <si>
    <t>　こととすることが相当であると認められるものとして厚生労働省令で定めるものに該当する場合を除く。</t>
    <phoneticPr fontId="2"/>
  </si>
  <si>
    <t>　サービス事業者が有していた責任の程度を考慮して、この号本文に規定する指定の取消しに該当しない</t>
    <phoneticPr fontId="2"/>
  </si>
  <si>
    <t>　よる業務管理体制の整備についての取組の状況その他の当該事実に関して当該指定地域密着型介護予防</t>
    <phoneticPr fontId="2"/>
  </si>
  <si>
    <t>　理由となった事実及び当該事実の発生を防止するための当該指定地域密着型介護予防サービス事業者に</t>
    <phoneticPr fontId="2"/>
  </si>
  <si>
    <t>　の取消しが、指定地域密着型介護予防サービス事業者の指定の取消しのうち当該指定の取消しの処分の</t>
    <phoneticPr fontId="2"/>
  </si>
  <si>
    <t>　により指定を取り消され、その取消しの日から起算して五年を経過していないとき。ただし、当該指定</t>
    <phoneticPr fontId="2"/>
  </si>
  <si>
    <t>六の三　申請者と密接な関係を有する者が、第百十五条の十九（第二号から第五号までを除く。）の規定</t>
    <rPh sb="0" eb="1">
      <t>６</t>
    </rPh>
    <rPh sb="2" eb="3">
      <t>３</t>
    </rPh>
    <phoneticPr fontId="2"/>
  </si>
  <si>
    <t>　省令で定めるものに該当する場合を除く。</t>
    <phoneticPr fontId="2"/>
  </si>
  <si>
    <t>　文に規定する指定の取消しに該当しないこととすることが相当であると認められるものとして厚生労働</t>
    <phoneticPr fontId="2"/>
  </si>
  <si>
    <t>　実に関して当該指定地域密着型介護予防サービス事業者が有していた責任の程度を考慮して、この号本</t>
    <phoneticPr fontId="2"/>
  </si>
  <si>
    <t>　定地域密着型介護予防サービス事業者による業務管理体制の整備についての取組の状況その他の当該事</t>
    <phoneticPr fontId="2"/>
  </si>
  <si>
    <t>　取消しのうち当該指定の取消しの処分の理由となった事実及び当該事実の発生を防止するための当該指</t>
    <phoneticPr fontId="2"/>
  </si>
  <si>
    <t>　含む。）であるとき。ただし、当該指定の取消しが、指定地域密着型介護予防サービス事業者の指定の</t>
    <phoneticPr fontId="2"/>
  </si>
  <si>
    <t>　前六十日以内に当該事業所の管理者であった者で当該取消しの日から起算して五年を経過しないものを</t>
    <phoneticPr fontId="2"/>
  </si>
  <si>
    <t>　のを含み、当該指定を取り消された者が法人でない事業所である場合においては、当該通知があった日</t>
    <phoneticPr fontId="2"/>
  </si>
  <si>
    <t>　った日前六十日以内に当該法人の役員等であった者で当該取消しの日から起算して五年を経過しないも</t>
    <phoneticPr fontId="2"/>
  </si>
  <si>
    <t>　た者が法人である場合においては、当該取消しの処分に係る行政手続法第十五条の規定による通知があ</t>
    <phoneticPr fontId="2"/>
  </si>
  <si>
    <t>　定に限る。）を取り消され、その取消しの日から起算して五年を経過しない者（当該指定を取り消され</t>
    <phoneticPr fontId="2"/>
  </si>
  <si>
    <t>　九（第二号から第五号までを除く。）の規定により指定（介護予防認知症対応型共同生活介護に係る指</t>
    <phoneticPr fontId="2"/>
  </si>
  <si>
    <t>六の二　申請者（介護予防認知症対応型共同生活介護に係る指定の申請者に限る。）が、第百十五条の十</t>
    <rPh sb="0" eb="1">
      <t>６</t>
    </rPh>
    <rPh sb="2" eb="3">
      <t>２</t>
    </rPh>
    <phoneticPr fontId="2"/>
  </si>
  <si>
    <t>　定めるものに該当する場合を除く。</t>
    <phoneticPr fontId="2"/>
  </si>
  <si>
    <t>　定する指定の取消しに該当しないこととすることが相当であると認められるものとして厚生労働省令で</t>
    <phoneticPr fontId="2"/>
  </si>
  <si>
    <t>　して当該指定地域密着型介護予防サービス事業者が有していた責任の程度を考慮して、この号本文に規</t>
    <phoneticPr fontId="2"/>
  </si>
  <si>
    <t>　密着型介護予防サービス事業者による業務管理体制の整備についての取組の状況その他の当該事実に関</t>
    <phoneticPr fontId="2"/>
  </si>
  <si>
    <t>　のうち当該指定の取消しの処分の理由となった事実及び当該事実の発生を防止するための当該指定地域</t>
    <phoneticPr fontId="2"/>
  </si>
  <si>
    <t>　）であるとき。ただし、当該指定の取消しが、指定地域密着型介護予防サービス事業者の指定の取消し</t>
    <phoneticPr fontId="2"/>
  </si>
  <si>
    <t>　十日以内に当該事業所の管理者であった者で当該取消しの日から起算して五年を経過しないものを含む。</t>
    <phoneticPr fontId="2"/>
  </si>
  <si>
    <t>　含み、当該指定を取り消された者が法人でない事業所である場合においては、当該通知があった日前六</t>
    <phoneticPr fontId="2"/>
  </si>
  <si>
    <t>　日前六十日以内に当該法人の役員等であった者で当該取消しの日から起算して五年を経過しないものを</t>
    <phoneticPr fontId="2"/>
  </si>
  <si>
    <t>　が法人である場合においては、当該取消しの処分に係る行政手続法第十五条の規定による通知があった</t>
    <phoneticPr fontId="2"/>
  </si>
  <si>
    <t>　除く。）を取り消され、その取消しの日から起算して五年を経過しない者（当該指定を取り消された者</t>
    <phoneticPr fontId="2"/>
  </si>
  <si>
    <t>　第二号から第五号までを除く。）の規定により指定（介護予防認知症対応型共同生活介護に係る指定を</t>
    <phoneticPr fontId="2"/>
  </si>
  <si>
    <t>六　申請者（介護予防認知症対応型共同生活介護に係る指定の申請者を除く。）が、第百十五条の十九（</t>
    <rPh sb="0" eb="1">
      <t>６</t>
    </rPh>
    <phoneticPr fontId="2"/>
  </si>
  <si>
    <t>　処分を受けた日以降に納期限の到来した保険料等の全てを引き続き滞納している者であるとき。</t>
    <phoneticPr fontId="2"/>
  </si>
  <si>
    <t>　基づく滞納処分を受け、かつ、当該処分を受けた日から正当な理由なく三月以上の期間にわたり、当該</t>
    <phoneticPr fontId="2"/>
  </si>
  <si>
    <t>五の三　申請者が、保険料等について、当該申請をした日の前日までに、納付義務を定めた法律の規定に</t>
    <rPh sb="0" eb="1">
      <t>５</t>
    </rPh>
    <rPh sb="2" eb="3">
      <t>３</t>
    </rPh>
    <phoneticPr fontId="2"/>
  </si>
  <si>
    <t>　執行を終わり、又は執行を受けることがなくなるまでの者であるとき。</t>
    <phoneticPr fontId="2"/>
  </si>
  <si>
    <t>五の二　申請者が、労働に関する法律の規定であって政令で定めるものにより罰金の刑に処せられ、その</t>
    <rPh sb="0" eb="1">
      <t>５</t>
    </rPh>
    <rPh sb="2" eb="3">
      <t>２</t>
    </rPh>
    <phoneticPr fontId="2"/>
  </si>
  <si>
    <t>　り罰金の刑に処せられ、その執行を終わり、又は執行を受けることがなくなるまでの者であるとき。</t>
    <phoneticPr fontId="2"/>
  </si>
  <si>
    <t>五　申請者が、この法律その他国民の保健医療若しくは福祉に関する法律で政令で定めるものの規定によ</t>
    <rPh sb="0" eb="1">
      <t>５</t>
    </rPh>
    <phoneticPr fontId="2"/>
  </si>
  <si>
    <t>　の者であるとき。</t>
    <phoneticPr fontId="2"/>
  </si>
  <si>
    <t>四の二　申請者が、禁錮以上の刑に処せられ、その執行を終わり、又は執行を受けることがなくなるまで</t>
    <rPh sb="0" eb="1">
      <t>４</t>
    </rPh>
    <rPh sb="2" eb="3">
      <t>２</t>
    </rPh>
    <phoneticPr fontId="2"/>
  </si>
  <si>
    <t>　得ていないとき。</t>
    <phoneticPr fontId="2"/>
  </si>
  <si>
    <t>四　当該申請に係る事業所が当該市町村の区域の外にある場合であって、その所在地の市町村長の同意を</t>
    <rPh sb="0" eb="1">
      <t>４</t>
    </rPh>
    <phoneticPr fontId="2"/>
  </si>
  <si>
    <t>　められるとき。</t>
    <phoneticPr fontId="2"/>
  </si>
  <si>
    <t>　び運営に関する基準に従って適正な地域密着型介護予防サービス事業の運営をすることができないと認</t>
    <phoneticPr fontId="2"/>
  </si>
  <si>
    <t>　護予防のための効果的な支援の方法に関する基準又は指定地域密着型介護予防サービスの事業の設備及</t>
    <phoneticPr fontId="2"/>
  </si>
  <si>
    <t>三　申請者が、第百十五条の十四第二項又は第五項に規定する指定地域密着型介護予防サービスに係る介</t>
    <rPh sb="0" eb="1">
      <t>３</t>
    </rPh>
    <phoneticPr fontId="2"/>
  </si>
  <si>
    <t>　護予防サービスに従事する従業者に関する基準を満たしていないとき。</t>
    <phoneticPr fontId="2"/>
  </si>
  <si>
    <t>　例で定める基準若しくは同項の市町村の条例で定める員数又は同条第五項に規定する指定地域密着型介</t>
    <phoneticPr fontId="2"/>
  </si>
  <si>
    <t>二　当該申請に係る事業所の従業者の知識及び技能並びに人員が、第百十五条の十四第一項の市町村の条</t>
    <rPh sb="0" eb="1">
      <t>ニ</t>
    </rPh>
    <rPh sb="2" eb="4">
      <t>トウガイ</t>
    </rPh>
    <rPh sb="4" eb="6">
      <t>シンセイ</t>
    </rPh>
    <rPh sb="7" eb="8">
      <t>カカワ</t>
    </rPh>
    <rPh sb="9" eb="12">
      <t>ジギョウショ</t>
    </rPh>
    <rPh sb="13" eb="16">
      <t>ジュウギョウシャ</t>
    </rPh>
    <rPh sb="17" eb="19">
      <t>チシキ</t>
    </rPh>
    <rPh sb="19" eb="20">
      <t>オヨ</t>
    </rPh>
    <rPh sb="21" eb="23">
      <t>ギノウ</t>
    </rPh>
    <rPh sb="23" eb="24">
      <t>ナラ</t>
    </rPh>
    <rPh sb="26" eb="28">
      <t>ジンイン</t>
    </rPh>
    <rPh sb="30" eb="31">
      <t>ダイ</t>
    </rPh>
    <rPh sb="31" eb="35">
      <t>ヒャクジュウゴジョウ</t>
    </rPh>
    <rPh sb="36" eb="38">
      <t>ジュウヨン</t>
    </rPh>
    <rPh sb="38" eb="39">
      <t>ダイ</t>
    </rPh>
    <rPh sb="39" eb="41">
      <t>イチコウ</t>
    </rPh>
    <rPh sb="42" eb="45">
      <t>シチョウソン</t>
    </rPh>
    <rPh sb="46" eb="47">
      <t>ジョウ</t>
    </rPh>
    <phoneticPr fontId="2"/>
  </si>
  <si>
    <t xml:space="preserve">一　申請者が市町村の条例で定める者でないとき。 </t>
  </si>
  <si>
    <t>【介護保険法第１１５条の１２第２項】</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</si>
  <si>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</si>
  <si>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</si>
  <si>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</si>
  <si>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</si>
  <si>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</si>
  <si>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</si>
  <si>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</si>
  <si>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</si>
  <si>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</si>
  <si>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</si>
  <si>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</si>
  <si>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</si>
  <si>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</si>
  <si>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</si>
  <si>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</si>
  <si>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</si>
  <si>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</si>
  <si>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</si>
  <si>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</si>
  <si>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</si>
  <si>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</si>
  <si>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</si>
  <si>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</si>
  <si>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</si>
  <si>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</si>
  <si>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</si>
  <si>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</si>
  <si>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</si>
  <si>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</si>
  <si>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</si>
  <si>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</si>
  <si>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</si>
  <si>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</si>
  <si>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</si>
  <si>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</si>
  <si>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</si>
  <si>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</si>
  <si>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</si>
  <si>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</si>
  <si>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</si>
  <si>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</si>
  <si>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</si>
  <si>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</si>
  <si>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</si>
  <si>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</si>
  <si>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</si>
  <si>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</si>
  <si>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</si>
  <si>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</si>
  <si>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</si>
  <si>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</si>
  <si>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</si>
  <si>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由となった事実及び当該事実の発生を防止するための当該指定地域密着型サービス事業者による業務</t>
    <phoneticPr fontId="3"/>
  </si>
  <si>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</si>
  <si>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</si>
  <si>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</si>
  <si>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</si>
  <si>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</si>
  <si>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</si>
  <si>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</si>
  <si>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</si>
  <si>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</si>
  <si>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</si>
  <si>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</si>
  <si>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</si>
  <si>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</si>
  <si>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</si>
  <si>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</si>
  <si>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</si>
  <si>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</si>
  <si>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</si>
  <si>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</si>
  <si>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</si>
  <si>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</si>
  <si>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</si>
  <si>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</si>
  <si>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</si>
  <si>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</si>
  <si>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</si>
  <si>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</si>
  <si>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</si>
  <si>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</si>
  <si>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</si>
  <si>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</si>
  <si>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</si>
  <si>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</si>
  <si>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</si>
  <si>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介護保険法第１１５条の１２第２項各の規定に該当しない旨の誓約書</t>
    <rPh sb="0" eb="2">
      <t>カイゴ</t>
    </rPh>
    <rPh sb="2" eb="4">
      <t>ホケン</t>
    </rPh>
    <rPh sb="4" eb="5">
      <t>ホウ</t>
    </rPh>
    <rPh sb="5" eb="6">
      <t>ダイ</t>
    </rPh>
    <rPh sb="9" eb="10">
      <t>ジョウ</t>
    </rPh>
    <rPh sb="13" eb="14">
      <t>ダイ</t>
    </rPh>
    <rPh sb="15" eb="16">
      <t>コウ</t>
    </rPh>
    <rPh sb="16" eb="17">
      <t>カク</t>
    </rPh>
    <rPh sb="18" eb="20">
      <t>キテイ</t>
    </rPh>
    <rPh sb="21" eb="23">
      <t>ガイトウ</t>
    </rPh>
    <rPh sb="26" eb="27">
      <t>ムネ</t>
    </rPh>
    <rPh sb="28" eb="31">
      <t>セイヤクショ</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</si>
  <si>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</si>
  <si>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</si>
  <si>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r>
      <t>　第24条　</t>
    </r>
    <r>
      <rPr>
        <u/>
        <sz val="10"/>
        <rFont val="ＭＳ 明朝"/>
        <family val="1"/>
        <charset val="128"/>
      </rPr>
      <t>指定介護予防指定小規模多機能型居宅介護事業所</t>
    </r>
    <r>
      <rPr>
        <sz val="10"/>
        <rFont val="ＭＳ 明朝"/>
        <family val="1"/>
        <charset val="128"/>
      </rPr>
      <t>の管理者は、</t>
    </r>
    <r>
      <rPr>
        <u/>
        <sz val="10"/>
        <rFont val="ＭＳ 明朝"/>
        <family val="1"/>
        <charset val="128"/>
      </rPr>
      <t>指定介護予防指定小規模多機能型居宅介護事業所</t>
    </r>
    <r>
      <rPr>
        <sz val="10"/>
        <rFont val="ＭＳ 明朝"/>
        <family val="1"/>
        <charset val="128"/>
      </rPr>
      <t>の従業者の管理及び</t>
    </r>
    <r>
      <rPr>
        <u/>
        <sz val="10"/>
        <rFont val="ＭＳ 明朝"/>
        <family val="1"/>
        <charset val="128"/>
      </rPr>
      <t>指定介護予防小規模多機能型居宅介護</t>
    </r>
    <r>
      <rPr>
        <sz val="10"/>
        <rFont val="ＭＳ 明朝"/>
        <family val="1"/>
        <charset val="128"/>
      </rPr>
      <t>の利用の申込みに係る調整、業務の実施状況の把握その他の管理を一元的に行うものとする。
2　</t>
    </r>
    <r>
      <rPr>
        <u/>
        <sz val="10"/>
        <rFont val="ＭＳ 明朝"/>
        <family val="1"/>
        <charset val="128"/>
      </rPr>
      <t>指定介護予防指定小規模多機能型居宅介護事業所</t>
    </r>
    <r>
      <rPr>
        <sz val="10"/>
        <rFont val="ＭＳ 明朝"/>
        <family val="1"/>
        <charset val="128"/>
      </rPr>
      <t>の管理者は、その</t>
    </r>
    <r>
      <rPr>
        <u/>
        <sz val="10"/>
        <rFont val="ＭＳ 明朝"/>
        <family val="1"/>
        <charset val="128"/>
      </rPr>
      <t>指定介護予防指定小規模多機能型居宅介護事業所</t>
    </r>
    <r>
      <rPr>
        <sz val="10"/>
        <rFont val="ＭＳ 明朝"/>
        <family val="1"/>
        <charset val="128"/>
      </rPr>
      <t>の従業者にこの節の規定(※)を遵守させるため必要な指揮命令を行うものとする。
※　「この節の規定」とは、第3章(介護予防小規模多機能型居宅介護)第3節  運営に関する基準(秦野市介護保険に係る指定地域密着型介護予防サービス事業に関する条例施行規則の第41条から第62条まで)を指します。</t>
    </r>
    <rPh sb="71" eb="78">
      <t>ショウキボタキノウガタ</t>
    </rPh>
    <rPh sb="78" eb="80">
      <t>キョタク</t>
    </rPh>
    <rPh sb="80" eb="82">
      <t>カイゴ</t>
    </rPh>
    <phoneticPr fontId="2"/>
  </si>
  <si>
    <t>(管理者の責務)（注）下線部分は準用に伴う読替え</t>
    <phoneticPr fontId="2"/>
  </si>
  <si>
    <t>　第42条　指定介護予防小規模多機能型居宅介護事業者は、指定介護予防小規模多機能型居宅介護事業所ごとに専らその職務に従事する常勤の管理者を置かなければならない。ただし、指定介護予防小規模多機能型居宅介護事業所の管理上支障がないときは、その指定介護予防小規模多機能型居宅介護事業所の他の職務に従事し、又はその指定介護予防小規模多機能型居宅介護事業所に併設する前条第6項の表指定介護予防小規模多機能型居宅介護事業所に中欄に掲げる施設等のいずれかが併設されている場合の項の中欄に掲げる施設等の職務、同一敷地内の指定定期巡回・随時対応型訪問介護看護事業所(指定地域密着型サービス条例施行規則第3条第1項に規定する指定定期巡回・随時対応型訪問介護看護事業所をいう。以下同じ。)の職務(その指定定期巡回・随時対応型訪問介護看護事業所に係る指定定期巡回・随時対応型訪問介護看護事業者(指定地域密着型サービス条例施行規則第3条第1項に規定する指定定期巡回・随時対応型訪問介護看護事業者をいう。以下同じ。)が、指定夜間対応型訪問介護事業者(指定地域密着型サービス条例施行規則第42条第1項に規定する指定夜間対応型訪問介護事業者をいう。以下同じ。)、指定訪問介護事業者(指定居宅サービス等の事業の人員、設備及び運営に関する基準(平成11年厚生省令第37号。以下「指定居宅サービス等基準」という。)第5条第1項に規定する指定訪問介護事業者をいう。以下同じ。)又は指定訪問看護事業者(指定居宅サービス等基準第60条第1項に規定する指定訪問看護事業者をいう。以下同じ。)の指定を併せて受け、一体的な運営を行っているときには、これらの事業に係る職務を含む。)若しくは法第115条の45第1項に規定する介護予防・日常生活支援総合事業(同項第1号ニに規定する第1号介護予防支援事業を除く。)に従事することができるものとする。
2　前項及び指定地域密着型サービス条例施行規則第179条第1項の規定にかかわらず、指定介護予防小規模多機能型居宅介護事業所の管理上支障がないときは、サテライト型指定介護予防小規模多機能型居宅介護事業所の管理者は、本体事業所の管理者をもって充てることができるものとする。
3　前2項の管理者は、特別養護老人ホーム、老人デイサービスセンター(老人福祉法第20条の2の2に規定する老人デイサービスセンターをいう。以下同じ。)、介護老人保健施設、介護医療院、指定認知症対応型共同生活介護事業所、指定複合型サービス事業所(指定地域密着型サービス条例施行規則第180条に規定する指定複合型サービス事業所をいう。次条において同じ。)、指定介護予防小規模多機能型居宅介護事業所等の従業者又は訪問介護員等(介護福祉士又は法第8条第2項に規定する政令で定める者をいう。次条、第68条第3項及び第69条において同じ。)として3年以上認知症である者の介護に従事した経験を有する者であって、省令第45条第3項に規定する厚生労働大臣が定める研修を修了しているものでなければならない。</t>
    <phoneticPr fontId="2"/>
  </si>
  <si>
    <t>(管理者）</t>
    <rPh sb="1" eb="4">
      <t>カンリシャ</t>
    </rPh>
    <phoneticPr fontId="2"/>
  </si>
  <si>
    <t>【秦野市介護保険に係る指定地域密着型介護予防サービス事業に関する条例施行規則(平成25年3月18日規則第9号)】</t>
    <rPh sb="45" eb="46">
      <t>ガツ</t>
    </rPh>
    <rPh sb="53" eb="54">
      <t>ゴウ</t>
    </rPh>
    <phoneticPr fontId="3"/>
  </si>
  <si>
    <r>
      <t xml:space="preserve">　第54条の10  </t>
    </r>
    <r>
      <rPr>
        <u/>
        <sz val="10"/>
        <rFont val="ＭＳ 明朝"/>
        <family val="1"/>
        <charset val="128"/>
      </rPr>
      <t>指定小規模多機能型居宅介護事業所</t>
    </r>
    <r>
      <rPr>
        <sz val="10"/>
        <rFont val="ＭＳ 明朝"/>
        <family val="1"/>
        <charset val="128"/>
      </rPr>
      <t>の管理者は、その</t>
    </r>
    <r>
      <rPr>
        <u/>
        <sz val="10"/>
        <rFont val="ＭＳ 明朝"/>
        <family val="1"/>
        <charset val="128"/>
      </rPr>
      <t>指定小規模多機能型居宅介護事業所</t>
    </r>
    <r>
      <rPr>
        <sz val="10"/>
        <rFont val="ＭＳ 明朝"/>
        <family val="1"/>
        <charset val="128"/>
      </rPr>
      <t>の従業者の管理及び</t>
    </r>
    <r>
      <rPr>
        <u/>
        <sz val="10"/>
        <rFont val="ＭＳ 明朝"/>
        <family val="1"/>
        <charset val="128"/>
      </rPr>
      <t>指定小規模多機能型居宅介護</t>
    </r>
    <r>
      <rPr>
        <sz val="10"/>
        <rFont val="ＭＳ 明朝"/>
        <family val="1"/>
        <charset val="128"/>
      </rPr>
      <t>の利用の申込みに係る調整、業務の実施状況の把握その他の管理を一元的に行うものとする。
2　</t>
    </r>
    <r>
      <rPr>
        <u/>
        <sz val="10"/>
        <rFont val="ＭＳ 明朝"/>
        <family val="1"/>
        <charset val="128"/>
      </rPr>
      <t>指定小規模多機能型居宅介護事業所</t>
    </r>
    <r>
      <rPr>
        <sz val="10"/>
        <rFont val="ＭＳ 明朝"/>
        <family val="1"/>
        <charset val="128"/>
      </rPr>
      <t>の管理者は、その</t>
    </r>
    <r>
      <rPr>
        <u/>
        <sz val="10"/>
        <rFont val="ＭＳ 明朝"/>
        <family val="1"/>
        <charset val="128"/>
      </rPr>
      <t>指定小規模多機能型居宅介護事業所</t>
    </r>
    <r>
      <rPr>
        <sz val="10"/>
        <rFont val="ＭＳ 明朝"/>
        <family val="1"/>
        <charset val="128"/>
      </rPr>
      <t>の従業者にこの節の規定(※)を遵守させるため必要な指揮命令を行うものとする。
※「この節の規定」とは、第5章(小規模多機能型居宅介護)第3節  運営に関する基準(秦野市介護保険に係る指定地域密着型サービス事業に関する条例施行規則の第80条から第101条まで）を指します。</t>
    </r>
    <phoneticPr fontId="2"/>
  </si>
  <si>
    <t>　第76条　指定小規模多機能型居宅介護事業者は、指定小規模多機能型居宅介護事業所ごとに専らその職務に従事する常勤の管理者を置かなければならない。ただし、指定小規模多機能型居宅介護事業所の管理上支障がないときは、その指定小規模多機能型居宅介護事業所の他の職務に従事し、又はその指定小規模多機能型居宅介護事業所に併設する前条第6項各号に掲げる施設等の職務、同一敷地内の指定定期巡回・随時対応型訪問介護看護事業所の職務(その指定定期巡回・随時対応型訪問介護看護事業者が、指定夜間対応型訪問介護事業者、指定訪問介護事業者又は指定訪問看護事業者の指定を併せて受け、一体的な運営を行っているときには、これらの事業に係る職務を含む。)若しくは法第115条の45第1項に規定する介護予防・日常生活支援総合事業(同項第1号ニに規定する第1号介護予防支援事業を除く。)に従事することができるものとする。</t>
    <rPh sb="1" eb="2">
      <t>ダイ</t>
    </rPh>
    <rPh sb="4" eb="5">
      <t>ジョウ</t>
    </rPh>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</si>
  <si>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</si>
  <si>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</si>
  <si>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</si>
  <si>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</si>
  <si>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</si>
  <si>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</si>
  <si>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8号)第76条及び秦野市介護保険に係る指定地域密着型介護予防サービス事業に関する条例施規則(平成25年3月18日規則第9号)第42条の規定に従い、運営に関する基準を遵守し、当該指定事業所の管理者の責務を適正に果たすことを誓います。</t>
    <rPh sb="39" eb="40">
      <t>ネン</t>
    </rPh>
    <phoneticPr fontId="3"/>
  </si>
  <si>
    <t>指定(介護予防)小規模多機能型居宅介護業所管理者誓約書</t>
    <rPh sb="8" eb="19">
      <t>ショウキボタキノウガタキョタクカイゴ</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</si>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</sst>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h:mm;@"/>
    <numFmt numFmtId="178" formatCode="#,##0.0#"/>
    <numFmt numFmtId="179" formatCode="yyyy&quot;年&quot;m&quot;月&quot;d&quot;日&quot;;@"/>
  </numFmts>
  <fonts count="4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
      <sz val="8"/>
      <name val="游ゴシック"/>
      <family val="3"/>
      <charset val="128"/>
      <scheme val="minor"/>
    </font>
    <font>
      <sz val="9"/>
      <color rgb="FF000000"/>
      <name val="Meiryo UI"/>
      <family val="3"/>
      <charset val="128"/>
    </font>
    <font>
      <sz val="11"/>
      <color rgb="FF000000"/>
      <name val="游ゴシック"/>
      <family val="3"/>
      <charset val="128"/>
      <scheme val="minor"/>
    </font>
    <font>
      <sz val="9"/>
      <color rgb="FF000000"/>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u/>
      <sz val="10"/>
      <name val="ＭＳ 明朝"/>
      <family val="1"/>
      <charset val="128"/>
    </font>
    <font>
      <sz val="8"/>
      <name val="ＭＳ 明朝"/>
      <family val="1"/>
      <charset val="128"/>
    </font>
    <font>
      <sz val="10"/>
      <name val="ＭＳ Ｐ明朝"/>
      <family val="1"/>
      <charset val="128"/>
    </font>
    <font>
      <sz val="9"/>
      <name val="ＭＳ Ｐ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14999847407452621"/>
        <bgColor indexed="64"/>
      </patternFill>
    </fill>
  </fills>
  <borders count="19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rgb="FF000000"/>
      </top>
      <bottom/>
      <diagonal/>
    </border>
    <border>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rgb="FF000000"/>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s>
  <cellStyleXfs count="9">
    <xf numFmtId="0" fontId="0" fillId="0" borderId="0">
      <alignment vertical="center"/>
    </xf>
    <xf numFmtId="38" fontId="15" fillId="0" borderId="0" applyFont="0" applyFill="0" applyBorder="0" applyAlignment="0" applyProtection="0">
      <alignment vertical="center"/>
    </xf>
    <xf numFmtId="0" fontId="23" fillId="0" borderId="0"/>
    <xf numFmtId="0" fontId="28" fillId="0" borderId="0" applyBorder="0"/>
    <xf numFmtId="0" fontId="28" fillId="0" borderId="0" applyBorder="0"/>
    <xf numFmtId="0" fontId="23" fillId="0" borderId="0"/>
    <xf numFmtId="0" fontId="29" fillId="0" borderId="0"/>
    <xf numFmtId="0" fontId="29" fillId="0" borderId="0"/>
    <xf numFmtId="0" fontId="42" fillId="0" borderId="0" applyNumberFormat="0" applyFill="0" applyBorder="0" applyAlignment="0" applyProtection="0"/>
  </cellStyleXfs>
  <cellXfs count="86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24" fillId="0" borderId="0" xfId="2" applyFont="1" applyAlignment="1">
      <alignment vertical="center"/>
    </xf>
    <xf numFmtId="0" fontId="24" fillId="0" borderId="0" xfId="2" applyFont="1" applyBorder="1" applyAlignment="1">
      <alignment vertical="center" wrapText="1"/>
    </xf>
    <xf numFmtId="0" fontId="24" fillId="0" borderId="0" xfId="2" applyFont="1" applyBorder="1" applyAlignment="1">
      <alignment horizontal="left" vertical="center" wrapText="1"/>
    </xf>
    <xf numFmtId="0" fontId="24" fillId="0" borderId="0" xfId="2" applyFont="1" applyBorder="1" applyAlignment="1">
      <alignment horizontal="center" vertical="center"/>
    </xf>
    <xf numFmtId="0" fontId="24" fillId="0" borderId="0" xfId="2" applyFont="1" applyBorder="1" applyAlignment="1">
      <alignment horizontal="left" vertical="center"/>
    </xf>
    <xf numFmtId="0" fontId="23" fillId="7" borderId="8" xfId="2" applyFill="1" applyBorder="1" applyAlignment="1">
      <alignment horizontal="center" vertical="center"/>
    </xf>
    <xf numFmtId="0" fontId="23" fillId="0" borderId="0" xfId="2" applyAlignment="1">
      <alignment vertical="center"/>
    </xf>
    <xf numFmtId="0" fontId="25" fillId="0" borderId="0" xfId="2" applyFont="1" applyAlignment="1">
      <alignment vertical="center"/>
    </xf>
    <xf numFmtId="0" fontId="24" fillId="8" borderId="8" xfId="2" applyFont="1" applyFill="1" applyBorder="1" applyAlignment="1">
      <alignment horizontal="center" vertical="center"/>
    </xf>
    <xf numFmtId="0" fontId="26" fillId="0" borderId="0" xfId="2" applyFont="1" applyAlignment="1">
      <alignment vertical="center"/>
    </xf>
    <xf numFmtId="0" fontId="24" fillId="0" borderId="0" xfId="2" applyFont="1" applyFill="1" applyBorder="1" applyAlignment="1">
      <alignment vertical="center"/>
    </xf>
    <xf numFmtId="0" fontId="26" fillId="0" borderId="0" xfId="2" applyFont="1" applyFill="1" applyBorder="1" applyAlignment="1">
      <alignment vertical="center"/>
    </xf>
    <xf numFmtId="0" fontId="24" fillId="7" borderId="8" xfId="2" applyFont="1" applyFill="1" applyBorder="1" applyAlignment="1">
      <alignment horizontal="center" vertical="center"/>
    </xf>
    <xf numFmtId="49" fontId="23" fillId="0" borderId="0" xfId="3" applyNumberFormat="1" applyFont="1" applyAlignment="1">
      <alignment vertical="center"/>
    </xf>
    <xf numFmtId="49" fontId="23" fillId="0" borderId="0" xfId="3" applyNumberFormat="1" applyFont="1" applyBorder="1" applyAlignment="1">
      <alignment vertical="center"/>
    </xf>
    <xf numFmtId="49" fontId="24" fillId="0" borderId="0" xfId="3" applyNumberFormat="1" applyFont="1" applyBorder="1" applyAlignment="1">
      <alignment vertical="center"/>
    </xf>
    <xf numFmtId="49" fontId="23" fillId="0" borderId="0" xfId="3" applyNumberFormat="1" applyFont="1" applyBorder="1" applyAlignment="1">
      <alignment horizontal="center" vertical="center"/>
    </xf>
    <xf numFmtId="49" fontId="23" fillId="0" borderId="0" xfId="4" applyNumberFormat="1" applyFont="1" applyBorder="1" applyAlignment="1">
      <alignment vertical="center"/>
    </xf>
    <xf numFmtId="49" fontId="24" fillId="0" borderId="0" xfId="3" applyNumberFormat="1" applyFont="1" applyFill="1" applyBorder="1" applyAlignment="1">
      <alignment vertical="top"/>
    </xf>
    <xf numFmtId="49" fontId="24" fillId="0" borderId="0" xfId="4" applyNumberFormat="1" applyFont="1" applyBorder="1" applyAlignment="1">
      <alignment horizontal="left" vertical="center"/>
    </xf>
    <xf numFmtId="49" fontId="23" fillId="0" borderId="0" xfId="3" applyNumberFormat="1" applyFont="1" applyBorder="1" applyAlignment="1">
      <alignment horizontal="left" vertical="center"/>
    </xf>
    <xf numFmtId="49" fontId="24" fillId="0" borderId="0" xfId="4"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0" xfId="4" applyNumberFormat="1" applyFont="1" applyFill="1" applyBorder="1" applyAlignment="1">
      <alignment horizontal="right" vertical="center"/>
    </xf>
    <xf numFmtId="49" fontId="24" fillId="0" borderId="0" xfId="4" applyNumberFormat="1" applyFont="1" applyFill="1" applyBorder="1" applyAlignment="1">
      <alignment horizontal="left" vertical="center"/>
    </xf>
    <xf numFmtId="49" fontId="24" fillId="0" borderId="10" xfId="3" applyNumberFormat="1" applyFont="1" applyFill="1" applyBorder="1" applyAlignment="1">
      <alignment vertical="center"/>
    </xf>
    <xf numFmtId="49" fontId="24" fillId="0" borderId="24" xfId="3" applyNumberFormat="1" applyFont="1" applyFill="1" applyBorder="1" applyAlignment="1">
      <alignment vertical="center"/>
    </xf>
    <xf numFmtId="49" fontId="24" fillId="0" borderId="11" xfId="3" applyNumberFormat="1" applyFont="1" applyFill="1" applyBorder="1" applyAlignment="1">
      <alignment vertical="center"/>
    </xf>
    <xf numFmtId="49" fontId="24" fillId="0" borderId="43" xfId="3" applyNumberFormat="1" applyFont="1" applyFill="1" applyBorder="1" applyAlignment="1">
      <alignment vertical="center"/>
    </xf>
    <xf numFmtId="49" fontId="24" fillId="0" borderId="33" xfId="3" applyNumberFormat="1" applyFont="1" applyFill="1" applyBorder="1" applyAlignment="1">
      <alignment vertical="center"/>
    </xf>
    <xf numFmtId="49" fontId="24" fillId="0" borderId="5" xfId="3" applyNumberFormat="1" applyFont="1" applyFill="1" applyBorder="1" applyAlignment="1">
      <alignment vertical="center"/>
    </xf>
    <xf numFmtId="49" fontId="24" fillId="0" borderId="22" xfId="3" applyNumberFormat="1" applyFont="1" applyFill="1" applyBorder="1" applyAlignment="1">
      <alignment vertical="center"/>
    </xf>
    <xf numFmtId="49" fontId="24" fillId="0" borderId="27" xfId="3" applyNumberFormat="1" applyFont="1" applyFill="1" applyBorder="1" applyAlignment="1">
      <alignment vertical="center"/>
    </xf>
    <xf numFmtId="49" fontId="24" fillId="0" borderId="23" xfId="3" applyNumberFormat="1" applyFont="1" applyFill="1" applyBorder="1" applyAlignment="1">
      <alignment vertical="center"/>
    </xf>
    <xf numFmtId="49" fontId="24" fillId="0" borderId="30" xfId="3" applyNumberFormat="1" applyFont="1" applyBorder="1" applyAlignment="1">
      <alignment vertical="center"/>
    </xf>
    <xf numFmtId="49" fontId="24" fillId="0" borderId="27" xfId="3" applyNumberFormat="1" applyFont="1" applyBorder="1" applyAlignment="1">
      <alignment vertical="center"/>
    </xf>
    <xf numFmtId="49" fontId="24" fillId="0" borderId="23" xfId="3" applyNumberFormat="1" applyFont="1" applyBorder="1" applyAlignment="1">
      <alignment vertical="center"/>
    </xf>
    <xf numFmtId="49" fontId="24" fillId="0" borderId="43" xfId="3" applyNumberFormat="1" applyFont="1" applyFill="1" applyBorder="1" applyAlignment="1">
      <alignment vertical="top" wrapText="1"/>
    </xf>
    <xf numFmtId="49" fontId="24" fillId="0" borderId="33" xfId="3" applyNumberFormat="1" applyFont="1" applyFill="1" applyBorder="1" applyAlignment="1">
      <alignment vertical="top" wrapText="1"/>
    </xf>
    <xf numFmtId="49" fontId="24" fillId="0" borderId="32" xfId="3" applyNumberFormat="1" applyFont="1" applyFill="1" applyBorder="1" applyAlignment="1">
      <alignment vertical="top"/>
    </xf>
    <xf numFmtId="49" fontId="24" fillId="0" borderId="30" xfId="3" applyNumberFormat="1" applyFont="1" applyFill="1" applyBorder="1" applyAlignment="1">
      <alignment vertical="center"/>
    </xf>
    <xf numFmtId="49" fontId="24" fillId="0" borderId="24" xfId="3" applyNumberFormat="1" applyFont="1" applyBorder="1" applyAlignment="1">
      <alignment vertical="center"/>
    </xf>
    <xf numFmtId="49" fontId="24" fillId="0" borderId="11" xfId="3" applyNumberFormat="1" applyFont="1" applyFill="1" applyBorder="1" applyAlignment="1">
      <alignment horizontal="left" vertical="center"/>
    </xf>
    <xf numFmtId="49" fontId="24" fillId="0" borderId="43" xfId="3" applyNumberFormat="1" applyFont="1" applyFill="1" applyBorder="1" applyAlignment="1">
      <alignment vertical="top"/>
    </xf>
    <xf numFmtId="49" fontId="24" fillId="0" borderId="33" xfId="3" applyNumberFormat="1" applyFont="1" applyFill="1" applyBorder="1" applyAlignment="1">
      <alignment vertical="top"/>
    </xf>
    <xf numFmtId="49" fontId="24" fillId="0" borderId="24" xfId="3" applyNumberFormat="1" applyFont="1" applyFill="1" applyBorder="1" applyAlignment="1">
      <alignment horizontal="center" vertical="center"/>
    </xf>
    <xf numFmtId="49" fontId="23" fillId="0" borderId="0" xfId="5" applyNumberFormat="1" applyFont="1" applyBorder="1" applyAlignment="1">
      <alignment vertical="center"/>
    </xf>
    <xf numFmtId="49" fontId="23" fillId="0" borderId="0" xfId="5" applyNumberFormat="1" applyFont="1" applyBorder="1" applyAlignment="1">
      <alignment horizontal="center" vertical="center"/>
    </xf>
    <xf numFmtId="49" fontId="23" fillId="0" borderId="121" xfId="5" applyNumberFormat="1" applyFont="1" applyFill="1" applyBorder="1" applyAlignment="1">
      <alignment horizontal="center" vertical="center"/>
    </xf>
    <xf numFmtId="49" fontId="23" fillId="0" borderId="122" xfId="5" applyNumberFormat="1" applyFont="1" applyFill="1" applyBorder="1" applyAlignment="1">
      <alignment horizontal="center" vertical="center"/>
    </xf>
    <xf numFmtId="49" fontId="23" fillId="0" borderId="24" xfId="5" applyNumberFormat="1" applyFont="1" applyFill="1" applyBorder="1" applyAlignment="1">
      <alignment horizontal="center" vertical="center"/>
    </xf>
    <xf numFmtId="49" fontId="23" fillId="0" borderId="123" xfId="5" applyNumberFormat="1" applyFont="1" applyFill="1" applyBorder="1" applyAlignment="1">
      <alignment horizontal="center" vertical="center"/>
    </xf>
    <xf numFmtId="49" fontId="23" fillId="0" borderId="11" xfId="5" applyNumberFormat="1" applyFont="1" applyFill="1" applyBorder="1" applyAlignment="1">
      <alignment horizontal="center" vertical="center"/>
    </xf>
    <xf numFmtId="49" fontId="23" fillId="0" borderId="0" xfId="5" applyNumberFormat="1" applyFont="1" applyFill="1" applyBorder="1" applyAlignment="1">
      <alignment vertical="center"/>
    </xf>
    <xf numFmtId="49" fontId="23" fillId="0" borderId="0" xfId="3" applyNumberFormat="1" applyFont="1" applyFill="1" applyBorder="1" applyAlignment="1">
      <alignment vertical="center"/>
    </xf>
    <xf numFmtId="49" fontId="23" fillId="0" borderId="0" xfId="3" applyNumberFormat="1" applyFont="1" applyFill="1" applyAlignment="1">
      <alignment vertical="center"/>
    </xf>
    <xf numFmtId="49" fontId="23" fillId="0" borderId="0" xfId="3" applyNumberFormat="1" applyFont="1" applyFill="1" applyAlignment="1">
      <alignment vertical="top"/>
    </xf>
    <xf numFmtId="49" fontId="23" fillId="0" borderId="0" xfId="3" applyNumberFormat="1" applyFont="1" applyFill="1" applyBorder="1" applyAlignment="1">
      <alignment vertical="top"/>
    </xf>
    <xf numFmtId="49" fontId="23" fillId="0" borderId="0" xfId="3" applyNumberFormat="1" applyFont="1" applyFill="1" applyAlignment="1">
      <alignment horizontal="right" vertical="top"/>
    </xf>
    <xf numFmtId="49" fontId="23" fillId="0" borderId="0" xfId="3" applyNumberFormat="1" applyFont="1" applyFill="1" applyAlignment="1">
      <alignment horizontal="right" vertical="center"/>
    </xf>
    <xf numFmtId="0" fontId="24" fillId="3" borderId="0" xfId="3" applyFont="1" applyFill="1" applyAlignment="1">
      <alignment vertical="center"/>
    </xf>
    <xf numFmtId="49" fontId="25" fillId="0" borderId="0" xfId="3" applyNumberFormat="1" applyFont="1" applyFill="1" applyAlignment="1">
      <alignment vertical="center"/>
    </xf>
    <xf numFmtId="49" fontId="23" fillId="0" borderId="0" xfId="3" applyNumberFormat="1" applyFont="1" applyFill="1" applyAlignment="1">
      <alignment horizontal="left" vertical="center"/>
    </xf>
    <xf numFmtId="0" fontId="30" fillId="3" borderId="0" xfId="6" applyFont="1" applyFill="1" applyBorder="1" applyAlignment="1">
      <alignment horizontal="left" vertical="top"/>
    </xf>
    <xf numFmtId="0" fontId="31" fillId="3" borderId="0" xfId="6" applyFont="1" applyFill="1" applyBorder="1" applyAlignment="1">
      <alignment horizontal="left" vertical="top" indent="8"/>
    </xf>
    <xf numFmtId="0" fontId="31" fillId="3" borderId="0" xfId="6" applyFont="1" applyFill="1" applyBorder="1" applyAlignment="1">
      <alignment horizontal="left" vertical="top" indent="5"/>
    </xf>
    <xf numFmtId="0" fontId="31" fillId="3" borderId="0" xfId="6" applyFont="1" applyFill="1" applyBorder="1" applyAlignment="1">
      <alignment horizontal="left" vertical="top"/>
    </xf>
    <xf numFmtId="0" fontId="31" fillId="3" borderId="0" xfId="6" applyFont="1" applyFill="1" applyBorder="1" applyAlignment="1">
      <alignment horizontal="left" vertical="top" wrapText="1"/>
    </xf>
    <xf numFmtId="0" fontId="31" fillId="3" borderId="0" xfId="6" applyFont="1" applyFill="1" applyBorder="1" applyAlignment="1">
      <alignment horizontal="left" vertical="top" wrapText="1" indent="4"/>
    </xf>
    <xf numFmtId="0" fontId="30" fillId="3" borderId="0" xfId="6" applyFont="1" applyFill="1" applyBorder="1" applyAlignment="1">
      <alignment horizontal="left" vertical="center"/>
    </xf>
    <xf numFmtId="0" fontId="24" fillId="3" borderId="0" xfId="5" applyFont="1" applyFill="1" applyBorder="1" applyAlignment="1">
      <alignment horizontal="left" vertical="center" wrapText="1"/>
    </xf>
    <xf numFmtId="0" fontId="24" fillId="3" borderId="0" xfId="5" applyFont="1" applyFill="1" applyBorder="1" applyAlignment="1">
      <alignment horizontal="center" vertical="center" wrapText="1"/>
    </xf>
    <xf numFmtId="0" fontId="32" fillId="3" borderId="0" xfId="6" applyFont="1" applyFill="1" applyBorder="1" applyAlignment="1">
      <alignment vertical="center" wrapText="1"/>
    </xf>
    <xf numFmtId="0" fontId="32" fillId="3" borderId="25" xfId="6" applyFont="1" applyFill="1" applyBorder="1" applyAlignment="1">
      <alignment vertical="center" wrapText="1"/>
    </xf>
    <xf numFmtId="0" fontId="32" fillId="3" borderId="24" xfId="6" applyFont="1" applyFill="1" applyBorder="1" applyAlignment="1">
      <alignment vertical="center" wrapText="1"/>
    </xf>
    <xf numFmtId="49" fontId="32" fillId="3" borderId="25" xfId="6" applyNumberFormat="1" applyFont="1" applyFill="1" applyBorder="1" applyAlignment="1">
      <alignment vertical="center" wrapText="1"/>
    </xf>
    <xf numFmtId="49" fontId="32" fillId="3" borderId="24" xfId="6" applyNumberFormat="1" applyFont="1" applyFill="1" applyBorder="1" applyAlignment="1">
      <alignment vertical="center" wrapText="1"/>
    </xf>
    <xf numFmtId="0" fontId="31" fillId="3" borderId="24" xfId="6" applyFont="1" applyFill="1" applyBorder="1" applyAlignment="1">
      <alignment horizontal="left" vertical="top"/>
    </xf>
    <xf numFmtId="0" fontId="31" fillId="3" borderId="11" xfId="6" applyFont="1" applyFill="1" applyBorder="1" applyAlignment="1">
      <alignment horizontal="left" vertical="top"/>
    </xf>
    <xf numFmtId="0" fontId="31" fillId="3" borderId="127" xfId="6" applyFont="1" applyFill="1" applyBorder="1" applyAlignment="1">
      <alignment horizontal="left" vertical="top"/>
    </xf>
    <xf numFmtId="0" fontId="31" fillId="3" borderId="128" xfId="6" applyFont="1" applyFill="1" applyBorder="1" applyAlignment="1">
      <alignment vertical="center" wrapText="1"/>
    </xf>
    <xf numFmtId="0" fontId="31" fillId="3" borderId="128" xfId="6" applyFont="1" applyFill="1" applyBorder="1" applyAlignment="1">
      <alignment horizontal="center" vertical="center" wrapText="1"/>
    </xf>
    <xf numFmtId="0" fontId="32" fillId="3" borderId="164" xfId="6" applyFont="1" applyFill="1" applyBorder="1" applyAlignment="1">
      <alignment vertical="center" wrapText="1"/>
    </xf>
    <xf numFmtId="0" fontId="32" fillId="3" borderId="148" xfId="6" applyFont="1" applyFill="1" applyBorder="1" applyAlignment="1">
      <alignment vertical="center" wrapText="1"/>
    </xf>
    <xf numFmtId="0" fontId="24" fillId="3" borderId="0" xfId="5" applyFont="1" applyFill="1" applyAlignment="1">
      <alignment vertical="center" wrapText="1"/>
    </xf>
    <xf numFmtId="0" fontId="37" fillId="3" borderId="0" xfId="7" applyFont="1" applyFill="1" applyBorder="1" applyAlignment="1">
      <alignment horizontal="left" vertical="top"/>
    </xf>
    <xf numFmtId="0" fontId="38" fillId="3" borderId="0" xfId="7" applyFont="1" applyFill="1" applyBorder="1" applyAlignment="1">
      <alignment vertical="top"/>
    </xf>
    <xf numFmtId="0" fontId="30" fillId="3" borderId="0" xfId="7" applyFont="1" applyFill="1" applyBorder="1" applyAlignment="1">
      <alignment horizontal="left" vertical="top"/>
    </xf>
    <xf numFmtId="0" fontId="31" fillId="3" borderId="0" xfId="7" applyFont="1" applyFill="1" applyBorder="1" applyAlignment="1">
      <alignment horizontal="left" vertical="top" indent="3"/>
    </xf>
    <xf numFmtId="0" fontId="31" fillId="3" borderId="0" xfId="7" applyFont="1" applyFill="1" applyBorder="1" applyAlignment="1">
      <alignment horizontal="left" vertical="center"/>
    </xf>
    <xf numFmtId="0" fontId="39" fillId="3" borderId="0" xfId="7" applyFont="1" applyFill="1" applyBorder="1" applyAlignment="1">
      <alignment horizontal="left" vertical="top"/>
    </xf>
    <xf numFmtId="0" fontId="31" fillId="3" borderId="0" xfId="7" applyFont="1" applyFill="1" applyBorder="1" applyAlignment="1">
      <alignment horizontal="left" vertical="top" wrapText="1"/>
    </xf>
    <xf numFmtId="0" fontId="23" fillId="0" borderId="0" xfId="2" applyAlignment="1">
      <alignment horizontal="right" vertical="center"/>
    </xf>
    <xf numFmtId="0" fontId="23" fillId="0" borderId="15" xfId="2" applyBorder="1" applyAlignment="1">
      <alignment vertical="center"/>
    </xf>
    <xf numFmtId="0" fontId="23" fillId="0" borderId="14" xfId="2" applyBorder="1" applyAlignment="1">
      <alignment vertical="center"/>
    </xf>
    <xf numFmtId="0" fontId="23" fillId="0" borderId="20" xfId="2" applyBorder="1" applyAlignment="1">
      <alignment vertical="center"/>
    </xf>
    <xf numFmtId="0" fontId="23" fillId="0" borderId="6" xfId="2" applyBorder="1" applyAlignment="1">
      <alignment vertical="center"/>
    </xf>
    <xf numFmtId="0" fontId="23" fillId="0" borderId="21" xfId="2" applyBorder="1" applyAlignment="1">
      <alignment vertical="center"/>
    </xf>
    <xf numFmtId="0" fontId="23" fillId="0" borderId="22" xfId="2" applyBorder="1" applyAlignment="1">
      <alignment vertical="center"/>
    </xf>
    <xf numFmtId="0" fontId="23" fillId="0" borderId="27" xfId="2" applyBorder="1" applyAlignment="1">
      <alignment vertical="center"/>
    </xf>
    <xf numFmtId="0" fontId="23" fillId="0" borderId="23" xfId="2" applyBorder="1" applyAlignment="1">
      <alignment vertical="center"/>
    </xf>
    <xf numFmtId="0" fontId="23" fillId="0" borderId="12" xfId="2" applyBorder="1" applyAlignment="1">
      <alignment vertical="center"/>
    </xf>
    <xf numFmtId="0" fontId="23" fillId="0" borderId="0" xfId="2" applyBorder="1" applyAlignment="1">
      <alignment vertical="center"/>
    </xf>
    <xf numFmtId="0" fontId="23" fillId="0" borderId="41" xfId="2" applyBorder="1" applyAlignment="1">
      <alignment vertical="center"/>
    </xf>
    <xf numFmtId="0" fontId="23" fillId="0" borderId="30" xfId="2" applyBorder="1" applyAlignment="1">
      <alignment vertical="center"/>
    </xf>
    <xf numFmtId="0" fontId="23" fillId="0" borderId="5" xfId="2" applyBorder="1" applyAlignment="1">
      <alignment vertical="center"/>
    </xf>
    <xf numFmtId="0" fontId="23" fillId="0" borderId="45" xfId="2" applyBorder="1" applyAlignment="1">
      <alignment vertical="center"/>
    </xf>
    <xf numFmtId="0" fontId="23" fillId="0" borderId="43" xfId="2" applyBorder="1" applyAlignment="1">
      <alignment vertical="center"/>
    </xf>
    <xf numFmtId="0" fontId="23" fillId="0" borderId="33" xfId="2" applyBorder="1" applyAlignment="1">
      <alignment vertical="center"/>
    </xf>
    <xf numFmtId="0" fontId="23" fillId="0" borderId="32" xfId="2" applyBorder="1" applyAlignment="1">
      <alignment vertical="center"/>
    </xf>
    <xf numFmtId="0" fontId="23" fillId="0" borderId="3" xfId="2" applyBorder="1" applyAlignment="1">
      <alignment vertical="center"/>
    </xf>
    <xf numFmtId="0" fontId="23" fillId="0" borderId="2" xfId="2" applyBorder="1" applyAlignment="1">
      <alignment vertical="center"/>
    </xf>
    <xf numFmtId="0" fontId="23" fillId="0" borderId="4" xfId="2" applyBorder="1" applyAlignment="1">
      <alignment vertical="center"/>
    </xf>
    <xf numFmtId="0" fontId="23" fillId="0" borderId="0" xfId="2" applyFont="1" applyAlignment="1">
      <alignment vertical="center"/>
    </xf>
    <xf numFmtId="0" fontId="40" fillId="0" borderId="0" xfId="2" applyFont="1" applyAlignment="1">
      <alignment vertical="center"/>
    </xf>
    <xf numFmtId="0" fontId="41" fillId="0" borderId="0" xfId="2" applyFont="1" applyAlignment="1">
      <alignment vertical="center"/>
    </xf>
    <xf numFmtId="0" fontId="43" fillId="0" borderId="0" xfId="2" applyFont="1" applyAlignment="1">
      <alignment vertical="center"/>
    </xf>
    <xf numFmtId="0" fontId="40" fillId="0" borderId="0" xfId="2" applyFont="1" applyAlignment="1">
      <alignment horizontal="right" vertical="center"/>
    </xf>
    <xf numFmtId="0" fontId="43" fillId="3" borderId="0" xfId="2" applyFont="1" applyFill="1" applyAlignment="1">
      <alignment vertical="center"/>
    </xf>
    <xf numFmtId="0" fontId="41" fillId="3" borderId="0" xfId="2" applyFont="1" applyFill="1" applyAlignment="1">
      <alignment vertical="center" wrapText="1"/>
    </xf>
    <xf numFmtId="0" fontId="41" fillId="3" borderId="0" xfId="2" applyFont="1" applyFill="1" applyBorder="1" applyAlignment="1">
      <alignment horizontal="left" vertical="center"/>
    </xf>
    <xf numFmtId="0" fontId="43" fillId="3" borderId="0" xfId="2" applyFont="1" applyFill="1" applyAlignment="1">
      <alignment horizontal="left" vertical="center" wrapText="1"/>
    </xf>
    <xf numFmtId="0" fontId="47" fillId="3" borderId="0" xfId="2" applyFont="1" applyFill="1" applyBorder="1" applyAlignment="1">
      <alignment horizontal="left" vertical="center"/>
    </xf>
    <xf numFmtId="0" fontId="43" fillId="3" borderId="0" xfId="2" applyFont="1" applyFill="1" applyAlignment="1">
      <alignment horizontal="left" vertical="center"/>
    </xf>
    <xf numFmtId="0" fontId="43" fillId="3" borderId="0" xfId="2" applyFont="1" applyFill="1" applyAlignment="1">
      <alignment horizontal="center" vertical="center"/>
    </xf>
    <xf numFmtId="0" fontId="24" fillId="0" borderId="8" xfId="2" applyFont="1" applyFill="1" applyBorder="1" applyAlignment="1">
      <alignment horizontal="left" vertical="center" wrapText="1"/>
    </xf>
    <xf numFmtId="0" fontId="24" fillId="0" borderId="32" xfId="2" applyFont="1" applyFill="1" applyBorder="1" applyAlignment="1">
      <alignment horizontal="left" vertical="center" wrapText="1"/>
    </xf>
    <xf numFmtId="0" fontId="24" fillId="0" borderId="33" xfId="2" applyFont="1" applyFill="1" applyBorder="1" applyAlignment="1">
      <alignment horizontal="left" vertical="center" wrapText="1"/>
    </xf>
    <xf numFmtId="0" fontId="24" fillId="0" borderId="43"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30" xfId="2" applyFont="1" applyFill="1" applyBorder="1" applyAlignment="1">
      <alignment horizontal="left" vertical="center" wrapText="1"/>
    </xf>
    <xf numFmtId="0" fontId="24" fillId="0" borderId="23" xfId="2" applyFont="1" applyFill="1" applyBorder="1" applyAlignment="1">
      <alignment horizontal="left" vertical="center" wrapText="1"/>
    </xf>
    <xf numFmtId="0" fontId="24" fillId="0" borderId="27" xfId="2" applyFont="1" applyFill="1" applyBorder="1" applyAlignment="1">
      <alignment horizontal="left" vertical="center" wrapText="1"/>
    </xf>
    <xf numFmtId="0" fontId="24" fillId="0" borderId="22" xfId="2" applyFont="1" applyFill="1" applyBorder="1" applyAlignment="1">
      <alignment horizontal="left" vertical="center" wrapText="1"/>
    </xf>
    <xf numFmtId="0" fontId="24" fillId="0" borderId="8" xfId="2" applyFont="1" applyBorder="1" applyAlignment="1">
      <alignment horizontal="center" vertical="center"/>
    </xf>
    <xf numFmtId="0" fontId="24" fillId="0" borderId="8" xfId="2" applyFont="1" applyBorder="1" applyAlignment="1">
      <alignment horizontal="left" vertical="center"/>
    </xf>
    <xf numFmtId="0" fontId="24" fillId="0" borderId="8" xfId="2" applyFont="1" applyFill="1" applyBorder="1" applyAlignment="1">
      <alignment horizontal="left" vertical="center"/>
    </xf>
    <xf numFmtId="0" fontId="24" fillId="0" borderId="8" xfId="2" applyFont="1" applyBorder="1" applyAlignment="1">
      <alignment horizontal="left" vertical="center" wrapText="1"/>
    </xf>
    <xf numFmtId="0" fontId="24" fillId="0" borderId="32" xfId="2" applyFont="1" applyFill="1" applyBorder="1" applyAlignment="1">
      <alignment horizontal="left" vertical="center"/>
    </xf>
    <xf numFmtId="0" fontId="24" fillId="0" borderId="33" xfId="2" applyFont="1" applyFill="1" applyBorder="1" applyAlignment="1">
      <alignment horizontal="left" vertical="center"/>
    </xf>
    <xf numFmtId="0" fontId="24" fillId="0" borderId="43" xfId="2" applyFont="1" applyFill="1" applyBorder="1" applyAlignment="1">
      <alignment horizontal="left" vertical="center"/>
    </xf>
    <xf numFmtId="0" fontId="24" fillId="0" borderId="5" xfId="2" applyFont="1" applyFill="1" applyBorder="1" applyAlignment="1">
      <alignment horizontal="left" vertical="center"/>
    </xf>
    <xf numFmtId="0" fontId="24" fillId="0" borderId="0" xfId="2" applyFont="1" applyFill="1" applyBorder="1" applyAlignment="1">
      <alignment horizontal="left" vertical="center"/>
    </xf>
    <xf numFmtId="0" fontId="24" fillId="0" borderId="30" xfId="2" applyFont="1" applyFill="1" applyBorder="1" applyAlignment="1">
      <alignment horizontal="left" vertical="center"/>
    </xf>
    <xf numFmtId="0" fontId="24" fillId="0" borderId="23" xfId="2" applyFont="1" applyFill="1" applyBorder="1" applyAlignment="1">
      <alignment horizontal="left" vertical="center"/>
    </xf>
    <xf numFmtId="0" fontId="24" fillId="0" borderId="27" xfId="2" applyFont="1" applyFill="1" applyBorder="1" applyAlignment="1">
      <alignment horizontal="left" vertical="center"/>
    </xf>
    <xf numFmtId="0" fontId="24" fillId="0" borderId="22" xfId="2" applyFont="1" applyFill="1" applyBorder="1" applyAlignment="1">
      <alignment horizontal="left" vertical="center"/>
    </xf>
    <xf numFmtId="0" fontId="24" fillId="0" borderId="8" xfId="2" applyFont="1" applyFill="1" applyBorder="1" applyAlignment="1">
      <alignment horizontal="center" vertical="center" shrinkToFit="1"/>
    </xf>
    <xf numFmtId="0" fontId="24" fillId="8" borderId="8" xfId="2" applyFont="1" applyFill="1" applyBorder="1" applyAlignment="1">
      <alignment horizontal="center" vertical="center"/>
    </xf>
    <xf numFmtId="0" fontId="24" fillId="0" borderId="8" xfId="2" applyFont="1" applyBorder="1" applyAlignment="1">
      <alignment horizontal="center" vertical="center" shrinkToFit="1"/>
    </xf>
    <xf numFmtId="0" fontId="27" fillId="0" borderId="0" xfId="2" applyFont="1" applyAlignment="1">
      <alignment horizontal="center" vertical="center"/>
    </xf>
    <xf numFmtId="0" fontId="24" fillId="0" borderId="0" xfId="2" applyFont="1" applyAlignment="1">
      <alignment horizontal="left" vertical="center" wrapText="1"/>
    </xf>
    <xf numFmtId="0" fontId="24" fillId="7" borderId="8" xfId="2" applyFont="1" applyFill="1" applyBorder="1" applyAlignment="1">
      <alignment horizontal="center" vertical="center"/>
    </xf>
    <xf numFmtId="0" fontId="24" fillId="0" borderId="8" xfId="2" applyFont="1" applyBorder="1" applyAlignment="1">
      <alignment horizontal="left" vertical="center" shrinkToFit="1"/>
    </xf>
    <xf numFmtId="0" fontId="24" fillId="0" borderId="32" xfId="2" applyFont="1" applyBorder="1" applyAlignment="1">
      <alignment horizontal="center" vertical="center"/>
    </xf>
    <xf numFmtId="0" fontId="24" fillId="0" borderId="43" xfId="2" applyFont="1" applyBorder="1" applyAlignment="1">
      <alignment horizontal="center" vertical="center"/>
    </xf>
    <xf numFmtId="0" fontId="24" fillId="0" borderId="5" xfId="2" applyFont="1" applyBorder="1" applyAlignment="1">
      <alignment horizontal="center" vertical="center"/>
    </xf>
    <xf numFmtId="0" fontId="24" fillId="0" borderId="30" xfId="2" applyFont="1" applyBorder="1" applyAlignment="1">
      <alignment horizontal="center" vertical="center"/>
    </xf>
    <xf numFmtId="0" fontId="24" fillId="0" borderId="23" xfId="2" applyFont="1" applyBorder="1" applyAlignment="1">
      <alignment horizontal="center" vertical="center"/>
    </xf>
    <xf numFmtId="0" fontId="24" fillId="0" borderId="22" xfId="2" applyFont="1" applyBorder="1" applyAlignment="1">
      <alignment horizontal="center" vertical="center"/>
    </xf>
    <xf numFmtId="0" fontId="23" fillId="7" borderId="8" xfId="2" applyFill="1" applyBorder="1" applyAlignment="1">
      <alignment horizontal="center" vertical="center"/>
    </xf>
    <xf numFmtId="0" fontId="24" fillId="0" borderId="32" xfId="2" applyFont="1" applyBorder="1" applyAlignment="1">
      <alignment horizontal="left" vertical="center" wrapText="1"/>
    </xf>
    <xf numFmtId="0" fontId="24" fillId="0" borderId="33" xfId="2" applyFont="1" applyBorder="1" applyAlignment="1">
      <alignment horizontal="left" vertical="center" wrapText="1"/>
    </xf>
    <xf numFmtId="0" fontId="24" fillId="0" borderId="43" xfId="2" applyFont="1" applyBorder="1" applyAlignment="1">
      <alignment horizontal="left" vertical="center" wrapText="1"/>
    </xf>
    <xf numFmtId="0" fontId="24" fillId="0" borderId="5" xfId="2" applyFont="1" applyBorder="1" applyAlignment="1">
      <alignment horizontal="left" vertical="center" wrapText="1"/>
    </xf>
    <xf numFmtId="0" fontId="24" fillId="0" borderId="0" xfId="2" applyFont="1" applyBorder="1" applyAlignment="1">
      <alignment horizontal="left" vertical="center" wrapText="1"/>
    </xf>
    <xf numFmtId="0" fontId="24" fillId="0" borderId="30" xfId="2" applyFont="1" applyBorder="1" applyAlignment="1">
      <alignment horizontal="left" vertical="center" wrapText="1"/>
    </xf>
    <xf numFmtId="0" fontId="24" fillId="0" borderId="23" xfId="2" applyFont="1" applyBorder="1" applyAlignment="1">
      <alignment horizontal="left" vertical="center" wrapText="1"/>
    </xf>
    <xf numFmtId="0" fontId="24" fillId="0" borderId="27" xfId="2" applyFont="1" applyBorder="1" applyAlignment="1">
      <alignment horizontal="left" vertical="center" wrapText="1"/>
    </xf>
    <xf numFmtId="0" fontId="24" fillId="0" borderId="22" xfId="2" applyFont="1" applyBorder="1" applyAlignment="1">
      <alignment horizontal="left" vertical="center" wrapText="1"/>
    </xf>
    <xf numFmtId="0" fontId="24" fillId="0" borderId="8" xfId="2" applyFont="1" applyBorder="1" applyAlignment="1">
      <alignment horizontal="center" vertical="center" wrapText="1"/>
    </xf>
    <xf numFmtId="49" fontId="24" fillId="0" borderId="32" xfId="3" applyNumberFormat="1" applyFont="1" applyFill="1" applyBorder="1" applyAlignment="1">
      <alignment horizontal="center" vertical="center"/>
    </xf>
    <xf numFmtId="49" fontId="24" fillId="0" borderId="43" xfId="3" applyNumberFormat="1" applyFont="1" applyFill="1" applyBorder="1" applyAlignment="1">
      <alignment horizontal="center" vertical="center"/>
    </xf>
    <xf numFmtId="49" fontId="24" fillId="0" borderId="11" xfId="3" applyNumberFormat="1" applyFont="1" applyFill="1" applyBorder="1" applyAlignment="1">
      <alignment horizontal="center" vertical="center"/>
    </xf>
    <xf numFmtId="49" fontId="24" fillId="0" borderId="24" xfId="3" applyNumberFormat="1" applyFont="1" applyFill="1" applyBorder="1" applyAlignment="1">
      <alignment horizontal="center" vertical="center"/>
    </xf>
    <xf numFmtId="49" fontId="24" fillId="0" borderId="10" xfId="3" applyNumberFormat="1" applyFont="1" applyFill="1" applyBorder="1" applyAlignment="1">
      <alignment horizontal="center" vertical="center"/>
    </xf>
    <xf numFmtId="49" fontId="24" fillId="0" borderId="32" xfId="3" applyNumberFormat="1" applyFont="1" applyBorder="1" applyAlignment="1">
      <alignment horizontal="center" vertical="center"/>
    </xf>
    <xf numFmtId="49" fontId="24" fillId="0" borderId="43" xfId="3" applyNumberFormat="1" applyFont="1" applyBorder="1" applyAlignment="1">
      <alignment horizontal="center" vertical="center"/>
    </xf>
    <xf numFmtId="49" fontId="24" fillId="0" borderId="5" xfId="3" applyNumberFormat="1" applyFont="1" applyFill="1" applyBorder="1" applyAlignment="1">
      <alignment horizontal="left" vertical="top" wrapText="1"/>
    </xf>
    <xf numFmtId="49" fontId="24" fillId="0" borderId="0" xfId="3" applyNumberFormat="1" applyFont="1" applyFill="1" applyBorder="1" applyAlignment="1">
      <alignment horizontal="left" vertical="top" wrapText="1"/>
    </xf>
    <xf numFmtId="49" fontId="24" fillId="0" borderId="30" xfId="3" applyNumberFormat="1" applyFont="1" applyFill="1" applyBorder="1" applyAlignment="1">
      <alignment horizontal="left" vertical="top" wrapText="1"/>
    </xf>
    <xf numFmtId="49" fontId="24" fillId="0" borderId="5" xfId="3" applyNumberFormat="1" applyFont="1" applyFill="1" applyBorder="1" applyAlignment="1">
      <alignment horizontal="left" vertical="top"/>
    </xf>
    <xf numFmtId="49" fontId="24" fillId="0" borderId="0" xfId="3" applyNumberFormat="1" applyFont="1" applyFill="1" applyBorder="1" applyAlignment="1">
      <alignment horizontal="left" vertical="top"/>
    </xf>
    <xf numFmtId="49" fontId="24" fillId="0" borderId="30" xfId="3" applyNumberFormat="1" applyFont="1" applyFill="1" applyBorder="1" applyAlignment="1">
      <alignment horizontal="left" vertical="top"/>
    </xf>
    <xf numFmtId="49" fontId="24" fillId="0" borderId="23" xfId="3" applyNumberFormat="1" applyFont="1" applyFill="1" applyBorder="1" applyAlignment="1">
      <alignment horizontal="left" vertical="top"/>
    </xf>
    <xf numFmtId="49" fontId="24" fillId="0" borderId="27" xfId="3" applyNumberFormat="1" applyFont="1" applyFill="1" applyBorder="1" applyAlignment="1">
      <alignment horizontal="left" vertical="top"/>
    </xf>
    <xf numFmtId="49" fontId="24" fillId="0" borderId="22" xfId="3" applyNumberFormat="1" applyFont="1" applyFill="1" applyBorder="1" applyAlignment="1">
      <alignment horizontal="left" vertical="top"/>
    </xf>
    <xf numFmtId="49" fontId="24" fillId="0" borderId="23" xfId="3" applyNumberFormat="1" applyFont="1" applyFill="1" applyBorder="1" applyAlignment="1">
      <alignment horizontal="center" vertical="center"/>
    </xf>
    <xf numFmtId="49" fontId="24" fillId="0" borderId="22" xfId="3" applyNumberFormat="1" applyFont="1" applyFill="1" applyBorder="1" applyAlignment="1">
      <alignment horizontal="center" vertical="center"/>
    </xf>
    <xf numFmtId="49" fontId="24" fillId="0" borderId="33" xfId="3" applyNumberFormat="1" applyFont="1" applyFill="1" applyBorder="1" applyAlignment="1">
      <alignment horizontal="center" vertical="center"/>
    </xf>
    <xf numFmtId="49" fontId="24" fillId="0" borderId="5" xfId="3" applyNumberFormat="1" applyFont="1" applyFill="1" applyBorder="1" applyAlignment="1">
      <alignment horizontal="center" vertical="center"/>
    </xf>
    <xf numFmtId="49" fontId="24" fillId="0" borderId="0" xfId="3" applyNumberFormat="1" applyFont="1" applyFill="1" applyBorder="1" applyAlignment="1">
      <alignment horizontal="center" vertical="center"/>
    </xf>
    <xf numFmtId="49" fontId="24" fillId="0" borderId="30" xfId="3" applyNumberFormat="1" applyFont="1" applyFill="1" applyBorder="1" applyAlignment="1">
      <alignment horizontal="center" vertical="center"/>
    </xf>
    <xf numFmtId="49" fontId="24" fillId="0" borderId="27" xfId="3" applyNumberFormat="1" applyFont="1" applyFill="1" applyBorder="1" applyAlignment="1">
      <alignment horizontal="center" vertical="center"/>
    </xf>
    <xf numFmtId="0" fontId="24" fillId="3" borderId="0" xfId="3" applyFont="1" applyFill="1" applyAlignment="1">
      <alignment horizontal="center" vertical="center"/>
    </xf>
    <xf numFmtId="49" fontId="23" fillId="0" borderId="0" xfId="3" applyNumberFormat="1" applyFont="1" applyFill="1" applyAlignment="1">
      <alignment horizontal="left" vertical="top" wrapText="1"/>
    </xf>
    <xf numFmtId="49" fontId="23" fillId="0" borderId="0" xfId="3" applyNumberFormat="1" applyFont="1" applyFill="1" applyAlignment="1">
      <alignment horizontal="left" vertical="top"/>
    </xf>
    <xf numFmtId="49" fontId="23" fillId="0" borderId="0" xfId="3" applyNumberFormat="1" applyFont="1" applyFill="1" applyAlignment="1">
      <alignment horizontal="center" vertical="top"/>
    </xf>
    <xf numFmtId="49" fontId="24" fillId="0" borderId="5" xfId="5" applyNumberFormat="1" applyFont="1" applyFill="1" applyBorder="1" applyAlignment="1">
      <alignment horizontal="left" vertical="top" wrapText="1"/>
    </xf>
    <xf numFmtId="49" fontId="24" fillId="0" borderId="0" xfId="5" applyNumberFormat="1" applyFont="1" applyFill="1" applyBorder="1" applyAlignment="1">
      <alignment horizontal="left" vertical="top" wrapText="1"/>
    </xf>
    <xf numFmtId="49" fontId="24" fillId="0" borderId="30" xfId="5" applyNumberFormat="1" applyFont="1" applyFill="1" applyBorder="1" applyAlignment="1">
      <alignment horizontal="left" vertical="top" wrapText="1"/>
    </xf>
    <xf numFmtId="49" fontId="24" fillId="0" borderId="23" xfId="5" applyNumberFormat="1" applyFont="1" applyFill="1" applyBorder="1" applyAlignment="1">
      <alignment horizontal="left" vertical="top" wrapText="1"/>
    </xf>
    <xf numFmtId="49" fontId="24" fillId="0" borderId="27" xfId="5" applyNumberFormat="1" applyFont="1" applyFill="1" applyBorder="1" applyAlignment="1">
      <alignment horizontal="left" vertical="top" wrapText="1"/>
    </xf>
    <xf numFmtId="49" fontId="24" fillId="0" borderId="22" xfId="5" applyNumberFormat="1" applyFont="1" applyFill="1" applyBorder="1" applyAlignment="1">
      <alignment horizontal="left" vertical="top" wrapText="1"/>
    </xf>
    <xf numFmtId="49" fontId="24" fillId="0" borderId="11" xfId="3" applyNumberFormat="1" applyFont="1" applyFill="1" applyBorder="1" applyAlignment="1">
      <alignment horizontal="left" vertical="center" wrapText="1"/>
    </xf>
    <xf numFmtId="49" fontId="24" fillId="0" borderId="24" xfId="3" applyNumberFormat="1" applyFont="1" applyFill="1" applyBorder="1" applyAlignment="1">
      <alignment horizontal="left" vertical="center" wrapText="1"/>
    </xf>
    <xf numFmtId="49" fontId="24" fillId="0" borderId="10" xfId="3" applyNumberFormat="1" applyFont="1" applyFill="1" applyBorder="1" applyAlignment="1">
      <alignment horizontal="left" vertical="center" wrapText="1"/>
    </xf>
    <xf numFmtId="49" fontId="24" fillId="0" borderId="33" xfId="3" applyNumberFormat="1" applyFont="1" applyFill="1" applyBorder="1" applyAlignment="1">
      <alignment horizontal="left" vertical="top" wrapText="1"/>
    </xf>
    <xf numFmtId="49" fontId="24" fillId="0" borderId="32" xfId="5" applyNumberFormat="1" applyFont="1" applyFill="1" applyBorder="1" applyAlignment="1">
      <alignment horizontal="left" vertical="top"/>
    </xf>
    <xf numFmtId="49" fontId="24" fillId="0" borderId="33" xfId="5" applyNumberFormat="1" applyFont="1" applyFill="1" applyBorder="1" applyAlignment="1">
      <alignment horizontal="left" vertical="top"/>
    </xf>
    <xf numFmtId="49" fontId="24" fillId="0" borderId="23" xfId="5" applyNumberFormat="1" applyFont="1" applyFill="1" applyBorder="1" applyAlignment="1">
      <alignment horizontal="left" vertical="top"/>
    </xf>
    <xf numFmtId="49" fontId="24" fillId="0" borderId="27" xfId="5" applyNumberFormat="1" applyFont="1" applyFill="1" applyBorder="1" applyAlignment="1">
      <alignment horizontal="left" vertical="top"/>
    </xf>
    <xf numFmtId="49" fontId="24" fillId="0" borderId="33" xfId="5" applyNumberFormat="1" applyFont="1" applyFill="1" applyBorder="1" applyAlignment="1">
      <alignment horizontal="left" vertical="center" wrapText="1"/>
    </xf>
    <xf numFmtId="49" fontId="24" fillId="0" borderId="43" xfId="5" applyNumberFormat="1" applyFont="1" applyFill="1" applyBorder="1" applyAlignment="1">
      <alignment horizontal="left" vertical="center" wrapText="1"/>
    </xf>
    <xf numFmtId="49" fontId="24" fillId="0" borderId="27" xfId="5" applyNumberFormat="1" applyFont="1" applyFill="1" applyBorder="1" applyAlignment="1">
      <alignment horizontal="left" vertical="center" wrapText="1"/>
    </xf>
    <xf numFmtId="49" fontId="24" fillId="0" borderId="22" xfId="5" applyNumberFormat="1" applyFont="1" applyFill="1" applyBorder="1" applyAlignment="1">
      <alignment horizontal="left" vertical="center" wrapText="1"/>
    </xf>
    <xf numFmtId="49" fontId="24" fillId="0" borderId="32" xfId="5" applyNumberFormat="1" applyFont="1" applyFill="1" applyBorder="1" applyAlignment="1">
      <alignment horizontal="left" vertical="center"/>
    </xf>
    <xf numFmtId="49" fontId="24" fillId="0" borderId="33" xfId="5" applyNumberFormat="1" applyFont="1" applyFill="1" applyBorder="1" applyAlignment="1">
      <alignment horizontal="left" vertical="center"/>
    </xf>
    <xf numFmtId="49" fontId="24" fillId="0" borderId="43" xfId="5" applyNumberFormat="1" applyFont="1" applyFill="1" applyBorder="1" applyAlignment="1">
      <alignment horizontal="left" vertical="center"/>
    </xf>
    <xf numFmtId="49" fontId="24" fillId="0" borderId="11" xfId="5" applyNumberFormat="1" applyFont="1" applyFill="1" applyBorder="1" applyAlignment="1">
      <alignment horizontal="left" vertical="center"/>
    </xf>
    <xf numFmtId="49" fontId="24" fillId="0" borderId="24" xfId="5" applyNumberFormat="1" applyFont="1" applyFill="1" applyBorder="1" applyAlignment="1">
      <alignment horizontal="left" vertical="center"/>
    </xf>
    <xf numFmtId="49" fontId="24" fillId="0" borderId="10" xfId="5" applyNumberFormat="1" applyFont="1" applyFill="1" applyBorder="1" applyAlignment="1">
      <alignment horizontal="left" vertical="center"/>
    </xf>
    <xf numFmtId="0" fontId="32" fillId="3" borderId="24" xfId="6" applyFont="1" applyFill="1" applyBorder="1" applyAlignment="1">
      <alignment horizontal="center" vertical="center" wrapText="1"/>
    </xf>
    <xf numFmtId="0" fontId="32" fillId="3" borderId="25" xfId="6" applyFont="1" applyFill="1" applyBorder="1" applyAlignment="1">
      <alignment horizontal="center" vertical="center" wrapText="1"/>
    </xf>
    <xf numFmtId="0" fontId="31" fillId="3" borderId="11" xfId="6" applyFont="1" applyFill="1" applyBorder="1" applyAlignment="1">
      <alignment horizontal="right" vertical="top"/>
    </xf>
    <xf numFmtId="0" fontId="31" fillId="3" borderId="24" xfId="6" applyFont="1" applyFill="1" applyBorder="1" applyAlignment="1">
      <alignment horizontal="right" vertical="top"/>
    </xf>
    <xf numFmtId="0" fontId="32" fillId="3" borderId="5" xfId="6" applyFont="1" applyFill="1" applyBorder="1" applyAlignment="1">
      <alignment horizontal="center" vertical="center" wrapText="1"/>
    </xf>
    <xf numFmtId="0" fontId="32" fillId="3" borderId="0" xfId="6" applyFont="1" applyFill="1" applyBorder="1" applyAlignment="1">
      <alignment horizontal="center" vertical="center" wrapText="1"/>
    </xf>
    <xf numFmtId="49" fontId="32" fillId="3" borderId="0" xfId="6" applyNumberFormat="1" applyFont="1" applyFill="1" applyBorder="1" applyAlignment="1">
      <alignment horizontal="center" vertical="center" wrapText="1"/>
    </xf>
    <xf numFmtId="0" fontId="32" fillId="3" borderId="128" xfId="6" applyFont="1" applyFill="1" applyBorder="1" applyAlignment="1">
      <alignment horizontal="center" vertical="center" wrapText="1"/>
    </xf>
    <xf numFmtId="0" fontId="32" fillId="3" borderId="144" xfId="6" applyFont="1" applyFill="1" applyBorder="1" applyAlignment="1">
      <alignment horizontal="center" vertical="center" wrapText="1"/>
    </xf>
    <xf numFmtId="0" fontId="32" fillId="3" borderId="165" xfId="6" applyFont="1" applyFill="1" applyBorder="1" applyAlignment="1">
      <alignment horizontal="center" vertical="center" wrapText="1"/>
    </xf>
    <xf numFmtId="0" fontId="32" fillId="3" borderId="30" xfId="6" applyFont="1" applyFill="1" applyBorder="1" applyAlignment="1">
      <alignment horizontal="center" vertical="center" wrapText="1"/>
    </xf>
    <xf numFmtId="0" fontId="32" fillId="3" borderId="151" xfId="6" applyFont="1" applyFill="1" applyBorder="1" applyAlignment="1">
      <alignment horizontal="center" vertical="center" wrapText="1"/>
    </xf>
    <xf numFmtId="0" fontId="32" fillId="3" borderId="148" xfId="6" applyFont="1" applyFill="1" applyBorder="1" applyAlignment="1">
      <alignment horizontal="center" vertical="center" wrapText="1"/>
    </xf>
    <xf numFmtId="0" fontId="32" fillId="3" borderId="147" xfId="6" applyFont="1" applyFill="1" applyBorder="1" applyAlignment="1">
      <alignment horizontal="center" vertical="center" wrapText="1"/>
    </xf>
    <xf numFmtId="49" fontId="32" fillId="3" borderId="128" xfId="6" applyNumberFormat="1" applyFont="1" applyFill="1" applyBorder="1" applyAlignment="1">
      <alignment horizontal="center" vertical="center" wrapText="1"/>
    </xf>
    <xf numFmtId="0" fontId="32" fillId="9" borderId="26" xfId="6" applyFont="1" applyFill="1" applyBorder="1" applyAlignment="1">
      <alignment horizontal="left" vertical="center" wrapText="1"/>
    </xf>
    <xf numFmtId="0" fontId="32" fillId="9" borderId="24" xfId="6" applyFont="1" applyFill="1" applyBorder="1" applyAlignment="1">
      <alignment horizontal="left" vertical="center" wrapText="1"/>
    </xf>
    <xf numFmtId="0" fontId="32" fillId="9" borderId="25" xfId="6" applyFont="1" applyFill="1" applyBorder="1" applyAlignment="1">
      <alignment horizontal="left" vertical="center" wrapText="1"/>
    </xf>
    <xf numFmtId="0" fontId="32" fillId="3" borderId="150" xfId="6" applyFont="1" applyFill="1" applyBorder="1" applyAlignment="1">
      <alignment horizontal="center" vertical="center" wrapText="1"/>
    </xf>
    <xf numFmtId="0" fontId="32" fillId="3" borderId="149" xfId="6" applyFont="1" applyFill="1" applyBorder="1" applyAlignment="1">
      <alignment horizontal="center" vertical="center" wrapText="1"/>
    </xf>
    <xf numFmtId="0" fontId="24" fillId="3" borderId="5" xfId="5" applyFont="1" applyFill="1" applyBorder="1" applyAlignment="1">
      <alignment horizontal="left" vertical="center" wrapText="1"/>
    </xf>
    <xf numFmtId="0" fontId="24" fillId="3" borderId="0" xfId="5" applyFont="1" applyFill="1" applyBorder="1" applyAlignment="1">
      <alignment horizontal="left" vertical="center" wrapText="1"/>
    </xf>
    <xf numFmtId="0" fontId="31" fillId="3" borderId="0" xfId="6" applyFont="1" applyFill="1" applyBorder="1" applyAlignment="1">
      <alignment horizontal="left" vertical="center"/>
    </xf>
    <xf numFmtId="0" fontId="31" fillId="3" borderId="6" xfId="6" applyFont="1" applyFill="1" applyBorder="1" applyAlignment="1">
      <alignment horizontal="left" vertical="center"/>
    </xf>
    <xf numFmtId="0" fontId="34" fillId="3" borderId="0" xfId="6" applyFont="1" applyFill="1" applyBorder="1" applyAlignment="1">
      <alignment horizontal="left" vertical="top" wrapText="1"/>
    </xf>
    <xf numFmtId="0" fontId="31" fillId="3" borderId="0" xfId="6" applyFont="1" applyFill="1" applyBorder="1" applyAlignment="1">
      <alignment horizontal="left" vertical="top"/>
    </xf>
    <xf numFmtId="0" fontId="32" fillId="3" borderId="133" xfId="6" applyFont="1" applyFill="1" applyBorder="1" applyAlignment="1">
      <alignment horizontal="center" vertical="center" textRotation="255" wrapText="1"/>
    </xf>
    <xf numFmtId="0" fontId="32" fillId="3" borderId="7" xfId="6" applyFont="1" applyFill="1" applyBorder="1" applyAlignment="1">
      <alignment horizontal="center" vertical="center" textRotation="255" wrapText="1"/>
    </xf>
    <xf numFmtId="0" fontId="32" fillId="3" borderId="26" xfId="6" applyFont="1" applyFill="1" applyBorder="1" applyAlignment="1">
      <alignment horizontal="center" vertical="center" wrapText="1"/>
    </xf>
    <xf numFmtId="0" fontId="32" fillId="3" borderId="10" xfId="6" applyFont="1" applyFill="1" applyBorder="1" applyAlignment="1">
      <alignment horizontal="center" vertical="center" wrapText="1"/>
    </xf>
    <xf numFmtId="0" fontId="32" fillId="3" borderId="12" xfId="6" applyFont="1" applyFill="1" applyBorder="1" applyAlignment="1">
      <alignment horizontal="center" vertical="center" textRotation="255" wrapText="1"/>
    </xf>
    <xf numFmtId="0" fontId="32" fillId="3" borderId="145" xfId="6" applyFont="1" applyFill="1" applyBorder="1" applyAlignment="1">
      <alignment horizontal="center" vertical="center" textRotation="255" wrapText="1"/>
    </xf>
    <xf numFmtId="0" fontId="32" fillId="3" borderId="155" xfId="6" applyFont="1" applyFill="1" applyBorder="1" applyAlignment="1">
      <alignment horizontal="center" vertical="center" textRotation="255" wrapText="1"/>
    </xf>
    <xf numFmtId="0" fontId="35" fillId="3" borderId="32" xfId="6" applyFont="1" applyFill="1" applyBorder="1" applyAlignment="1">
      <alignment horizontal="center" vertical="center" wrapText="1"/>
    </xf>
    <xf numFmtId="0" fontId="35" fillId="3" borderId="33" xfId="6" applyFont="1" applyFill="1" applyBorder="1" applyAlignment="1">
      <alignment horizontal="center" vertical="center" wrapText="1"/>
    </xf>
    <xf numFmtId="0" fontId="35" fillId="3" borderId="43" xfId="6" applyFont="1" applyFill="1" applyBorder="1" applyAlignment="1">
      <alignment horizontal="center" vertical="center" wrapText="1"/>
    </xf>
    <xf numFmtId="0" fontId="35" fillId="3" borderId="23" xfId="6" applyFont="1" applyFill="1" applyBorder="1" applyAlignment="1">
      <alignment horizontal="center" vertical="center" wrapText="1"/>
    </xf>
    <xf numFmtId="0" fontId="35" fillId="3" borderId="27" xfId="6" applyFont="1" applyFill="1" applyBorder="1" applyAlignment="1">
      <alignment horizontal="center" vertical="center" wrapText="1"/>
    </xf>
    <xf numFmtId="0" fontId="35" fillId="3" borderId="22" xfId="6" applyFont="1" applyFill="1" applyBorder="1" applyAlignment="1">
      <alignment horizontal="center" vertical="center" wrapText="1"/>
    </xf>
    <xf numFmtId="0" fontId="32" fillId="3" borderId="11" xfId="6" applyNumberFormat="1" applyFont="1" applyFill="1" applyBorder="1" applyAlignment="1">
      <alignment horizontal="center" vertical="center" wrapText="1"/>
    </xf>
    <xf numFmtId="0" fontId="32" fillId="3" borderId="24" xfId="6" applyNumberFormat="1" applyFont="1" applyFill="1" applyBorder="1" applyAlignment="1">
      <alignment horizontal="center" vertical="center" wrapText="1"/>
    </xf>
    <xf numFmtId="0" fontId="32" fillId="3" borderId="10" xfId="6" applyNumberFormat="1" applyFont="1" applyFill="1" applyBorder="1" applyAlignment="1">
      <alignment horizontal="center" vertical="center" wrapText="1"/>
    </xf>
    <xf numFmtId="0" fontId="32" fillId="3" borderId="136" xfId="6" applyNumberFormat="1" applyFont="1" applyFill="1" applyBorder="1" applyAlignment="1">
      <alignment horizontal="left" vertical="center" wrapText="1"/>
    </xf>
    <xf numFmtId="0" fontId="32" fillId="3" borderId="138" xfId="6" applyNumberFormat="1" applyFont="1" applyFill="1" applyBorder="1" applyAlignment="1">
      <alignment horizontal="left" vertical="center" wrapText="1"/>
    </xf>
    <xf numFmtId="0" fontId="32" fillId="3" borderId="11" xfId="6" applyFont="1" applyFill="1" applyBorder="1" applyAlignment="1">
      <alignment horizontal="right" vertical="center" wrapText="1"/>
    </xf>
    <xf numFmtId="0" fontId="32" fillId="3" borderId="24" xfId="6" applyFont="1" applyFill="1" applyBorder="1" applyAlignment="1">
      <alignment horizontal="right" vertical="center" wrapText="1"/>
    </xf>
    <xf numFmtId="0" fontId="31" fillId="0" borderId="24" xfId="6" applyFont="1" applyFill="1" applyBorder="1" applyAlignment="1">
      <alignment horizontal="center" vertical="center" wrapText="1"/>
    </xf>
    <xf numFmtId="0" fontId="31" fillId="0" borderId="25" xfId="6" applyFont="1" applyFill="1" applyBorder="1" applyAlignment="1">
      <alignment horizontal="center" vertical="center" wrapText="1"/>
    </xf>
    <xf numFmtId="0" fontId="31" fillId="3" borderId="32" xfId="6" applyFont="1" applyFill="1" applyBorder="1" applyAlignment="1">
      <alignment horizontal="center" vertical="top"/>
    </xf>
    <xf numFmtId="0" fontId="31" fillId="3" borderId="33" xfId="6" applyFont="1" applyFill="1" applyBorder="1" applyAlignment="1">
      <alignment horizontal="center" vertical="top"/>
    </xf>
    <xf numFmtId="0" fontId="31" fillId="3" borderId="48" xfId="6" applyFont="1" applyFill="1" applyBorder="1" applyAlignment="1">
      <alignment horizontal="center" vertical="top"/>
    </xf>
    <xf numFmtId="0" fontId="31" fillId="3" borderId="5" xfId="6" applyFont="1" applyFill="1" applyBorder="1" applyAlignment="1">
      <alignment horizontal="center" vertical="top"/>
    </xf>
    <xf numFmtId="0" fontId="31" fillId="3" borderId="0" xfId="6" applyFont="1" applyFill="1" applyBorder="1" applyAlignment="1">
      <alignment horizontal="center" vertical="top"/>
    </xf>
    <xf numFmtId="0" fontId="31" fillId="3" borderId="6" xfId="6" applyFont="1" applyFill="1" applyBorder="1" applyAlignment="1">
      <alignment horizontal="center" vertical="top"/>
    </xf>
    <xf numFmtId="0" fontId="31" fillId="3" borderId="23" xfId="6" applyFont="1" applyFill="1" applyBorder="1" applyAlignment="1">
      <alignment horizontal="center" vertical="top"/>
    </xf>
    <xf numFmtId="0" fontId="31" fillId="3" borderId="27" xfId="6" applyFont="1" applyFill="1" applyBorder="1" applyAlignment="1">
      <alignment horizontal="center" vertical="top"/>
    </xf>
    <xf numFmtId="0" fontId="31" fillId="3" borderId="39" xfId="6" applyFont="1" applyFill="1" applyBorder="1" applyAlignment="1">
      <alignment horizontal="center" vertical="top"/>
    </xf>
    <xf numFmtId="0" fontId="32" fillId="3" borderId="140" xfId="6" applyFont="1" applyFill="1" applyBorder="1" applyAlignment="1">
      <alignment horizontal="center" vertical="center" wrapText="1"/>
    </xf>
    <xf numFmtId="0" fontId="32" fillId="3" borderId="129" xfId="6" applyFont="1" applyFill="1" applyBorder="1" applyAlignment="1">
      <alignment horizontal="center" vertical="center" wrapText="1"/>
    </xf>
    <xf numFmtId="0" fontId="32" fillId="3" borderId="141" xfId="6" applyFont="1" applyFill="1" applyBorder="1" applyAlignment="1">
      <alignment horizontal="center" vertical="center" wrapText="1"/>
    </xf>
    <xf numFmtId="0" fontId="32" fillId="9" borderId="38" xfId="6" applyFont="1" applyFill="1" applyBorder="1" applyAlignment="1">
      <alignment horizontal="left" vertical="center" wrapText="1"/>
    </xf>
    <xf numFmtId="0" fontId="32" fillId="9" borderId="27" xfId="6" applyFont="1" applyFill="1" applyBorder="1" applyAlignment="1">
      <alignment horizontal="left" vertical="center" wrapText="1"/>
    </xf>
    <xf numFmtId="0" fontId="32" fillId="9" borderId="0" xfId="6" applyFont="1" applyFill="1" applyBorder="1" applyAlignment="1">
      <alignment horizontal="left" vertical="center" wrapText="1"/>
    </xf>
    <xf numFmtId="0" fontId="32" fillId="9" borderId="39" xfId="6" applyFont="1" applyFill="1" applyBorder="1" applyAlignment="1">
      <alignment horizontal="left" vertical="center" wrapText="1"/>
    </xf>
    <xf numFmtId="0" fontId="32" fillId="3" borderId="7" xfId="6" applyFont="1" applyFill="1" applyBorder="1" applyAlignment="1">
      <alignment horizontal="center" vertical="center" wrapText="1"/>
    </xf>
    <xf numFmtId="0" fontId="32" fillId="3" borderId="8" xfId="6" applyFont="1" applyFill="1" applyBorder="1" applyAlignment="1">
      <alignment horizontal="center" vertical="center" wrapText="1"/>
    </xf>
    <xf numFmtId="0" fontId="32" fillId="3" borderId="20" xfId="6" applyFont="1" applyFill="1" applyBorder="1" applyAlignment="1">
      <alignment horizontal="left" vertical="center" wrapText="1" indent="4"/>
    </xf>
    <xf numFmtId="0" fontId="32" fillId="3" borderId="14" xfId="6" applyFont="1" applyFill="1" applyBorder="1" applyAlignment="1">
      <alignment horizontal="left" vertical="center" wrapText="1" indent="4"/>
    </xf>
    <xf numFmtId="0" fontId="32" fillId="3" borderId="134" xfId="6" applyFont="1" applyFill="1" applyBorder="1" applyAlignment="1">
      <alignment horizontal="left" vertical="center" wrapText="1"/>
    </xf>
    <xf numFmtId="0" fontId="32" fillId="3" borderId="14" xfId="6" applyFont="1" applyFill="1" applyBorder="1" applyAlignment="1">
      <alignment horizontal="left" vertical="center" wrapText="1"/>
    </xf>
    <xf numFmtId="0" fontId="32" fillId="3" borderId="15" xfId="6" applyFont="1" applyFill="1" applyBorder="1" applyAlignment="1">
      <alignment horizontal="left" vertical="center" wrapText="1"/>
    </xf>
    <xf numFmtId="0" fontId="34" fillId="3" borderId="0" xfId="6" applyFont="1" applyFill="1" applyBorder="1" applyAlignment="1">
      <alignment horizontal="left" wrapText="1"/>
    </xf>
    <xf numFmtId="0" fontId="31" fillId="3" borderId="0" xfId="6" applyFont="1" applyFill="1" applyBorder="1" applyAlignment="1">
      <alignment horizontal="left"/>
    </xf>
    <xf numFmtId="0" fontId="33" fillId="3" borderId="11" xfId="6" applyFont="1" applyFill="1" applyBorder="1" applyAlignment="1">
      <alignment horizontal="center" vertical="center" shrinkToFit="1"/>
    </xf>
    <xf numFmtId="0" fontId="33" fillId="3" borderId="24" xfId="6" applyFont="1" applyFill="1" applyBorder="1" applyAlignment="1">
      <alignment horizontal="center" vertical="center" shrinkToFit="1"/>
    </xf>
    <xf numFmtId="0" fontId="33" fillId="3" borderId="10" xfId="6" applyFont="1" applyFill="1" applyBorder="1" applyAlignment="1">
      <alignment horizontal="center" vertical="center" shrinkToFit="1"/>
    </xf>
    <xf numFmtId="0" fontId="32" fillId="3" borderId="145" xfId="6" applyFont="1" applyFill="1" applyBorder="1" applyAlignment="1">
      <alignment horizontal="left" vertical="top" wrapText="1"/>
    </xf>
    <xf numFmtId="0" fontId="32" fillId="3" borderId="38" xfId="6" applyFont="1" applyFill="1" applyBorder="1" applyAlignment="1">
      <alignment horizontal="left" vertical="top" wrapText="1"/>
    </xf>
    <xf numFmtId="0" fontId="32" fillId="3" borderId="146" xfId="6" applyNumberFormat="1" applyFont="1" applyFill="1" applyBorder="1" applyAlignment="1">
      <alignment horizontal="center" vertical="center" wrapText="1"/>
    </xf>
    <xf numFmtId="0" fontId="32" fillId="3" borderId="129" xfId="6" applyNumberFormat="1" applyFont="1" applyFill="1" applyBorder="1" applyAlignment="1">
      <alignment horizontal="center" vertical="center" wrapText="1"/>
    </xf>
    <xf numFmtId="0" fontId="32" fillId="3" borderId="141" xfId="6" applyNumberFormat="1" applyFont="1" applyFill="1" applyBorder="1" applyAlignment="1">
      <alignment horizontal="center" vertical="center" wrapText="1"/>
    </xf>
    <xf numFmtId="49" fontId="31" fillId="3" borderId="8" xfId="6" applyNumberFormat="1" applyFont="1" applyFill="1" applyBorder="1" applyAlignment="1">
      <alignment horizontal="center" vertical="center" wrapText="1"/>
    </xf>
    <xf numFmtId="49" fontId="31" fillId="3" borderId="9" xfId="6" applyNumberFormat="1" applyFont="1" applyFill="1" applyBorder="1" applyAlignment="1">
      <alignment horizontal="center" vertical="center" wrapText="1"/>
    </xf>
    <xf numFmtId="0" fontId="32" fillId="3" borderId="140" xfId="6" applyNumberFormat="1" applyFont="1" applyFill="1" applyBorder="1" applyAlignment="1">
      <alignment horizontal="center" vertical="center" wrapText="1"/>
    </xf>
    <xf numFmtId="0" fontId="32" fillId="3" borderId="144" xfId="6" applyNumberFormat="1" applyFont="1" applyFill="1" applyBorder="1" applyAlignment="1">
      <alignment horizontal="center" vertical="center" wrapText="1"/>
    </xf>
    <xf numFmtId="0" fontId="32" fillId="3" borderId="128" xfId="6" applyNumberFormat="1" applyFont="1" applyFill="1" applyBorder="1" applyAlignment="1">
      <alignment horizontal="center" vertical="center" wrapText="1"/>
    </xf>
    <xf numFmtId="0" fontId="32" fillId="3" borderId="142" xfId="6" applyNumberFormat="1" applyFont="1" applyFill="1" applyBorder="1" applyAlignment="1">
      <alignment horizontal="center" vertical="center" wrapText="1"/>
    </xf>
    <xf numFmtId="0" fontId="32" fillId="3" borderId="143" xfId="6" applyNumberFormat="1" applyFont="1" applyFill="1" applyBorder="1" applyAlignment="1">
      <alignment horizontal="center" vertical="center" wrapText="1"/>
    </xf>
    <xf numFmtId="0" fontId="32" fillId="3" borderId="11" xfId="6" applyFont="1" applyFill="1" applyBorder="1" applyAlignment="1">
      <alignment horizontal="center" vertical="center" wrapText="1"/>
    </xf>
    <xf numFmtId="0" fontId="32" fillId="3" borderId="146" xfId="6" applyFont="1" applyFill="1" applyBorder="1" applyAlignment="1">
      <alignment horizontal="center" vertical="center" wrapText="1"/>
    </xf>
    <xf numFmtId="0" fontId="31" fillId="3" borderId="11" xfId="6" applyFont="1" applyFill="1" applyBorder="1" applyAlignment="1">
      <alignment horizontal="center" vertical="center"/>
    </xf>
    <xf numFmtId="0" fontId="31" fillId="3" borderId="24" xfId="6" applyFont="1" applyFill="1" applyBorder="1" applyAlignment="1">
      <alignment horizontal="center" vertical="center"/>
    </xf>
    <xf numFmtId="0" fontId="31" fillId="3" borderId="25" xfId="6" applyFont="1" applyFill="1" applyBorder="1" applyAlignment="1">
      <alignment horizontal="center" vertical="center"/>
    </xf>
    <xf numFmtId="0" fontId="31" fillId="3" borderId="0" xfId="6" applyFont="1" applyFill="1" applyBorder="1" applyAlignment="1">
      <alignment horizontal="left" vertical="top" wrapText="1"/>
    </xf>
    <xf numFmtId="49" fontId="32" fillId="3" borderId="24" xfId="6" applyNumberFormat="1" applyFont="1" applyFill="1" applyBorder="1" applyAlignment="1">
      <alignment horizontal="center" vertical="center" wrapText="1"/>
    </xf>
    <xf numFmtId="49" fontId="32" fillId="3" borderId="10" xfId="6" applyNumberFormat="1" applyFont="1" applyFill="1" applyBorder="1" applyAlignment="1">
      <alignment horizontal="center" vertical="center" wrapText="1"/>
    </xf>
    <xf numFmtId="0" fontId="31" fillId="3" borderId="24" xfId="6" applyFont="1" applyFill="1" applyBorder="1" applyAlignment="1">
      <alignment horizontal="center" vertical="center" wrapText="1"/>
    </xf>
    <xf numFmtId="0" fontId="31" fillId="3" borderId="10" xfId="6" applyFont="1" applyFill="1" applyBorder="1" applyAlignment="1">
      <alignment horizontal="center" vertical="center" wrapText="1"/>
    </xf>
    <xf numFmtId="0" fontId="32" fillId="3" borderId="139" xfId="6" applyNumberFormat="1" applyFont="1" applyFill="1" applyBorder="1" applyAlignment="1">
      <alignment horizontal="center" vertical="center" wrapText="1"/>
    </xf>
    <xf numFmtId="0" fontId="32" fillId="3" borderId="137" xfId="6" applyNumberFormat="1" applyFont="1" applyFill="1" applyBorder="1" applyAlignment="1">
      <alignment horizontal="center" vertical="center" wrapText="1"/>
    </xf>
    <xf numFmtId="0" fontId="32" fillId="3" borderId="136" xfId="6" applyNumberFormat="1" applyFont="1" applyFill="1" applyBorder="1" applyAlignment="1">
      <alignment horizontal="center" vertical="center" wrapText="1"/>
    </xf>
    <xf numFmtId="0" fontId="32" fillId="3" borderId="135" xfId="6" applyNumberFormat="1" applyFont="1" applyFill="1" applyBorder="1" applyAlignment="1">
      <alignment horizontal="center" vertical="center" wrapText="1"/>
    </xf>
    <xf numFmtId="0" fontId="31" fillId="3" borderId="8" xfId="6" applyFont="1" applyFill="1" applyBorder="1" applyAlignment="1">
      <alignment horizontal="left" vertical="center" wrapText="1"/>
    </xf>
    <xf numFmtId="0" fontId="31" fillId="3" borderId="9" xfId="6" applyFont="1" applyFill="1" applyBorder="1" applyAlignment="1">
      <alignment horizontal="left" vertical="center" wrapText="1"/>
    </xf>
    <xf numFmtId="0" fontId="32" fillId="3" borderId="143" xfId="6" applyFont="1" applyFill="1" applyBorder="1" applyAlignment="1">
      <alignment horizontal="center" vertical="center" wrapText="1"/>
    </xf>
    <xf numFmtId="0" fontId="32" fillId="3" borderId="12" xfId="6" applyFont="1" applyFill="1" applyBorder="1" applyAlignment="1">
      <alignment horizontal="center" vertical="center" wrapText="1"/>
    </xf>
    <xf numFmtId="0" fontId="32" fillId="3" borderId="38" xfId="6" applyFont="1" applyFill="1" applyBorder="1" applyAlignment="1">
      <alignment horizontal="center" vertical="center" shrinkToFit="1"/>
    </xf>
    <xf numFmtId="0" fontId="32" fillId="3" borderId="27" xfId="6" applyFont="1" applyFill="1" applyBorder="1" applyAlignment="1">
      <alignment horizontal="center" vertical="center" shrinkToFit="1"/>
    </xf>
    <xf numFmtId="179" fontId="32" fillId="3" borderId="8" xfId="6" applyNumberFormat="1" applyFont="1" applyFill="1" applyBorder="1" applyAlignment="1">
      <alignment horizontal="left" vertical="center" wrapText="1" indent="1"/>
    </xf>
    <xf numFmtId="0" fontId="32" fillId="3" borderId="163" xfId="6" applyFont="1" applyFill="1" applyBorder="1" applyAlignment="1">
      <alignment horizontal="center" vertical="center" wrapText="1"/>
    </xf>
    <xf numFmtId="0" fontId="32" fillId="3" borderId="38" xfId="6" applyFont="1" applyFill="1" applyBorder="1" applyAlignment="1">
      <alignment horizontal="center" vertical="center" wrapText="1"/>
    </xf>
    <xf numFmtId="0" fontId="32" fillId="3" borderId="27" xfId="6" applyFont="1" applyFill="1" applyBorder="1" applyAlignment="1">
      <alignment horizontal="center" vertical="center" wrapText="1"/>
    </xf>
    <xf numFmtId="0" fontId="32" fillId="3" borderId="22" xfId="6" applyFont="1" applyFill="1" applyBorder="1" applyAlignment="1">
      <alignment horizontal="center" vertical="center" wrapText="1"/>
    </xf>
    <xf numFmtId="0" fontId="32" fillId="3" borderId="61" xfId="6" applyFont="1" applyFill="1" applyBorder="1" applyAlignment="1">
      <alignment horizontal="center" vertical="center" wrapText="1"/>
    </xf>
    <xf numFmtId="0" fontId="32" fillId="3" borderId="8" xfId="6" applyFont="1" applyFill="1" applyBorder="1" applyAlignment="1">
      <alignment horizontal="center" vertical="center"/>
    </xf>
    <xf numFmtId="0" fontId="32" fillId="3" borderId="159" xfId="6" applyFont="1" applyFill="1" applyBorder="1" applyAlignment="1">
      <alignment horizontal="center" vertical="center" wrapText="1"/>
    </xf>
    <xf numFmtId="0" fontId="32" fillId="3" borderId="33" xfId="6" applyFont="1" applyFill="1" applyBorder="1" applyAlignment="1">
      <alignment horizontal="center" vertical="center" wrapText="1"/>
    </xf>
    <xf numFmtId="0" fontId="32" fillId="3" borderId="158" xfId="6" applyFont="1" applyFill="1" applyBorder="1" applyAlignment="1">
      <alignment horizontal="center" vertical="center" wrapText="1"/>
    </xf>
    <xf numFmtId="0" fontId="32" fillId="3" borderId="154" xfId="6" applyFont="1" applyFill="1" applyBorder="1" applyAlignment="1">
      <alignment horizontal="center" vertical="center" wrapText="1"/>
    </xf>
    <xf numFmtId="0" fontId="32" fillId="3" borderId="8" xfId="6" applyFont="1" applyFill="1" applyBorder="1" applyAlignment="1">
      <alignment horizontal="left" vertical="center" wrapText="1"/>
    </xf>
    <xf numFmtId="0" fontId="32" fillId="3" borderId="5" xfId="6" applyFont="1" applyFill="1" applyBorder="1" applyAlignment="1">
      <alignment horizontal="left" vertical="center" wrapText="1"/>
    </xf>
    <xf numFmtId="0" fontId="32" fillId="3" borderId="0" xfId="6" applyFont="1" applyFill="1" applyBorder="1" applyAlignment="1">
      <alignment horizontal="left" vertical="center" wrapText="1"/>
    </xf>
    <xf numFmtId="0" fontId="32" fillId="3" borderId="6" xfId="6" applyFont="1" applyFill="1" applyBorder="1" applyAlignment="1">
      <alignment horizontal="left" vertical="center" wrapText="1"/>
    </xf>
    <xf numFmtId="0" fontId="32" fillId="3" borderId="24" xfId="6" applyNumberFormat="1" applyFont="1" applyFill="1" applyBorder="1" applyAlignment="1">
      <alignment horizontal="left" vertical="center" wrapText="1"/>
    </xf>
    <xf numFmtId="0" fontId="32" fillId="3" borderId="25" xfId="6" applyNumberFormat="1" applyFont="1" applyFill="1" applyBorder="1" applyAlignment="1">
      <alignment horizontal="left" vertical="center" wrapText="1"/>
    </xf>
    <xf numFmtId="0" fontId="32" fillId="3" borderId="139" xfId="6" applyFont="1" applyFill="1" applyBorder="1" applyAlignment="1">
      <alignment horizontal="center" vertical="center" wrapText="1"/>
    </xf>
    <xf numFmtId="0" fontId="32" fillId="3" borderId="16" xfId="6" applyFont="1" applyFill="1" applyBorder="1" applyAlignment="1">
      <alignment horizontal="center" vertical="center" wrapText="1"/>
    </xf>
    <xf numFmtId="0" fontId="32" fillId="3" borderId="17" xfId="6" applyFont="1" applyFill="1" applyBorder="1" applyAlignment="1">
      <alignment horizontal="center" vertical="center" wrapText="1"/>
    </xf>
    <xf numFmtId="0" fontId="31" fillId="3" borderId="126" xfId="6" applyFont="1" applyFill="1" applyBorder="1" applyAlignment="1">
      <alignment horizontal="center" vertical="center"/>
    </xf>
    <xf numFmtId="0" fontId="31" fillId="3" borderId="125" xfId="6" applyFont="1" applyFill="1" applyBorder="1" applyAlignment="1">
      <alignment horizontal="center" vertical="center"/>
    </xf>
    <xf numFmtId="0" fontId="31" fillId="3" borderId="124" xfId="6" applyFont="1" applyFill="1" applyBorder="1" applyAlignment="1">
      <alignment horizontal="center" vertical="center"/>
    </xf>
    <xf numFmtId="0" fontId="32" fillId="3" borderId="132" xfId="6" applyFont="1" applyFill="1" applyBorder="1" applyAlignment="1">
      <alignment horizontal="left" vertical="center" wrapText="1"/>
    </xf>
    <xf numFmtId="0" fontId="32" fillId="3" borderId="95" xfId="6" applyFont="1" applyFill="1" applyBorder="1" applyAlignment="1">
      <alignment horizontal="left" vertical="center" wrapText="1"/>
    </xf>
    <xf numFmtId="0" fontId="32" fillId="3" borderId="131" xfId="6" applyFont="1" applyFill="1" applyBorder="1" applyAlignment="1">
      <alignment horizontal="left" vertical="center" wrapText="1"/>
    </xf>
    <xf numFmtId="0" fontId="32" fillId="3" borderId="9" xfId="6" applyFont="1" applyFill="1" applyBorder="1" applyAlignment="1">
      <alignment horizontal="left" vertical="center" wrapText="1"/>
    </xf>
    <xf numFmtId="0" fontId="32" fillId="3" borderId="6" xfId="6" applyFont="1" applyFill="1" applyBorder="1" applyAlignment="1">
      <alignment horizontal="center" vertical="center" wrapText="1"/>
    </xf>
    <xf numFmtId="49" fontId="32" fillId="3" borderId="8" xfId="6" applyNumberFormat="1" applyFont="1" applyFill="1" applyBorder="1" applyAlignment="1">
      <alignment horizontal="left" vertical="center" wrapText="1"/>
    </xf>
    <xf numFmtId="49" fontId="32" fillId="3" borderId="9" xfId="6" applyNumberFormat="1" applyFont="1" applyFill="1" applyBorder="1" applyAlignment="1">
      <alignment horizontal="left" vertical="center" wrapText="1"/>
    </xf>
    <xf numFmtId="49" fontId="32" fillId="3" borderId="11" xfId="6" applyNumberFormat="1" applyFont="1" applyFill="1" applyBorder="1" applyAlignment="1">
      <alignment horizontal="center" vertical="center" wrapText="1"/>
    </xf>
    <xf numFmtId="49" fontId="32" fillId="3" borderId="25" xfId="6" applyNumberFormat="1" applyFont="1" applyFill="1" applyBorder="1" applyAlignment="1">
      <alignment horizontal="center" vertical="center" wrapText="1"/>
    </xf>
    <xf numFmtId="0" fontId="32" fillId="9" borderId="130" xfId="6" applyFont="1" applyFill="1" applyBorder="1" applyAlignment="1">
      <alignment horizontal="left" vertical="center" wrapText="1"/>
    </xf>
    <xf numFmtId="0" fontId="32" fillId="9" borderId="129" xfId="6" applyFont="1" applyFill="1" applyBorder="1" applyAlignment="1">
      <alignment horizontal="left" vertical="center" wrapText="1"/>
    </xf>
    <xf numFmtId="0" fontId="32" fillId="9" borderId="128" xfId="6" applyFont="1" applyFill="1" applyBorder="1" applyAlignment="1">
      <alignment horizontal="left" vertical="center" wrapText="1"/>
    </xf>
    <xf numFmtId="0" fontId="32" fillId="9" borderId="127" xfId="6" applyFont="1" applyFill="1" applyBorder="1" applyAlignment="1">
      <alignment horizontal="left" vertical="center" wrapText="1"/>
    </xf>
    <xf numFmtId="0" fontId="31" fillId="3" borderId="24" xfId="6" applyFont="1" applyFill="1" applyBorder="1" applyAlignment="1">
      <alignment horizontal="center" vertical="center" shrinkToFit="1"/>
    </xf>
    <xf numFmtId="0" fontId="31" fillId="3" borderId="10" xfId="6" applyFont="1" applyFill="1" applyBorder="1" applyAlignment="1">
      <alignment horizontal="center" vertical="center" shrinkToFit="1"/>
    </xf>
    <xf numFmtId="0" fontId="32" fillId="3" borderId="162" xfId="6" applyFont="1" applyFill="1" applyBorder="1" applyAlignment="1">
      <alignment horizontal="left" vertical="center" wrapText="1"/>
    </xf>
    <xf numFmtId="0" fontId="32" fillId="3" borderId="161" xfId="6" applyFont="1" applyFill="1" applyBorder="1" applyAlignment="1">
      <alignment horizontal="left" vertical="center" wrapText="1"/>
    </xf>
    <xf numFmtId="0" fontId="32" fillId="3" borderId="160" xfId="6" applyFont="1" applyFill="1" applyBorder="1" applyAlignment="1">
      <alignment horizontal="left" vertical="center" wrapText="1"/>
    </xf>
    <xf numFmtId="0" fontId="32" fillId="3" borderId="151" xfId="6" applyFont="1" applyFill="1" applyBorder="1" applyAlignment="1">
      <alignment horizontal="left" vertical="center" wrapText="1"/>
    </xf>
    <xf numFmtId="0" fontId="32" fillId="3" borderId="148" xfId="6" applyFont="1" applyFill="1" applyBorder="1" applyAlignment="1">
      <alignment horizontal="left" vertical="center" wrapText="1"/>
    </xf>
    <xf numFmtId="0" fontId="32" fillId="3" borderId="164" xfId="6" applyFont="1" applyFill="1" applyBorder="1" applyAlignment="1">
      <alignment horizontal="left" vertical="center" wrapText="1"/>
    </xf>
    <xf numFmtId="0" fontId="31" fillId="3" borderId="157" xfId="6" applyFont="1" applyFill="1" applyBorder="1" applyAlignment="1">
      <alignment horizontal="left" vertical="top"/>
    </xf>
    <xf numFmtId="0" fontId="31" fillId="3" borderId="156" xfId="6" applyFont="1" applyFill="1" applyBorder="1" applyAlignment="1">
      <alignment horizontal="left" vertical="top"/>
    </xf>
    <xf numFmtId="0" fontId="31" fillId="3" borderId="153" xfId="6" applyFont="1" applyFill="1" applyBorder="1" applyAlignment="1">
      <alignment horizontal="left" vertical="top"/>
    </xf>
    <xf numFmtId="0" fontId="31" fillId="3" borderId="152" xfId="6" applyFont="1" applyFill="1" applyBorder="1" applyAlignment="1">
      <alignment horizontal="left" vertical="top"/>
    </xf>
    <xf numFmtId="0" fontId="35" fillId="3" borderId="8" xfId="6" applyNumberFormat="1" applyFont="1" applyFill="1" applyBorder="1" applyAlignment="1">
      <alignment horizontal="center" vertical="center" wrapText="1"/>
    </xf>
    <xf numFmtId="49" fontId="33" fillId="3" borderId="24" xfId="6" applyNumberFormat="1" applyFont="1" applyFill="1" applyBorder="1" applyAlignment="1">
      <alignment horizontal="right" vertical="center" wrapText="1"/>
    </xf>
    <xf numFmtId="49" fontId="32" fillId="3" borderId="11" xfId="6" applyNumberFormat="1" applyFont="1" applyFill="1" applyBorder="1" applyAlignment="1">
      <alignment horizontal="left" vertical="center" wrapText="1"/>
    </xf>
    <xf numFmtId="49" fontId="32" fillId="3" borderId="24" xfId="6" applyNumberFormat="1" applyFont="1" applyFill="1" applyBorder="1" applyAlignment="1">
      <alignment horizontal="left"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30" fillId="3" borderId="175" xfId="7" applyFont="1" applyFill="1" applyBorder="1" applyAlignment="1">
      <alignment horizontal="center" vertical="center" wrapText="1"/>
    </xf>
    <xf numFmtId="0" fontId="30" fillId="3" borderId="177" xfId="7" applyFont="1" applyFill="1" applyBorder="1" applyAlignment="1">
      <alignment horizontal="center" vertical="center" wrapText="1"/>
    </xf>
    <xf numFmtId="0" fontId="30" fillId="3" borderId="176" xfId="7" applyFont="1" applyFill="1" applyBorder="1" applyAlignment="1">
      <alignment horizontal="center" vertical="center" wrapText="1"/>
    </xf>
    <xf numFmtId="0" fontId="30" fillId="3" borderId="175" xfId="7" applyFont="1" applyFill="1" applyBorder="1" applyAlignment="1">
      <alignment horizontal="left" vertical="center" wrapText="1"/>
    </xf>
    <xf numFmtId="0" fontId="30" fillId="3" borderId="174" xfId="7" applyFont="1" applyFill="1" applyBorder="1" applyAlignment="1">
      <alignment horizontal="left" vertical="center" wrapText="1"/>
    </xf>
    <xf numFmtId="0" fontId="30" fillId="3" borderId="178" xfId="7" applyFont="1" applyFill="1" applyBorder="1" applyAlignment="1">
      <alignment horizontal="center" vertical="center" wrapText="1"/>
    </xf>
    <xf numFmtId="0" fontId="30" fillId="3" borderId="170" xfId="7" applyFont="1" applyFill="1" applyBorder="1" applyAlignment="1">
      <alignment horizontal="center" vertical="center" wrapText="1"/>
    </xf>
    <xf numFmtId="0" fontId="30" fillId="3" borderId="172" xfId="7" applyFont="1" applyFill="1" applyBorder="1" applyAlignment="1">
      <alignment horizontal="center" vertical="center" wrapText="1"/>
    </xf>
    <xf numFmtId="0" fontId="30" fillId="3" borderId="171" xfId="7" applyFont="1" applyFill="1" applyBorder="1" applyAlignment="1">
      <alignment horizontal="center" vertical="center" wrapText="1"/>
    </xf>
    <xf numFmtId="0" fontId="30" fillId="3" borderId="170" xfId="7" applyFont="1" applyFill="1" applyBorder="1" applyAlignment="1">
      <alignment horizontal="left" vertical="center" wrapText="1"/>
    </xf>
    <xf numFmtId="0" fontId="30" fillId="3" borderId="169" xfId="7" applyFont="1" applyFill="1" applyBorder="1" applyAlignment="1">
      <alignment horizontal="left" vertical="center" wrapText="1"/>
    </xf>
    <xf numFmtId="0" fontId="34" fillId="3" borderId="0" xfId="7" applyFont="1" applyFill="1" applyBorder="1" applyAlignment="1">
      <alignment horizontal="center" vertical="center"/>
    </xf>
    <xf numFmtId="0" fontId="31" fillId="3" borderId="143" xfId="7" applyFont="1" applyFill="1" applyBorder="1" applyAlignment="1">
      <alignment horizontal="right" vertical="center" wrapText="1"/>
    </xf>
    <xf numFmtId="0" fontId="31" fillId="3" borderId="128" xfId="7" applyFont="1" applyFill="1" applyBorder="1" applyAlignment="1">
      <alignment horizontal="right" vertical="center" wrapText="1"/>
    </xf>
    <xf numFmtId="0" fontId="31" fillId="3" borderId="127" xfId="7" applyFont="1" applyFill="1" applyBorder="1" applyAlignment="1">
      <alignment horizontal="right" vertical="center" wrapText="1"/>
    </xf>
    <xf numFmtId="0" fontId="31" fillId="3" borderId="149" xfId="7" applyFont="1" applyFill="1" applyBorder="1" applyAlignment="1">
      <alignment horizontal="right" vertical="center" wrapText="1"/>
    </xf>
    <xf numFmtId="0" fontId="31" fillId="3" borderId="148" xfId="7" applyFont="1" applyFill="1" applyBorder="1" applyAlignment="1">
      <alignment horizontal="right" vertical="center" wrapText="1"/>
    </xf>
    <xf numFmtId="0" fontId="31" fillId="3" borderId="164" xfId="7" applyFont="1" applyFill="1" applyBorder="1" applyAlignment="1">
      <alignment horizontal="right" vertical="center" wrapText="1"/>
    </xf>
    <xf numFmtId="0" fontId="30" fillId="3" borderId="149" xfId="7" applyFont="1" applyFill="1" applyBorder="1" applyAlignment="1">
      <alignment horizontal="left" vertical="center" wrapText="1" indent="1"/>
    </xf>
    <xf numFmtId="0" fontId="30" fillId="3" borderId="148" xfId="7" applyFont="1" applyFill="1" applyBorder="1" applyAlignment="1">
      <alignment horizontal="left" vertical="center" wrapText="1" indent="1"/>
    </xf>
    <xf numFmtId="0" fontId="30" fillId="3" borderId="186" xfId="7" applyFont="1" applyFill="1" applyBorder="1" applyAlignment="1">
      <alignment horizontal="left" vertical="center" wrapText="1" indent="1"/>
    </xf>
    <xf numFmtId="0" fontId="30" fillId="3" borderId="161" xfId="7" applyFont="1" applyFill="1" applyBorder="1" applyAlignment="1">
      <alignment horizontal="left" vertical="center" wrapText="1" indent="1"/>
    </xf>
    <xf numFmtId="0" fontId="30" fillId="3" borderId="173" xfId="7" applyFont="1" applyFill="1" applyBorder="1" applyAlignment="1">
      <alignment horizontal="center" vertical="center" wrapText="1"/>
    </xf>
    <xf numFmtId="0" fontId="38" fillId="3" borderId="0" xfId="7" applyFont="1" applyFill="1" applyBorder="1" applyAlignment="1">
      <alignment horizontal="left" vertical="center" wrapText="1"/>
    </xf>
    <xf numFmtId="0" fontId="31" fillId="3" borderId="168" xfId="7" applyFont="1" applyFill="1" applyBorder="1" applyAlignment="1">
      <alignment horizontal="left" vertical="top" wrapText="1"/>
    </xf>
    <xf numFmtId="0" fontId="31" fillId="3" borderId="167" xfId="7" applyFont="1" applyFill="1" applyBorder="1" applyAlignment="1">
      <alignment horizontal="left" vertical="top" wrapText="1"/>
    </xf>
    <xf numFmtId="0" fontId="31" fillId="3" borderId="166" xfId="7" applyFont="1" applyFill="1" applyBorder="1" applyAlignment="1">
      <alignment horizontal="left" vertical="top" wrapText="1"/>
    </xf>
    <xf numFmtId="0" fontId="30" fillId="3" borderId="183" xfId="7" applyFont="1" applyFill="1" applyBorder="1" applyAlignment="1">
      <alignment horizontal="center" vertical="center" wrapText="1"/>
    </xf>
    <xf numFmtId="0" fontId="30" fillId="3" borderId="182" xfId="7" applyFont="1" applyFill="1" applyBorder="1" applyAlignment="1">
      <alignment horizontal="center" vertical="center" wrapText="1"/>
    </xf>
    <xf numFmtId="0" fontId="30" fillId="3" borderId="181" xfId="7" applyFont="1" applyFill="1" applyBorder="1" applyAlignment="1">
      <alignment horizontal="center" vertical="center" wrapText="1"/>
    </xf>
    <xf numFmtId="0" fontId="30" fillId="3" borderId="180" xfId="7" applyFont="1" applyFill="1" applyBorder="1" applyAlignment="1">
      <alignment horizontal="center" vertical="center" wrapText="1"/>
    </xf>
    <xf numFmtId="0" fontId="30" fillId="3" borderId="180" xfId="7" applyFont="1" applyFill="1" applyBorder="1" applyAlignment="1">
      <alignment horizontal="left" vertical="center" wrapText="1"/>
    </xf>
    <xf numFmtId="0" fontId="30" fillId="3" borderId="179" xfId="7" applyFont="1" applyFill="1" applyBorder="1" applyAlignment="1">
      <alignment horizontal="left" vertical="center" wrapText="1"/>
    </xf>
    <xf numFmtId="0" fontId="33" fillId="3" borderId="130" xfId="7" applyFont="1" applyFill="1" applyBorder="1" applyAlignment="1">
      <alignment horizontal="center" vertical="center" wrapText="1"/>
    </xf>
    <xf numFmtId="0" fontId="33" fillId="3" borderId="129" xfId="7" applyFont="1" applyFill="1" applyBorder="1" applyAlignment="1">
      <alignment horizontal="center" vertical="center" wrapText="1"/>
    </xf>
    <xf numFmtId="0" fontId="33" fillId="3" borderId="141" xfId="7" applyFont="1" applyFill="1" applyBorder="1" applyAlignment="1">
      <alignment horizontal="center" vertical="center" wrapText="1"/>
    </xf>
    <xf numFmtId="0" fontId="31" fillId="3" borderId="130" xfId="7" applyFont="1" applyFill="1" applyBorder="1" applyAlignment="1">
      <alignment horizontal="center" vertical="center" wrapText="1"/>
    </xf>
    <xf numFmtId="0" fontId="31" fillId="3" borderId="129" xfId="7" applyFont="1" applyFill="1" applyBorder="1" applyAlignment="1">
      <alignment horizontal="center" vertical="center" wrapText="1"/>
    </xf>
    <xf numFmtId="0" fontId="31" fillId="3" borderId="184" xfId="7" applyFont="1" applyFill="1" applyBorder="1" applyAlignment="1">
      <alignment horizontal="center" vertical="center" wrapText="1"/>
    </xf>
    <xf numFmtId="0" fontId="31" fillId="3" borderId="140" xfId="7" applyFont="1" applyFill="1" applyBorder="1" applyAlignment="1">
      <alignment horizontal="center" vertical="center" wrapText="1"/>
    </xf>
    <xf numFmtId="0" fontId="31" fillId="3" borderId="141" xfId="7" applyFont="1" applyFill="1" applyBorder="1" applyAlignment="1">
      <alignment horizontal="center" vertical="center" wrapText="1"/>
    </xf>
    <xf numFmtId="0" fontId="31" fillId="3" borderId="193" xfId="7" applyFont="1" applyFill="1" applyBorder="1" applyAlignment="1">
      <alignment horizontal="center" vertical="center" wrapText="1"/>
    </xf>
    <xf numFmtId="0" fontId="31" fillId="3" borderId="190" xfId="7" applyFont="1" applyFill="1" applyBorder="1" applyAlignment="1">
      <alignment horizontal="center" vertical="center" wrapText="1"/>
    </xf>
    <xf numFmtId="0" fontId="31" fillId="3" borderId="192" xfId="7" applyFont="1" applyFill="1" applyBorder="1" applyAlignment="1">
      <alignment horizontal="center" vertical="center" wrapText="1"/>
    </xf>
    <xf numFmtId="0" fontId="30" fillId="3" borderId="191" xfId="7" applyFont="1" applyFill="1" applyBorder="1" applyAlignment="1">
      <alignment horizontal="left" vertical="center" wrapText="1" indent="1"/>
    </xf>
    <xf numFmtId="0" fontId="30" fillId="3" borderId="190" xfId="7" applyFont="1" applyFill="1" applyBorder="1" applyAlignment="1">
      <alignment horizontal="left" vertical="center" wrapText="1" indent="1"/>
    </xf>
    <xf numFmtId="0" fontId="30" fillId="3" borderId="189" xfId="7" applyFont="1" applyFill="1" applyBorder="1" applyAlignment="1">
      <alignment horizontal="left" vertical="center" wrapText="1" indent="1"/>
    </xf>
    <xf numFmtId="0" fontId="31" fillId="3" borderId="188" xfId="7" applyFont="1" applyFill="1" applyBorder="1" applyAlignment="1">
      <alignment horizontal="center" vertical="center" wrapText="1"/>
    </xf>
    <xf numFmtId="0" fontId="31" fillId="3" borderId="187" xfId="7" applyFont="1" applyFill="1" applyBorder="1" applyAlignment="1">
      <alignment horizontal="center" vertical="center" wrapText="1"/>
    </xf>
    <xf numFmtId="0" fontId="31" fillId="3" borderId="143" xfId="7" applyFont="1" applyFill="1" applyBorder="1" applyAlignment="1">
      <alignment horizontal="center" vertical="center" wrapText="1"/>
    </xf>
    <xf numFmtId="0" fontId="31" fillId="3" borderId="142" xfId="7" applyFont="1" applyFill="1" applyBorder="1" applyAlignment="1">
      <alignment horizontal="center" vertical="center" wrapText="1"/>
    </xf>
    <xf numFmtId="0" fontId="31" fillId="3" borderId="149" xfId="7" applyFont="1" applyFill="1" applyBorder="1" applyAlignment="1">
      <alignment horizontal="center" vertical="center" wrapText="1"/>
    </xf>
    <xf numFmtId="0" fontId="31" fillId="3" borderId="150" xfId="7" applyFont="1" applyFill="1" applyBorder="1" applyAlignment="1">
      <alignment horizontal="center" vertical="center" wrapText="1"/>
    </xf>
    <xf numFmtId="0" fontId="31" fillId="3" borderId="185" xfId="7" applyFont="1" applyFill="1" applyBorder="1" applyAlignment="1">
      <alignment horizontal="center" vertical="center" wrapText="1"/>
    </xf>
    <xf numFmtId="0" fontId="23" fillId="0" borderId="41" xfId="2" applyBorder="1" applyAlignment="1">
      <alignment vertical="center"/>
    </xf>
    <xf numFmtId="0" fontId="23" fillId="0" borderId="30" xfId="2" applyBorder="1" applyAlignment="1">
      <alignment vertical="center"/>
    </xf>
    <xf numFmtId="0" fontId="23" fillId="0" borderId="23" xfId="2" applyBorder="1" applyAlignment="1">
      <alignment horizontal="center" vertical="center"/>
    </xf>
    <xf numFmtId="0" fontId="23" fillId="0" borderId="22" xfId="2" applyBorder="1" applyAlignment="1">
      <alignment horizontal="center" vertical="center"/>
    </xf>
    <xf numFmtId="0" fontId="23" fillId="0" borderId="27" xfId="2" applyBorder="1" applyAlignment="1">
      <alignment horizontal="center" vertical="center"/>
    </xf>
    <xf numFmtId="0" fontId="23" fillId="0" borderId="11" xfId="2" applyBorder="1" applyAlignment="1">
      <alignment horizontal="center" vertical="center"/>
    </xf>
    <xf numFmtId="0" fontId="23" fillId="0" borderId="10" xfId="2" applyBorder="1" applyAlignment="1">
      <alignment horizontal="center" vertical="center"/>
    </xf>
    <xf numFmtId="0" fontId="23" fillId="0" borderId="8" xfId="2" applyBorder="1" applyAlignment="1">
      <alignment horizontal="center" vertical="center"/>
    </xf>
    <xf numFmtId="0" fontId="23" fillId="0" borderId="32" xfId="2" applyBorder="1" applyAlignment="1">
      <alignment horizontal="center" vertical="center"/>
    </xf>
    <xf numFmtId="0" fontId="23" fillId="0" borderId="33" xfId="2" applyBorder="1" applyAlignment="1">
      <alignment horizontal="center" vertical="center"/>
    </xf>
    <xf numFmtId="0" fontId="23" fillId="0" borderId="43" xfId="2" applyBorder="1" applyAlignment="1">
      <alignment horizontal="center" vertical="center"/>
    </xf>
    <xf numFmtId="0" fontId="23" fillId="0" borderId="5" xfId="2" applyBorder="1" applyAlignment="1">
      <alignment horizontal="center" vertical="center"/>
    </xf>
    <xf numFmtId="0" fontId="23" fillId="0" borderId="0" xfId="2" applyBorder="1" applyAlignment="1">
      <alignment horizontal="center" vertical="center"/>
    </xf>
    <xf numFmtId="0" fontId="23" fillId="0" borderId="30" xfId="2" applyBorder="1" applyAlignment="1">
      <alignment horizontal="center" vertical="center"/>
    </xf>
    <xf numFmtId="0" fontId="41" fillId="0" borderId="0" xfId="2" applyFont="1" applyAlignment="1">
      <alignment horizontal="left" vertical="center"/>
    </xf>
    <xf numFmtId="0" fontId="43" fillId="0" borderId="0" xfId="2" applyFont="1" applyAlignment="1">
      <alignment horizontal="right" vertical="center"/>
    </xf>
    <xf numFmtId="0" fontId="43" fillId="0" borderId="0" xfId="2" applyFont="1" applyAlignment="1">
      <alignment horizontal="left" vertical="center" indent="1"/>
    </xf>
    <xf numFmtId="0" fontId="44" fillId="0" borderId="0" xfId="2" applyFont="1" applyAlignment="1">
      <alignment horizontal="center" vertical="center"/>
    </xf>
    <xf numFmtId="0" fontId="43" fillId="0" borderId="0" xfId="2" applyFont="1" applyAlignment="1">
      <alignment horizontal="center" vertical="center"/>
    </xf>
    <xf numFmtId="0" fontId="41" fillId="0" borderId="0" xfId="8" applyFont="1" applyAlignment="1">
      <alignment horizontal="left" vertical="center"/>
    </xf>
    <xf numFmtId="0" fontId="47" fillId="3" borderId="0" xfId="2" applyFont="1" applyFill="1" applyBorder="1" applyAlignment="1">
      <alignment horizontal="left" vertical="center" wrapText="1"/>
    </xf>
    <xf numFmtId="0" fontId="41" fillId="3" borderId="0" xfId="2" applyFont="1" applyFill="1" applyBorder="1" applyAlignment="1">
      <alignment horizontal="left" vertical="center" wrapText="1"/>
    </xf>
    <xf numFmtId="0" fontId="41" fillId="3" borderId="0" xfId="2" applyFont="1" applyFill="1" applyBorder="1" applyAlignment="1">
      <alignment horizontal="left" vertical="top" wrapText="1"/>
    </xf>
    <xf numFmtId="0" fontId="41" fillId="3" borderId="0" xfId="2" applyFont="1" applyFill="1" applyBorder="1" applyAlignment="1">
      <alignment horizontal="justify" vertical="top" wrapText="1"/>
    </xf>
    <xf numFmtId="0" fontId="41" fillId="3" borderId="0" xfId="2" applyFont="1" applyFill="1" applyAlignment="1">
      <alignment horizontal="left" vertical="top" wrapText="1"/>
    </xf>
    <xf numFmtId="0" fontId="43" fillId="3" borderId="0" xfId="2" applyFont="1" applyFill="1" applyAlignment="1">
      <alignment horizontal="center" vertical="center"/>
    </xf>
    <xf numFmtId="0" fontId="43" fillId="3" borderId="0" xfId="2" applyFont="1" applyFill="1" applyAlignment="1">
      <alignment horizontal="right" vertical="center"/>
    </xf>
    <xf numFmtId="0" fontId="43" fillId="3" borderId="0" xfId="2" applyFont="1" applyFill="1" applyAlignment="1">
      <alignment horizontal="left" vertical="center" indent="1"/>
    </xf>
    <xf numFmtId="0" fontId="48" fillId="3" borderId="0" xfId="2" applyFont="1" applyFill="1" applyBorder="1" applyAlignment="1">
      <alignment horizontal="left" vertical="center"/>
    </xf>
    <xf numFmtId="0" fontId="43" fillId="3" borderId="0" xfId="2" applyFont="1" applyFill="1" applyAlignment="1">
      <alignment horizontal="justify" vertical="center" wrapText="1"/>
    </xf>
    <xf numFmtId="0" fontId="46" fillId="3" borderId="0" xfId="2" applyFont="1" applyFill="1" applyBorder="1" applyAlignment="1">
      <alignment horizontal="left" vertical="center"/>
    </xf>
    <xf numFmtId="0" fontId="41" fillId="3" borderId="0" xfId="2" applyFont="1" applyFill="1" applyAlignment="1">
      <alignment horizontal="justify" vertical="top" wrapText="1"/>
    </xf>
  </cellXfs>
  <cellStyles count="9">
    <cellStyle name="ハイパーリンク" xfId="8" builtinId="8"/>
    <cellStyle name="桁区切り" xfId="1" builtinId="6"/>
    <cellStyle name="標準" xfId="0" builtinId="0"/>
    <cellStyle name="標準 2" xfId="6"/>
    <cellStyle name="標準 2 2" xfId="2"/>
    <cellStyle name="標準 2 3" xfId="7"/>
    <cellStyle name="標準_kyotaku_shinnsei" xfId="4"/>
    <cellStyle name="標準_第１号様式・付表" xfId="3"/>
    <cellStyle name="標準_付表　訪問介護　修正版_第一号様式 2" xfId="5"/>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171450</xdr:colOff>
          <xdr:row>32</xdr:row>
          <xdr:rowOff>57150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28575</xdr:colOff>
          <xdr:row>32</xdr:row>
          <xdr:rowOff>47625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180975</xdr:colOff>
          <xdr:row>32</xdr:row>
          <xdr:rowOff>47625</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0</xdr:rowOff>
        </xdr:from>
        <xdr:to>
          <xdr:col>13</xdr:col>
          <xdr:colOff>190500</xdr:colOff>
          <xdr:row>9</xdr:row>
          <xdr:rowOff>247650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0</xdr:rowOff>
        </xdr:from>
        <xdr:to>
          <xdr:col>19</xdr:col>
          <xdr:colOff>152400</xdr:colOff>
          <xdr:row>9</xdr:row>
          <xdr:rowOff>257175</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8</xdr:row>
          <xdr:rowOff>180975</xdr:rowOff>
        </xdr:from>
        <xdr:to>
          <xdr:col>27</xdr:col>
          <xdr:colOff>123825</xdr:colOff>
          <xdr:row>9</xdr:row>
          <xdr:rowOff>247650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238125</xdr:rowOff>
        </xdr:from>
        <xdr:to>
          <xdr:col>12</xdr:col>
          <xdr:colOff>190500</xdr:colOff>
          <xdr:row>9</xdr:row>
          <xdr:rowOff>447675</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238125</xdr:rowOff>
        </xdr:from>
        <xdr:to>
          <xdr:col>21</xdr:col>
          <xdr:colOff>66675</xdr:colOff>
          <xdr:row>9</xdr:row>
          <xdr:rowOff>466725</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171450</xdr:colOff>
          <xdr:row>48</xdr:row>
          <xdr:rowOff>57150</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28575</xdr:colOff>
          <xdr:row>48</xdr:row>
          <xdr:rowOff>47625</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180975</xdr:colOff>
          <xdr:row>48</xdr:row>
          <xdr:rowOff>47625</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31119;&#31049;&#37096;/013025&#39640;&#40802;&#20171;&#35703;&#35506;/03-1&#12288;&#39640;&#40802;&#20171;&#35703;&#35336;&#30011;&#25285;&#24403;/00.&#12507;&#12540;&#12512;&#12506;&#12540;&#12472;&#25522;&#36617;/&#25351;&#23450;&#38306;&#20418;&#27096;&#24335;/3.&#65288;&#20171;&#35703;&#20104;&#38450;&#65289;&#23567;&#35215;&#27169;&#22810;&#27231;&#33021;&#22411;&#23621;&#23429;&#20171;&#35703;/x3.&#22793;&#26356;&#23626;&#65288;&#23567;&#35215;&#27169;&#22810;&#27231;&#33021;&#22411;&#23621;&#2342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5号様式　変更届出書"/>
      <sheetName val="付表３"/>
      <sheetName val="小多機(50人)"/>
      <sheetName val="小多機（1枚用）"/>
      <sheetName val="シフト記号表（勤務時間帯）"/>
      <sheetName val="【記載例】小多機"/>
      <sheetName val="【記載例】シフト記号表（勤務時間帯）"/>
      <sheetName val="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76"/>
  <sheetViews>
    <sheetView showGridLines="0" tabSelected="1" view="pageBreakPreview" zoomScaleNormal="100" zoomScaleSheetLayoutView="100" workbookViewId="0">
      <selection activeCell="A3" sqref="A3:I5"/>
    </sheetView>
  </sheetViews>
  <sheetFormatPr defaultRowHeight="12"/>
  <cols>
    <col min="1" max="16384" width="9" style="239"/>
  </cols>
  <sheetData>
    <row r="1" spans="1:9" ht="18.75" customHeight="1">
      <c r="A1" s="390" t="s">
        <v>299</v>
      </c>
      <c r="B1" s="390"/>
      <c r="C1" s="390"/>
      <c r="D1" s="390"/>
      <c r="E1" s="390"/>
      <c r="F1" s="390"/>
      <c r="G1" s="390"/>
      <c r="H1" s="390"/>
      <c r="I1" s="390"/>
    </row>
    <row r="3" spans="1:9" ht="15" customHeight="1">
      <c r="A3" s="391" t="s">
        <v>298</v>
      </c>
      <c r="B3" s="391"/>
      <c r="C3" s="391"/>
      <c r="D3" s="391"/>
      <c r="E3" s="391"/>
      <c r="F3" s="391"/>
      <c r="G3" s="391"/>
      <c r="H3" s="391"/>
      <c r="I3" s="391"/>
    </row>
    <row r="4" spans="1:9" ht="15" customHeight="1">
      <c r="A4" s="391"/>
      <c r="B4" s="391"/>
      <c r="C4" s="391"/>
      <c r="D4" s="391"/>
      <c r="E4" s="391"/>
      <c r="F4" s="391"/>
      <c r="G4" s="391"/>
      <c r="H4" s="391"/>
      <c r="I4" s="391"/>
    </row>
    <row r="5" spans="1:9" ht="15" customHeight="1">
      <c r="A5" s="391"/>
      <c r="B5" s="391"/>
      <c r="C5" s="391"/>
      <c r="D5" s="391"/>
      <c r="E5" s="391"/>
      <c r="F5" s="391"/>
      <c r="G5" s="391"/>
      <c r="H5" s="391"/>
      <c r="I5" s="391"/>
    </row>
    <row r="6" spans="1:9" ht="15" customHeight="1"/>
    <row r="7" spans="1:9" ht="15" customHeight="1">
      <c r="A7" s="248" t="s">
        <v>297</v>
      </c>
    </row>
    <row r="8" spans="1:9" ht="15" customHeight="1">
      <c r="A8" s="392" t="s">
        <v>262</v>
      </c>
      <c r="B8" s="392"/>
      <c r="C8" s="392"/>
      <c r="D8" s="392" t="s">
        <v>261</v>
      </c>
      <c r="E8" s="392"/>
      <c r="F8" s="392"/>
      <c r="G8" s="392"/>
      <c r="H8" s="392" t="s">
        <v>260</v>
      </c>
      <c r="I8" s="392"/>
    </row>
    <row r="9" spans="1:9" ht="15" customHeight="1">
      <c r="A9" s="392"/>
      <c r="B9" s="392"/>
      <c r="C9" s="392"/>
      <c r="D9" s="251" t="s">
        <v>259</v>
      </c>
      <c r="E9" s="392" t="s">
        <v>258</v>
      </c>
      <c r="F9" s="392"/>
      <c r="G9" s="392"/>
      <c r="H9" s="392"/>
      <c r="I9" s="392"/>
    </row>
    <row r="10" spans="1:9" ht="15" customHeight="1">
      <c r="A10" s="375" t="s">
        <v>296</v>
      </c>
      <c r="B10" s="375"/>
      <c r="C10" s="375"/>
      <c r="D10" s="389" t="s">
        <v>273</v>
      </c>
      <c r="E10" s="377" t="s">
        <v>295</v>
      </c>
      <c r="F10" s="377"/>
      <c r="G10" s="377"/>
      <c r="H10" s="377" t="s">
        <v>294</v>
      </c>
      <c r="I10" s="377"/>
    </row>
    <row r="11" spans="1:9" ht="15" customHeight="1">
      <c r="A11" s="375"/>
      <c r="B11" s="375"/>
      <c r="C11" s="375"/>
      <c r="D11" s="389"/>
      <c r="E11" s="377"/>
      <c r="F11" s="377"/>
      <c r="G11" s="377"/>
      <c r="H11" s="377"/>
      <c r="I11" s="377"/>
    </row>
    <row r="12" spans="1:9" ht="15" customHeight="1">
      <c r="A12" s="375"/>
      <c r="B12" s="375"/>
      <c r="C12" s="375"/>
      <c r="D12" s="389"/>
      <c r="E12" s="377"/>
      <c r="F12" s="377"/>
      <c r="G12" s="377"/>
      <c r="H12" s="377"/>
      <c r="I12" s="377"/>
    </row>
    <row r="13" spans="1:9" ht="15" customHeight="1">
      <c r="A13" s="375"/>
      <c r="B13" s="375"/>
      <c r="C13" s="375"/>
      <c r="D13" s="389"/>
      <c r="E13" s="377"/>
      <c r="F13" s="377"/>
      <c r="G13" s="377"/>
      <c r="H13" s="377"/>
      <c r="I13" s="377"/>
    </row>
    <row r="14" spans="1:9" ht="15" customHeight="1">
      <c r="A14" s="375"/>
      <c r="B14" s="375"/>
      <c r="C14" s="375"/>
      <c r="D14" s="389"/>
      <c r="E14" s="377"/>
      <c r="F14" s="377"/>
      <c r="G14" s="377"/>
      <c r="H14" s="377"/>
      <c r="I14" s="377"/>
    </row>
    <row r="15" spans="1:9" ht="15" customHeight="1">
      <c r="A15" s="375" t="s">
        <v>293</v>
      </c>
      <c r="B15" s="375"/>
      <c r="C15" s="375"/>
      <c r="D15" s="389"/>
      <c r="E15" s="375" t="s">
        <v>292</v>
      </c>
      <c r="F15" s="375"/>
      <c r="G15" s="375"/>
      <c r="H15" s="374"/>
      <c r="I15" s="374"/>
    </row>
    <row r="16" spans="1:9" ht="15" customHeight="1">
      <c r="A16" s="375" t="s">
        <v>291</v>
      </c>
      <c r="B16" s="375"/>
      <c r="C16" s="375"/>
      <c r="D16" s="389"/>
      <c r="E16" s="375"/>
      <c r="F16" s="375"/>
      <c r="G16" s="375"/>
      <c r="H16" s="374"/>
      <c r="I16" s="374"/>
    </row>
    <row r="17" spans="1:9" ht="15" customHeight="1">
      <c r="A17" s="377" t="s">
        <v>290</v>
      </c>
      <c r="B17" s="377"/>
      <c r="C17" s="377"/>
      <c r="D17" s="389"/>
      <c r="E17" s="377" t="s">
        <v>289</v>
      </c>
      <c r="F17" s="377"/>
      <c r="G17" s="377"/>
      <c r="H17" s="377" t="s">
        <v>288</v>
      </c>
      <c r="I17" s="377"/>
    </row>
    <row r="18" spans="1:9" ht="15" customHeight="1">
      <c r="A18" s="377"/>
      <c r="B18" s="377"/>
      <c r="C18" s="377"/>
      <c r="D18" s="389"/>
      <c r="E18" s="377"/>
      <c r="F18" s="377"/>
      <c r="G18" s="377"/>
      <c r="H18" s="377"/>
      <c r="I18" s="377"/>
    </row>
    <row r="19" spans="1:9" ht="15" customHeight="1">
      <c r="A19" s="377"/>
      <c r="B19" s="377"/>
      <c r="C19" s="377"/>
      <c r="D19" s="389"/>
      <c r="E19" s="377"/>
      <c r="F19" s="377"/>
      <c r="G19" s="377"/>
      <c r="H19" s="377"/>
      <c r="I19" s="377"/>
    </row>
    <row r="20" spans="1:9" ht="15" customHeight="1">
      <c r="A20" s="377"/>
      <c r="B20" s="377"/>
      <c r="C20" s="377"/>
      <c r="D20" s="389"/>
      <c r="E20" s="377"/>
      <c r="F20" s="377"/>
      <c r="G20" s="377"/>
      <c r="H20" s="377"/>
      <c r="I20" s="377"/>
    </row>
    <row r="21" spans="1:9" ht="15" customHeight="1">
      <c r="A21" s="377"/>
      <c r="B21" s="377"/>
      <c r="C21" s="377"/>
      <c r="D21" s="389"/>
      <c r="E21" s="377"/>
      <c r="F21" s="377"/>
      <c r="G21" s="377"/>
      <c r="H21" s="377"/>
      <c r="I21" s="377"/>
    </row>
    <row r="22" spans="1:9" ht="15" customHeight="1"/>
    <row r="23" spans="1:9" ht="15" customHeight="1">
      <c r="A23" s="250" t="s">
        <v>287</v>
      </c>
      <c r="B23" s="249"/>
      <c r="C23" s="249"/>
      <c r="D23" s="249"/>
      <c r="E23" s="249"/>
      <c r="F23" s="249"/>
      <c r="G23" s="249"/>
      <c r="H23" s="249"/>
      <c r="I23" s="249"/>
    </row>
    <row r="24" spans="1:9" ht="15" customHeight="1">
      <c r="A24" s="388" t="s">
        <v>262</v>
      </c>
      <c r="B24" s="388"/>
      <c r="C24" s="388"/>
      <c r="D24" s="388" t="s">
        <v>261</v>
      </c>
      <c r="E24" s="388"/>
      <c r="F24" s="388"/>
      <c r="G24" s="388"/>
      <c r="H24" s="388" t="s">
        <v>260</v>
      </c>
      <c r="I24" s="388"/>
    </row>
    <row r="25" spans="1:9" ht="15" customHeight="1">
      <c r="A25" s="388"/>
      <c r="B25" s="388"/>
      <c r="C25" s="388"/>
      <c r="D25" s="247" t="s">
        <v>259</v>
      </c>
      <c r="E25" s="388" t="s">
        <v>258</v>
      </c>
      <c r="F25" s="388"/>
      <c r="G25" s="388"/>
      <c r="H25" s="388"/>
      <c r="I25" s="388"/>
    </row>
    <row r="26" spans="1:9" ht="15" customHeight="1">
      <c r="A26" s="378" t="s">
        <v>286</v>
      </c>
      <c r="B26" s="379"/>
      <c r="C26" s="380"/>
      <c r="D26" s="387" t="s">
        <v>273</v>
      </c>
      <c r="E26" s="365" t="s">
        <v>285</v>
      </c>
      <c r="F26" s="366"/>
      <c r="G26" s="367"/>
      <c r="H26" s="365" t="s">
        <v>284</v>
      </c>
      <c r="I26" s="367"/>
    </row>
    <row r="27" spans="1:9" ht="15" customHeight="1">
      <c r="A27" s="381"/>
      <c r="B27" s="382"/>
      <c r="C27" s="383"/>
      <c r="D27" s="387"/>
      <c r="E27" s="368"/>
      <c r="F27" s="369"/>
      <c r="G27" s="370"/>
      <c r="H27" s="368"/>
      <c r="I27" s="370"/>
    </row>
    <row r="28" spans="1:9" ht="15" customHeight="1">
      <c r="A28" s="381"/>
      <c r="B28" s="382"/>
      <c r="C28" s="383"/>
      <c r="D28" s="387"/>
      <c r="E28" s="368"/>
      <c r="F28" s="369"/>
      <c r="G28" s="370"/>
      <c r="H28" s="368"/>
      <c r="I28" s="370"/>
    </row>
    <row r="29" spans="1:9" ht="15" customHeight="1">
      <c r="A29" s="381"/>
      <c r="B29" s="382"/>
      <c r="C29" s="383"/>
      <c r="D29" s="387"/>
      <c r="E29" s="368"/>
      <c r="F29" s="369"/>
      <c r="G29" s="370"/>
      <c r="H29" s="368"/>
      <c r="I29" s="370"/>
    </row>
    <row r="30" spans="1:9" ht="15" customHeight="1">
      <c r="A30" s="381"/>
      <c r="B30" s="382"/>
      <c r="C30" s="383"/>
      <c r="D30" s="387"/>
      <c r="E30" s="368"/>
      <c r="F30" s="369"/>
      <c r="G30" s="370"/>
      <c r="H30" s="368"/>
      <c r="I30" s="370"/>
    </row>
    <row r="31" spans="1:9" ht="15" customHeight="1">
      <c r="A31" s="384"/>
      <c r="B31" s="385"/>
      <c r="C31" s="386"/>
      <c r="D31" s="387"/>
      <c r="E31" s="371"/>
      <c r="F31" s="372"/>
      <c r="G31" s="373"/>
      <c r="H31" s="371"/>
      <c r="I31" s="373"/>
    </row>
    <row r="32" spans="1:9" ht="15" customHeight="1">
      <c r="A32" s="364" t="s">
        <v>283</v>
      </c>
      <c r="B32" s="364"/>
      <c r="C32" s="364"/>
      <c r="D32" s="387"/>
      <c r="E32" s="376"/>
      <c r="F32" s="376"/>
      <c r="G32" s="376"/>
      <c r="H32" s="364" t="s">
        <v>282</v>
      </c>
      <c r="I32" s="364"/>
    </row>
    <row r="33" spans="1:9" ht="15" customHeight="1">
      <c r="A33" s="364"/>
      <c r="B33" s="364"/>
      <c r="C33" s="364"/>
      <c r="D33" s="387"/>
      <c r="E33" s="376"/>
      <c r="F33" s="376"/>
      <c r="G33" s="376"/>
      <c r="H33" s="364"/>
      <c r="I33" s="364"/>
    </row>
    <row r="34" spans="1:9" ht="15" customHeight="1">
      <c r="A34" s="364"/>
      <c r="B34" s="364"/>
      <c r="C34" s="364"/>
      <c r="D34" s="387"/>
      <c r="E34" s="376"/>
      <c r="F34" s="376"/>
      <c r="G34" s="376"/>
      <c r="H34" s="364"/>
      <c r="I34" s="364"/>
    </row>
    <row r="35" spans="1:9" ht="15" customHeight="1">
      <c r="A35" s="364"/>
      <c r="B35" s="364"/>
      <c r="C35" s="364"/>
      <c r="D35" s="387"/>
      <c r="E35" s="376"/>
      <c r="F35" s="376"/>
      <c r="G35" s="376"/>
      <c r="H35" s="364"/>
      <c r="I35" s="364"/>
    </row>
    <row r="36" spans="1:9" ht="15" customHeight="1">
      <c r="A36" s="376" t="s">
        <v>281</v>
      </c>
      <c r="B36" s="376"/>
      <c r="C36" s="376"/>
      <c r="D36" s="387"/>
      <c r="E36" s="376"/>
      <c r="F36" s="376"/>
      <c r="G36" s="376"/>
      <c r="H36" s="364" t="s">
        <v>280</v>
      </c>
      <c r="I36" s="364"/>
    </row>
    <row r="37" spans="1:9" ht="15" customHeight="1">
      <c r="A37" s="376"/>
      <c r="B37" s="376"/>
      <c r="C37" s="376"/>
      <c r="D37" s="387"/>
      <c r="E37" s="376"/>
      <c r="F37" s="376"/>
      <c r="G37" s="376"/>
      <c r="H37" s="364"/>
      <c r="I37" s="364"/>
    </row>
    <row r="38" spans="1:9" ht="15" customHeight="1">
      <c r="A38" s="376"/>
      <c r="B38" s="376"/>
      <c r="C38" s="376"/>
      <c r="D38" s="387"/>
      <c r="E38" s="376"/>
      <c r="F38" s="376"/>
      <c r="G38" s="376"/>
      <c r="H38" s="364"/>
      <c r="I38" s="364"/>
    </row>
    <row r="39" spans="1:9" ht="15" customHeight="1">
      <c r="A39" s="376"/>
      <c r="B39" s="376"/>
      <c r="C39" s="376"/>
      <c r="D39" s="387"/>
      <c r="E39" s="376"/>
      <c r="F39" s="376"/>
      <c r="G39" s="376"/>
      <c r="H39" s="364"/>
      <c r="I39" s="364"/>
    </row>
    <row r="40" spans="1:9" ht="15" customHeight="1">
      <c r="A40" s="375" t="s">
        <v>279</v>
      </c>
      <c r="B40" s="375"/>
      <c r="C40" s="375"/>
      <c r="D40" s="387"/>
      <c r="E40" s="377" t="s">
        <v>278</v>
      </c>
      <c r="F40" s="377"/>
      <c r="G40" s="377"/>
      <c r="H40" s="377" t="s">
        <v>277</v>
      </c>
      <c r="I40" s="377"/>
    </row>
    <row r="41" spans="1:9" ht="15" customHeight="1">
      <c r="A41" s="375"/>
      <c r="B41" s="375"/>
      <c r="C41" s="375"/>
      <c r="D41" s="387"/>
      <c r="E41" s="377"/>
      <c r="F41" s="377"/>
      <c r="G41" s="377"/>
      <c r="H41" s="377"/>
      <c r="I41" s="377"/>
    </row>
    <row r="42" spans="1:9" ht="15" customHeight="1">
      <c r="A42" s="375"/>
      <c r="B42" s="375"/>
      <c r="C42" s="375"/>
      <c r="D42" s="387"/>
      <c r="E42" s="377"/>
      <c r="F42" s="377"/>
      <c r="G42" s="377"/>
      <c r="H42" s="377"/>
      <c r="I42" s="377"/>
    </row>
    <row r="43" spans="1:9" ht="15" customHeight="1">
      <c r="A43" s="375"/>
      <c r="B43" s="375"/>
      <c r="C43" s="375"/>
      <c r="D43" s="387"/>
      <c r="E43" s="377"/>
      <c r="F43" s="377"/>
      <c r="G43" s="377"/>
      <c r="H43" s="377"/>
      <c r="I43" s="377"/>
    </row>
    <row r="44" spans="1:9" ht="15" customHeight="1">
      <c r="A44" s="375"/>
      <c r="B44" s="375"/>
      <c r="C44" s="375"/>
      <c r="D44" s="387"/>
      <c r="E44" s="377"/>
      <c r="F44" s="377"/>
      <c r="G44" s="377"/>
      <c r="H44" s="377"/>
      <c r="I44" s="377"/>
    </row>
    <row r="45" spans="1:9" ht="30" customHeight="1">
      <c r="A45" s="402" t="s">
        <v>276</v>
      </c>
      <c r="B45" s="402"/>
      <c r="C45" s="402"/>
      <c r="D45" s="402"/>
      <c r="E45" s="402"/>
      <c r="F45" s="402"/>
      <c r="G45" s="402"/>
      <c r="H45" s="402"/>
      <c r="I45" s="402"/>
    </row>
    <row r="46" spans="1:9" ht="15" customHeight="1">
      <c r="D46" s="249"/>
    </row>
    <row r="47" spans="1:9" ht="15" customHeight="1">
      <c r="A47" s="248" t="s">
        <v>275</v>
      </c>
    </row>
    <row r="48" spans="1:9" ht="15" customHeight="1">
      <c r="A48" s="388" t="s">
        <v>262</v>
      </c>
      <c r="B48" s="388"/>
      <c r="C48" s="388"/>
      <c r="D48" s="388" t="s">
        <v>261</v>
      </c>
      <c r="E48" s="388"/>
      <c r="F48" s="388"/>
      <c r="G48" s="388"/>
      <c r="H48" s="388" t="s">
        <v>260</v>
      </c>
      <c r="I48" s="388"/>
    </row>
    <row r="49" spans="1:9" ht="15" customHeight="1">
      <c r="A49" s="388"/>
      <c r="B49" s="388"/>
      <c r="C49" s="388"/>
      <c r="D49" s="247" t="s">
        <v>259</v>
      </c>
      <c r="E49" s="388" t="s">
        <v>258</v>
      </c>
      <c r="F49" s="388"/>
      <c r="G49" s="388"/>
      <c r="H49" s="388"/>
      <c r="I49" s="388"/>
    </row>
    <row r="50" spans="1:9" ht="15" customHeight="1">
      <c r="A50" s="377" t="s">
        <v>274</v>
      </c>
      <c r="B50" s="375"/>
      <c r="C50" s="375"/>
      <c r="D50" s="389" t="s">
        <v>273</v>
      </c>
      <c r="E50" s="377" t="s">
        <v>272</v>
      </c>
      <c r="F50" s="377"/>
      <c r="G50" s="377"/>
      <c r="H50" s="389"/>
      <c r="I50" s="389"/>
    </row>
    <row r="51" spans="1:9" ht="15" customHeight="1">
      <c r="A51" s="375"/>
      <c r="B51" s="375"/>
      <c r="C51" s="375"/>
      <c r="D51" s="389"/>
      <c r="E51" s="377"/>
      <c r="F51" s="377"/>
      <c r="G51" s="377"/>
      <c r="H51" s="389"/>
      <c r="I51" s="389"/>
    </row>
    <row r="52" spans="1:9" ht="15" customHeight="1">
      <c r="A52" s="375"/>
      <c r="B52" s="375"/>
      <c r="C52" s="375"/>
      <c r="D52" s="389"/>
      <c r="E52" s="377"/>
      <c r="F52" s="377"/>
      <c r="G52" s="377"/>
      <c r="H52" s="389"/>
      <c r="I52" s="389"/>
    </row>
    <row r="53" spans="1:9" ht="15" customHeight="1">
      <c r="A53" s="375"/>
      <c r="B53" s="375"/>
      <c r="C53" s="375"/>
      <c r="D53" s="389"/>
      <c r="E53" s="377"/>
      <c r="F53" s="377"/>
      <c r="G53" s="377"/>
      <c r="H53" s="389"/>
      <c r="I53" s="389"/>
    </row>
    <row r="54" spans="1:9" ht="15" customHeight="1">
      <c r="A54" s="375" t="s">
        <v>271</v>
      </c>
      <c r="B54" s="375"/>
      <c r="C54" s="375"/>
      <c r="D54" s="389"/>
      <c r="E54" s="377" t="s">
        <v>270</v>
      </c>
      <c r="F54" s="377"/>
      <c r="G54" s="377"/>
      <c r="H54" s="393"/>
      <c r="I54" s="393"/>
    </row>
    <row r="55" spans="1:9" ht="15" customHeight="1">
      <c r="A55" s="375"/>
      <c r="B55" s="375"/>
      <c r="C55" s="375"/>
      <c r="D55" s="389"/>
      <c r="E55" s="377"/>
      <c r="F55" s="377"/>
      <c r="G55" s="377"/>
      <c r="H55" s="393"/>
      <c r="I55" s="393"/>
    </row>
    <row r="56" spans="1:9" ht="15" customHeight="1">
      <c r="A56" s="375"/>
      <c r="B56" s="375"/>
      <c r="C56" s="375"/>
      <c r="D56" s="389"/>
      <c r="E56" s="377"/>
      <c r="F56" s="377"/>
      <c r="G56" s="377"/>
      <c r="H56" s="393"/>
      <c r="I56" s="393"/>
    </row>
    <row r="57" spans="1:9" ht="15" customHeight="1">
      <c r="A57" s="375" t="s">
        <v>269</v>
      </c>
      <c r="B57" s="375"/>
      <c r="C57" s="375"/>
      <c r="D57" s="389"/>
      <c r="E57" s="377" t="s">
        <v>268</v>
      </c>
      <c r="F57" s="377"/>
      <c r="G57" s="377"/>
      <c r="H57" s="374"/>
      <c r="I57" s="374"/>
    </row>
    <row r="58" spans="1:9" ht="15" customHeight="1">
      <c r="A58" s="375"/>
      <c r="B58" s="375"/>
      <c r="C58" s="375"/>
      <c r="D58" s="389"/>
      <c r="E58" s="377"/>
      <c r="F58" s="377"/>
      <c r="G58" s="377"/>
      <c r="H58" s="374"/>
      <c r="I58" s="374"/>
    </row>
    <row r="59" spans="1:9" ht="15" customHeight="1">
      <c r="A59" s="377" t="s">
        <v>267</v>
      </c>
      <c r="B59" s="377"/>
      <c r="C59" s="377"/>
      <c r="D59" s="389"/>
      <c r="E59" s="377" t="s">
        <v>266</v>
      </c>
      <c r="F59" s="377"/>
      <c r="G59" s="377"/>
      <c r="H59" s="374"/>
      <c r="I59" s="374"/>
    </row>
    <row r="60" spans="1:9" ht="15" customHeight="1">
      <c r="A60" s="377"/>
      <c r="B60" s="377"/>
      <c r="C60" s="377"/>
      <c r="D60" s="389"/>
      <c r="E60" s="377"/>
      <c r="F60" s="377"/>
      <c r="G60" s="377"/>
      <c r="H60" s="374"/>
      <c r="I60" s="374"/>
    </row>
    <row r="61" spans="1:9" ht="15" customHeight="1">
      <c r="A61" s="377" t="s">
        <v>265</v>
      </c>
      <c r="B61" s="377"/>
      <c r="C61" s="377"/>
      <c r="D61" s="389"/>
      <c r="E61" s="377" t="s">
        <v>264</v>
      </c>
      <c r="F61" s="377"/>
      <c r="G61" s="377"/>
      <c r="H61" s="394"/>
      <c r="I61" s="395"/>
    </row>
    <row r="62" spans="1:9" ht="15" customHeight="1">
      <c r="A62" s="377"/>
      <c r="B62" s="377"/>
      <c r="C62" s="377"/>
      <c r="D62" s="389"/>
      <c r="E62" s="377"/>
      <c r="F62" s="377"/>
      <c r="G62" s="377"/>
      <c r="H62" s="396"/>
      <c r="I62" s="397"/>
    </row>
    <row r="63" spans="1:9" ht="15" customHeight="1">
      <c r="A63" s="377"/>
      <c r="B63" s="377"/>
      <c r="C63" s="377"/>
      <c r="D63" s="389"/>
      <c r="E63" s="377"/>
      <c r="F63" s="377"/>
      <c r="G63" s="377"/>
      <c r="H63" s="398"/>
      <c r="I63" s="399"/>
    </row>
    <row r="64" spans="1:9" ht="15" customHeight="1"/>
    <row r="65" spans="1:9" ht="15" customHeight="1">
      <c r="A65" s="246" t="s">
        <v>263</v>
      </c>
      <c r="B65" s="245"/>
      <c r="C65" s="245"/>
      <c r="D65" s="245"/>
      <c r="E65" s="245"/>
      <c r="F65" s="245"/>
      <c r="G65" s="245"/>
      <c r="H65" s="245"/>
      <c r="I65" s="245"/>
    </row>
    <row r="66" spans="1:9" ht="15" customHeight="1">
      <c r="A66" s="400" t="s">
        <v>262</v>
      </c>
      <c r="B66" s="400"/>
      <c r="C66" s="400"/>
      <c r="D66" s="400" t="s">
        <v>261</v>
      </c>
      <c r="E66" s="400"/>
      <c r="F66" s="400"/>
      <c r="G66" s="400"/>
      <c r="H66" s="400" t="s">
        <v>260</v>
      </c>
      <c r="I66" s="400"/>
    </row>
    <row r="67" spans="1:9" ht="15" customHeight="1">
      <c r="A67" s="400"/>
      <c r="B67" s="400"/>
      <c r="C67" s="400"/>
      <c r="D67" s="244" t="s">
        <v>259</v>
      </c>
      <c r="E67" s="400" t="s">
        <v>258</v>
      </c>
      <c r="F67" s="400"/>
      <c r="G67" s="400"/>
      <c r="H67" s="400"/>
      <c r="I67" s="400"/>
    </row>
    <row r="68" spans="1:9" ht="15" customHeight="1">
      <c r="A68" s="375" t="s">
        <v>257</v>
      </c>
      <c r="B68" s="375"/>
      <c r="C68" s="375"/>
      <c r="D68" s="374" t="s">
        <v>256</v>
      </c>
      <c r="E68" s="401" t="s">
        <v>255</v>
      </c>
      <c r="F68" s="402"/>
      <c r="G68" s="403"/>
      <c r="H68" s="374"/>
      <c r="I68" s="374"/>
    </row>
    <row r="69" spans="1:9" ht="15" customHeight="1">
      <c r="A69" s="375"/>
      <c r="B69" s="375"/>
      <c r="C69" s="375"/>
      <c r="D69" s="374"/>
      <c r="E69" s="404"/>
      <c r="F69" s="405"/>
      <c r="G69" s="406"/>
      <c r="H69" s="374"/>
      <c r="I69" s="374"/>
    </row>
    <row r="70" spans="1:9" ht="15" customHeight="1">
      <c r="A70" s="375"/>
      <c r="B70" s="375"/>
      <c r="C70" s="375"/>
      <c r="D70" s="374"/>
      <c r="E70" s="404"/>
      <c r="F70" s="405"/>
      <c r="G70" s="406"/>
      <c r="H70" s="374"/>
      <c r="I70" s="374"/>
    </row>
    <row r="71" spans="1:9" ht="15" customHeight="1">
      <c r="A71" s="377" t="s">
        <v>254</v>
      </c>
      <c r="B71" s="375"/>
      <c r="C71" s="375"/>
      <c r="D71" s="374"/>
      <c r="E71" s="404"/>
      <c r="F71" s="405"/>
      <c r="G71" s="406"/>
      <c r="H71" s="410"/>
      <c r="I71" s="410"/>
    </row>
    <row r="72" spans="1:9" ht="15" customHeight="1">
      <c r="A72" s="375"/>
      <c r="B72" s="375"/>
      <c r="C72" s="375"/>
      <c r="D72" s="374"/>
      <c r="E72" s="404"/>
      <c r="F72" s="405"/>
      <c r="G72" s="406"/>
      <c r="H72" s="410"/>
      <c r="I72" s="410"/>
    </row>
    <row r="73" spans="1:9" ht="15" customHeight="1">
      <c r="A73" s="375"/>
      <c r="B73" s="375"/>
      <c r="C73" s="375"/>
      <c r="D73" s="374"/>
      <c r="E73" s="407"/>
      <c r="F73" s="408"/>
      <c r="G73" s="409"/>
      <c r="H73" s="410"/>
      <c r="I73" s="410"/>
    </row>
    <row r="74" spans="1:9" ht="15" customHeight="1">
      <c r="A74" s="243"/>
      <c r="B74" s="243"/>
      <c r="C74" s="243"/>
      <c r="D74" s="242"/>
      <c r="E74" s="241"/>
      <c r="F74" s="241"/>
      <c r="G74" s="241"/>
      <c r="H74" s="240"/>
      <c r="I74" s="240"/>
    </row>
    <row r="75" spans="1:9" ht="15" customHeight="1">
      <c r="H75" s="240"/>
      <c r="I75" s="240"/>
    </row>
    <row r="76" spans="1:9">
      <c r="H76" s="240"/>
      <c r="I76" s="240"/>
    </row>
  </sheetData>
  <mergeCells count="66">
    <mergeCell ref="A68:C70"/>
    <mergeCell ref="D68:D73"/>
    <mergeCell ref="E68:G73"/>
    <mergeCell ref="H68:I70"/>
    <mergeCell ref="A71:C73"/>
    <mergeCell ref="H71:I73"/>
    <mergeCell ref="E59:G60"/>
    <mergeCell ref="H59:I60"/>
    <mergeCell ref="A10:C14"/>
    <mergeCell ref="E10:G14"/>
    <mergeCell ref="H10:I14"/>
    <mergeCell ref="A45:I45"/>
    <mergeCell ref="D50:D63"/>
    <mergeCell ref="E61:G63"/>
    <mergeCell ref="E54:G56"/>
    <mergeCell ref="A54:C56"/>
    <mergeCell ref="A50:C53"/>
    <mergeCell ref="A59:C60"/>
    <mergeCell ref="H61:I63"/>
    <mergeCell ref="A66:C67"/>
    <mergeCell ref="D66:G66"/>
    <mergeCell ref="H66:I67"/>
    <mergeCell ref="E67:G67"/>
    <mergeCell ref="A61:C63"/>
    <mergeCell ref="A48:C49"/>
    <mergeCell ref="D48:G48"/>
    <mergeCell ref="H48:I49"/>
    <mergeCell ref="E50:G53"/>
    <mergeCell ref="E57:G58"/>
    <mergeCell ref="A57:C58"/>
    <mergeCell ref="H50:I53"/>
    <mergeCell ref="H54:I56"/>
    <mergeCell ref="E49:G49"/>
    <mergeCell ref="H57:I58"/>
    <mergeCell ref="A36:C39"/>
    <mergeCell ref="A1:I1"/>
    <mergeCell ref="A3:I5"/>
    <mergeCell ref="A8:C9"/>
    <mergeCell ref="D8:G8"/>
    <mergeCell ref="H8:I9"/>
    <mergeCell ref="E9:G9"/>
    <mergeCell ref="H17:I21"/>
    <mergeCell ref="E17:G21"/>
    <mergeCell ref="H36:I39"/>
    <mergeCell ref="E36:G39"/>
    <mergeCell ref="H40:I44"/>
    <mergeCell ref="A15:C15"/>
    <mergeCell ref="H15:I15"/>
    <mergeCell ref="A26:C31"/>
    <mergeCell ref="H26:I31"/>
    <mergeCell ref="A17:C21"/>
    <mergeCell ref="E40:G44"/>
    <mergeCell ref="A40:C44"/>
    <mergeCell ref="D26:D44"/>
    <mergeCell ref="E32:G35"/>
    <mergeCell ref="A24:C25"/>
    <mergeCell ref="D24:G24"/>
    <mergeCell ref="H24:I25"/>
    <mergeCell ref="E25:G25"/>
    <mergeCell ref="D10:D21"/>
    <mergeCell ref="A32:C35"/>
    <mergeCell ref="E26:G31"/>
    <mergeCell ref="H16:I16"/>
    <mergeCell ref="E15:G16"/>
    <mergeCell ref="H32:I35"/>
    <mergeCell ref="A16:C16"/>
  </mergeCells>
  <phoneticPr fontId="2"/>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O8" sqref="AO8"/>
    </sheetView>
  </sheetViews>
  <sheetFormatPr defaultColWidth="2.625" defaultRowHeight="20.100000000000001" customHeight="1"/>
  <cols>
    <col min="1" max="18" width="2.875" style="252" customWidth="1"/>
    <col min="19" max="35" width="2.625" style="252" customWidth="1"/>
    <col min="36" max="37" width="2.875" style="252" customWidth="1"/>
    <col min="38" max="16384" width="2.625" style="252"/>
  </cols>
  <sheetData>
    <row r="1" spans="1:73" ht="14.25" customHeight="1">
      <c r="A1" s="301" t="s">
        <v>343</v>
      </c>
      <c r="B1" s="294"/>
      <c r="C1" s="294"/>
      <c r="D1" s="294"/>
      <c r="E1" s="294"/>
      <c r="F1" s="294"/>
      <c r="G1" s="294"/>
      <c r="H1" s="294"/>
      <c r="I1" s="294"/>
      <c r="J1" s="294"/>
      <c r="K1" s="294"/>
      <c r="L1" s="294"/>
      <c r="M1" s="294"/>
      <c r="N1" s="294"/>
      <c r="O1" s="300"/>
      <c r="P1" s="294"/>
      <c r="Q1" s="294"/>
      <c r="R1" s="294"/>
      <c r="S1" s="294"/>
      <c r="T1" s="294"/>
      <c r="U1" s="294"/>
      <c r="V1" s="294"/>
      <c r="W1" s="294"/>
      <c r="X1" s="293"/>
      <c r="Y1" s="293"/>
      <c r="Z1" s="293"/>
      <c r="AA1" s="293"/>
      <c r="AB1" s="293"/>
      <c r="AC1" s="293"/>
      <c r="AD1" s="293"/>
      <c r="AE1" s="293"/>
      <c r="AF1" s="293"/>
      <c r="AG1" s="294"/>
      <c r="AH1" s="294"/>
      <c r="AI1" s="294"/>
      <c r="AN1" s="253"/>
      <c r="AO1" s="253"/>
      <c r="AP1" s="253"/>
      <c r="AQ1" s="253"/>
      <c r="AR1" s="253"/>
      <c r="AS1" s="253"/>
      <c r="AT1" s="253"/>
      <c r="AU1" s="253"/>
      <c r="AV1" s="253"/>
      <c r="AW1" s="253"/>
      <c r="AX1" s="253"/>
      <c r="AY1" s="253"/>
      <c r="AZ1" s="253"/>
      <c r="BA1" s="253"/>
      <c r="BB1" s="253"/>
      <c r="BC1" s="253"/>
      <c r="BD1" s="253"/>
      <c r="BE1" s="253"/>
      <c r="BF1" s="253"/>
      <c r="BG1" s="253"/>
      <c r="BH1" s="253"/>
      <c r="BI1" s="253"/>
      <c r="BJ1" s="293"/>
      <c r="BK1" s="293"/>
      <c r="BL1" s="293"/>
      <c r="BM1" s="293"/>
      <c r="BN1" s="293"/>
      <c r="BO1" s="293"/>
      <c r="BP1" s="293"/>
      <c r="BQ1" s="293"/>
      <c r="BR1" s="293"/>
      <c r="BS1" s="253"/>
      <c r="BT1" s="253"/>
      <c r="BU1" s="253"/>
    </row>
    <row r="2" spans="1:73"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3"/>
      <c r="Y2" s="293"/>
      <c r="Z2" s="293"/>
      <c r="AA2" s="293"/>
      <c r="AB2" s="293"/>
      <c r="AC2" s="293"/>
      <c r="AD2" s="293"/>
      <c r="AE2" s="293"/>
      <c r="AF2" s="293"/>
      <c r="AG2" s="294"/>
      <c r="AH2" s="294"/>
      <c r="AI2" s="294"/>
      <c r="AN2" s="253"/>
      <c r="AO2" s="253"/>
      <c r="AP2" s="253"/>
      <c r="AQ2" s="253"/>
      <c r="AR2" s="253"/>
      <c r="AS2" s="253"/>
      <c r="AT2" s="253"/>
      <c r="AU2" s="253"/>
      <c r="AV2" s="253"/>
      <c r="AW2" s="253"/>
      <c r="AX2" s="253"/>
      <c r="AY2" s="253"/>
      <c r="AZ2" s="253"/>
      <c r="BA2" s="253"/>
      <c r="BB2" s="253"/>
      <c r="BC2" s="253"/>
      <c r="BD2" s="253"/>
      <c r="BE2" s="253"/>
      <c r="BF2" s="253"/>
      <c r="BG2" s="253"/>
      <c r="BH2" s="253"/>
      <c r="BI2" s="253"/>
      <c r="BJ2" s="293"/>
      <c r="BK2" s="293"/>
      <c r="BL2" s="293"/>
      <c r="BM2" s="293"/>
      <c r="BN2" s="293"/>
      <c r="BO2" s="293"/>
      <c r="BP2" s="293"/>
      <c r="BQ2" s="293"/>
      <c r="BR2" s="293"/>
      <c r="BS2" s="253"/>
      <c r="BT2" s="253"/>
      <c r="BU2" s="253"/>
    </row>
    <row r="3" spans="1:73" ht="14.25" customHeight="1">
      <c r="A3" s="294"/>
      <c r="B3" s="294"/>
      <c r="C3" s="294"/>
      <c r="D3" s="294"/>
      <c r="E3" s="294"/>
      <c r="F3" s="294"/>
      <c r="G3" s="294"/>
      <c r="H3" s="294"/>
      <c r="I3" s="294"/>
      <c r="J3" s="294"/>
      <c r="K3" s="294"/>
      <c r="L3" s="294"/>
      <c r="M3" s="294"/>
      <c r="N3" s="294"/>
      <c r="O3" s="294"/>
      <c r="P3" s="294"/>
      <c r="Q3" s="294"/>
      <c r="R3" s="294"/>
      <c r="S3" s="294"/>
      <c r="T3" s="294"/>
      <c r="U3" s="294"/>
      <c r="V3" s="294"/>
      <c r="W3" s="292"/>
      <c r="X3" s="292"/>
      <c r="Y3" s="292"/>
      <c r="Z3" s="292"/>
      <c r="AA3" s="292"/>
      <c r="AB3" s="292"/>
      <c r="AC3" s="292"/>
      <c r="AD3" s="292"/>
      <c r="AE3" s="292"/>
      <c r="AF3" s="292"/>
      <c r="AG3" s="292"/>
      <c r="AH3" s="292"/>
      <c r="AI3" s="292"/>
      <c r="AJ3" s="292"/>
      <c r="AK3" s="292"/>
      <c r="AN3" s="253"/>
      <c r="AO3" s="253"/>
      <c r="AP3" s="253"/>
      <c r="AQ3" s="253"/>
      <c r="AR3" s="253"/>
      <c r="AS3" s="253"/>
      <c r="AT3" s="253"/>
      <c r="AU3" s="253"/>
      <c r="AV3" s="253"/>
      <c r="AW3" s="253"/>
      <c r="AX3" s="253"/>
      <c r="AY3" s="253"/>
      <c r="AZ3" s="253"/>
      <c r="BA3" s="253"/>
      <c r="BB3" s="253"/>
      <c r="BC3" s="253"/>
      <c r="BD3" s="253"/>
      <c r="BE3" s="253"/>
      <c r="BF3" s="253"/>
      <c r="BG3" s="253"/>
      <c r="BH3" s="253"/>
      <c r="BI3" s="285"/>
      <c r="BJ3" s="285"/>
      <c r="BK3" s="285"/>
      <c r="BM3" s="292"/>
      <c r="BN3" s="292"/>
      <c r="BO3" s="292"/>
      <c r="BP3" s="292"/>
      <c r="BQ3" s="292"/>
      <c r="BR3" s="292"/>
      <c r="BS3" s="292"/>
      <c r="BT3" s="292"/>
      <c r="BU3" s="292"/>
    </row>
    <row r="4" spans="1:73" ht="14.25" customHeight="1">
      <c r="A4" s="294"/>
      <c r="B4" s="294"/>
      <c r="C4" s="294"/>
      <c r="D4" s="294"/>
      <c r="E4" s="294"/>
      <c r="F4" s="294"/>
      <c r="H4" s="294"/>
      <c r="I4" s="294"/>
      <c r="M4" s="294"/>
      <c r="N4" s="294"/>
      <c r="O4" s="294" t="s">
        <v>342</v>
      </c>
      <c r="P4" s="294"/>
      <c r="Q4" s="294"/>
      <c r="R4" s="294"/>
      <c r="S4" s="294"/>
      <c r="T4" s="294"/>
      <c r="U4" s="294"/>
      <c r="V4" s="294"/>
      <c r="W4" s="292"/>
      <c r="X4" s="292"/>
      <c r="Y4" s="292"/>
      <c r="Z4" s="292"/>
      <c r="AA4" s="292"/>
      <c r="AB4" s="292"/>
      <c r="AC4" s="292"/>
      <c r="AD4" s="292"/>
      <c r="AE4" s="292"/>
      <c r="AF4" s="292"/>
      <c r="AG4" s="292"/>
      <c r="AH4" s="292"/>
      <c r="AI4" s="292"/>
      <c r="AJ4" s="292"/>
      <c r="AK4" s="292"/>
      <c r="AN4" s="253"/>
      <c r="AO4" s="253"/>
      <c r="AP4" s="253"/>
      <c r="AQ4" s="253"/>
      <c r="AR4" s="253"/>
      <c r="AS4" s="253"/>
      <c r="AT4" s="253"/>
      <c r="AU4" s="253"/>
      <c r="AV4" s="253"/>
      <c r="AW4" s="253"/>
      <c r="AX4" s="253"/>
      <c r="AY4" s="253"/>
      <c r="AZ4" s="253"/>
      <c r="BA4" s="253"/>
      <c r="BB4" s="253"/>
      <c r="BC4" s="253"/>
      <c r="BD4" s="253"/>
      <c r="BE4" s="253"/>
      <c r="BF4" s="253"/>
      <c r="BG4" s="253"/>
      <c r="BH4" s="253"/>
      <c r="BI4" s="285"/>
      <c r="BJ4" s="285"/>
      <c r="BK4" s="285"/>
      <c r="BM4" s="292"/>
      <c r="BN4" s="292"/>
      <c r="BO4" s="292"/>
      <c r="BP4" s="292"/>
      <c r="BQ4" s="292"/>
      <c r="BR4" s="292"/>
      <c r="BS4" s="292"/>
      <c r="BT4" s="292"/>
      <c r="BU4" s="292"/>
    </row>
    <row r="5" spans="1:73" ht="14.25"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93"/>
      <c r="BO5" s="293"/>
      <c r="BP5" s="293"/>
      <c r="BQ5" s="293"/>
      <c r="BR5" s="293"/>
      <c r="BS5" s="293"/>
      <c r="BT5" s="293"/>
      <c r="BU5" s="293"/>
    </row>
    <row r="6" spans="1:73" ht="14.25" customHeight="1">
      <c r="A6" s="294"/>
      <c r="B6" s="294"/>
      <c r="C6" s="294"/>
      <c r="D6" s="294"/>
      <c r="E6" s="294"/>
      <c r="F6" s="293"/>
      <c r="G6" s="293"/>
      <c r="H6" s="293"/>
      <c r="I6" s="293"/>
      <c r="J6" s="293"/>
      <c r="K6" s="293"/>
      <c r="L6" s="293"/>
      <c r="M6" s="293"/>
      <c r="N6" s="293"/>
      <c r="O6" s="293"/>
      <c r="P6" s="293"/>
      <c r="Q6" s="293"/>
      <c r="R6" s="293"/>
      <c r="S6" s="293"/>
      <c r="T6" s="294"/>
      <c r="U6" s="294"/>
      <c r="V6" s="294"/>
      <c r="W6" s="294"/>
      <c r="X6" s="294"/>
      <c r="Y6" s="294"/>
      <c r="Z6" s="294"/>
      <c r="AA6" s="294"/>
      <c r="AB6" s="294"/>
      <c r="AC6" s="294"/>
      <c r="AD6" s="294"/>
      <c r="AE6" s="294"/>
      <c r="AF6" s="294"/>
      <c r="AG6" s="294"/>
      <c r="AH6" s="294"/>
      <c r="AI6" s="294"/>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93"/>
      <c r="BO6" s="293"/>
      <c r="BP6" s="293"/>
      <c r="BQ6" s="293"/>
      <c r="BR6" s="293"/>
      <c r="BS6" s="293"/>
      <c r="BT6" s="293"/>
      <c r="BU6" s="293"/>
    </row>
    <row r="7" spans="1:73" ht="14.25" customHeight="1">
      <c r="A7" s="294"/>
      <c r="B7" s="293"/>
      <c r="C7" s="293"/>
      <c r="D7" s="294"/>
      <c r="E7" s="293"/>
      <c r="F7" s="293"/>
      <c r="G7" s="293"/>
      <c r="H7" s="293"/>
      <c r="I7" s="293"/>
      <c r="J7" s="293"/>
      <c r="K7" s="293"/>
      <c r="L7" s="293"/>
      <c r="M7" s="294"/>
      <c r="N7" s="294"/>
      <c r="O7" s="294"/>
      <c r="P7" s="294"/>
      <c r="Q7" s="294"/>
      <c r="R7" s="294"/>
      <c r="S7" s="294"/>
      <c r="T7" s="294"/>
      <c r="U7" s="294"/>
      <c r="V7" s="294"/>
      <c r="W7" s="294"/>
      <c r="X7" s="294"/>
      <c r="Y7" s="294"/>
      <c r="Z7" s="434"/>
      <c r="AA7" s="434"/>
      <c r="AB7" s="434"/>
      <c r="AC7" s="299" t="s">
        <v>341</v>
      </c>
      <c r="AD7" s="434"/>
      <c r="AE7" s="434"/>
      <c r="AF7" s="299" t="s">
        <v>340</v>
      </c>
      <c r="AG7" s="434"/>
      <c r="AH7" s="434"/>
      <c r="AI7" s="299" t="s">
        <v>339</v>
      </c>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93"/>
      <c r="BO7" s="293"/>
      <c r="BP7" s="293"/>
      <c r="BQ7" s="293"/>
      <c r="BR7" s="293"/>
      <c r="BS7" s="293"/>
      <c r="BT7" s="293"/>
      <c r="BU7" s="293"/>
    </row>
    <row r="8" spans="1:73" ht="14.25" customHeight="1">
      <c r="A8" s="294"/>
      <c r="B8" s="293"/>
      <c r="C8" s="293"/>
      <c r="D8" s="293"/>
      <c r="E8" s="293"/>
      <c r="F8" s="293"/>
      <c r="G8" s="293" t="s">
        <v>338</v>
      </c>
      <c r="H8" s="293"/>
      <c r="I8" s="293"/>
      <c r="J8" s="293"/>
      <c r="K8" s="293"/>
      <c r="L8" s="293"/>
      <c r="M8" s="294"/>
      <c r="N8" s="294"/>
      <c r="O8" s="294"/>
      <c r="P8" s="294"/>
      <c r="Q8" s="294"/>
      <c r="R8" s="294"/>
      <c r="S8" s="294"/>
      <c r="T8" s="294"/>
      <c r="U8" s="294"/>
      <c r="V8" s="294"/>
      <c r="W8" s="294"/>
      <c r="X8" s="294"/>
      <c r="Y8" s="294"/>
      <c r="Z8" s="294"/>
      <c r="AA8" s="294"/>
      <c r="AB8" s="294"/>
      <c r="AC8" s="294"/>
      <c r="AD8" s="294"/>
      <c r="AE8" s="294"/>
      <c r="AF8" s="294"/>
      <c r="AG8" s="294"/>
      <c r="AH8" s="294"/>
      <c r="AI8" s="294"/>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93"/>
      <c r="BO8" s="293"/>
      <c r="BP8" s="293"/>
      <c r="BQ8" s="293"/>
      <c r="BR8" s="293"/>
      <c r="BS8" s="293"/>
      <c r="BT8" s="293"/>
      <c r="BU8" s="293"/>
    </row>
    <row r="9" spans="1:73" ht="18" customHeight="1">
      <c r="A9" s="437"/>
      <c r="B9" s="437"/>
      <c r="C9" s="437"/>
      <c r="D9" s="437"/>
      <c r="E9" s="294"/>
      <c r="F9" s="298"/>
      <c r="G9" s="293"/>
      <c r="H9" s="293"/>
      <c r="I9" s="297" t="s">
        <v>337</v>
      </c>
      <c r="J9" s="296"/>
      <c r="K9" s="293"/>
      <c r="L9" s="293"/>
      <c r="M9" s="294"/>
      <c r="N9" s="294"/>
      <c r="O9" s="294"/>
      <c r="P9" s="294"/>
      <c r="Q9" s="294"/>
      <c r="R9" s="436" t="s">
        <v>330</v>
      </c>
      <c r="S9" s="436"/>
      <c r="T9" s="436"/>
      <c r="U9" s="436"/>
      <c r="V9" s="435"/>
      <c r="W9" s="435"/>
      <c r="X9" s="435"/>
      <c r="Y9" s="435"/>
      <c r="Z9" s="435"/>
      <c r="AA9" s="435"/>
      <c r="AB9" s="435"/>
      <c r="AC9" s="435"/>
      <c r="AD9" s="435"/>
      <c r="AE9" s="435"/>
      <c r="AF9" s="435"/>
      <c r="AG9" s="435"/>
      <c r="AH9" s="435"/>
      <c r="AI9" s="435"/>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93"/>
      <c r="BO9" s="293"/>
      <c r="BP9" s="293"/>
      <c r="BQ9" s="293"/>
      <c r="BR9" s="293"/>
      <c r="BS9" s="293"/>
      <c r="BT9" s="293"/>
      <c r="BU9" s="293"/>
    </row>
    <row r="10" spans="1:73" ht="18" customHeight="1">
      <c r="A10" s="294"/>
      <c r="B10" s="293"/>
      <c r="C10" s="293"/>
      <c r="D10" s="293"/>
      <c r="E10" s="293"/>
      <c r="F10" s="293"/>
      <c r="G10" s="293"/>
      <c r="H10" s="293"/>
      <c r="I10" s="293"/>
      <c r="J10" s="293"/>
      <c r="K10" s="293"/>
      <c r="L10" s="293"/>
      <c r="M10" s="294"/>
      <c r="N10" s="294"/>
      <c r="P10" s="294"/>
      <c r="Q10" s="294"/>
      <c r="R10" s="436"/>
      <c r="S10" s="436"/>
      <c r="T10" s="436"/>
      <c r="U10" s="436"/>
      <c r="V10" s="435"/>
      <c r="W10" s="435"/>
      <c r="X10" s="435"/>
      <c r="Y10" s="435"/>
      <c r="Z10" s="435"/>
      <c r="AA10" s="435"/>
      <c r="AB10" s="435"/>
      <c r="AC10" s="435"/>
      <c r="AD10" s="435"/>
      <c r="AE10" s="435"/>
      <c r="AF10" s="435"/>
      <c r="AG10" s="435"/>
      <c r="AH10" s="435"/>
      <c r="AI10" s="435"/>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93"/>
      <c r="BO10" s="293"/>
      <c r="BP10" s="293"/>
      <c r="BQ10" s="293"/>
      <c r="BR10" s="293"/>
      <c r="BS10" s="293"/>
      <c r="BT10" s="293"/>
      <c r="BU10" s="293"/>
    </row>
    <row r="11" spans="1:73" ht="18" customHeight="1">
      <c r="A11" s="294"/>
      <c r="B11" s="293"/>
      <c r="C11" s="293"/>
      <c r="D11" s="293"/>
      <c r="E11" s="293"/>
      <c r="F11" s="293"/>
      <c r="G11" s="293"/>
      <c r="H11" s="293"/>
      <c r="I11" s="293"/>
      <c r="J11" s="293"/>
      <c r="K11" s="293"/>
      <c r="L11" s="293"/>
      <c r="M11" s="294"/>
      <c r="N11" s="295" t="s">
        <v>336</v>
      </c>
      <c r="O11" s="294"/>
      <c r="P11" s="294"/>
      <c r="Q11" s="294"/>
      <c r="R11" s="436" t="s">
        <v>331</v>
      </c>
      <c r="S11" s="436"/>
      <c r="T11" s="436"/>
      <c r="U11" s="436"/>
      <c r="V11" s="435"/>
      <c r="W11" s="435"/>
      <c r="X11" s="435"/>
      <c r="Y11" s="435"/>
      <c r="Z11" s="435"/>
      <c r="AA11" s="435"/>
      <c r="AB11" s="435"/>
      <c r="AC11" s="435"/>
      <c r="AD11" s="435"/>
      <c r="AE11" s="435"/>
      <c r="AF11" s="435"/>
      <c r="AG11" s="435"/>
      <c r="AH11" s="435"/>
      <c r="AI11" s="435"/>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93"/>
      <c r="BO11" s="293"/>
      <c r="BP11" s="293"/>
      <c r="BQ11" s="293"/>
      <c r="BR11" s="293"/>
      <c r="BS11" s="293"/>
      <c r="BT11" s="293"/>
      <c r="BU11" s="293"/>
    </row>
    <row r="12" spans="1:73" ht="18" customHeight="1">
      <c r="A12" s="294"/>
      <c r="B12" s="293"/>
      <c r="C12" s="293"/>
      <c r="D12" s="293"/>
      <c r="E12" s="293"/>
      <c r="F12" s="293"/>
      <c r="G12" s="293"/>
      <c r="H12" s="293"/>
      <c r="I12" s="293"/>
      <c r="J12" s="293"/>
      <c r="K12" s="293"/>
      <c r="L12" s="293"/>
      <c r="M12" s="294"/>
      <c r="N12" s="294"/>
      <c r="O12" s="294"/>
      <c r="P12" s="294"/>
      <c r="Q12" s="294"/>
      <c r="R12" s="436"/>
      <c r="S12" s="436"/>
      <c r="T12" s="436"/>
      <c r="U12" s="436"/>
      <c r="V12" s="435"/>
      <c r="W12" s="435"/>
      <c r="X12" s="435"/>
      <c r="Y12" s="435"/>
      <c r="Z12" s="435"/>
      <c r="AA12" s="435"/>
      <c r="AB12" s="435"/>
      <c r="AC12" s="435"/>
      <c r="AD12" s="435"/>
      <c r="AE12" s="435"/>
      <c r="AF12" s="435"/>
      <c r="AG12" s="435"/>
      <c r="AH12" s="435"/>
      <c r="AI12" s="435"/>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93"/>
      <c r="BO12" s="293"/>
      <c r="BP12" s="293"/>
      <c r="BQ12" s="293"/>
      <c r="BR12" s="293"/>
      <c r="BS12" s="293"/>
      <c r="BT12" s="293"/>
      <c r="BU12" s="293"/>
    </row>
    <row r="13" spans="1:73" ht="18" customHeight="1">
      <c r="A13" s="294"/>
      <c r="B13" s="293"/>
      <c r="C13" s="293"/>
      <c r="D13" s="293"/>
      <c r="E13" s="293"/>
      <c r="F13" s="293"/>
      <c r="G13" s="293"/>
      <c r="H13" s="293"/>
      <c r="I13" s="293"/>
      <c r="J13" s="293"/>
      <c r="K13" s="293"/>
      <c r="L13" s="293"/>
      <c r="M13" s="294"/>
      <c r="N13" s="294"/>
      <c r="O13" s="294"/>
      <c r="P13" s="294"/>
      <c r="Q13" s="294"/>
      <c r="R13" s="436" t="s">
        <v>335</v>
      </c>
      <c r="S13" s="436"/>
      <c r="T13" s="436"/>
      <c r="U13" s="436"/>
      <c r="V13" s="436"/>
      <c r="W13" s="436"/>
      <c r="X13" s="436"/>
      <c r="Y13" s="435"/>
      <c r="Z13" s="435"/>
      <c r="AA13" s="435"/>
      <c r="AB13" s="435"/>
      <c r="AC13" s="435"/>
      <c r="AD13" s="435"/>
      <c r="AE13" s="435"/>
      <c r="AF13" s="435"/>
      <c r="AG13" s="435"/>
      <c r="AH13" s="435"/>
      <c r="AI13" s="435"/>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93"/>
      <c r="BO13" s="293"/>
      <c r="BP13" s="293"/>
      <c r="BQ13" s="293"/>
      <c r="BR13" s="293"/>
      <c r="BS13" s="293"/>
      <c r="BT13" s="293"/>
      <c r="BU13" s="293"/>
    </row>
    <row r="14" spans="1:73" ht="18" customHeight="1">
      <c r="A14" s="294"/>
      <c r="B14" s="293"/>
      <c r="C14" s="293"/>
      <c r="D14" s="293"/>
      <c r="E14" s="293"/>
      <c r="F14" s="293"/>
      <c r="G14" s="293"/>
      <c r="H14" s="293"/>
      <c r="I14" s="293"/>
      <c r="J14" s="293"/>
      <c r="K14" s="293"/>
      <c r="L14" s="293"/>
      <c r="M14" s="294"/>
      <c r="N14" s="294"/>
      <c r="O14" s="294"/>
      <c r="P14" s="294"/>
      <c r="Q14" s="294"/>
      <c r="R14" s="436"/>
      <c r="S14" s="436"/>
      <c r="T14" s="436"/>
      <c r="U14" s="436"/>
      <c r="V14" s="436"/>
      <c r="W14" s="436"/>
      <c r="X14" s="436"/>
      <c r="Y14" s="435"/>
      <c r="Z14" s="435"/>
      <c r="AA14" s="435"/>
      <c r="AB14" s="435"/>
      <c r="AC14" s="435"/>
      <c r="AD14" s="435"/>
      <c r="AE14" s="435"/>
      <c r="AF14" s="435"/>
      <c r="AG14" s="435"/>
      <c r="AH14" s="435"/>
      <c r="AI14" s="435"/>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93"/>
      <c r="BO14" s="293"/>
      <c r="BP14" s="293"/>
      <c r="BQ14" s="293"/>
      <c r="BR14" s="293"/>
      <c r="BS14" s="293"/>
      <c r="BT14" s="293"/>
      <c r="BU14" s="293"/>
    </row>
    <row r="15" spans="1:73" ht="14.25" customHeight="1">
      <c r="A15" s="294"/>
      <c r="B15" s="293"/>
      <c r="C15" s="293"/>
      <c r="D15" s="293"/>
      <c r="E15" s="293"/>
      <c r="F15" s="293"/>
      <c r="G15" s="293"/>
      <c r="H15" s="293"/>
      <c r="I15" s="293"/>
      <c r="J15" s="293"/>
      <c r="K15" s="293"/>
      <c r="L15" s="293"/>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93"/>
      <c r="BO15" s="293"/>
      <c r="BP15" s="293"/>
      <c r="BQ15" s="293"/>
      <c r="BR15" s="293"/>
      <c r="BS15" s="293"/>
      <c r="BT15" s="293"/>
      <c r="BU15" s="293"/>
    </row>
    <row r="16" spans="1:73" ht="14.25" customHeight="1">
      <c r="B16" s="294"/>
      <c r="C16" s="294"/>
      <c r="D16" s="294" t="s">
        <v>334</v>
      </c>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93"/>
      <c r="BO16" s="293"/>
      <c r="BP16" s="293"/>
      <c r="BQ16" s="293"/>
      <c r="BR16" s="293"/>
      <c r="BS16" s="293"/>
      <c r="BT16" s="293"/>
      <c r="BU16" s="293"/>
    </row>
    <row r="17" spans="1:73" ht="14.25" customHeight="1">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93"/>
      <c r="BO17" s="293"/>
      <c r="BP17" s="293"/>
      <c r="BQ17" s="293"/>
      <c r="BR17" s="293"/>
      <c r="BS17" s="293"/>
      <c r="BT17" s="293"/>
      <c r="BU17" s="293"/>
    </row>
    <row r="18" spans="1:73" s="253" customFormat="1" ht="19.7" customHeight="1">
      <c r="A18" s="293"/>
      <c r="B18" s="293"/>
      <c r="C18" s="293"/>
      <c r="D18" s="293"/>
      <c r="E18" s="293"/>
      <c r="F18" s="293"/>
      <c r="G18" s="293"/>
      <c r="H18" s="292"/>
      <c r="I18" s="292"/>
      <c r="J18" s="292"/>
      <c r="K18" s="292"/>
      <c r="L18" s="292"/>
      <c r="M18" s="292"/>
      <c r="N18" s="292"/>
      <c r="O18" s="292"/>
      <c r="P18" s="292"/>
      <c r="Q18" s="292"/>
      <c r="R18" s="292"/>
      <c r="S18" s="459" t="s">
        <v>333</v>
      </c>
      <c r="T18" s="460"/>
      <c r="U18" s="460"/>
      <c r="V18" s="460"/>
      <c r="W18" s="460"/>
      <c r="X18" s="460"/>
      <c r="Y18" s="461"/>
      <c r="Z18" s="291"/>
      <c r="AA18" s="288"/>
      <c r="AB18" s="290"/>
      <c r="AC18" s="289"/>
      <c r="AD18" s="288"/>
      <c r="AE18" s="288"/>
      <c r="AF18" s="288"/>
      <c r="AG18" s="288"/>
      <c r="AH18" s="288"/>
      <c r="AI18" s="287"/>
      <c r="AJ18" s="285"/>
      <c r="AK18" s="285"/>
      <c r="AN18" s="255"/>
      <c r="AO18" s="255"/>
      <c r="AP18" s="255"/>
      <c r="AQ18" s="255"/>
      <c r="AR18" s="255"/>
      <c r="AS18" s="255"/>
      <c r="AT18" s="25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row>
    <row r="19" spans="1:73" s="253" customFormat="1" ht="14.25" customHeight="1">
      <c r="A19" s="411" t="s">
        <v>332</v>
      </c>
      <c r="B19" s="429"/>
      <c r="C19" s="429"/>
      <c r="D19" s="429"/>
      <c r="E19" s="429"/>
      <c r="F19" s="429"/>
      <c r="G19" s="429"/>
      <c r="H19" s="429"/>
      <c r="I19" s="429"/>
      <c r="J19" s="429"/>
      <c r="K19" s="429"/>
      <c r="L19" s="429"/>
      <c r="M19" s="429"/>
      <c r="N19" s="429"/>
      <c r="O19" s="429"/>
      <c r="P19" s="429"/>
      <c r="Q19" s="429"/>
      <c r="R19" s="412"/>
      <c r="S19" s="448" t="s">
        <v>331</v>
      </c>
      <c r="T19" s="449"/>
      <c r="U19" s="452"/>
      <c r="V19" s="452"/>
      <c r="W19" s="452"/>
      <c r="X19" s="452"/>
      <c r="Y19" s="452"/>
      <c r="Z19" s="452"/>
      <c r="AA19" s="452"/>
      <c r="AB19" s="452"/>
      <c r="AC19" s="452"/>
      <c r="AD19" s="452"/>
      <c r="AE19" s="452"/>
      <c r="AF19" s="452"/>
      <c r="AG19" s="452"/>
      <c r="AH19" s="452"/>
      <c r="AI19" s="453"/>
      <c r="AJ19" s="285"/>
      <c r="AK19" s="285"/>
      <c r="AN19" s="255"/>
      <c r="AO19" s="255"/>
      <c r="AP19" s="255"/>
      <c r="AQ19" s="255"/>
      <c r="AR19" s="255"/>
      <c r="AS19" s="255"/>
      <c r="AT19" s="255"/>
      <c r="AU19" s="285"/>
      <c r="AV19" s="285"/>
      <c r="AW19" s="285"/>
      <c r="AX19" s="285"/>
      <c r="AY19" s="286"/>
      <c r="AZ19" s="286"/>
      <c r="BA19" s="285"/>
      <c r="BB19" s="285"/>
      <c r="BC19" s="285"/>
      <c r="BD19" s="285"/>
      <c r="BE19" s="255"/>
      <c r="BF19" s="286"/>
      <c r="BG19" s="285"/>
      <c r="BI19" s="285"/>
      <c r="BK19" s="285"/>
      <c r="BL19" s="285"/>
      <c r="BM19" s="285"/>
      <c r="BN19" s="285"/>
      <c r="BP19" s="285"/>
      <c r="BQ19" s="285"/>
      <c r="BR19" s="285"/>
      <c r="BS19" s="285"/>
      <c r="BT19" s="285"/>
      <c r="BU19" s="285"/>
    </row>
    <row r="20" spans="1:73" s="253" customFormat="1" ht="14.25" customHeight="1">
      <c r="A20" s="430"/>
      <c r="B20" s="431"/>
      <c r="C20" s="431"/>
      <c r="D20" s="431"/>
      <c r="E20" s="431"/>
      <c r="F20" s="431"/>
      <c r="G20" s="431"/>
      <c r="H20" s="431"/>
      <c r="I20" s="431"/>
      <c r="J20" s="431"/>
      <c r="K20" s="431"/>
      <c r="L20" s="431"/>
      <c r="M20" s="431"/>
      <c r="N20" s="431"/>
      <c r="O20" s="431"/>
      <c r="P20" s="431"/>
      <c r="Q20" s="431"/>
      <c r="R20" s="432"/>
      <c r="S20" s="450"/>
      <c r="T20" s="451"/>
      <c r="U20" s="454"/>
      <c r="V20" s="454"/>
      <c r="W20" s="454"/>
      <c r="X20" s="454"/>
      <c r="Y20" s="454"/>
      <c r="Z20" s="454"/>
      <c r="AA20" s="454"/>
      <c r="AB20" s="454"/>
      <c r="AC20" s="454"/>
      <c r="AD20" s="454"/>
      <c r="AE20" s="454"/>
      <c r="AF20" s="454"/>
      <c r="AG20" s="454"/>
      <c r="AH20" s="454"/>
      <c r="AI20" s="455"/>
      <c r="AJ20" s="285"/>
      <c r="AK20" s="285"/>
      <c r="AN20" s="255"/>
      <c r="AO20" s="255"/>
      <c r="AP20" s="255"/>
      <c r="AQ20" s="255"/>
      <c r="AR20" s="255"/>
      <c r="AS20" s="255"/>
      <c r="AT20" s="255"/>
      <c r="AU20" s="285"/>
      <c r="AV20" s="285"/>
      <c r="AW20" s="285"/>
      <c r="AX20" s="285"/>
      <c r="AY20" s="286"/>
      <c r="AZ20" s="286"/>
      <c r="BA20" s="285"/>
      <c r="BB20" s="285"/>
      <c r="BC20" s="285"/>
      <c r="BD20" s="285"/>
      <c r="BE20" s="286"/>
      <c r="BF20" s="286"/>
      <c r="BG20" s="285"/>
      <c r="BI20" s="285"/>
      <c r="BK20" s="285"/>
      <c r="BL20" s="285"/>
      <c r="BM20" s="285"/>
      <c r="BN20" s="285"/>
      <c r="BO20" s="285"/>
      <c r="BP20" s="285"/>
      <c r="BQ20" s="285"/>
      <c r="BR20" s="285"/>
      <c r="BS20" s="285"/>
      <c r="BT20" s="285"/>
      <c r="BU20" s="285"/>
    </row>
    <row r="21" spans="1:73" s="253" customFormat="1" ht="14.25" customHeight="1">
      <c r="A21" s="430"/>
      <c r="B21" s="431"/>
      <c r="C21" s="431"/>
      <c r="D21" s="431"/>
      <c r="E21" s="431"/>
      <c r="F21" s="431"/>
      <c r="G21" s="431"/>
      <c r="H21" s="431"/>
      <c r="I21" s="431"/>
      <c r="J21" s="431"/>
      <c r="K21" s="431"/>
      <c r="L21" s="431"/>
      <c r="M21" s="431"/>
      <c r="N21" s="431"/>
      <c r="O21" s="431"/>
      <c r="P21" s="431"/>
      <c r="Q21" s="431"/>
      <c r="R21" s="432"/>
      <c r="S21" s="456" t="s">
        <v>330</v>
      </c>
      <c r="T21" s="457"/>
      <c r="U21" s="457"/>
      <c r="V21" s="457"/>
      <c r="W21" s="457"/>
      <c r="X21" s="457"/>
      <c r="Y21" s="457"/>
      <c r="Z21" s="457"/>
      <c r="AA21" s="457"/>
      <c r="AB21" s="457"/>
      <c r="AC21" s="457"/>
      <c r="AD21" s="457"/>
      <c r="AE21" s="457"/>
      <c r="AF21" s="457"/>
      <c r="AG21" s="457"/>
      <c r="AH21" s="457"/>
      <c r="AI21" s="458"/>
      <c r="AJ21" s="285"/>
      <c r="AK21" s="285"/>
      <c r="AN21" s="25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row>
    <row r="22" spans="1:73" s="253" customFormat="1" ht="14.25" customHeight="1">
      <c r="A22" s="430"/>
      <c r="B22" s="431"/>
      <c r="C22" s="431"/>
      <c r="D22" s="431"/>
      <c r="E22" s="431"/>
      <c r="F22" s="431"/>
      <c r="G22" s="431"/>
      <c r="H22" s="431"/>
      <c r="I22" s="431"/>
      <c r="J22" s="431"/>
      <c r="K22" s="431"/>
      <c r="L22" s="431"/>
      <c r="M22" s="431"/>
      <c r="N22" s="431"/>
      <c r="O22" s="431"/>
      <c r="P22" s="431"/>
      <c r="Q22" s="431"/>
      <c r="R22" s="432"/>
      <c r="S22" s="438"/>
      <c r="T22" s="439"/>
      <c r="U22" s="439"/>
      <c r="V22" s="439"/>
      <c r="W22" s="439"/>
      <c r="X22" s="439"/>
      <c r="Y22" s="439"/>
      <c r="Z22" s="439"/>
      <c r="AA22" s="439"/>
      <c r="AB22" s="439"/>
      <c r="AC22" s="439"/>
      <c r="AD22" s="439"/>
      <c r="AE22" s="439"/>
      <c r="AF22" s="439"/>
      <c r="AG22" s="439"/>
      <c r="AH22" s="439"/>
      <c r="AI22" s="440"/>
      <c r="AJ22" s="285"/>
      <c r="AK22" s="285"/>
      <c r="AN22" s="25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row>
    <row r="23" spans="1:73" s="253" customFormat="1" ht="14.25" customHeight="1">
      <c r="A23" s="427"/>
      <c r="B23" s="433"/>
      <c r="C23" s="433"/>
      <c r="D23" s="433"/>
      <c r="E23" s="433"/>
      <c r="F23" s="433"/>
      <c r="G23" s="433"/>
      <c r="H23" s="433"/>
      <c r="I23" s="433"/>
      <c r="J23" s="433"/>
      <c r="K23" s="433"/>
      <c r="L23" s="433"/>
      <c r="M23" s="433"/>
      <c r="N23" s="433"/>
      <c r="O23" s="433"/>
      <c r="P23" s="433"/>
      <c r="Q23" s="433"/>
      <c r="R23" s="428"/>
      <c r="S23" s="441"/>
      <c r="T23" s="442"/>
      <c r="U23" s="442"/>
      <c r="V23" s="442"/>
      <c r="W23" s="442"/>
      <c r="X23" s="442"/>
      <c r="Y23" s="442"/>
      <c r="Z23" s="442"/>
      <c r="AA23" s="442"/>
      <c r="AB23" s="442"/>
      <c r="AC23" s="442"/>
      <c r="AD23" s="442"/>
      <c r="AE23" s="442"/>
      <c r="AF23" s="442"/>
      <c r="AG23" s="442"/>
      <c r="AH23" s="442"/>
      <c r="AI23" s="443"/>
      <c r="AN23" s="255"/>
      <c r="AO23" s="255"/>
    </row>
    <row r="24" spans="1:73" s="253" customFormat="1" ht="22.7" customHeight="1">
      <c r="A24" s="413" t="s">
        <v>329</v>
      </c>
      <c r="B24" s="414"/>
      <c r="C24" s="414"/>
      <c r="D24" s="414"/>
      <c r="E24" s="414"/>
      <c r="F24" s="414"/>
      <c r="G24" s="414"/>
      <c r="H24" s="414"/>
      <c r="I24" s="414"/>
      <c r="J24" s="414"/>
      <c r="K24" s="414"/>
      <c r="L24" s="414"/>
      <c r="M24" s="414"/>
      <c r="N24" s="414"/>
      <c r="O24" s="414"/>
      <c r="P24" s="414"/>
      <c r="Q24" s="414"/>
      <c r="R24" s="415"/>
      <c r="S24" s="444"/>
      <c r="T24" s="445"/>
      <c r="U24" s="445"/>
      <c r="V24" s="445"/>
      <c r="W24" s="445"/>
      <c r="X24" s="445"/>
      <c r="Y24" s="445"/>
      <c r="Z24" s="445"/>
      <c r="AA24" s="445"/>
      <c r="AB24" s="445"/>
      <c r="AC24" s="445"/>
      <c r="AD24" s="445"/>
      <c r="AE24" s="445"/>
      <c r="AF24" s="445"/>
      <c r="AG24" s="445"/>
      <c r="AH24" s="445"/>
      <c r="AI24" s="446"/>
      <c r="AN24" s="255"/>
      <c r="AO24" s="255"/>
    </row>
    <row r="25" spans="1:73" s="253" customFormat="1" ht="14.25" customHeight="1">
      <c r="A25" s="413" t="s">
        <v>328</v>
      </c>
      <c r="B25" s="414"/>
      <c r="C25" s="414"/>
      <c r="D25" s="414"/>
      <c r="E25" s="414"/>
      <c r="F25" s="414"/>
      <c r="G25" s="414"/>
      <c r="H25" s="414"/>
      <c r="I25" s="414"/>
      <c r="J25" s="414"/>
      <c r="K25" s="414"/>
      <c r="L25" s="414"/>
      <c r="M25" s="414"/>
      <c r="N25" s="414"/>
      <c r="O25" s="414"/>
      <c r="P25" s="414"/>
      <c r="Q25" s="414"/>
      <c r="R25" s="415"/>
      <c r="S25" s="413"/>
      <c r="T25" s="414"/>
      <c r="U25" s="414"/>
      <c r="V25" s="414"/>
      <c r="W25" s="414"/>
      <c r="X25" s="284" t="s">
        <v>327</v>
      </c>
      <c r="Y25" s="414"/>
      <c r="Z25" s="414"/>
      <c r="AA25" s="414"/>
      <c r="AB25" s="284" t="s">
        <v>326</v>
      </c>
      <c r="AC25" s="414"/>
      <c r="AD25" s="414"/>
      <c r="AE25" s="414"/>
      <c r="AF25" s="284" t="s">
        <v>325</v>
      </c>
      <c r="AG25" s="414"/>
      <c r="AH25" s="414"/>
      <c r="AI25" s="415"/>
      <c r="AN25" s="255"/>
      <c r="AO25" s="255"/>
    </row>
    <row r="26" spans="1:73" s="253" customFormat="1" ht="14.25" customHeight="1">
      <c r="A26" s="413" t="s">
        <v>324</v>
      </c>
      <c r="B26" s="414"/>
      <c r="C26" s="414"/>
      <c r="D26" s="414"/>
      <c r="E26" s="414"/>
      <c r="F26" s="414"/>
      <c r="G26" s="414"/>
      <c r="H26" s="414"/>
      <c r="I26" s="414"/>
      <c r="J26" s="414"/>
      <c r="K26" s="414"/>
      <c r="L26" s="414"/>
      <c r="M26" s="414"/>
      <c r="N26" s="414"/>
      <c r="O26" s="414"/>
      <c r="P26" s="414"/>
      <c r="Q26" s="414"/>
      <c r="R26" s="415"/>
      <c r="S26" s="413" t="s">
        <v>323</v>
      </c>
      <c r="T26" s="414"/>
      <c r="U26" s="414"/>
      <c r="V26" s="414"/>
      <c r="W26" s="414"/>
      <c r="X26" s="414"/>
      <c r="Y26" s="414"/>
      <c r="Z26" s="414"/>
      <c r="AA26" s="414"/>
      <c r="AB26" s="414"/>
      <c r="AC26" s="414"/>
      <c r="AD26" s="414"/>
      <c r="AE26" s="414"/>
      <c r="AF26" s="414"/>
      <c r="AG26" s="414"/>
      <c r="AH26" s="414"/>
      <c r="AI26" s="415"/>
      <c r="AN26" s="255"/>
      <c r="AO26" s="255"/>
    </row>
    <row r="27" spans="1:73" s="253" customFormat="1" ht="18.75" customHeight="1">
      <c r="A27" s="411"/>
      <c r="B27" s="412"/>
      <c r="C27" s="269" t="s">
        <v>322</v>
      </c>
      <c r="D27" s="261"/>
      <c r="E27" s="261"/>
      <c r="F27" s="261"/>
      <c r="G27" s="261"/>
      <c r="H27" s="261"/>
      <c r="I27" s="261"/>
      <c r="J27" s="261"/>
      <c r="K27" s="261"/>
      <c r="L27" s="261"/>
      <c r="M27" s="261"/>
      <c r="N27" s="261"/>
      <c r="O27" s="254"/>
      <c r="P27" s="268"/>
      <c r="Q27" s="268"/>
      <c r="R27" s="267"/>
      <c r="S27" s="278" t="s">
        <v>321</v>
      </c>
      <c r="T27" s="283"/>
      <c r="U27" s="283"/>
      <c r="V27" s="283"/>
      <c r="W27" s="283"/>
      <c r="X27" s="283"/>
      <c r="Y27" s="283"/>
      <c r="Z27" s="283"/>
      <c r="AA27" s="283"/>
      <c r="AB27" s="283"/>
      <c r="AC27" s="283"/>
      <c r="AD27" s="283"/>
      <c r="AE27" s="283"/>
      <c r="AF27" s="283"/>
      <c r="AG27" s="283"/>
      <c r="AH27" s="283"/>
      <c r="AI27" s="282"/>
      <c r="AN27" s="255"/>
      <c r="AO27" s="255"/>
    </row>
    <row r="28" spans="1:73" s="253" customFormat="1" ht="18.75" customHeight="1">
      <c r="A28" s="411"/>
      <c r="B28" s="412"/>
      <c r="C28" s="266" t="s">
        <v>320</v>
      </c>
      <c r="D28" s="265"/>
      <c r="E28" s="265"/>
      <c r="F28" s="265"/>
      <c r="G28" s="265"/>
      <c r="H28" s="265"/>
      <c r="I28" s="265"/>
      <c r="J28" s="265"/>
      <c r="K28" s="265"/>
      <c r="L28" s="265"/>
      <c r="M28" s="265"/>
      <c r="N28" s="265"/>
      <c r="O28" s="265"/>
      <c r="P28" s="265"/>
      <c r="Q28" s="268"/>
      <c r="R28" s="267"/>
      <c r="S28" s="418"/>
      <c r="T28" s="419"/>
      <c r="U28" s="419"/>
      <c r="V28" s="419"/>
      <c r="W28" s="419"/>
      <c r="X28" s="419"/>
      <c r="Y28" s="419"/>
      <c r="Z28" s="419"/>
      <c r="AA28" s="419"/>
      <c r="AB28" s="419"/>
      <c r="AC28" s="419"/>
      <c r="AD28" s="419"/>
      <c r="AE28" s="419"/>
      <c r="AF28" s="419"/>
      <c r="AG28" s="419"/>
      <c r="AH28" s="419"/>
      <c r="AI28" s="420"/>
      <c r="AN28" s="255"/>
      <c r="AO28" s="255"/>
    </row>
    <row r="29" spans="1:73" s="253" customFormat="1" ht="18.75" customHeight="1">
      <c r="A29" s="411"/>
      <c r="B29" s="412"/>
      <c r="C29" s="266" t="s">
        <v>319</v>
      </c>
      <c r="D29" s="265"/>
      <c r="E29" s="265"/>
      <c r="F29" s="265"/>
      <c r="G29" s="265"/>
      <c r="H29" s="265"/>
      <c r="I29" s="265"/>
      <c r="J29" s="265"/>
      <c r="K29" s="265"/>
      <c r="L29" s="265"/>
      <c r="M29" s="265"/>
      <c r="N29" s="265"/>
      <c r="O29" s="265"/>
      <c r="P29" s="265"/>
      <c r="Q29" s="265"/>
      <c r="R29" s="264"/>
      <c r="S29" s="418"/>
      <c r="T29" s="419"/>
      <c r="U29" s="419"/>
      <c r="V29" s="419"/>
      <c r="W29" s="419"/>
      <c r="X29" s="419"/>
      <c r="Y29" s="419"/>
      <c r="Z29" s="419"/>
      <c r="AA29" s="419"/>
      <c r="AB29" s="419"/>
      <c r="AC29" s="419"/>
      <c r="AD29" s="419"/>
      <c r="AE29" s="419"/>
      <c r="AF29" s="419"/>
      <c r="AG29" s="419"/>
      <c r="AH29" s="419"/>
      <c r="AI29" s="420"/>
      <c r="AN29" s="255"/>
      <c r="AO29" s="255"/>
    </row>
    <row r="30" spans="1:73" s="253" customFormat="1" ht="18.75" customHeight="1">
      <c r="A30" s="411"/>
      <c r="B30" s="412"/>
      <c r="C30" s="269" t="s">
        <v>318</v>
      </c>
      <c r="D30" s="261"/>
      <c r="E30" s="261"/>
      <c r="F30" s="261"/>
      <c r="G30" s="261"/>
      <c r="H30" s="261"/>
      <c r="I30" s="261"/>
      <c r="J30" s="261"/>
      <c r="K30" s="261"/>
      <c r="L30" s="261"/>
      <c r="M30" s="261"/>
      <c r="N30" s="261"/>
      <c r="O30" s="261"/>
      <c r="P30" s="261"/>
      <c r="Q30" s="268"/>
      <c r="R30" s="267"/>
      <c r="S30" s="418"/>
      <c r="T30" s="419"/>
      <c r="U30" s="419"/>
      <c r="V30" s="419"/>
      <c r="W30" s="419"/>
      <c r="X30" s="419"/>
      <c r="Y30" s="419"/>
      <c r="Z30" s="419"/>
      <c r="AA30" s="419"/>
      <c r="AB30" s="419"/>
      <c r="AC30" s="419"/>
      <c r="AD30" s="419"/>
      <c r="AE30" s="419"/>
      <c r="AF30" s="419"/>
      <c r="AG30" s="419"/>
      <c r="AH30" s="419"/>
      <c r="AI30" s="420"/>
      <c r="AN30" s="255"/>
      <c r="AO30" s="255"/>
    </row>
    <row r="31" spans="1:73" s="253" customFormat="1" ht="18.75" customHeight="1">
      <c r="A31" s="411"/>
      <c r="B31" s="412"/>
      <c r="C31" s="281" t="s">
        <v>317</v>
      </c>
      <c r="D31" s="265"/>
      <c r="E31" s="265"/>
      <c r="F31" s="265"/>
      <c r="G31" s="265"/>
      <c r="H31" s="265"/>
      <c r="I31" s="280"/>
      <c r="J31" s="265"/>
      <c r="K31" s="265"/>
      <c r="L31" s="265"/>
      <c r="M31" s="265"/>
      <c r="N31" s="265"/>
      <c r="O31" s="265"/>
      <c r="P31" s="265"/>
      <c r="Q31" s="268"/>
      <c r="R31" s="267"/>
      <c r="S31" s="418"/>
      <c r="T31" s="419"/>
      <c r="U31" s="419"/>
      <c r="V31" s="419"/>
      <c r="W31" s="419"/>
      <c r="X31" s="419"/>
      <c r="Y31" s="419"/>
      <c r="Z31" s="419"/>
      <c r="AA31" s="419"/>
      <c r="AB31" s="419"/>
      <c r="AC31" s="419"/>
      <c r="AD31" s="419"/>
      <c r="AE31" s="419"/>
      <c r="AF31" s="419"/>
      <c r="AG31" s="419"/>
      <c r="AH31" s="419"/>
      <c r="AI31" s="420"/>
      <c r="AN31" s="255"/>
      <c r="AO31" s="255"/>
    </row>
    <row r="32" spans="1:73" s="253" customFormat="1" ht="18.75" customHeight="1">
      <c r="A32" s="411"/>
      <c r="B32" s="412"/>
      <c r="C32" s="281" t="s">
        <v>316</v>
      </c>
      <c r="D32" s="265"/>
      <c r="E32" s="265"/>
      <c r="F32" s="265"/>
      <c r="G32" s="265"/>
      <c r="H32" s="265"/>
      <c r="I32" s="280"/>
      <c r="J32" s="265"/>
      <c r="K32" s="265"/>
      <c r="L32" s="265"/>
      <c r="M32" s="265"/>
      <c r="N32" s="265"/>
      <c r="O32" s="265"/>
      <c r="P32" s="265"/>
      <c r="Q32" s="268"/>
      <c r="R32" s="267"/>
      <c r="S32" s="418"/>
      <c r="T32" s="419"/>
      <c r="U32" s="419"/>
      <c r="V32" s="419"/>
      <c r="W32" s="419"/>
      <c r="X32" s="419"/>
      <c r="Y32" s="419"/>
      <c r="Z32" s="419"/>
      <c r="AA32" s="419"/>
      <c r="AB32" s="419"/>
      <c r="AC32" s="419"/>
      <c r="AD32" s="419"/>
      <c r="AE32" s="419"/>
      <c r="AF32" s="419"/>
      <c r="AG32" s="419"/>
      <c r="AH32" s="419"/>
      <c r="AI32" s="420"/>
      <c r="AN32" s="255"/>
      <c r="AO32" s="255"/>
    </row>
    <row r="33" spans="1:41" s="253" customFormat="1" ht="18.75" customHeight="1">
      <c r="A33" s="411"/>
      <c r="B33" s="412"/>
      <c r="C33" s="269" t="s">
        <v>315</v>
      </c>
      <c r="D33" s="261"/>
      <c r="E33" s="261"/>
      <c r="F33" s="261"/>
      <c r="G33" s="261"/>
      <c r="H33" s="261"/>
      <c r="I33" s="261"/>
      <c r="J33" s="261"/>
      <c r="K33" s="261"/>
      <c r="L33" s="261"/>
      <c r="M33" s="261"/>
      <c r="N33" s="261"/>
      <c r="O33" s="261"/>
      <c r="P33" s="261"/>
      <c r="Q33" s="268"/>
      <c r="R33" s="267"/>
      <c r="S33" s="418"/>
      <c r="T33" s="419"/>
      <c r="U33" s="419"/>
      <c r="V33" s="419"/>
      <c r="W33" s="419"/>
      <c r="X33" s="419"/>
      <c r="Y33" s="419"/>
      <c r="Z33" s="419"/>
      <c r="AA33" s="419"/>
      <c r="AB33" s="419"/>
      <c r="AC33" s="419"/>
      <c r="AD33" s="419"/>
      <c r="AE33" s="419"/>
      <c r="AF33" s="419"/>
      <c r="AG33" s="419"/>
      <c r="AH33" s="419"/>
      <c r="AI33" s="420"/>
      <c r="AN33" s="255"/>
      <c r="AO33" s="255"/>
    </row>
    <row r="34" spans="1:41" s="253" customFormat="1" ht="15.6" customHeight="1">
      <c r="A34" s="427"/>
      <c r="B34" s="428"/>
      <c r="C34" s="269" t="s">
        <v>314</v>
      </c>
      <c r="D34" s="261"/>
      <c r="E34" s="261"/>
      <c r="F34" s="261"/>
      <c r="G34" s="261"/>
      <c r="H34" s="261"/>
      <c r="I34" s="261"/>
      <c r="J34" s="261"/>
      <c r="K34" s="261"/>
      <c r="L34" s="261"/>
      <c r="M34" s="261"/>
      <c r="N34" s="261"/>
      <c r="O34" s="261"/>
      <c r="P34" s="261"/>
      <c r="Q34" s="261"/>
      <c r="R34" s="279"/>
      <c r="S34" s="418"/>
      <c r="T34" s="419"/>
      <c r="U34" s="419"/>
      <c r="V34" s="419"/>
      <c r="W34" s="419"/>
      <c r="X34" s="419"/>
      <c r="Y34" s="419"/>
      <c r="Z34" s="419"/>
      <c r="AA34" s="419"/>
      <c r="AB34" s="419"/>
      <c r="AC34" s="419"/>
      <c r="AD34" s="419"/>
      <c r="AE34" s="419"/>
      <c r="AF34" s="419"/>
      <c r="AG34" s="419"/>
      <c r="AH34" s="419"/>
      <c r="AI34" s="420"/>
      <c r="AN34" s="255"/>
      <c r="AO34" s="255"/>
    </row>
    <row r="35" spans="1:41" s="253" customFormat="1" ht="18.75" customHeight="1">
      <c r="A35" s="411"/>
      <c r="B35" s="412"/>
      <c r="C35" s="266" t="s">
        <v>313</v>
      </c>
      <c r="D35" s="265"/>
      <c r="E35" s="265"/>
      <c r="F35" s="265"/>
      <c r="G35" s="265"/>
      <c r="H35" s="265"/>
      <c r="I35" s="265"/>
      <c r="J35" s="265"/>
      <c r="K35" s="265"/>
      <c r="L35" s="265"/>
      <c r="M35" s="265"/>
      <c r="N35" s="265"/>
      <c r="O35" s="265"/>
      <c r="P35" s="265"/>
      <c r="Q35" s="265"/>
      <c r="R35" s="264"/>
      <c r="S35" s="418"/>
      <c r="T35" s="419"/>
      <c r="U35" s="419"/>
      <c r="V35" s="419"/>
      <c r="W35" s="419"/>
      <c r="X35" s="419"/>
      <c r="Y35" s="419"/>
      <c r="Z35" s="419"/>
      <c r="AA35" s="419"/>
      <c r="AB35" s="419"/>
      <c r="AC35" s="419"/>
      <c r="AD35" s="419"/>
      <c r="AE35" s="419"/>
      <c r="AF35" s="419"/>
      <c r="AG35" s="419"/>
      <c r="AH35" s="419"/>
      <c r="AI35" s="420"/>
      <c r="AN35" s="255"/>
      <c r="AO35" s="255"/>
    </row>
    <row r="36" spans="1:41" s="253" customFormat="1" ht="18.75" customHeight="1">
      <c r="A36" s="411"/>
      <c r="B36" s="412"/>
      <c r="C36" s="266" t="s">
        <v>312</v>
      </c>
      <c r="D36" s="265"/>
      <c r="E36" s="265"/>
      <c r="F36" s="265"/>
      <c r="G36" s="265"/>
      <c r="H36" s="265"/>
      <c r="I36" s="265"/>
      <c r="J36" s="265"/>
      <c r="K36" s="265"/>
      <c r="L36" s="265"/>
      <c r="M36" s="265"/>
      <c r="N36" s="265"/>
      <c r="O36" s="265"/>
      <c r="P36" s="265"/>
      <c r="Q36" s="268"/>
      <c r="R36" s="267"/>
      <c r="S36" s="418"/>
      <c r="T36" s="419"/>
      <c r="U36" s="419"/>
      <c r="V36" s="419"/>
      <c r="W36" s="419"/>
      <c r="X36" s="419"/>
      <c r="Y36" s="419"/>
      <c r="Z36" s="419"/>
      <c r="AA36" s="419"/>
      <c r="AB36" s="419"/>
      <c r="AC36" s="419"/>
      <c r="AD36" s="419"/>
      <c r="AE36" s="419"/>
      <c r="AF36" s="419"/>
      <c r="AG36" s="419"/>
      <c r="AH36" s="419"/>
      <c r="AI36" s="420"/>
      <c r="AN36" s="255"/>
      <c r="AO36" s="255"/>
    </row>
    <row r="37" spans="1:41" s="253" customFormat="1" ht="18.75" customHeight="1">
      <c r="A37" s="411"/>
      <c r="B37" s="412"/>
      <c r="C37" s="266" t="s">
        <v>311</v>
      </c>
      <c r="D37" s="265"/>
      <c r="E37" s="265"/>
      <c r="F37" s="265"/>
      <c r="G37" s="265"/>
      <c r="H37" s="265"/>
      <c r="I37" s="265"/>
      <c r="J37" s="265"/>
      <c r="K37" s="265"/>
      <c r="L37" s="265"/>
      <c r="M37" s="265"/>
      <c r="N37" s="265"/>
      <c r="O37" s="265"/>
      <c r="P37" s="265"/>
      <c r="Q37" s="265"/>
      <c r="R37" s="264"/>
      <c r="S37" s="278" t="s">
        <v>310</v>
      </c>
      <c r="T37" s="277"/>
      <c r="U37" s="277"/>
      <c r="V37" s="277"/>
      <c r="W37" s="277"/>
      <c r="X37" s="277"/>
      <c r="Y37" s="277"/>
      <c r="Z37" s="277"/>
      <c r="AA37" s="277"/>
      <c r="AB37" s="277"/>
      <c r="AC37" s="277"/>
      <c r="AD37" s="277"/>
      <c r="AE37" s="277"/>
      <c r="AF37" s="277"/>
      <c r="AG37" s="277"/>
      <c r="AH37" s="277"/>
      <c r="AI37" s="276"/>
      <c r="AN37" s="255"/>
      <c r="AO37" s="255"/>
    </row>
    <row r="38" spans="1:41" s="253" customFormat="1" ht="18.75" customHeight="1">
      <c r="A38" s="411"/>
      <c r="B38" s="412"/>
      <c r="C38" s="272" t="s">
        <v>309</v>
      </c>
      <c r="D38" s="271"/>
      <c r="E38" s="271"/>
      <c r="F38" s="271"/>
      <c r="G38" s="271"/>
      <c r="H38" s="271"/>
      <c r="I38" s="271"/>
      <c r="J38" s="271"/>
      <c r="K38" s="271"/>
      <c r="L38" s="271"/>
      <c r="M38" s="271"/>
      <c r="N38" s="271"/>
      <c r="O38" s="271"/>
      <c r="P38" s="271"/>
      <c r="Q38" s="271"/>
      <c r="R38" s="270"/>
      <c r="S38" s="421"/>
      <c r="T38" s="422"/>
      <c r="U38" s="422"/>
      <c r="V38" s="422"/>
      <c r="W38" s="422"/>
      <c r="X38" s="422"/>
      <c r="Y38" s="422"/>
      <c r="Z38" s="422"/>
      <c r="AA38" s="422"/>
      <c r="AB38" s="422"/>
      <c r="AC38" s="422"/>
      <c r="AD38" s="422"/>
      <c r="AE38" s="422"/>
      <c r="AF38" s="422"/>
      <c r="AG38" s="422"/>
      <c r="AH38" s="422"/>
      <c r="AI38" s="423"/>
      <c r="AN38" s="255"/>
      <c r="AO38" s="255"/>
    </row>
    <row r="39" spans="1:41" s="253" customFormat="1" ht="18.75" customHeight="1">
      <c r="A39" s="411"/>
      <c r="B39" s="412"/>
      <c r="C39" s="266" t="s">
        <v>308</v>
      </c>
      <c r="D39" s="265"/>
      <c r="E39" s="265"/>
      <c r="F39" s="265"/>
      <c r="G39" s="265"/>
      <c r="H39" s="265"/>
      <c r="I39" s="265"/>
      <c r="J39" s="265"/>
      <c r="K39" s="265"/>
      <c r="L39" s="265"/>
      <c r="M39" s="265"/>
      <c r="N39" s="265"/>
      <c r="O39" s="265"/>
      <c r="P39" s="265"/>
      <c r="Q39" s="265"/>
      <c r="R39" s="264"/>
      <c r="S39" s="421"/>
      <c r="T39" s="422"/>
      <c r="U39" s="422"/>
      <c r="V39" s="422"/>
      <c r="W39" s="422"/>
      <c r="X39" s="422"/>
      <c r="Y39" s="422"/>
      <c r="Z39" s="422"/>
      <c r="AA39" s="422"/>
      <c r="AB39" s="422"/>
      <c r="AC39" s="422"/>
      <c r="AD39" s="422"/>
      <c r="AE39" s="422"/>
      <c r="AF39" s="422"/>
      <c r="AG39" s="422"/>
      <c r="AH39" s="422"/>
      <c r="AI39" s="423"/>
      <c r="AN39" s="255"/>
      <c r="AO39" s="255"/>
    </row>
    <row r="40" spans="1:41" s="253" customFormat="1" ht="18.75" customHeight="1">
      <c r="A40" s="416"/>
      <c r="B40" s="417"/>
      <c r="C40" s="275" t="s">
        <v>307</v>
      </c>
      <c r="D40" s="274"/>
      <c r="E40" s="274"/>
      <c r="F40" s="274"/>
      <c r="G40" s="274"/>
      <c r="H40" s="274"/>
      <c r="I40" s="274"/>
      <c r="J40" s="274"/>
      <c r="K40" s="274"/>
      <c r="L40" s="274"/>
      <c r="M40" s="274"/>
      <c r="N40" s="274"/>
      <c r="O40" s="274"/>
      <c r="P40" s="274"/>
      <c r="Q40" s="254"/>
      <c r="R40" s="273"/>
      <c r="S40" s="421"/>
      <c r="T40" s="422"/>
      <c r="U40" s="422"/>
      <c r="V40" s="422"/>
      <c r="W40" s="422"/>
      <c r="X40" s="422"/>
      <c r="Y40" s="422"/>
      <c r="Z40" s="422"/>
      <c r="AA40" s="422"/>
      <c r="AB40" s="422"/>
      <c r="AC40" s="422"/>
      <c r="AD40" s="422"/>
      <c r="AE40" s="422"/>
      <c r="AF40" s="422"/>
      <c r="AG40" s="422"/>
      <c r="AH40" s="422"/>
      <c r="AI40" s="423"/>
      <c r="AN40" s="255"/>
      <c r="AO40" s="255"/>
    </row>
    <row r="41" spans="1:41" s="253" customFormat="1" ht="18.75" customHeight="1">
      <c r="A41" s="411"/>
      <c r="B41" s="412"/>
      <c r="C41" s="269" t="s">
        <v>306</v>
      </c>
      <c r="D41" s="261"/>
      <c r="E41" s="261"/>
      <c r="F41" s="261"/>
      <c r="G41" s="261"/>
      <c r="H41" s="261"/>
      <c r="I41" s="261"/>
      <c r="J41" s="261"/>
      <c r="K41" s="261"/>
      <c r="L41" s="261"/>
      <c r="M41" s="261"/>
      <c r="N41" s="261"/>
      <c r="O41" s="261"/>
      <c r="P41" s="261"/>
      <c r="Q41" s="268"/>
      <c r="R41" s="267"/>
      <c r="S41" s="421"/>
      <c r="T41" s="422"/>
      <c r="U41" s="422"/>
      <c r="V41" s="422"/>
      <c r="W41" s="422"/>
      <c r="X41" s="422"/>
      <c r="Y41" s="422"/>
      <c r="Z41" s="422"/>
      <c r="AA41" s="422"/>
      <c r="AB41" s="422"/>
      <c r="AC41" s="422"/>
      <c r="AD41" s="422"/>
      <c r="AE41" s="422"/>
      <c r="AF41" s="422"/>
      <c r="AG41" s="422"/>
      <c r="AH41" s="422"/>
      <c r="AI41" s="423"/>
      <c r="AN41" s="255"/>
      <c r="AO41" s="255"/>
    </row>
    <row r="42" spans="1:41" s="253" customFormat="1" ht="18.75" customHeight="1">
      <c r="A42" s="427"/>
      <c r="B42" s="428"/>
      <c r="C42" s="272" t="s">
        <v>305</v>
      </c>
      <c r="D42" s="271"/>
      <c r="E42" s="271"/>
      <c r="F42" s="271"/>
      <c r="G42" s="271"/>
      <c r="H42" s="271"/>
      <c r="I42" s="271"/>
      <c r="J42" s="271"/>
      <c r="K42" s="271"/>
      <c r="L42" s="271"/>
      <c r="M42" s="271"/>
      <c r="N42" s="271"/>
      <c r="O42" s="271"/>
      <c r="P42" s="271"/>
      <c r="Q42" s="271"/>
      <c r="R42" s="270"/>
      <c r="S42" s="421"/>
      <c r="T42" s="422"/>
      <c r="U42" s="422"/>
      <c r="V42" s="422"/>
      <c r="W42" s="422"/>
      <c r="X42" s="422"/>
      <c r="Y42" s="422"/>
      <c r="Z42" s="422"/>
      <c r="AA42" s="422"/>
      <c r="AB42" s="422"/>
      <c r="AC42" s="422"/>
      <c r="AD42" s="422"/>
      <c r="AE42" s="422"/>
      <c r="AF42" s="422"/>
      <c r="AG42" s="422"/>
      <c r="AH42" s="422"/>
      <c r="AI42" s="423"/>
      <c r="AN42" s="255"/>
      <c r="AO42" s="255"/>
    </row>
    <row r="43" spans="1:41" s="253" customFormat="1" ht="18.75" customHeight="1">
      <c r="A43" s="411"/>
      <c r="B43" s="412"/>
      <c r="C43" s="269" t="s">
        <v>304</v>
      </c>
      <c r="D43" s="261"/>
      <c r="E43" s="261"/>
      <c r="F43" s="261"/>
      <c r="G43" s="261"/>
      <c r="H43" s="261"/>
      <c r="I43" s="261"/>
      <c r="J43" s="261"/>
      <c r="K43" s="261"/>
      <c r="L43" s="261"/>
      <c r="M43" s="261"/>
      <c r="N43" s="261"/>
      <c r="O43" s="261"/>
      <c r="P43" s="261"/>
      <c r="Q43" s="268"/>
      <c r="R43" s="267"/>
      <c r="S43" s="421"/>
      <c r="T43" s="422"/>
      <c r="U43" s="422"/>
      <c r="V43" s="422"/>
      <c r="W43" s="422"/>
      <c r="X43" s="422"/>
      <c r="Y43" s="422"/>
      <c r="Z43" s="422"/>
      <c r="AA43" s="422"/>
      <c r="AB43" s="422"/>
      <c r="AC43" s="422"/>
      <c r="AD43" s="422"/>
      <c r="AE43" s="422"/>
      <c r="AF43" s="422"/>
      <c r="AG43" s="422"/>
      <c r="AH43" s="422"/>
      <c r="AI43" s="423"/>
      <c r="AN43" s="255"/>
      <c r="AO43" s="255"/>
    </row>
    <row r="44" spans="1:41" s="253" customFormat="1" ht="18.75" customHeight="1">
      <c r="A44" s="411"/>
      <c r="B44" s="412"/>
      <c r="C44" s="266" t="s">
        <v>303</v>
      </c>
      <c r="D44" s="265"/>
      <c r="E44" s="265"/>
      <c r="F44" s="265"/>
      <c r="G44" s="265"/>
      <c r="H44" s="265"/>
      <c r="I44" s="265"/>
      <c r="J44" s="265"/>
      <c r="K44" s="265"/>
      <c r="L44" s="265"/>
      <c r="M44" s="265"/>
      <c r="N44" s="265"/>
      <c r="O44" s="265"/>
      <c r="P44" s="265"/>
      <c r="Q44" s="265"/>
      <c r="R44" s="264"/>
      <c r="S44" s="421"/>
      <c r="T44" s="422"/>
      <c r="U44" s="422"/>
      <c r="V44" s="422"/>
      <c r="W44" s="422"/>
      <c r="X44" s="422"/>
      <c r="Y44" s="422"/>
      <c r="Z44" s="422"/>
      <c r="AA44" s="422"/>
      <c r="AB44" s="422"/>
      <c r="AC44" s="422"/>
      <c r="AD44" s="422"/>
      <c r="AE44" s="422"/>
      <c r="AF44" s="422"/>
      <c r="AG44" s="422"/>
      <c r="AH44" s="422"/>
      <c r="AI44" s="423"/>
      <c r="AN44" s="255"/>
      <c r="AO44" s="255"/>
    </row>
    <row r="45" spans="1:41" s="253" customFormat="1" ht="18.75" customHeight="1">
      <c r="A45" s="411"/>
      <c r="B45" s="412"/>
      <c r="C45" s="269" t="s">
        <v>302</v>
      </c>
      <c r="D45" s="261"/>
      <c r="E45" s="261"/>
      <c r="F45" s="261"/>
      <c r="G45" s="261"/>
      <c r="H45" s="261"/>
      <c r="I45" s="261"/>
      <c r="J45" s="261"/>
      <c r="K45" s="261"/>
      <c r="L45" s="261"/>
      <c r="M45" s="261"/>
      <c r="N45" s="261"/>
      <c r="O45" s="261"/>
      <c r="P45" s="261"/>
      <c r="Q45" s="268"/>
      <c r="R45" s="267"/>
      <c r="S45" s="421"/>
      <c r="T45" s="422"/>
      <c r="U45" s="422"/>
      <c r="V45" s="422"/>
      <c r="W45" s="422"/>
      <c r="X45" s="422"/>
      <c r="Y45" s="422"/>
      <c r="Z45" s="422"/>
      <c r="AA45" s="422"/>
      <c r="AB45" s="422"/>
      <c r="AC45" s="422"/>
      <c r="AD45" s="422"/>
      <c r="AE45" s="422"/>
      <c r="AF45" s="422"/>
      <c r="AG45" s="422"/>
      <c r="AH45" s="422"/>
      <c r="AI45" s="423"/>
      <c r="AN45" s="255"/>
      <c r="AO45" s="255"/>
    </row>
    <row r="46" spans="1:41" s="253" customFormat="1" ht="18.75" customHeight="1">
      <c r="A46" s="413"/>
      <c r="B46" s="415"/>
      <c r="C46" s="266" t="s">
        <v>301</v>
      </c>
      <c r="D46" s="265"/>
      <c r="E46" s="265"/>
      <c r="F46" s="265"/>
      <c r="G46" s="265"/>
      <c r="H46" s="265"/>
      <c r="I46" s="265"/>
      <c r="J46" s="265"/>
      <c r="K46" s="265"/>
      <c r="L46" s="265"/>
      <c r="M46" s="265"/>
      <c r="N46" s="265"/>
      <c r="O46" s="265"/>
      <c r="P46" s="265"/>
      <c r="Q46" s="265"/>
      <c r="R46" s="264"/>
      <c r="S46" s="424"/>
      <c r="T46" s="425"/>
      <c r="U46" s="425"/>
      <c r="V46" s="425"/>
      <c r="W46" s="425"/>
      <c r="X46" s="425"/>
      <c r="Y46" s="425"/>
      <c r="Z46" s="425"/>
      <c r="AA46" s="425"/>
      <c r="AB46" s="425"/>
      <c r="AC46" s="425"/>
      <c r="AD46" s="425"/>
      <c r="AE46" s="425"/>
      <c r="AF46" s="425"/>
      <c r="AG46" s="425"/>
      <c r="AH46" s="425"/>
      <c r="AI46" s="426"/>
      <c r="AN46" s="255"/>
      <c r="AO46" s="255"/>
    </row>
    <row r="47" spans="1:41" s="253" customFormat="1" ht="14.25" customHeight="1">
      <c r="A47" s="263" t="s">
        <v>260</v>
      </c>
      <c r="B47" s="261"/>
      <c r="C47" s="447" t="s">
        <v>300</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N47" s="255"/>
      <c r="AO47" s="255"/>
    </row>
    <row r="48" spans="1:41" s="253" customFormat="1" ht="14.25" customHeight="1">
      <c r="A48" s="262"/>
      <c r="B48" s="261"/>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N48" s="255"/>
      <c r="AO48" s="255"/>
    </row>
    <row r="49" spans="1:73" s="253" customFormat="1" ht="14.25" customHeight="1">
      <c r="A49" s="261"/>
      <c r="B49" s="261"/>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N49" s="255"/>
      <c r="AO49" s="255"/>
    </row>
    <row r="50" spans="1:73" s="253" customFormat="1" ht="14.25" customHeight="1">
      <c r="A50" s="261"/>
      <c r="B50" s="261"/>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N50" s="255"/>
      <c r="AO50" s="255"/>
    </row>
    <row r="51" spans="1:73" s="253" customFormat="1" ht="14.25" customHeight="1">
      <c r="A51" s="261"/>
      <c r="B51" s="260"/>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N51" s="255"/>
      <c r="AO51" s="255"/>
      <c r="AQ51" s="259"/>
      <c r="AR51" s="259"/>
      <c r="AS51" s="259"/>
      <c r="AT51" s="259"/>
      <c r="AU51" s="259"/>
      <c r="AV51" s="259"/>
      <c r="AW51" s="259"/>
      <c r="AX51" s="259"/>
      <c r="AY51" s="259"/>
      <c r="AZ51" s="259"/>
      <c r="BA51" s="259"/>
      <c r="BB51" s="259"/>
      <c r="BC51" s="259"/>
    </row>
    <row r="52" spans="1:73" s="253" customFormat="1" ht="14.25" customHeight="1">
      <c r="A52" s="258"/>
      <c r="B52" s="254"/>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O52" s="256"/>
      <c r="AP52" s="256"/>
      <c r="AQ52" s="256"/>
      <c r="AR52" s="256"/>
      <c r="AS52" s="256"/>
      <c r="AT52" s="256"/>
      <c r="AU52" s="255"/>
      <c r="AV52" s="255"/>
    </row>
    <row r="53" spans="1:73" s="253" customFormat="1" ht="14.2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row>
    <row r="54" spans="1:73" ht="14.25" customHeight="1">
      <c r="A54" s="253"/>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row>
    <row r="55" spans="1:73" ht="14.25" customHeight="1">
      <c r="A55" s="253"/>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row>
    <row r="56" spans="1:73" ht="20.100000000000001" customHeight="1">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row>
    <row r="57" spans="1:73" ht="20.100000000000001" customHeight="1">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row>
    <row r="58" spans="1:73" ht="20.100000000000001" customHeight="1">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row>
    <row r="59" spans="1:73" ht="20.100000000000001" customHeight="1">
      <c r="A59" s="25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row>
    <row r="60" spans="1:73" ht="20.100000000000001" customHeight="1">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row>
    <row r="61" spans="1:73" ht="20.100000000000001" customHeight="1">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row>
  </sheetData>
  <mergeCells count="47">
    <mergeCell ref="C47:AI51"/>
    <mergeCell ref="V11:AI12"/>
    <mergeCell ref="S19:T20"/>
    <mergeCell ref="U19:AI20"/>
    <mergeCell ref="S21:U21"/>
    <mergeCell ref="V21:AI21"/>
    <mergeCell ref="S18:Y18"/>
    <mergeCell ref="R11:U12"/>
    <mergeCell ref="R13:X14"/>
    <mergeCell ref="Y13:AI14"/>
    <mergeCell ref="A9:D9"/>
    <mergeCell ref="S22:AI23"/>
    <mergeCell ref="S24:AI24"/>
    <mergeCell ref="S25:W25"/>
    <mergeCell ref="Y25:AA25"/>
    <mergeCell ref="AC25:AE25"/>
    <mergeCell ref="AG25:AI25"/>
    <mergeCell ref="AD7:AE7"/>
    <mergeCell ref="AG7:AH7"/>
    <mergeCell ref="V9:AI10"/>
    <mergeCell ref="Z7:AB7"/>
    <mergeCell ref="R9:U10"/>
    <mergeCell ref="A25:R25"/>
    <mergeCell ref="A19:R23"/>
    <mergeCell ref="A24:R24"/>
    <mergeCell ref="A27:B27"/>
    <mergeCell ref="A28:B28"/>
    <mergeCell ref="A26:R26"/>
    <mergeCell ref="A45:B45"/>
    <mergeCell ref="A38:B38"/>
    <mergeCell ref="S28:AI36"/>
    <mergeCell ref="S38:AI46"/>
    <mergeCell ref="A46:B46"/>
    <mergeCell ref="A41:B42"/>
    <mergeCell ref="A43:B43"/>
    <mergeCell ref="A35:B35"/>
    <mergeCell ref="A32:B32"/>
    <mergeCell ref="A33:B34"/>
    <mergeCell ref="A36:B36"/>
    <mergeCell ref="A37:B37"/>
    <mergeCell ref="A30:B30"/>
    <mergeCell ref="A44:B44"/>
    <mergeCell ref="A39:B39"/>
    <mergeCell ref="A31:B31"/>
    <mergeCell ref="S26:AI26"/>
    <mergeCell ref="A29:B29"/>
    <mergeCell ref="A40:B40"/>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6.875" defaultRowHeight="16.5"/>
  <cols>
    <col min="1" max="1" width="6.625" style="302" customWidth="1"/>
    <col min="2" max="5" width="3.875" style="302" customWidth="1"/>
    <col min="6" max="28" width="3.125" style="302" customWidth="1"/>
    <col min="29" max="16384" width="6.875" style="302"/>
  </cols>
  <sheetData>
    <row r="1" spans="1:30" ht="36" customHeight="1" thickBot="1">
      <c r="A1" s="486" t="s">
        <v>410</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row>
    <row r="2" spans="1:30" ht="15" customHeight="1">
      <c r="A2" s="488" t="s">
        <v>378</v>
      </c>
      <c r="B2" s="575" t="s">
        <v>377</v>
      </c>
      <c r="C2" s="575"/>
      <c r="D2" s="575"/>
      <c r="E2" s="593"/>
      <c r="F2" s="594"/>
      <c r="G2" s="594"/>
      <c r="H2" s="594"/>
      <c r="I2" s="594"/>
      <c r="J2" s="594"/>
      <c r="K2" s="594"/>
      <c r="L2" s="594"/>
      <c r="M2" s="594"/>
      <c r="N2" s="594"/>
      <c r="O2" s="594"/>
      <c r="P2" s="594"/>
      <c r="Q2" s="594"/>
      <c r="R2" s="594"/>
      <c r="S2" s="594"/>
      <c r="T2" s="594"/>
      <c r="U2" s="594"/>
      <c r="V2" s="594"/>
      <c r="W2" s="594"/>
      <c r="X2" s="594"/>
      <c r="Y2" s="594"/>
      <c r="Z2" s="594"/>
      <c r="AA2" s="594"/>
      <c r="AB2" s="595"/>
    </row>
    <row r="3" spans="1:30" ht="30" customHeight="1">
      <c r="A3" s="489"/>
      <c r="B3" s="527" t="s">
        <v>376</v>
      </c>
      <c r="C3" s="527"/>
      <c r="D3" s="527"/>
      <c r="E3" s="581"/>
      <c r="F3" s="581"/>
      <c r="G3" s="581"/>
      <c r="H3" s="581"/>
      <c r="I3" s="581"/>
      <c r="J3" s="581"/>
      <c r="K3" s="581"/>
      <c r="L3" s="581"/>
      <c r="M3" s="581"/>
      <c r="N3" s="581"/>
      <c r="O3" s="581"/>
      <c r="P3" s="581"/>
      <c r="Q3" s="581"/>
      <c r="R3" s="581"/>
      <c r="S3" s="581"/>
      <c r="T3" s="581"/>
      <c r="U3" s="581"/>
      <c r="V3" s="581"/>
      <c r="W3" s="581"/>
      <c r="X3" s="581"/>
      <c r="Y3" s="581"/>
      <c r="Z3" s="581"/>
      <c r="AA3" s="581"/>
      <c r="AB3" s="596"/>
    </row>
    <row r="4" spans="1:30" ht="15" customHeight="1">
      <c r="A4" s="489"/>
      <c r="B4" s="527" t="s">
        <v>375</v>
      </c>
      <c r="C4" s="527"/>
      <c r="D4" s="527"/>
      <c r="E4" s="466" t="s">
        <v>374</v>
      </c>
      <c r="F4" s="467"/>
      <c r="G4" s="467"/>
      <c r="H4" s="467"/>
      <c r="I4" s="468"/>
      <c r="J4" s="468"/>
      <c r="K4" s="311" t="s">
        <v>373</v>
      </c>
      <c r="L4" s="468"/>
      <c r="M4" s="468"/>
      <c r="N4" s="311" t="s">
        <v>372</v>
      </c>
      <c r="O4" s="467"/>
      <c r="P4" s="467"/>
      <c r="Q4" s="467"/>
      <c r="R4" s="467"/>
      <c r="S4" s="467"/>
      <c r="T4" s="467"/>
      <c r="U4" s="467"/>
      <c r="V4" s="467"/>
      <c r="W4" s="467"/>
      <c r="X4" s="467"/>
      <c r="Y4" s="467"/>
      <c r="Z4" s="467"/>
      <c r="AA4" s="467"/>
      <c r="AB4" s="597"/>
    </row>
    <row r="5" spans="1:30" ht="15" customHeight="1">
      <c r="A5" s="489"/>
      <c r="B5" s="527"/>
      <c r="C5" s="527"/>
      <c r="D5" s="527"/>
      <c r="E5" s="482"/>
      <c r="F5" s="483"/>
      <c r="G5" s="483"/>
      <c r="H5" s="483"/>
      <c r="I5" s="310" t="s">
        <v>370</v>
      </c>
      <c r="J5" s="309" t="s">
        <v>369</v>
      </c>
      <c r="K5" s="483"/>
      <c r="L5" s="483"/>
      <c r="M5" s="483"/>
      <c r="N5" s="483"/>
      <c r="O5" s="483"/>
      <c r="P5" s="483"/>
      <c r="Q5" s="483"/>
      <c r="R5" s="310" t="s">
        <v>368</v>
      </c>
      <c r="S5" s="309" t="s">
        <v>367</v>
      </c>
      <c r="T5" s="484"/>
      <c r="U5" s="484"/>
      <c r="V5" s="484"/>
      <c r="W5" s="484"/>
      <c r="X5" s="484"/>
      <c r="Y5" s="484"/>
      <c r="Z5" s="484"/>
      <c r="AA5" s="484"/>
      <c r="AB5" s="485"/>
      <c r="AC5" s="323"/>
      <c r="AD5" s="323"/>
    </row>
    <row r="6" spans="1:30" ht="15" customHeight="1">
      <c r="A6" s="489"/>
      <c r="B6" s="527"/>
      <c r="C6" s="527"/>
      <c r="D6" s="527"/>
      <c r="E6" s="482"/>
      <c r="F6" s="483"/>
      <c r="G6" s="483"/>
      <c r="H6" s="483"/>
      <c r="I6" s="310" t="s">
        <v>366</v>
      </c>
      <c r="J6" s="309" t="s">
        <v>365</v>
      </c>
      <c r="K6" s="483"/>
      <c r="L6" s="483"/>
      <c r="M6" s="483"/>
      <c r="N6" s="483"/>
      <c r="O6" s="483"/>
      <c r="P6" s="483"/>
      <c r="Q6" s="483"/>
      <c r="R6" s="310" t="s">
        <v>364</v>
      </c>
      <c r="S6" s="309" t="s">
        <v>363</v>
      </c>
      <c r="T6" s="484"/>
      <c r="U6" s="484"/>
      <c r="V6" s="484"/>
      <c r="W6" s="484"/>
      <c r="X6" s="484"/>
      <c r="Y6" s="484"/>
      <c r="Z6" s="484"/>
      <c r="AA6" s="484"/>
      <c r="AB6" s="485"/>
      <c r="AC6" s="323"/>
      <c r="AD6" s="323"/>
    </row>
    <row r="7" spans="1:30" ht="19.149999999999999" customHeight="1">
      <c r="A7" s="489"/>
      <c r="B7" s="527"/>
      <c r="C7" s="527"/>
      <c r="D7" s="527"/>
      <c r="E7" s="582"/>
      <c r="F7" s="583"/>
      <c r="G7" s="583"/>
      <c r="H7" s="583"/>
      <c r="I7" s="583"/>
      <c r="J7" s="583"/>
      <c r="K7" s="583"/>
      <c r="L7" s="583"/>
      <c r="M7" s="583"/>
      <c r="N7" s="583"/>
      <c r="O7" s="583"/>
      <c r="P7" s="583"/>
      <c r="Q7" s="583"/>
      <c r="R7" s="583"/>
      <c r="S7" s="583"/>
      <c r="T7" s="583"/>
      <c r="U7" s="583"/>
      <c r="V7" s="583"/>
      <c r="W7" s="583"/>
      <c r="X7" s="583"/>
      <c r="Y7" s="583"/>
      <c r="Z7" s="583"/>
      <c r="AA7" s="583"/>
      <c r="AB7" s="584"/>
    </row>
    <row r="8" spans="1:30" ht="15" customHeight="1">
      <c r="A8" s="489"/>
      <c r="B8" s="527" t="s">
        <v>361</v>
      </c>
      <c r="C8" s="527"/>
      <c r="D8" s="527"/>
      <c r="E8" s="527" t="s">
        <v>360</v>
      </c>
      <c r="F8" s="527"/>
      <c r="G8" s="527"/>
      <c r="H8" s="620"/>
      <c r="I8" s="621"/>
      <c r="J8" s="621"/>
      <c r="K8" s="621"/>
      <c r="L8" s="621"/>
      <c r="M8" s="619" t="s">
        <v>359</v>
      </c>
      <c r="N8" s="619"/>
      <c r="O8" s="556"/>
      <c r="P8" s="557"/>
      <c r="Q8" s="527" t="s">
        <v>358</v>
      </c>
      <c r="R8" s="527"/>
      <c r="S8" s="527"/>
      <c r="T8" s="598"/>
      <c r="U8" s="598"/>
      <c r="V8" s="598"/>
      <c r="W8" s="598"/>
      <c r="X8" s="598"/>
      <c r="Y8" s="598"/>
      <c r="Z8" s="598"/>
      <c r="AA8" s="598"/>
      <c r="AB8" s="599"/>
    </row>
    <row r="9" spans="1:30" ht="15" customHeight="1">
      <c r="A9" s="489"/>
      <c r="B9" s="527"/>
      <c r="C9" s="527"/>
      <c r="D9" s="527"/>
      <c r="E9" s="527" t="s">
        <v>357</v>
      </c>
      <c r="F9" s="527"/>
      <c r="G9" s="527"/>
      <c r="H9" s="598"/>
      <c r="I9" s="598"/>
      <c r="J9" s="598"/>
      <c r="K9" s="598"/>
      <c r="L9" s="598"/>
      <c r="M9" s="598"/>
      <c r="N9" s="598"/>
      <c r="O9" s="598"/>
      <c r="P9" s="598"/>
      <c r="Q9" s="598"/>
      <c r="R9" s="598"/>
      <c r="S9" s="598"/>
      <c r="T9" s="598"/>
      <c r="U9" s="598"/>
      <c r="V9" s="598"/>
      <c r="W9" s="598"/>
      <c r="X9" s="598"/>
      <c r="Y9" s="598"/>
      <c r="Z9" s="598"/>
      <c r="AA9" s="598"/>
      <c r="AB9" s="599"/>
    </row>
    <row r="10" spans="1:30" ht="41.1" customHeight="1">
      <c r="A10" s="526" t="s">
        <v>409</v>
      </c>
      <c r="B10" s="527"/>
      <c r="C10" s="527"/>
      <c r="D10" s="527"/>
      <c r="E10" s="311"/>
      <c r="F10" s="311"/>
      <c r="G10" s="311"/>
      <c r="H10" s="311"/>
      <c r="I10" s="311"/>
      <c r="J10" s="311"/>
      <c r="K10" s="311"/>
      <c r="L10" s="311"/>
      <c r="M10" s="311"/>
      <c r="N10" s="311"/>
      <c r="O10" s="311"/>
      <c r="P10" s="322"/>
      <c r="Q10" s="322"/>
      <c r="R10" s="322"/>
      <c r="S10" s="322"/>
      <c r="T10" s="322"/>
      <c r="U10" s="322"/>
      <c r="V10" s="322"/>
      <c r="W10" s="322"/>
      <c r="X10" s="322"/>
      <c r="Y10" s="322"/>
      <c r="Z10" s="322"/>
      <c r="AA10" s="322"/>
      <c r="AB10" s="321"/>
    </row>
    <row r="11" spans="1:30" ht="15" customHeight="1">
      <c r="A11" s="492" t="s">
        <v>408</v>
      </c>
      <c r="B11" s="576" t="s">
        <v>377</v>
      </c>
      <c r="C11" s="576"/>
      <c r="D11" s="576"/>
      <c r="E11" s="581"/>
      <c r="F11" s="581"/>
      <c r="G11" s="581"/>
      <c r="H11" s="581"/>
      <c r="I11" s="581"/>
      <c r="J11" s="581"/>
      <c r="K11" s="581"/>
      <c r="L11" s="581"/>
      <c r="M11" s="581"/>
      <c r="N11" s="470" t="s">
        <v>407</v>
      </c>
      <c r="O11" s="469"/>
      <c r="P11" s="471"/>
      <c r="Q11" s="469" t="s">
        <v>406</v>
      </c>
      <c r="R11" s="469"/>
      <c r="S11" s="469"/>
      <c r="T11" s="476"/>
      <c r="U11" s="476"/>
      <c r="V11" s="476"/>
      <c r="W11" s="320" t="s">
        <v>405</v>
      </c>
      <c r="X11" s="476"/>
      <c r="Y11" s="476"/>
      <c r="Z11" s="476"/>
      <c r="AA11" s="319" t="s">
        <v>404</v>
      </c>
      <c r="AB11" s="318"/>
    </row>
    <row r="12" spans="1:30" ht="15" customHeight="1">
      <c r="A12" s="492"/>
      <c r="B12" s="576" t="s">
        <v>403</v>
      </c>
      <c r="C12" s="576"/>
      <c r="D12" s="576"/>
      <c r="E12" s="581"/>
      <c r="F12" s="581"/>
      <c r="G12" s="581"/>
      <c r="H12" s="581"/>
      <c r="I12" s="581"/>
      <c r="J12" s="581"/>
      <c r="K12" s="581"/>
      <c r="L12" s="581"/>
      <c r="M12" s="581"/>
      <c r="N12" s="466"/>
      <c r="O12" s="467"/>
      <c r="P12" s="472"/>
      <c r="Q12" s="582"/>
      <c r="R12" s="583"/>
      <c r="S12" s="583"/>
      <c r="T12" s="583"/>
      <c r="U12" s="583"/>
      <c r="V12" s="583"/>
      <c r="W12" s="583"/>
      <c r="X12" s="583"/>
      <c r="Y12" s="583"/>
      <c r="Z12" s="583"/>
      <c r="AA12" s="583"/>
      <c r="AB12" s="584"/>
    </row>
    <row r="13" spans="1:30" ht="15" customHeight="1">
      <c r="A13" s="492"/>
      <c r="B13" s="576" t="s">
        <v>402</v>
      </c>
      <c r="C13" s="576"/>
      <c r="D13" s="576"/>
      <c r="E13" s="570"/>
      <c r="F13" s="570"/>
      <c r="G13" s="570"/>
      <c r="H13" s="570"/>
      <c r="I13" s="570"/>
      <c r="J13" s="570"/>
      <c r="K13" s="570"/>
      <c r="L13" s="570"/>
      <c r="M13" s="570"/>
      <c r="N13" s="473"/>
      <c r="O13" s="474"/>
      <c r="P13" s="475"/>
      <c r="Q13" s="611"/>
      <c r="R13" s="612"/>
      <c r="S13" s="612"/>
      <c r="T13" s="612"/>
      <c r="U13" s="612"/>
      <c r="V13" s="612"/>
      <c r="W13" s="612"/>
      <c r="X13" s="612"/>
      <c r="Y13" s="612"/>
      <c r="Z13" s="612"/>
      <c r="AA13" s="612"/>
      <c r="AB13" s="613"/>
    </row>
    <row r="14" spans="1:30" ht="30" customHeight="1">
      <c r="A14" s="493"/>
      <c r="B14" s="571" t="s">
        <v>401</v>
      </c>
      <c r="C14" s="462"/>
      <c r="D14" s="462"/>
      <c r="E14" s="462"/>
      <c r="F14" s="462"/>
      <c r="G14" s="462"/>
      <c r="H14" s="462"/>
      <c r="I14" s="462"/>
      <c r="J14" s="462"/>
      <c r="K14" s="462"/>
      <c r="L14" s="462"/>
      <c r="M14" s="462"/>
      <c r="N14" s="608"/>
      <c r="O14" s="609"/>
      <c r="P14" s="609"/>
      <c r="Q14" s="609"/>
      <c r="R14" s="609"/>
      <c r="S14" s="609"/>
      <c r="T14" s="609"/>
      <c r="U14" s="609"/>
      <c r="V14" s="609"/>
      <c r="W14" s="609"/>
      <c r="X14" s="609"/>
      <c r="Y14" s="609"/>
      <c r="Z14" s="609"/>
      <c r="AA14" s="609"/>
      <c r="AB14" s="610"/>
    </row>
    <row r="15" spans="1:30" ht="20.100000000000001" customHeight="1">
      <c r="A15" s="493"/>
      <c r="B15" s="577" t="s">
        <v>400</v>
      </c>
      <c r="C15" s="578"/>
      <c r="D15" s="578"/>
      <c r="E15" s="578"/>
      <c r="F15" s="578"/>
      <c r="G15" s="578"/>
      <c r="H15" s="578"/>
      <c r="I15" s="578"/>
      <c r="J15" s="578"/>
      <c r="K15" s="578"/>
      <c r="L15" s="578"/>
      <c r="M15" s="578"/>
      <c r="N15" s="550" t="s">
        <v>399</v>
      </c>
      <c r="O15" s="462"/>
      <c r="P15" s="491"/>
      <c r="Q15" s="564"/>
      <c r="R15" s="564"/>
      <c r="S15" s="564"/>
      <c r="T15" s="564"/>
      <c r="U15" s="564"/>
      <c r="V15" s="564"/>
      <c r="W15" s="618" t="s">
        <v>398</v>
      </c>
      <c r="X15" s="618"/>
      <c r="Y15" s="543"/>
      <c r="Z15" s="543"/>
      <c r="AA15" s="543"/>
      <c r="AB15" s="544"/>
    </row>
    <row r="16" spans="1:30" ht="15" customHeight="1">
      <c r="A16" s="493"/>
      <c r="B16" s="579"/>
      <c r="C16" s="467"/>
      <c r="D16" s="467"/>
      <c r="E16" s="467"/>
      <c r="F16" s="467"/>
      <c r="G16" s="467"/>
      <c r="H16" s="467"/>
      <c r="I16" s="467"/>
      <c r="J16" s="467"/>
      <c r="K16" s="467"/>
      <c r="L16" s="467"/>
      <c r="M16" s="467"/>
      <c r="N16" s="495" t="s">
        <v>397</v>
      </c>
      <c r="O16" s="496"/>
      <c r="P16" s="497"/>
      <c r="Q16" s="614"/>
      <c r="R16" s="614"/>
      <c r="S16" s="614"/>
      <c r="T16" s="614"/>
      <c r="U16" s="614"/>
      <c r="V16" s="614"/>
      <c r="W16" s="614"/>
      <c r="X16" s="614"/>
      <c r="Y16" s="614"/>
      <c r="Z16" s="614"/>
      <c r="AA16" s="614"/>
      <c r="AB16" s="615"/>
    </row>
    <row r="17" spans="1:29" ht="15" customHeight="1">
      <c r="A17" s="494"/>
      <c r="B17" s="580"/>
      <c r="C17" s="573"/>
      <c r="D17" s="573"/>
      <c r="E17" s="573"/>
      <c r="F17" s="573"/>
      <c r="G17" s="573"/>
      <c r="H17" s="573"/>
      <c r="I17" s="573"/>
      <c r="J17" s="573"/>
      <c r="K17" s="573"/>
      <c r="L17" s="573"/>
      <c r="M17" s="573"/>
      <c r="N17" s="498"/>
      <c r="O17" s="499"/>
      <c r="P17" s="500"/>
      <c r="Q17" s="616"/>
      <c r="R17" s="616"/>
      <c r="S17" s="616"/>
      <c r="T17" s="616"/>
      <c r="U17" s="616"/>
      <c r="V17" s="616"/>
      <c r="W17" s="616"/>
      <c r="X17" s="616"/>
      <c r="Y17" s="616"/>
      <c r="Z17" s="616"/>
      <c r="AA17" s="616"/>
      <c r="AB17" s="617"/>
      <c r="AC17" s="302" t="s">
        <v>396</v>
      </c>
    </row>
    <row r="18" spans="1:29" ht="22.15" customHeight="1">
      <c r="A18" s="526" t="s">
        <v>395</v>
      </c>
      <c r="B18" s="527" t="s">
        <v>394</v>
      </c>
      <c r="C18" s="527"/>
      <c r="D18" s="527"/>
      <c r="E18" s="581"/>
      <c r="F18" s="581"/>
      <c r="G18" s="581"/>
      <c r="H18" s="581"/>
      <c r="I18" s="581"/>
      <c r="J18" s="581"/>
      <c r="K18" s="581"/>
      <c r="L18" s="581"/>
      <c r="M18" s="581"/>
      <c r="N18" s="535" t="s">
        <v>393</v>
      </c>
      <c r="O18" s="536"/>
      <c r="P18" s="537"/>
      <c r="Q18" s="564"/>
      <c r="R18" s="564"/>
      <c r="S18" s="564"/>
      <c r="T18" s="564"/>
      <c r="U18" s="564"/>
      <c r="V18" s="564"/>
      <c r="W18" s="564"/>
      <c r="X18" s="564"/>
      <c r="Y18" s="564"/>
      <c r="Z18" s="564"/>
      <c r="AA18" s="564"/>
      <c r="AB18" s="565"/>
    </row>
    <row r="19" spans="1:29" ht="22.15" customHeight="1">
      <c r="A19" s="526"/>
      <c r="B19" s="527" t="s">
        <v>394</v>
      </c>
      <c r="C19" s="527"/>
      <c r="D19" s="527"/>
      <c r="E19" s="581"/>
      <c r="F19" s="581"/>
      <c r="G19" s="581"/>
      <c r="H19" s="581"/>
      <c r="I19" s="581"/>
      <c r="J19" s="581"/>
      <c r="K19" s="581"/>
      <c r="L19" s="581"/>
      <c r="M19" s="581"/>
      <c r="N19" s="535" t="s">
        <v>393</v>
      </c>
      <c r="O19" s="536"/>
      <c r="P19" s="537"/>
      <c r="Q19" s="564"/>
      <c r="R19" s="564"/>
      <c r="S19" s="564"/>
      <c r="T19" s="564"/>
      <c r="U19" s="564"/>
      <c r="V19" s="564"/>
      <c r="W19" s="564"/>
      <c r="X19" s="564"/>
      <c r="Y19" s="564"/>
      <c r="Z19" s="564"/>
      <c r="AA19" s="564"/>
      <c r="AB19" s="565"/>
    </row>
    <row r="20" spans="1:29" ht="15" customHeight="1">
      <c r="A20" s="477" t="s">
        <v>392</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9"/>
    </row>
    <row r="21" spans="1:29" ht="15" customHeight="1">
      <c r="A21" s="567" t="s">
        <v>391</v>
      </c>
      <c r="B21" s="467"/>
      <c r="C21" s="467"/>
      <c r="D21" s="467"/>
      <c r="E21" s="467"/>
      <c r="F21" s="467"/>
      <c r="G21" s="467"/>
      <c r="H21" s="473" t="s">
        <v>390</v>
      </c>
      <c r="I21" s="474"/>
      <c r="J21" s="474"/>
      <c r="K21" s="474"/>
      <c r="L21" s="474"/>
      <c r="M21" s="480"/>
      <c r="N21" s="481" t="s">
        <v>389</v>
      </c>
      <c r="O21" s="474"/>
      <c r="P21" s="474"/>
      <c r="Q21" s="474"/>
      <c r="R21" s="474"/>
      <c r="S21" s="480"/>
      <c r="T21" s="481" t="s">
        <v>388</v>
      </c>
      <c r="U21" s="474"/>
      <c r="V21" s="474"/>
      <c r="W21" s="474"/>
      <c r="X21" s="474"/>
      <c r="Y21" s="475"/>
      <c r="Z21" s="510"/>
      <c r="AA21" s="511"/>
      <c r="AB21" s="512"/>
    </row>
    <row r="22" spans="1:29" ht="15" customHeight="1">
      <c r="A22" s="567"/>
      <c r="B22" s="467"/>
      <c r="C22" s="467"/>
      <c r="D22" s="467"/>
      <c r="E22" s="467"/>
      <c r="F22" s="467"/>
      <c r="G22" s="467"/>
      <c r="H22" s="551" t="s">
        <v>387</v>
      </c>
      <c r="I22" s="520"/>
      <c r="J22" s="521"/>
      <c r="K22" s="519" t="s">
        <v>386</v>
      </c>
      <c r="L22" s="520"/>
      <c r="M22" s="521"/>
      <c r="N22" s="519" t="s">
        <v>387</v>
      </c>
      <c r="O22" s="520"/>
      <c r="P22" s="521"/>
      <c r="Q22" s="519" t="s">
        <v>386</v>
      </c>
      <c r="R22" s="520"/>
      <c r="S22" s="521"/>
      <c r="T22" s="519" t="s">
        <v>387</v>
      </c>
      <c r="U22" s="520"/>
      <c r="V22" s="521"/>
      <c r="W22" s="519" t="s">
        <v>386</v>
      </c>
      <c r="X22" s="520"/>
      <c r="Y22" s="587"/>
      <c r="Z22" s="513"/>
      <c r="AA22" s="514"/>
      <c r="AB22" s="515"/>
    </row>
    <row r="23" spans="1:29" ht="15" customHeight="1">
      <c r="A23" s="538"/>
      <c r="B23" s="519" t="s">
        <v>385</v>
      </c>
      <c r="C23" s="520"/>
      <c r="D23" s="520"/>
      <c r="E23" s="520"/>
      <c r="F23" s="520"/>
      <c r="G23" s="520"/>
      <c r="H23" s="540"/>
      <c r="I23" s="541"/>
      <c r="J23" s="542"/>
      <c r="K23" s="545"/>
      <c r="L23" s="541"/>
      <c r="M23" s="542"/>
      <c r="N23" s="545"/>
      <c r="O23" s="541"/>
      <c r="P23" s="542"/>
      <c r="Q23" s="545"/>
      <c r="R23" s="541"/>
      <c r="S23" s="542"/>
      <c r="T23" s="545"/>
      <c r="U23" s="541"/>
      <c r="V23" s="542"/>
      <c r="W23" s="545"/>
      <c r="X23" s="541"/>
      <c r="Y23" s="560"/>
      <c r="Z23" s="513"/>
      <c r="AA23" s="514"/>
      <c r="AB23" s="515"/>
    </row>
    <row r="24" spans="1:29" ht="15" customHeight="1">
      <c r="A24" s="538"/>
      <c r="B24" s="566" t="s">
        <v>384</v>
      </c>
      <c r="C24" s="469"/>
      <c r="D24" s="469"/>
      <c r="E24" s="469"/>
      <c r="F24" s="469"/>
      <c r="G24" s="469"/>
      <c r="H24" s="546"/>
      <c r="I24" s="547"/>
      <c r="J24" s="548"/>
      <c r="K24" s="549"/>
      <c r="L24" s="547"/>
      <c r="M24" s="548"/>
      <c r="N24" s="545"/>
      <c r="O24" s="541"/>
      <c r="P24" s="542"/>
      <c r="Q24" s="545"/>
      <c r="R24" s="541"/>
      <c r="S24" s="542"/>
      <c r="T24" s="545"/>
      <c r="U24" s="541"/>
      <c r="V24" s="542"/>
      <c r="W24" s="545"/>
      <c r="X24" s="541"/>
      <c r="Y24" s="560"/>
      <c r="Z24" s="513"/>
      <c r="AA24" s="514"/>
      <c r="AB24" s="515"/>
    </row>
    <row r="25" spans="1:29" ht="15" customHeight="1">
      <c r="A25" s="539"/>
      <c r="B25" s="550" t="s">
        <v>383</v>
      </c>
      <c r="C25" s="462"/>
      <c r="D25" s="462"/>
      <c r="E25" s="462"/>
      <c r="F25" s="462"/>
      <c r="G25" s="462"/>
      <c r="H25" s="501"/>
      <c r="I25" s="502"/>
      <c r="J25" s="502"/>
      <c r="K25" s="502"/>
      <c r="L25" s="502"/>
      <c r="M25" s="503"/>
      <c r="N25" s="504"/>
      <c r="O25" s="504"/>
      <c r="P25" s="504"/>
      <c r="Q25" s="504"/>
      <c r="R25" s="504"/>
      <c r="S25" s="505"/>
      <c r="T25" s="561"/>
      <c r="U25" s="562"/>
      <c r="V25" s="562"/>
      <c r="W25" s="562"/>
      <c r="X25" s="562"/>
      <c r="Y25" s="563"/>
      <c r="Z25" s="516"/>
      <c r="AA25" s="517"/>
      <c r="AB25" s="518"/>
    </row>
    <row r="26" spans="1:29" ht="15" customHeight="1">
      <c r="A26" s="568" t="s">
        <v>382</v>
      </c>
      <c r="B26" s="569"/>
      <c r="C26" s="569"/>
      <c r="D26" s="569"/>
      <c r="E26" s="569"/>
      <c r="F26" s="569"/>
      <c r="G26" s="569"/>
      <c r="H26" s="506"/>
      <c r="I26" s="507"/>
      <c r="J26" s="507"/>
      <c r="K26" s="507"/>
      <c r="L26" s="462" t="s">
        <v>347</v>
      </c>
      <c r="M26" s="491"/>
      <c r="N26" s="317"/>
      <c r="O26" s="316"/>
      <c r="P26" s="585"/>
      <c r="Q26" s="585"/>
      <c r="R26" s="585"/>
      <c r="S26" s="585"/>
      <c r="T26" s="585"/>
      <c r="U26" s="585"/>
      <c r="V26" s="585"/>
      <c r="W26" s="585"/>
      <c r="X26" s="585"/>
      <c r="Y26" s="585"/>
      <c r="Z26" s="585"/>
      <c r="AA26" s="585"/>
      <c r="AB26" s="586"/>
    </row>
    <row r="27" spans="1:29" ht="15" customHeight="1">
      <c r="A27" s="522" t="s">
        <v>356</v>
      </c>
      <c r="B27" s="523"/>
      <c r="C27" s="523"/>
      <c r="D27" s="523"/>
      <c r="E27" s="523"/>
      <c r="F27" s="523"/>
      <c r="G27" s="523"/>
      <c r="H27" s="524"/>
      <c r="I27" s="524"/>
      <c r="J27" s="524"/>
      <c r="K27" s="524"/>
      <c r="L27" s="524"/>
      <c r="M27" s="524"/>
      <c r="N27" s="523"/>
      <c r="O27" s="523"/>
      <c r="P27" s="523"/>
      <c r="Q27" s="523"/>
      <c r="R27" s="523"/>
      <c r="S27" s="523"/>
      <c r="T27" s="523"/>
      <c r="U27" s="523"/>
      <c r="V27" s="523"/>
      <c r="W27" s="523"/>
      <c r="X27" s="523"/>
      <c r="Y27" s="523"/>
      <c r="Z27" s="523"/>
      <c r="AA27" s="523"/>
      <c r="AB27" s="525"/>
    </row>
    <row r="28" spans="1:29" ht="15" customHeight="1">
      <c r="A28" s="490" t="s">
        <v>355</v>
      </c>
      <c r="B28" s="462"/>
      <c r="C28" s="462"/>
      <c r="D28" s="462"/>
      <c r="E28" s="462"/>
      <c r="F28" s="462"/>
      <c r="G28" s="491"/>
      <c r="H28" s="506"/>
      <c r="I28" s="507"/>
      <c r="J28" s="507"/>
      <c r="K28" s="507"/>
      <c r="L28" s="556" t="s">
        <v>353</v>
      </c>
      <c r="M28" s="557"/>
      <c r="N28" s="315"/>
      <c r="O28" s="315"/>
      <c r="P28" s="315"/>
      <c r="Q28" s="315"/>
      <c r="R28" s="315"/>
      <c r="S28" s="315"/>
      <c r="T28" s="315"/>
      <c r="U28" s="315"/>
      <c r="V28" s="315"/>
      <c r="W28" s="315"/>
      <c r="X28" s="315"/>
      <c r="Y28" s="315"/>
      <c r="Z28" s="315"/>
      <c r="AA28" s="315"/>
      <c r="AB28" s="314"/>
    </row>
    <row r="29" spans="1:29" ht="15" customHeight="1">
      <c r="A29" s="572" t="s">
        <v>354</v>
      </c>
      <c r="B29" s="573"/>
      <c r="C29" s="573"/>
      <c r="D29" s="573"/>
      <c r="E29" s="573"/>
      <c r="F29" s="573"/>
      <c r="G29" s="574"/>
      <c r="H29" s="506"/>
      <c r="I29" s="507"/>
      <c r="J29" s="507"/>
      <c r="K29" s="507"/>
      <c r="L29" s="558" t="s">
        <v>353</v>
      </c>
      <c r="M29" s="559"/>
      <c r="N29" s="606" t="s">
        <v>352</v>
      </c>
      <c r="O29" s="606"/>
      <c r="P29" s="606"/>
      <c r="Q29" s="606"/>
      <c r="R29" s="606"/>
      <c r="S29" s="606"/>
      <c r="T29" s="606"/>
      <c r="U29" s="606"/>
      <c r="V29" s="606"/>
      <c r="W29" s="606"/>
      <c r="X29" s="607"/>
      <c r="Y29" s="464"/>
      <c r="Z29" s="465"/>
      <c r="AA29" s="462" t="s">
        <v>351</v>
      </c>
      <c r="AB29" s="463"/>
    </row>
    <row r="30" spans="1:29" s="308" customFormat="1" ht="15" customHeight="1">
      <c r="A30" s="526" t="s">
        <v>350</v>
      </c>
      <c r="B30" s="527"/>
      <c r="C30" s="527"/>
      <c r="D30" s="527"/>
      <c r="E30" s="527"/>
      <c r="F30" s="527"/>
      <c r="G30" s="550"/>
      <c r="H30" s="506"/>
      <c r="I30" s="507"/>
      <c r="J30" s="507"/>
      <c r="K30" s="507"/>
      <c r="L30" s="462" t="s">
        <v>347</v>
      </c>
      <c r="M30" s="491"/>
      <c r="N30" s="313"/>
      <c r="O30" s="313"/>
      <c r="P30" s="313"/>
      <c r="Q30" s="313"/>
      <c r="R30" s="313"/>
      <c r="S30" s="313"/>
      <c r="T30" s="313"/>
      <c r="U30" s="313"/>
      <c r="V30" s="313"/>
      <c r="W30" s="313"/>
      <c r="X30" s="313"/>
      <c r="Y30" s="313"/>
      <c r="Z30" s="313"/>
      <c r="AA30" s="313"/>
      <c r="AB30" s="312"/>
    </row>
    <row r="31" spans="1:29" s="308" customFormat="1" ht="15" customHeight="1">
      <c r="A31" s="526" t="s">
        <v>349</v>
      </c>
      <c r="B31" s="527"/>
      <c r="C31" s="527"/>
      <c r="D31" s="527"/>
      <c r="E31" s="527"/>
      <c r="F31" s="527"/>
      <c r="G31" s="527"/>
      <c r="H31" s="506"/>
      <c r="I31" s="507"/>
      <c r="J31" s="507"/>
      <c r="K31" s="507"/>
      <c r="L31" s="462" t="s">
        <v>347</v>
      </c>
      <c r="M31" s="491"/>
      <c r="N31" s="462" t="s">
        <v>348</v>
      </c>
      <c r="O31" s="462"/>
      <c r="P31" s="462"/>
      <c r="Q31" s="462"/>
      <c r="R31" s="462"/>
      <c r="S31" s="462"/>
      <c r="T31" s="462"/>
      <c r="U31" s="462"/>
      <c r="V31" s="462"/>
      <c r="W31" s="462"/>
      <c r="X31" s="491"/>
      <c r="Y31" s="464"/>
      <c r="Z31" s="465"/>
      <c r="AA31" s="508" t="s">
        <v>347</v>
      </c>
      <c r="AB31" s="509"/>
    </row>
    <row r="32" spans="1:29" s="308" customFormat="1" ht="15" customHeight="1">
      <c r="A32" s="526" t="s">
        <v>346</v>
      </c>
      <c r="B32" s="527"/>
      <c r="C32" s="527"/>
      <c r="D32" s="527"/>
      <c r="E32" s="527"/>
      <c r="F32" s="527"/>
      <c r="G32" s="527"/>
      <c r="H32" s="552"/>
      <c r="I32" s="553"/>
      <c r="J32" s="553"/>
      <c r="K32" s="553"/>
      <c r="L32" s="553"/>
      <c r="M32" s="553"/>
      <c r="N32" s="553"/>
      <c r="O32" s="553"/>
      <c r="P32" s="553"/>
      <c r="Q32" s="553"/>
      <c r="R32" s="553"/>
      <c r="S32" s="553"/>
      <c r="T32" s="553"/>
      <c r="U32" s="553"/>
      <c r="V32" s="553"/>
      <c r="W32" s="553"/>
      <c r="X32" s="553"/>
      <c r="Y32" s="553"/>
      <c r="Z32" s="553"/>
      <c r="AA32" s="553"/>
      <c r="AB32" s="554"/>
    </row>
    <row r="33" spans="1:29" ht="15" customHeight="1" thickBot="1">
      <c r="A33" s="528" t="s">
        <v>381</v>
      </c>
      <c r="B33" s="529"/>
      <c r="C33" s="529"/>
      <c r="D33" s="529"/>
      <c r="E33" s="529"/>
      <c r="F33" s="530" t="s">
        <v>380</v>
      </c>
      <c r="G33" s="531"/>
      <c r="H33" s="531"/>
      <c r="I33" s="531"/>
      <c r="J33" s="531"/>
      <c r="K33" s="531"/>
      <c r="L33" s="531"/>
      <c r="M33" s="531"/>
      <c r="N33" s="531"/>
      <c r="O33" s="531"/>
      <c r="P33" s="531"/>
      <c r="Q33" s="531"/>
      <c r="R33" s="531"/>
      <c r="S33" s="531"/>
      <c r="T33" s="531"/>
      <c r="U33" s="531"/>
      <c r="V33" s="531"/>
      <c r="W33" s="531"/>
      <c r="X33" s="531"/>
      <c r="Y33" s="531"/>
      <c r="Z33" s="531"/>
      <c r="AA33" s="531"/>
      <c r="AB33" s="532"/>
    </row>
    <row r="34" spans="1:29" ht="36" customHeight="1" thickBot="1">
      <c r="A34" s="533" t="s">
        <v>379</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row>
    <row r="35" spans="1:29" ht="15" customHeight="1">
      <c r="A35" s="488" t="s">
        <v>378</v>
      </c>
      <c r="B35" s="575" t="s">
        <v>377</v>
      </c>
      <c r="C35" s="575"/>
      <c r="D35" s="575"/>
      <c r="E35" s="593"/>
      <c r="F35" s="594"/>
      <c r="G35" s="594"/>
      <c r="H35" s="594"/>
      <c r="I35" s="594"/>
      <c r="J35" s="594"/>
      <c r="K35" s="594"/>
      <c r="L35" s="594"/>
      <c r="M35" s="594"/>
      <c r="N35" s="594"/>
      <c r="O35" s="594"/>
      <c r="P35" s="594"/>
      <c r="Q35" s="594"/>
      <c r="R35" s="594"/>
      <c r="S35" s="594"/>
      <c r="T35" s="594"/>
      <c r="U35" s="594"/>
      <c r="V35" s="594"/>
      <c r="W35" s="594"/>
      <c r="X35" s="594"/>
      <c r="Y35" s="594"/>
      <c r="Z35" s="594"/>
      <c r="AA35" s="594"/>
      <c r="AB35" s="595"/>
    </row>
    <row r="36" spans="1:29" ht="15" customHeight="1">
      <c r="A36" s="489"/>
      <c r="B36" s="527" t="s">
        <v>376</v>
      </c>
      <c r="C36" s="527"/>
      <c r="D36" s="527"/>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96"/>
    </row>
    <row r="37" spans="1:29" ht="15" customHeight="1">
      <c r="A37" s="489"/>
      <c r="B37" s="527" t="s">
        <v>375</v>
      </c>
      <c r="C37" s="527"/>
      <c r="D37" s="527"/>
      <c r="E37" s="466" t="s">
        <v>374</v>
      </c>
      <c r="F37" s="467"/>
      <c r="G37" s="467"/>
      <c r="H37" s="467"/>
      <c r="I37" s="468"/>
      <c r="J37" s="468"/>
      <c r="K37" s="311" t="s">
        <v>373</v>
      </c>
      <c r="L37" s="468"/>
      <c r="M37" s="468"/>
      <c r="N37" s="311" t="s">
        <v>372</v>
      </c>
      <c r="O37" s="467"/>
      <c r="P37" s="467"/>
      <c r="Q37" s="467"/>
      <c r="R37" s="467"/>
      <c r="S37" s="467"/>
      <c r="T37" s="467"/>
      <c r="U37" s="467"/>
      <c r="V37" s="467"/>
      <c r="W37" s="467"/>
      <c r="X37" s="467"/>
      <c r="Y37" s="467"/>
      <c r="Z37" s="467"/>
      <c r="AA37" s="467"/>
      <c r="AB37" s="597"/>
      <c r="AC37" s="302" t="s">
        <v>371</v>
      </c>
    </row>
    <row r="38" spans="1:29" ht="15" customHeight="1">
      <c r="A38" s="489"/>
      <c r="B38" s="527"/>
      <c r="C38" s="527"/>
      <c r="D38" s="527"/>
      <c r="E38" s="482"/>
      <c r="F38" s="483"/>
      <c r="G38" s="483"/>
      <c r="H38" s="483"/>
      <c r="I38" s="310" t="s">
        <v>370</v>
      </c>
      <c r="J38" s="309" t="s">
        <v>369</v>
      </c>
      <c r="K38" s="483"/>
      <c r="L38" s="483"/>
      <c r="M38" s="483"/>
      <c r="N38" s="483"/>
      <c r="O38" s="483"/>
      <c r="P38" s="483"/>
      <c r="Q38" s="483"/>
      <c r="R38" s="310" t="s">
        <v>368</v>
      </c>
      <c r="S38" s="309" t="s">
        <v>367</v>
      </c>
      <c r="T38" s="484"/>
      <c r="U38" s="484"/>
      <c r="V38" s="484"/>
      <c r="W38" s="484"/>
      <c r="X38" s="484"/>
      <c r="Y38" s="484"/>
      <c r="Z38" s="484"/>
      <c r="AA38" s="484"/>
      <c r="AB38" s="485"/>
    </row>
    <row r="39" spans="1:29" ht="15" customHeight="1">
      <c r="A39" s="489"/>
      <c r="B39" s="527"/>
      <c r="C39" s="527"/>
      <c r="D39" s="527"/>
      <c r="E39" s="482"/>
      <c r="F39" s="483"/>
      <c r="G39" s="483"/>
      <c r="H39" s="483"/>
      <c r="I39" s="310" t="s">
        <v>366</v>
      </c>
      <c r="J39" s="309" t="s">
        <v>365</v>
      </c>
      <c r="K39" s="483"/>
      <c r="L39" s="483"/>
      <c r="M39" s="483"/>
      <c r="N39" s="483"/>
      <c r="O39" s="483"/>
      <c r="P39" s="483"/>
      <c r="Q39" s="483"/>
      <c r="R39" s="310" t="s">
        <v>364</v>
      </c>
      <c r="S39" s="309" t="s">
        <v>363</v>
      </c>
      <c r="T39" s="484"/>
      <c r="U39" s="484"/>
      <c r="V39" s="484"/>
      <c r="W39" s="484"/>
      <c r="X39" s="484"/>
      <c r="Y39" s="484"/>
      <c r="Z39" s="484"/>
      <c r="AA39" s="484"/>
      <c r="AB39" s="485"/>
    </row>
    <row r="40" spans="1:29" ht="19.149999999999999" customHeight="1">
      <c r="A40" s="489"/>
      <c r="B40" s="527"/>
      <c r="C40" s="527"/>
      <c r="D40" s="527"/>
      <c r="E40" s="582" t="s">
        <v>362</v>
      </c>
      <c r="F40" s="583"/>
      <c r="G40" s="583"/>
      <c r="H40" s="583"/>
      <c r="I40" s="583"/>
      <c r="J40" s="583"/>
      <c r="K40" s="583"/>
      <c r="L40" s="583"/>
      <c r="M40" s="583"/>
      <c r="N40" s="583"/>
      <c r="O40" s="583"/>
      <c r="P40" s="583"/>
      <c r="Q40" s="583"/>
      <c r="R40" s="583"/>
      <c r="S40" s="583"/>
      <c r="T40" s="583"/>
      <c r="U40" s="583"/>
      <c r="V40" s="583"/>
      <c r="W40" s="583"/>
      <c r="X40" s="583"/>
      <c r="Y40" s="583"/>
      <c r="Z40" s="583"/>
      <c r="AA40" s="583"/>
      <c r="AB40" s="584"/>
    </row>
    <row r="41" spans="1:29" ht="15" customHeight="1">
      <c r="A41" s="489"/>
      <c r="B41" s="527" t="s">
        <v>361</v>
      </c>
      <c r="C41" s="527"/>
      <c r="D41" s="527"/>
      <c r="E41" s="527" t="s">
        <v>360</v>
      </c>
      <c r="F41" s="527"/>
      <c r="G41" s="527"/>
      <c r="H41" s="620"/>
      <c r="I41" s="621"/>
      <c r="J41" s="621"/>
      <c r="K41" s="621"/>
      <c r="L41" s="621"/>
      <c r="M41" s="619" t="s">
        <v>359</v>
      </c>
      <c r="N41" s="619"/>
      <c r="O41" s="556"/>
      <c r="P41" s="557"/>
      <c r="Q41" s="527" t="s">
        <v>358</v>
      </c>
      <c r="R41" s="527"/>
      <c r="S41" s="527"/>
      <c r="T41" s="598"/>
      <c r="U41" s="598"/>
      <c r="V41" s="598"/>
      <c r="W41" s="598"/>
      <c r="X41" s="598"/>
      <c r="Y41" s="598"/>
      <c r="Z41" s="598"/>
      <c r="AA41" s="598"/>
      <c r="AB41" s="599"/>
    </row>
    <row r="42" spans="1:29" ht="15" customHeight="1">
      <c r="A42" s="489"/>
      <c r="B42" s="527"/>
      <c r="C42" s="527"/>
      <c r="D42" s="527"/>
      <c r="E42" s="527" t="s">
        <v>357</v>
      </c>
      <c r="F42" s="527"/>
      <c r="G42" s="527"/>
      <c r="H42" s="598"/>
      <c r="I42" s="598"/>
      <c r="J42" s="598"/>
      <c r="K42" s="598"/>
      <c r="L42" s="598"/>
      <c r="M42" s="598"/>
      <c r="N42" s="598"/>
      <c r="O42" s="598"/>
      <c r="P42" s="598"/>
      <c r="Q42" s="598"/>
      <c r="R42" s="598"/>
      <c r="S42" s="598"/>
      <c r="T42" s="598"/>
      <c r="U42" s="598"/>
      <c r="V42" s="598"/>
      <c r="W42" s="598"/>
      <c r="X42" s="598"/>
      <c r="Y42" s="598"/>
      <c r="Z42" s="598"/>
      <c r="AA42" s="598"/>
      <c r="AB42" s="599"/>
    </row>
    <row r="43" spans="1:29" ht="15" customHeight="1">
      <c r="A43" s="602" t="s">
        <v>356</v>
      </c>
      <c r="B43" s="603"/>
      <c r="C43" s="603"/>
      <c r="D43" s="603"/>
      <c r="E43" s="603"/>
      <c r="F43" s="603"/>
      <c r="G43" s="603"/>
      <c r="H43" s="603"/>
      <c r="I43" s="603"/>
      <c r="J43" s="604"/>
      <c r="K43" s="604"/>
      <c r="L43" s="604"/>
      <c r="M43" s="604"/>
      <c r="N43" s="604"/>
      <c r="O43" s="604"/>
      <c r="P43" s="604"/>
      <c r="Q43" s="604"/>
      <c r="R43" s="604"/>
      <c r="S43" s="604"/>
      <c r="T43" s="604"/>
      <c r="U43" s="604"/>
      <c r="V43" s="604"/>
      <c r="W43" s="604"/>
      <c r="X43" s="604"/>
      <c r="Y43" s="604"/>
      <c r="Z43" s="604"/>
      <c r="AA43" s="604"/>
      <c r="AB43" s="605"/>
    </row>
    <row r="44" spans="1:29" ht="15" customHeight="1">
      <c r="A44" s="490" t="s">
        <v>355</v>
      </c>
      <c r="B44" s="462"/>
      <c r="C44" s="462"/>
      <c r="D44" s="462"/>
      <c r="E44" s="462"/>
      <c r="F44" s="462"/>
      <c r="G44" s="491"/>
      <c r="H44" s="506"/>
      <c r="I44" s="507"/>
      <c r="J44" s="507"/>
      <c r="K44" s="507"/>
      <c r="L44" s="556" t="s">
        <v>353</v>
      </c>
      <c r="M44" s="557"/>
      <c r="N44" s="600"/>
      <c r="O44" s="556"/>
      <c r="P44" s="556"/>
      <c r="Q44" s="556"/>
      <c r="R44" s="556"/>
      <c r="S44" s="556"/>
      <c r="T44" s="556"/>
      <c r="U44" s="556"/>
      <c r="V44" s="556"/>
      <c r="W44" s="556"/>
      <c r="X44" s="556"/>
      <c r="Y44" s="556"/>
      <c r="Z44" s="556"/>
      <c r="AA44" s="556"/>
      <c r="AB44" s="601"/>
    </row>
    <row r="45" spans="1:29" ht="15" customHeight="1">
      <c r="A45" s="572" t="s">
        <v>354</v>
      </c>
      <c r="B45" s="573"/>
      <c r="C45" s="573"/>
      <c r="D45" s="573"/>
      <c r="E45" s="573"/>
      <c r="F45" s="573"/>
      <c r="G45" s="574"/>
      <c r="H45" s="506"/>
      <c r="I45" s="507"/>
      <c r="J45" s="507"/>
      <c r="K45" s="507"/>
      <c r="L45" s="558" t="s">
        <v>353</v>
      </c>
      <c r="M45" s="559"/>
      <c r="N45" s="606" t="s">
        <v>352</v>
      </c>
      <c r="O45" s="606"/>
      <c r="P45" s="606"/>
      <c r="Q45" s="606"/>
      <c r="R45" s="606"/>
      <c r="S45" s="606"/>
      <c r="T45" s="606"/>
      <c r="U45" s="606"/>
      <c r="V45" s="606"/>
      <c r="W45" s="606"/>
      <c r="X45" s="607"/>
      <c r="Y45" s="464"/>
      <c r="Z45" s="465"/>
      <c r="AA45" s="462" t="s">
        <v>351</v>
      </c>
      <c r="AB45" s="463"/>
    </row>
    <row r="46" spans="1:29" s="308" customFormat="1" ht="15" customHeight="1">
      <c r="A46" s="526" t="s">
        <v>350</v>
      </c>
      <c r="B46" s="527"/>
      <c r="C46" s="527"/>
      <c r="D46" s="527"/>
      <c r="E46" s="527"/>
      <c r="F46" s="527"/>
      <c r="G46" s="550"/>
      <c r="H46" s="506"/>
      <c r="I46" s="507"/>
      <c r="J46" s="507"/>
      <c r="K46" s="507"/>
      <c r="L46" s="462" t="s">
        <v>347</v>
      </c>
      <c r="M46" s="491"/>
      <c r="N46" s="550"/>
      <c r="O46" s="462"/>
      <c r="P46" s="462"/>
      <c r="Q46" s="462"/>
      <c r="R46" s="462"/>
      <c r="S46" s="462"/>
      <c r="T46" s="462"/>
      <c r="U46" s="462"/>
      <c r="V46" s="462"/>
      <c r="W46" s="462"/>
      <c r="X46" s="462"/>
      <c r="Y46" s="462"/>
      <c r="Z46" s="462"/>
      <c r="AA46" s="462"/>
      <c r="AB46" s="463"/>
    </row>
    <row r="47" spans="1:29" s="308" customFormat="1" ht="15" customHeight="1">
      <c r="A47" s="526" t="s">
        <v>349</v>
      </c>
      <c r="B47" s="527"/>
      <c r="C47" s="527"/>
      <c r="D47" s="527"/>
      <c r="E47" s="527"/>
      <c r="F47" s="527"/>
      <c r="G47" s="527"/>
      <c r="H47" s="506"/>
      <c r="I47" s="507"/>
      <c r="J47" s="507"/>
      <c r="K47" s="507"/>
      <c r="L47" s="462" t="s">
        <v>347</v>
      </c>
      <c r="M47" s="491"/>
      <c r="N47" s="462" t="s">
        <v>348</v>
      </c>
      <c r="O47" s="462"/>
      <c r="P47" s="462"/>
      <c r="Q47" s="462"/>
      <c r="R47" s="462"/>
      <c r="S47" s="462"/>
      <c r="T47" s="462"/>
      <c r="U47" s="462"/>
      <c r="V47" s="462"/>
      <c r="W47" s="462"/>
      <c r="X47" s="491"/>
      <c r="Y47" s="464"/>
      <c r="Z47" s="465"/>
      <c r="AA47" s="508" t="s">
        <v>347</v>
      </c>
      <c r="AB47" s="509"/>
    </row>
    <row r="48" spans="1:29" s="308" customFormat="1" ht="15" customHeight="1" thickBot="1">
      <c r="A48" s="588" t="s">
        <v>346</v>
      </c>
      <c r="B48" s="589"/>
      <c r="C48" s="589"/>
      <c r="D48" s="589"/>
      <c r="E48" s="589"/>
      <c r="F48" s="589"/>
      <c r="G48" s="589"/>
      <c r="H48" s="590"/>
      <c r="I48" s="591"/>
      <c r="J48" s="591"/>
      <c r="K48" s="591"/>
      <c r="L48" s="591"/>
      <c r="M48" s="591"/>
      <c r="N48" s="591"/>
      <c r="O48" s="591"/>
      <c r="P48" s="591"/>
      <c r="Q48" s="591"/>
      <c r="R48" s="591"/>
      <c r="S48" s="591"/>
      <c r="T48" s="591"/>
      <c r="U48" s="591"/>
      <c r="V48" s="591"/>
      <c r="W48" s="591"/>
      <c r="X48" s="591"/>
      <c r="Y48" s="591"/>
      <c r="Z48" s="591"/>
      <c r="AA48" s="591"/>
      <c r="AB48" s="592"/>
    </row>
    <row r="49" spans="1:28" ht="16.5" customHeight="1">
      <c r="A49" s="307"/>
      <c r="B49" s="307"/>
      <c r="C49" s="307"/>
      <c r="D49" s="307"/>
      <c r="E49" s="307"/>
      <c r="F49" s="306"/>
      <c r="G49" s="306"/>
      <c r="H49" s="306"/>
      <c r="I49" s="306" t="s">
        <v>345</v>
      </c>
      <c r="J49" s="306"/>
      <c r="K49" s="306"/>
      <c r="L49" s="306"/>
      <c r="M49" s="306"/>
      <c r="N49" s="306"/>
      <c r="O49" s="306"/>
      <c r="P49" s="306"/>
      <c r="Q49" s="306"/>
      <c r="R49" s="306"/>
      <c r="S49" s="306"/>
      <c r="T49" s="306"/>
      <c r="U49" s="306"/>
      <c r="V49" s="306"/>
      <c r="W49" s="306"/>
      <c r="X49" s="306"/>
      <c r="Y49" s="306"/>
      <c r="Z49" s="306"/>
      <c r="AA49" s="306"/>
      <c r="AB49" s="306"/>
    </row>
    <row r="50" spans="1:28" ht="15.95" customHeight="1">
      <c r="A50" s="305" t="s">
        <v>260</v>
      </c>
      <c r="B50" s="555" t="s">
        <v>344</v>
      </c>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row>
    <row r="51" spans="1:28" ht="15.95" customHeight="1">
      <c r="A51" s="303"/>
      <c r="B51" s="555"/>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row>
    <row r="52" spans="1:28" ht="15.95" customHeight="1">
      <c r="A52" s="304"/>
      <c r="B52" s="55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row>
    <row r="53" spans="1:28" ht="15.95" customHeight="1">
      <c r="A53" s="303"/>
      <c r="B53" s="555"/>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row>
    <row r="54" spans="1:28">
      <c r="A54" s="303"/>
      <c r="B54" s="555"/>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row>
  </sheetData>
  <mergeCells count="162">
    <mergeCell ref="B37:D40"/>
    <mergeCell ref="E37:H37"/>
    <mergeCell ref="I37:J37"/>
    <mergeCell ref="L37:M37"/>
    <mergeCell ref="A18:A19"/>
    <mergeCell ref="B19:D19"/>
    <mergeCell ref="N14:AB14"/>
    <mergeCell ref="Q12:AB13"/>
    <mergeCell ref="X11:Z11"/>
    <mergeCell ref="Q15:V15"/>
    <mergeCell ref="Q16:AB16"/>
    <mergeCell ref="Q17:AB17"/>
    <mergeCell ref="Q18:AB18"/>
    <mergeCell ref="W15:X15"/>
    <mergeCell ref="A30:G30"/>
    <mergeCell ref="Q24:S24"/>
    <mergeCell ref="L28:M28"/>
    <mergeCell ref="L29:M29"/>
    <mergeCell ref="L26:M26"/>
    <mergeCell ref="H26:K26"/>
    <mergeCell ref="H30:K30"/>
    <mergeCell ref="A29:G29"/>
    <mergeCell ref="N29:X29"/>
    <mergeCell ref="N31:X31"/>
    <mergeCell ref="A48:G48"/>
    <mergeCell ref="H48:AB48"/>
    <mergeCell ref="E2:AB2"/>
    <mergeCell ref="E3:AB3"/>
    <mergeCell ref="O4:AB4"/>
    <mergeCell ref="E7:AB7"/>
    <mergeCell ref="Q8:S8"/>
    <mergeCell ref="T8:AB8"/>
    <mergeCell ref="N44:AB44"/>
    <mergeCell ref="B41:D42"/>
    <mergeCell ref="E41:G41"/>
    <mergeCell ref="E38:H39"/>
    <mergeCell ref="A43:AB43"/>
    <mergeCell ref="T38:AB39"/>
    <mergeCell ref="T41:AB41"/>
    <mergeCell ref="E42:G42"/>
    <mergeCell ref="H42:AB42"/>
    <mergeCell ref="A44:G44"/>
    <mergeCell ref="N45:X45"/>
    <mergeCell ref="A35:A42"/>
    <mergeCell ref="B35:D35"/>
    <mergeCell ref="E35:AB35"/>
    <mergeCell ref="B36:D36"/>
    <mergeCell ref="E36:AB36"/>
    <mergeCell ref="B2:D2"/>
    <mergeCell ref="B3:D3"/>
    <mergeCell ref="B4:D7"/>
    <mergeCell ref="B8:D9"/>
    <mergeCell ref="A10:D10"/>
    <mergeCell ref="B11:D11"/>
    <mergeCell ref="B12:D12"/>
    <mergeCell ref="B13:D13"/>
    <mergeCell ref="B15:M17"/>
    <mergeCell ref="E11:M11"/>
    <mergeCell ref="E12:M12"/>
    <mergeCell ref="M8:N8"/>
    <mergeCell ref="H8:L8"/>
    <mergeCell ref="H9:AB9"/>
    <mergeCell ref="B50:AB54"/>
    <mergeCell ref="H44:K44"/>
    <mergeCell ref="L44:M44"/>
    <mergeCell ref="H45:K45"/>
    <mergeCell ref="L45:M45"/>
    <mergeCell ref="H46:K46"/>
    <mergeCell ref="L46:M46"/>
    <mergeCell ref="H47:K47"/>
    <mergeCell ref="W23:Y23"/>
    <mergeCell ref="W24:Y24"/>
    <mergeCell ref="T25:Y25"/>
    <mergeCell ref="T23:V23"/>
    <mergeCell ref="T24:V24"/>
    <mergeCell ref="B23:G23"/>
    <mergeCell ref="B24:G24"/>
    <mergeCell ref="B25:G25"/>
    <mergeCell ref="A26:G26"/>
    <mergeCell ref="A46:G46"/>
    <mergeCell ref="A45:G45"/>
    <mergeCell ref="Q41:S41"/>
    <mergeCell ref="E40:AB40"/>
    <mergeCell ref="P26:AB26"/>
    <mergeCell ref="A47:G47"/>
    <mergeCell ref="N47:X47"/>
    <mergeCell ref="L47:M47"/>
    <mergeCell ref="Y45:Z45"/>
    <mergeCell ref="AA45:AB45"/>
    <mergeCell ref="Y47:Z47"/>
    <mergeCell ref="AA47:AB47"/>
    <mergeCell ref="H32:AB32"/>
    <mergeCell ref="N46:AB46"/>
    <mergeCell ref="K38:Q39"/>
    <mergeCell ref="N18:P18"/>
    <mergeCell ref="T21:Y21"/>
    <mergeCell ref="Q19:AB19"/>
    <mergeCell ref="E18:M18"/>
    <mergeCell ref="E19:M19"/>
    <mergeCell ref="W22:Y22"/>
    <mergeCell ref="H41:L41"/>
    <mergeCell ref="M41:N41"/>
    <mergeCell ref="O41:P41"/>
    <mergeCell ref="O37:AB37"/>
    <mergeCell ref="A32:G32"/>
    <mergeCell ref="A33:E33"/>
    <mergeCell ref="F33:AB33"/>
    <mergeCell ref="A34:AB34"/>
    <mergeCell ref="N19:P19"/>
    <mergeCell ref="A23:A25"/>
    <mergeCell ref="H23:J23"/>
    <mergeCell ref="H28:K28"/>
    <mergeCell ref="H29:K29"/>
    <mergeCell ref="K23:M23"/>
    <mergeCell ref="N23:P23"/>
    <mergeCell ref="Q23:S23"/>
    <mergeCell ref="H24:J24"/>
    <mergeCell ref="K24:M24"/>
    <mergeCell ref="N24:P24"/>
    <mergeCell ref="H22:J22"/>
    <mergeCell ref="K22:M22"/>
    <mergeCell ref="A21:G22"/>
    <mergeCell ref="A1:AB1"/>
    <mergeCell ref="A2:A9"/>
    <mergeCell ref="A28:G28"/>
    <mergeCell ref="A11:A17"/>
    <mergeCell ref="N16:P17"/>
    <mergeCell ref="H25:M25"/>
    <mergeCell ref="N25:S25"/>
    <mergeCell ref="H31:K31"/>
    <mergeCell ref="AA31:AB31"/>
    <mergeCell ref="Y31:Z31"/>
    <mergeCell ref="L30:M30"/>
    <mergeCell ref="L31:M31"/>
    <mergeCell ref="Z21:AB25"/>
    <mergeCell ref="N22:P22"/>
    <mergeCell ref="Q22:S22"/>
    <mergeCell ref="T22:V22"/>
    <mergeCell ref="A27:AB27"/>
    <mergeCell ref="A31:G31"/>
    <mergeCell ref="Y15:AB15"/>
    <mergeCell ref="N15:P15"/>
    <mergeCell ref="E8:G8"/>
    <mergeCell ref="E9:G9"/>
    <mergeCell ref="E13:M13"/>
    <mergeCell ref="B14:M14"/>
    <mergeCell ref="AA29:AB29"/>
    <mergeCell ref="Y29:Z29"/>
    <mergeCell ref="E4:H4"/>
    <mergeCell ref="I4:J4"/>
    <mergeCell ref="L4:M4"/>
    <mergeCell ref="Q11:S11"/>
    <mergeCell ref="N11:P13"/>
    <mergeCell ref="T11:V11"/>
    <mergeCell ref="A20:AB20"/>
    <mergeCell ref="H21:M21"/>
    <mergeCell ref="N21:S21"/>
    <mergeCell ref="E5:H6"/>
    <mergeCell ref="K5:Q6"/>
    <mergeCell ref="T5:AB6"/>
    <mergeCell ref="B18:D18"/>
    <mergeCell ref="O8:P8"/>
  </mergeCells>
  <phoneticPr fontId="2"/>
  <printOptions horizontalCentere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38100</xdr:colOff>
                    <xdr:row>30</xdr:row>
                    <xdr:rowOff>152400</xdr:rowOff>
                  </from>
                  <to>
                    <xdr:col>13</xdr:col>
                    <xdr:colOff>171450</xdr:colOff>
                    <xdr:row>32</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190500</xdr:colOff>
                    <xdr:row>30</xdr:row>
                    <xdr:rowOff>161925</xdr:rowOff>
                  </from>
                  <to>
                    <xdr:col>20</xdr:col>
                    <xdr:colOff>28575</xdr:colOff>
                    <xdr:row>32</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76200</xdr:colOff>
                    <xdr:row>30</xdr:row>
                    <xdr:rowOff>161925</xdr:rowOff>
                  </from>
                  <to>
                    <xdr:col>27</xdr:col>
                    <xdr:colOff>180975</xdr:colOff>
                    <xdr:row>32</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123825</xdr:colOff>
                    <xdr:row>9</xdr:row>
                    <xdr:rowOff>0</xdr:rowOff>
                  </from>
                  <to>
                    <xdr:col>13</xdr:col>
                    <xdr:colOff>190500</xdr:colOff>
                    <xdr:row>9</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47625</xdr:colOff>
                    <xdr:row>9</xdr:row>
                    <xdr:rowOff>0</xdr:rowOff>
                  </from>
                  <to>
                    <xdr:col>19</xdr:col>
                    <xdr:colOff>152400</xdr:colOff>
                    <xdr:row>9</xdr:row>
                    <xdr:rowOff>257175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161925</xdr:colOff>
                    <xdr:row>8</xdr:row>
                    <xdr:rowOff>180975</xdr:rowOff>
                  </from>
                  <to>
                    <xdr:col>27</xdr:col>
                    <xdr:colOff>123825</xdr:colOff>
                    <xdr:row>9</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123825</xdr:colOff>
                    <xdr:row>9</xdr:row>
                    <xdr:rowOff>238125</xdr:rowOff>
                  </from>
                  <to>
                    <xdr:col>12</xdr:col>
                    <xdr:colOff>190500</xdr:colOff>
                    <xdr:row>9</xdr:row>
                    <xdr:rowOff>447675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47625</xdr:colOff>
                    <xdr:row>9</xdr:row>
                    <xdr:rowOff>238125</xdr:rowOff>
                  </from>
                  <to>
                    <xdr:col>21</xdr:col>
                    <xdr:colOff>66675</xdr:colOff>
                    <xdr:row>9</xdr:row>
                    <xdr:rowOff>466725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38100</xdr:colOff>
                    <xdr:row>46</xdr:row>
                    <xdr:rowOff>152400</xdr:rowOff>
                  </from>
                  <to>
                    <xdr:col>13</xdr:col>
                    <xdr:colOff>171450</xdr:colOff>
                    <xdr:row>48</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15</xdr:col>
                    <xdr:colOff>190500</xdr:colOff>
                    <xdr:row>46</xdr:row>
                    <xdr:rowOff>161925</xdr:rowOff>
                  </from>
                  <to>
                    <xdr:col>20</xdr:col>
                    <xdr:colOff>28575</xdr:colOff>
                    <xdr:row>48</xdr:row>
                    <xdr:rowOff>47625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23</xdr:col>
                    <xdr:colOff>76200</xdr:colOff>
                    <xdr:row>46</xdr:row>
                    <xdr:rowOff>161925</xdr:rowOff>
                  </from>
                  <to>
                    <xdr:col>27</xdr:col>
                    <xdr:colOff>180975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253</v>
      </c>
      <c r="D1" s="5"/>
      <c r="E1" s="5"/>
      <c r="F1" s="5"/>
      <c r="G1" s="5"/>
      <c r="H1" s="5"/>
      <c r="K1" s="7" t="s">
        <v>0</v>
      </c>
      <c r="N1" s="5"/>
      <c r="O1" s="5"/>
      <c r="P1" s="5"/>
      <c r="Q1" s="5"/>
      <c r="R1" s="5"/>
      <c r="S1" s="5"/>
      <c r="T1" s="5"/>
      <c r="U1" s="5"/>
      <c r="AQ1" s="9" t="s">
        <v>30</v>
      </c>
      <c r="AR1" s="772" t="s">
        <v>106</v>
      </c>
      <c r="AS1" s="773"/>
      <c r="AT1" s="773"/>
      <c r="AU1" s="773"/>
      <c r="AV1" s="773"/>
      <c r="AW1" s="773"/>
      <c r="AX1" s="773"/>
      <c r="AY1" s="773"/>
      <c r="AZ1" s="773"/>
      <c r="BA1" s="773"/>
      <c r="BB1" s="773"/>
      <c r="BC1" s="773"/>
      <c r="BD1" s="773"/>
      <c r="BE1" s="773"/>
      <c r="BF1" s="773"/>
      <c r="BG1" s="773"/>
      <c r="BH1" s="9" t="s">
        <v>2</v>
      </c>
    </row>
    <row r="2" spans="2:65" s="8" customFormat="1" ht="20.25" customHeight="1">
      <c r="H2" s="7"/>
      <c r="K2" s="7"/>
      <c r="L2" s="7"/>
      <c r="N2" s="9"/>
      <c r="O2" s="9"/>
      <c r="P2" s="9"/>
      <c r="Q2" s="9"/>
      <c r="R2" s="9"/>
      <c r="S2" s="9"/>
      <c r="T2" s="9"/>
      <c r="U2" s="9"/>
      <c r="Z2" s="112" t="s">
        <v>27</v>
      </c>
      <c r="AA2" s="774"/>
      <c r="AB2" s="774"/>
      <c r="AC2" s="112" t="s">
        <v>28</v>
      </c>
      <c r="AD2" s="775" t="str">
        <f>IF(AA2=0,"",YEAR(DATE(2018+AA2,1,1)))</f>
        <v/>
      </c>
      <c r="AE2" s="775"/>
      <c r="AF2" s="113" t="s">
        <v>29</v>
      </c>
      <c r="AG2" s="113" t="s">
        <v>1</v>
      </c>
      <c r="AH2" s="774"/>
      <c r="AI2" s="774"/>
      <c r="AJ2" s="113" t="s">
        <v>24</v>
      </c>
      <c r="AQ2" s="9" t="s">
        <v>31</v>
      </c>
      <c r="AR2" s="774" t="s">
        <v>32</v>
      </c>
      <c r="AS2" s="774"/>
      <c r="AT2" s="774"/>
      <c r="AU2" s="774"/>
      <c r="AV2" s="774"/>
      <c r="AW2" s="774"/>
      <c r="AX2" s="774"/>
      <c r="AY2" s="774"/>
      <c r="AZ2" s="774"/>
      <c r="BA2" s="774"/>
      <c r="BB2" s="774"/>
      <c r="BC2" s="774"/>
      <c r="BD2" s="774"/>
      <c r="BE2" s="774"/>
      <c r="BF2" s="774"/>
      <c r="BG2" s="774"/>
      <c r="BH2" s="9" t="s">
        <v>2</v>
      </c>
      <c r="BI2" s="9"/>
      <c r="BJ2" s="9"/>
      <c r="BK2" s="9"/>
    </row>
    <row r="3" spans="2:65" s="8" customFormat="1" ht="20.25" customHeight="1">
      <c r="H3" s="7"/>
      <c r="K3" s="7"/>
      <c r="M3" s="9"/>
      <c r="N3" s="9"/>
      <c r="O3" s="9"/>
      <c r="P3" s="9"/>
      <c r="Q3" s="9"/>
      <c r="R3" s="9"/>
      <c r="S3" s="9"/>
      <c r="AA3" s="35"/>
      <c r="AB3" s="35"/>
      <c r="AC3" s="36"/>
      <c r="AD3" s="37"/>
      <c r="AE3" s="36"/>
      <c r="BB3" s="38" t="s">
        <v>21</v>
      </c>
      <c r="BC3" s="764" t="s">
        <v>197</v>
      </c>
      <c r="BD3" s="765"/>
      <c r="BE3" s="765"/>
      <c r="BF3" s="766"/>
      <c r="BG3" s="9"/>
    </row>
    <row r="4" spans="2:65" s="8" customFormat="1" ht="20.25" customHeight="1">
      <c r="H4" s="7"/>
      <c r="K4" s="7"/>
      <c r="M4" s="9"/>
      <c r="N4" s="9"/>
      <c r="O4" s="9"/>
      <c r="P4" s="9"/>
      <c r="Q4" s="9"/>
      <c r="R4" s="9"/>
      <c r="S4" s="9"/>
      <c r="AA4" s="35"/>
      <c r="AB4" s="35"/>
      <c r="AC4" s="36"/>
      <c r="AD4" s="37"/>
      <c r="AE4" s="36"/>
      <c r="BB4" s="38" t="s">
        <v>166</v>
      </c>
      <c r="BC4" s="764" t="s">
        <v>167</v>
      </c>
      <c r="BD4" s="765"/>
      <c r="BE4" s="765"/>
      <c r="BF4" s="766"/>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767">
        <v>40</v>
      </c>
      <c r="AZ6" s="768"/>
      <c r="BA6" s="2" t="s">
        <v>22</v>
      </c>
      <c r="BB6" s="6"/>
      <c r="BC6" s="767">
        <v>160</v>
      </c>
      <c r="BD6" s="768"/>
      <c r="BE6" s="2" t="s">
        <v>23</v>
      </c>
      <c r="BF6" s="6"/>
      <c r="BG6" s="39"/>
    </row>
    <row r="7" spans="2:65" s="8" customFormat="1" ht="5.0999999999999996"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769" t="e">
        <f>DAY(EOMONTH(DATE(AD2,AH2,1),0))</f>
        <v>#VALUE!</v>
      </c>
      <c r="BD8" s="770"/>
      <c r="BE8" s="66" t="s">
        <v>25</v>
      </c>
      <c r="BF8" s="66"/>
      <c r="BG8" s="66"/>
      <c r="BH8" s="68"/>
      <c r="BK8" s="9"/>
      <c r="BL8" s="9"/>
      <c r="BM8" s="9"/>
    </row>
    <row r="9" spans="2:65" s="8" customFormat="1" ht="4.5"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767"/>
      <c r="BD10" s="768"/>
      <c r="BE10" s="2" t="s">
        <v>220</v>
      </c>
      <c r="BG10" s="66"/>
      <c r="BH10" s="68"/>
      <c r="BK10" s="9"/>
      <c r="BL10" s="9"/>
      <c r="BM10" s="9"/>
    </row>
    <row r="11" spans="2:65" s="8" customFormat="1" ht="5.0999999999999996"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771"/>
      <c r="V12" s="771"/>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737">
        <v>0.29166666666666669</v>
      </c>
      <c r="BC13" s="738"/>
      <c r="BD13" s="739"/>
      <c r="BE13" s="76" t="s">
        <v>17</v>
      </c>
      <c r="BF13" s="737">
        <v>0.83333333333333337</v>
      </c>
      <c r="BG13" s="738"/>
      <c r="BH13" s="739"/>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737">
        <v>0.83333333333333337</v>
      </c>
      <c r="BC14" s="738"/>
      <c r="BD14" s="739"/>
      <c r="BE14" s="76" t="s">
        <v>17</v>
      </c>
      <c r="BF14" s="737">
        <v>0.29166666666666669</v>
      </c>
      <c r="BG14" s="738"/>
      <c r="BH14" s="739"/>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c r="B16" s="740" t="s">
        <v>20</v>
      </c>
      <c r="C16" s="725" t="s">
        <v>223</v>
      </c>
      <c r="D16" s="726"/>
      <c r="E16" s="743"/>
      <c r="F16" s="183"/>
      <c r="G16" s="186"/>
      <c r="H16" s="746" t="s">
        <v>224</v>
      </c>
      <c r="I16" s="749" t="s">
        <v>225</v>
      </c>
      <c r="J16" s="726"/>
      <c r="K16" s="726"/>
      <c r="L16" s="743"/>
      <c r="M16" s="749" t="s">
        <v>226</v>
      </c>
      <c r="N16" s="726"/>
      <c r="O16" s="743"/>
      <c r="P16" s="749" t="s">
        <v>102</v>
      </c>
      <c r="Q16" s="726"/>
      <c r="R16" s="726"/>
      <c r="S16" s="726"/>
      <c r="T16" s="727"/>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2</v>
      </c>
      <c r="AS16" s="116"/>
      <c r="AT16" s="116"/>
      <c r="AU16" s="116"/>
      <c r="AV16" s="116"/>
      <c r="AW16" s="116"/>
      <c r="AX16" s="116"/>
      <c r="AY16" s="119"/>
      <c r="AZ16" s="752" t="str">
        <f>IF(BC3="計画","(11)1～4週目の勤務時間数合計","(11)1か月の勤務時間数　合計")</f>
        <v>(11)1か月の勤務時間数　合計</v>
      </c>
      <c r="BA16" s="753"/>
      <c r="BB16" s="758" t="s">
        <v>228</v>
      </c>
      <c r="BC16" s="759"/>
      <c r="BD16" s="725" t="s">
        <v>229</v>
      </c>
      <c r="BE16" s="726"/>
      <c r="BF16" s="726"/>
      <c r="BG16" s="726"/>
      <c r="BH16" s="727"/>
    </row>
    <row r="17" spans="2:60" ht="20.25" customHeight="1">
      <c r="B17" s="741"/>
      <c r="C17" s="728"/>
      <c r="D17" s="729"/>
      <c r="E17" s="744"/>
      <c r="F17" s="184"/>
      <c r="G17" s="187"/>
      <c r="H17" s="747"/>
      <c r="I17" s="750"/>
      <c r="J17" s="729"/>
      <c r="K17" s="729"/>
      <c r="L17" s="744"/>
      <c r="M17" s="750"/>
      <c r="N17" s="729"/>
      <c r="O17" s="744"/>
      <c r="P17" s="750"/>
      <c r="Q17" s="729"/>
      <c r="R17" s="729"/>
      <c r="S17" s="729"/>
      <c r="T17" s="730"/>
      <c r="U17" s="734" t="s">
        <v>11</v>
      </c>
      <c r="V17" s="734"/>
      <c r="W17" s="734"/>
      <c r="X17" s="734"/>
      <c r="Y17" s="734"/>
      <c r="Z17" s="734"/>
      <c r="AA17" s="735"/>
      <c r="AB17" s="736" t="s">
        <v>12</v>
      </c>
      <c r="AC17" s="734"/>
      <c r="AD17" s="734"/>
      <c r="AE17" s="734"/>
      <c r="AF17" s="734"/>
      <c r="AG17" s="734"/>
      <c r="AH17" s="735"/>
      <c r="AI17" s="736" t="s">
        <v>13</v>
      </c>
      <c r="AJ17" s="734"/>
      <c r="AK17" s="734"/>
      <c r="AL17" s="734"/>
      <c r="AM17" s="734"/>
      <c r="AN17" s="734"/>
      <c r="AO17" s="735"/>
      <c r="AP17" s="736" t="s">
        <v>14</v>
      </c>
      <c r="AQ17" s="734"/>
      <c r="AR17" s="734"/>
      <c r="AS17" s="734"/>
      <c r="AT17" s="734"/>
      <c r="AU17" s="734"/>
      <c r="AV17" s="735"/>
      <c r="AW17" s="736" t="s">
        <v>15</v>
      </c>
      <c r="AX17" s="734"/>
      <c r="AY17" s="734"/>
      <c r="AZ17" s="754"/>
      <c r="BA17" s="755"/>
      <c r="BB17" s="760"/>
      <c r="BC17" s="761"/>
      <c r="BD17" s="728"/>
      <c r="BE17" s="729"/>
      <c r="BF17" s="729"/>
      <c r="BG17" s="729"/>
      <c r="BH17" s="730"/>
    </row>
    <row r="18" spans="2:60" ht="20.25" customHeight="1">
      <c r="B18" s="741"/>
      <c r="C18" s="728"/>
      <c r="D18" s="729"/>
      <c r="E18" s="744"/>
      <c r="F18" s="184"/>
      <c r="G18" s="187"/>
      <c r="H18" s="747"/>
      <c r="I18" s="750"/>
      <c r="J18" s="729"/>
      <c r="K18" s="729"/>
      <c r="L18" s="744"/>
      <c r="M18" s="750"/>
      <c r="N18" s="729"/>
      <c r="O18" s="744"/>
      <c r="P18" s="750"/>
      <c r="Q18" s="729"/>
      <c r="R18" s="729"/>
      <c r="S18" s="729"/>
      <c r="T18" s="73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754"/>
      <c r="BA18" s="755"/>
      <c r="BB18" s="760"/>
      <c r="BC18" s="761"/>
      <c r="BD18" s="728"/>
      <c r="BE18" s="729"/>
      <c r="BF18" s="729"/>
      <c r="BG18" s="729"/>
      <c r="BH18" s="730"/>
    </row>
    <row r="19" spans="2:60" ht="20.25" hidden="1" customHeight="1">
      <c r="B19" s="741"/>
      <c r="C19" s="728"/>
      <c r="D19" s="729"/>
      <c r="E19" s="744"/>
      <c r="F19" s="184"/>
      <c r="G19" s="187"/>
      <c r="H19" s="747"/>
      <c r="I19" s="750"/>
      <c r="J19" s="729"/>
      <c r="K19" s="729"/>
      <c r="L19" s="744"/>
      <c r="M19" s="750"/>
      <c r="N19" s="729"/>
      <c r="O19" s="744"/>
      <c r="P19" s="750"/>
      <c r="Q19" s="729"/>
      <c r="R19" s="729"/>
      <c r="S19" s="729"/>
      <c r="T19" s="730"/>
      <c r="U19" s="132" t="e">
        <f>WEEKDAY(DATE($AD$2,$AH$2,1))</f>
        <v>#VALUE!</v>
      </c>
      <c r="V19" s="133" t="e">
        <f>WEEKDAY(DATE($AD$2,$AH$2,2))</f>
        <v>#VALUE!</v>
      </c>
      <c r="W19" s="133" t="e">
        <f>WEEKDAY(DATE($AD$2,$AH$2,3))</f>
        <v>#VALUE!</v>
      </c>
      <c r="X19" s="133" t="e">
        <f>WEEKDAY(DATE($AD$2,$AH$2,4))</f>
        <v>#VALUE!</v>
      </c>
      <c r="Y19" s="133" t="e">
        <f>WEEKDAY(DATE($AD$2,$AH$2,5))</f>
        <v>#VALUE!</v>
      </c>
      <c r="Z19" s="133" t="e">
        <f>WEEKDAY(DATE($AD$2,$AH$2,6))</f>
        <v>#VALUE!</v>
      </c>
      <c r="AA19" s="134" t="e">
        <f>WEEKDAY(DATE($AD$2,$AH$2,7))</f>
        <v>#VALUE!</v>
      </c>
      <c r="AB19" s="135" t="e">
        <f>WEEKDAY(DATE($AD$2,$AH$2,8))</f>
        <v>#VALUE!</v>
      </c>
      <c r="AC19" s="133" t="e">
        <f>WEEKDAY(DATE($AD$2,$AH$2,9))</f>
        <v>#VALUE!</v>
      </c>
      <c r="AD19" s="133" t="e">
        <f>WEEKDAY(DATE($AD$2,$AH$2,10))</f>
        <v>#VALUE!</v>
      </c>
      <c r="AE19" s="133" t="e">
        <f>WEEKDAY(DATE($AD$2,$AH$2,11))</f>
        <v>#VALUE!</v>
      </c>
      <c r="AF19" s="133" t="e">
        <f>WEEKDAY(DATE($AD$2,$AH$2,12))</f>
        <v>#VALUE!</v>
      </c>
      <c r="AG19" s="133" t="e">
        <f>WEEKDAY(DATE($AD$2,$AH$2,13))</f>
        <v>#VALUE!</v>
      </c>
      <c r="AH19" s="134" t="e">
        <f>WEEKDAY(DATE($AD$2,$AH$2,14))</f>
        <v>#VALUE!</v>
      </c>
      <c r="AI19" s="135" t="e">
        <f>WEEKDAY(DATE($AD$2,$AH$2,15))</f>
        <v>#VALUE!</v>
      </c>
      <c r="AJ19" s="133" t="e">
        <f>WEEKDAY(DATE($AD$2,$AH$2,16))</f>
        <v>#VALUE!</v>
      </c>
      <c r="AK19" s="133" t="e">
        <f>WEEKDAY(DATE($AD$2,$AH$2,17))</f>
        <v>#VALUE!</v>
      </c>
      <c r="AL19" s="133" t="e">
        <f>WEEKDAY(DATE($AD$2,$AH$2,18))</f>
        <v>#VALUE!</v>
      </c>
      <c r="AM19" s="133" t="e">
        <f>WEEKDAY(DATE($AD$2,$AH$2,19))</f>
        <v>#VALUE!</v>
      </c>
      <c r="AN19" s="133" t="e">
        <f>WEEKDAY(DATE($AD$2,$AH$2,20))</f>
        <v>#VALUE!</v>
      </c>
      <c r="AO19" s="134" t="e">
        <f>WEEKDAY(DATE($AD$2,$AH$2,21))</f>
        <v>#VALUE!</v>
      </c>
      <c r="AP19" s="135" t="e">
        <f>WEEKDAY(DATE($AD$2,$AH$2,22))</f>
        <v>#VALUE!</v>
      </c>
      <c r="AQ19" s="133" t="e">
        <f>WEEKDAY(DATE($AD$2,$AH$2,23))</f>
        <v>#VALUE!</v>
      </c>
      <c r="AR19" s="133" t="e">
        <f>WEEKDAY(DATE($AD$2,$AH$2,24))</f>
        <v>#VALUE!</v>
      </c>
      <c r="AS19" s="133" t="e">
        <f>WEEKDAY(DATE($AD$2,$AH$2,25))</f>
        <v>#VALUE!</v>
      </c>
      <c r="AT19" s="133" t="e">
        <f>WEEKDAY(DATE($AD$2,$AH$2,26))</f>
        <v>#VALUE!</v>
      </c>
      <c r="AU19" s="133" t="e">
        <f>WEEKDAY(DATE($AD$2,$AH$2,27))</f>
        <v>#VALUE!</v>
      </c>
      <c r="AV19" s="134" t="e">
        <f>WEEKDAY(DATE($AD$2,$AH$2,28))</f>
        <v>#VALUE!</v>
      </c>
      <c r="AW19" s="135">
        <f>IF(AW18=29,WEEKDAY(DATE($AD$2,$AH$2,29)),0)</f>
        <v>0</v>
      </c>
      <c r="AX19" s="133">
        <f>IF(AX18=30,WEEKDAY(DATE($AD$2,$AH$2,30)),0)</f>
        <v>0</v>
      </c>
      <c r="AY19" s="134">
        <f>IF(AY18=31,WEEKDAY(DATE($AD$2,$AH$2,31)),0)</f>
        <v>0</v>
      </c>
      <c r="AZ19" s="754"/>
      <c r="BA19" s="755"/>
      <c r="BB19" s="760"/>
      <c r="BC19" s="761"/>
      <c r="BD19" s="728"/>
      <c r="BE19" s="729"/>
      <c r="BF19" s="729"/>
      <c r="BG19" s="729"/>
      <c r="BH19" s="730"/>
    </row>
    <row r="20" spans="2:60" ht="20.25" customHeight="1" thickBot="1">
      <c r="B20" s="742"/>
      <c r="C20" s="731"/>
      <c r="D20" s="732"/>
      <c r="E20" s="745"/>
      <c r="F20" s="185"/>
      <c r="G20" s="188"/>
      <c r="H20" s="748"/>
      <c r="I20" s="751"/>
      <c r="J20" s="732"/>
      <c r="K20" s="732"/>
      <c r="L20" s="745"/>
      <c r="M20" s="751"/>
      <c r="N20" s="732"/>
      <c r="O20" s="745"/>
      <c r="P20" s="751"/>
      <c r="Q20" s="732"/>
      <c r="R20" s="732"/>
      <c r="S20" s="732"/>
      <c r="T20" s="733"/>
      <c r="U20" s="139" t="e">
        <f>IF(U19=1,"日",IF(U19=2,"月",IF(U19=3,"火",IF(U19=4,"水",IF(U19=5,"木",IF(U19=6,"金","土"))))))</f>
        <v>#VALUE!</v>
      </c>
      <c r="V20" s="140" t="e">
        <f t="shared" ref="V20:AV20" si="0">IF(V19=1,"日",IF(V19=2,"月",IF(V19=3,"火",IF(V19=4,"水",IF(V19=5,"木",IF(V19=6,"金","土"))))))</f>
        <v>#VALUE!</v>
      </c>
      <c r="W20" s="140" t="e">
        <f t="shared" si="0"/>
        <v>#VALUE!</v>
      </c>
      <c r="X20" s="140" t="e">
        <f t="shared" si="0"/>
        <v>#VALUE!</v>
      </c>
      <c r="Y20" s="140" t="e">
        <f t="shared" si="0"/>
        <v>#VALUE!</v>
      </c>
      <c r="Z20" s="140" t="e">
        <f t="shared" si="0"/>
        <v>#VALUE!</v>
      </c>
      <c r="AA20" s="141" t="e">
        <f t="shared" si="0"/>
        <v>#VALUE!</v>
      </c>
      <c r="AB20" s="142" t="e">
        <f>IF(AB19=1,"日",IF(AB19=2,"月",IF(AB19=3,"火",IF(AB19=4,"水",IF(AB19=5,"木",IF(AB19=6,"金","土"))))))</f>
        <v>#VALUE!</v>
      </c>
      <c r="AC20" s="140" t="e">
        <f t="shared" si="0"/>
        <v>#VALUE!</v>
      </c>
      <c r="AD20" s="140" t="e">
        <f t="shared" si="0"/>
        <v>#VALUE!</v>
      </c>
      <c r="AE20" s="140" t="e">
        <f t="shared" si="0"/>
        <v>#VALUE!</v>
      </c>
      <c r="AF20" s="140" t="e">
        <f t="shared" si="0"/>
        <v>#VALUE!</v>
      </c>
      <c r="AG20" s="140" t="e">
        <f t="shared" si="0"/>
        <v>#VALUE!</v>
      </c>
      <c r="AH20" s="141" t="e">
        <f t="shared" si="0"/>
        <v>#VALUE!</v>
      </c>
      <c r="AI20" s="142" t="e">
        <f>IF(AI19=1,"日",IF(AI19=2,"月",IF(AI19=3,"火",IF(AI19=4,"水",IF(AI19=5,"木",IF(AI19=6,"金","土"))))))</f>
        <v>#VALUE!</v>
      </c>
      <c r="AJ20" s="140" t="e">
        <f t="shared" si="0"/>
        <v>#VALUE!</v>
      </c>
      <c r="AK20" s="140" t="e">
        <f t="shared" si="0"/>
        <v>#VALUE!</v>
      </c>
      <c r="AL20" s="140" t="e">
        <f t="shared" si="0"/>
        <v>#VALUE!</v>
      </c>
      <c r="AM20" s="140" t="e">
        <f t="shared" si="0"/>
        <v>#VALUE!</v>
      </c>
      <c r="AN20" s="140" t="e">
        <f t="shared" si="0"/>
        <v>#VALUE!</v>
      </c>
      <c r="AO20" s="141" t="e">
        <f t="shared" si="0"/>
        <v>#VALUE!</v>
      </c>
      <c r="AP20" s="142" t="e">
        <f>IF(AP19=1,"日",IF(AP19=2,"月",IF(AP19=3,"火",IF(AP19=4,"水",IF(AP19=5,"木",IF(AP19=6,"金","土"))))))</f>
        <v>#VALUE!</v>
      </c>
      <c r="AQ20" s="140" t="e">
        <f t="shared" si="0"/>
        <v>#VALUE!</v>
      </c>
      <c r="AR20" s="140" t="e">
        <f t="shared" si="0"/>
        <v>#VALUE!</v>
      </c>
      <c r="AS20" s="140" t="e">
        <f t="shared" si="0"/>
        <v>#VALUE!</v>
      </c>
      <c r="AT20" s="140" t="e">
        <f t="shared" si="0"/>
        <v>#VALUE!</v>
      </c>
      <c r="AU20" s="140" t="e">
        <f t="shared" si="0"/>
        <v>#VALUE!</v>
      </c>
      <c r="AV20" s="141" t="e">
        <f t="shared" si="0"/>
        <v>#VALUE!</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756"/>
      <c r="BA20" s="757"/>
      <c r="BB20" s="762"/>
      <c r="BC20" s="763"/>
      <c r="BD20" s="731"/>
      <c r="BE20" s="732"/>
      <c r="BF20" s="732"/>
      <c r="BG20" s="732"/>
      <c r="BH20" s="733"/>
    </row>
    <row r="21" spans="2:60" ht="20.25" customHeight="1">
      <c r="B21" s="122"/>
      <c r="C21" s="714"/>
      <c r="D21" s="715"/>
      <c r="E21" s="716"/>
      <c r="F21" s="181"/>
      <c r="G21" s="182"/>
      <c r="H21" s="717"/>
      <c r="I21" s="718"/>
      <c r="J21" s="719"/>
      <c r="K21" s="719"/>
      <c r="L21" s="720"/>
      <c r="M21" s="721"/>
      <c r="N21" s="722"/>
      <c r="O21" s="723"/>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724"/>
      <c r="BA21" s="712"/>
      <c r="BB21" s="711"/>
      <c r="BC21" s="712"/>
      <c r="BD21" s="708"/>
      <c r="BE21" s="709"/>
      <c r="BF21" s="709"/>
      <c r="BG21" s="709"/>
      <c r="BH21" s="710"/>
    </row>
    <row r="22" spans="2:60" ht="20.25" customHeight="1">
      <c r="B22" s="125">
        <v>1</v>
      </c>
      <c r="C22" s="670"/>
      <c r="D22" s="671"/>
      <c r="E22" s="672"/>
      <c r="F22" s="178">
        <f>C21</f>
        <v>0</v>
      </c>
      <c r="G22" s="174"/>
      <c r="H22" s="677"/>
      <c r="I22" s="682"/>
      <c r="J22" s="683"/>
      <c r="K22" s="683"/>
      <c r="L22" s="684"/>
      <c r="M22" s="691"/>
      <c r="N22" s="692"/>
      <c r="O22" s="693"/>
      <c r="P22" s="23" t="s">
        <v>73</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658">
        <f>IF($BC$3="４週",SUM(U22:AV22),IF($BC$3="暦月",SUM(U22:AY22),""))</f>
        <v>0</v>
      </c>
      <c r="BA22" s="659"/>
      <c r="BB22" s="660">
        <f>IF($BC$3="４週",AZ22/4,IF($BC$3="暦月",(AZ22/($BC$8/7)),""))</f>
        <v>0</v>
      </c>
      <c r="BC22" s="659"/>
      <c r="BD22" s="655"/>
      <c r="BE22" s="656"/>
      <c r="BF22" s="656"/>
      <c r="BG22" s="656"/>
      <c r="BH22" s="657"/>
    </row>
    <row r="23" spans="2:60" ht="20.25" customHeight="1">
      <c r="B23" s="127"/>
      <c r="C23" s="698"/>
      <c r="D23" s="699"/>
      <c r="E23" s="700"/>
      <c r="F23" s="179"/>
      <c r="G23" s="175">
        <f>C21</f>
        <v>0</v>
      </c>
      <c r="H23" s="701"/>
      <c r="I23" s="702"/>
      <c r="J23" s="703"/>
      <c r="K23" s="703"/>
      <c r="L23" s="704"/>
      <c r="M23" s="705"/>
      <c r="N23" s="706"/>
      <c r="O23" s="707"/>
      <c r="P23" s="25" t="s">
        <v>74</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661">
        <f>IF($BC$3="４週",SUM(U23:AV23),IF($BC$3="暦月",SUM(U23:AY23),""))</f>
        <v>0</v>
      </c>
      <c r="BA23" s="662"/>
      <c r="BB23" s="663">
        <f>IF($BC$3="４週",AZ23/4,IF($BC$3="暦月",(AZ23/($BC$8/7)),""))</f>
        <v>0</v>
      </c>
      <c r="BC23" s="662"/>
      <c r="BD23" s="664"/>
      <c r="BE23" s="665"/>
      <c r="BF23" s="665"/>
      <c r="BG23" s="665"/>
      <c r="BH23" s="666"/>
    </row>
    <row r="24" spans="2:60" ht="20.25" customHeight="1">
      <c r="B24" s="129"/>
      <c r="C24" s="667"/>
      <c r="D24" s="668"/>
      <c r="E24" s="669"/>
      <c r="F24" s="177"/>
      <c r="G24" s="173"/>
      <c r="H24" s="713"/>
      <c r="I24" s="679"/>
      <c r="J24" s="680"/>
      <c r="K24" s="680"/>
      <c r="L24" s="681"/>
      <c r="M24" s="688"/>
      <c r="N24" s="689"/>
      <c r="O24" s="690"/>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697"/>
      <c r="BA24" s="651"/>
      <c r="BB24" s="650"/>
      <c r="BC24" s="651"/>
      <c r="BD24" s="652"/>
      <c r="BE24" s="653"/>
      <c r="BF24" s="653"/>
      <c r="BG24" s="653"/>
      <c r="BH24" s="654"/>
    </row>
    <row r="25" spans="2:60" ht="20.25" customHeight="1">
      <c r="B25" s="125">
        <f>B22+1</f>
        <v>2</v>
      </c>
      <c r="C25" s="670"/>
      <c r="D25" s="671"/>
      <c r="E25" s="672"/>
      <c r="F25" s="178">
        <f>C24</f>
        <v>0</v>
      </c>
      <c r="G25" s="174"/>
      <c r="H25" s="677"/>
      <c r="I25" s="682"/>
      <c r="J25" s="683"/>
      <c r="K25" s="683"/>
      <c r="L25" s="684"/>
      <c r="M25" s="691"/>
      <c r="N25" s="692"/>
      <c r="O25" s="693"/>
      <c r="P25" s="23" t="s">
        <v>73</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658">
        <f>IF($BC$3="４週",SUM(U25:AV25),IF($BC$3="暦月",SUM(U25:AY25),""))</f>
        <v>0</v>
      </c>
      <c r="BA25" s="659"/>
      <c r="BB25" s="660">
        <f>IF($BC$3="４週",AZ25/4,IF($BC$3="暦月",(AZ25/($BC$8/7)),""))</f>
        <v>0</v>
      </c>
      <c r="BC25" s="659"/>
      <c r="BD25" s="655"/>
      <c r="BE25" s="656"/>
      <c r="BF25" s="656"/>
      <c r="BG25" s="656"/>
      <c r="BH25" s="657"/>
    </row>
    <row r="26" spans="2:60" ht="20.25" customHeight="1">
      <c r="B26" s="127"/>
      <c r="C26" s="698"/>
      <c r="D26" s="699"/>
      <c r="E26" s="700"/>
      <c r="F26" s="179"/>
      <c r="G26" s="175">
        <f>C24</f>
        <v>0</v>
      </c>
      <c r="H26" s="701"/>
      <c r="I26" s="702"/>
      <c r="J26" s="703"/>
      <c r="K26" s="703"/>
      <c r="L26" s="704"/>
      <c r="M26" s="705"/>
      <c r="N26" s="706"/>
      <c r="O26" s="707"/>
      <c r="P26" s="25" t="s">
        <v>74</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661">
        <f>IF($BC$3="４週",SUM(U26:AV26),IF($BC$3="暦月",SUM(U26:AY26),""))</f>
        <v>0</v>
      </c>
      <c r="BA26" s="662"/>
      <c r="BB26" s="663">
        <f>IF($BC$3="４週",AZ26/4,IF($BC$3="暦月",(AZ26/($BC$8/7)),""))</f>
        <v>0</v>
      </c>
      <c r="BC26" s="662"/>
      <c r="BD26" s="664"/>
      <c r="BE26" s="665"/>
      <c r="BF26" s="665"/>
      <c r="BG26" s="665"/>
      <c r="BH26" s="666"/>
    </row>
    <row r="27" spans="2:60" ht="20.25" customHeight="1">
      <c r="B27" s="129"/>
      <c r="C27" s="667"/>
      <c r="D27" s="668"/>
      <c r="E27" s="669"/>
      <c r="F27" s="178"/>
      <c r="G27" s="174"/>
      <c r="H27" s="676"/>
      <c r="I27" s="679"/>
      <c r="J27" s="680"/>
      <c r="K27" s="680"/>
      <c r="L27" s="681"/>
      <c r="M27" s="688"/>
      <c r="N27" s="689"/>
      <c r="O27" s="690"/>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697"/>
      <c r="BA27" s="651"/>
      <c r="BB27" s="650"/>
      <c r="BC27" s="651"/>
      <c r="BD27" s="652"/>
      <c r="BE27" s="653"/>
      <c r="BF27" s="653"/>
      <c r="BG27" s="653"/>
      <c r="BH27" s="654"/>
    </row>
    <row r="28" spans="2:60" ht="20.25" customHeight="1">
      <c r="B28" s="125">
        <f>B25+1</f>
        <v>3</v>
      </c>
      <c r="C28" s="670"/>
      <c r="D28" s="671"/>
      <c r="E28" s="672"/>
      <c r="F28" s="178">
        <f>C27</f>
        <v>0</v>
      </c>
      <c r="G28" s="174"/>
      <c r="H28" s="677"/>
      <c r="I28" s="682"/>
      <c r="J28" s="683"/>
      <c r="K28" s="683"/>
      <c r="L28" s="684"/>
      <c r="M28" s="691"/>
      <c r="N28" s="692"/>
      <c r="O28" s="693"/>
      <c r="P28" s="23" t="s">
        <v>73</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658">
        <f>IF($BC$3="４週",SUM(U28:AV28),IF($BC$3="暦月",SUM(U28:AY28),""))</f>
        <v>0</v>
      </c>
      <c r="BA28" s="659"/>
      <c r="BB28" s="660">
        <f>IF($BC$3="４週",AZ28/4,IF($BC$3="暦月",(AZ28/($BC$8/7)),""))</f>
        <v>0</v>
      </c>
      <c r="BC28" s="659"/>
      <c r="BD28" s="655"/>
      <c r="BE28" s="656"/>
      <c r="BF28" s="656"/>
      <c r="BG28" s="656"/>
      <c r="BH28" s="657"/>
    </row>
    <row r="29" spans="2:60" ht="20.25" customHeight="1">
      <c r="B29" s="127"/>
      <c r="C29" s="698"/>
      <c r="D29" s="699"/>
      <c r="E29" s="700"/>
      <c r="F29" s="179"/>
      <c r="G29" s="175">
        <f>C27</f>
        <v>0</v>
      </c>
      <c r="H29" s="701"/>
      <c r="I29" s="702"/>
      <c r="J29" s="703"/>
      <c r="K29" s="703"/>
      <c r="L29" s="704"/>
      <c r="M29" s="705"/>
      <c r="N29" s="706"/>
      <c r="O29" s="707"/>
      <c r="P29" s="25" t="s">
        <v>74</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661">
        <f>IF($BC$3="４週",SUM(U29:AV29),IF($BC$3="暦月",SUM(U29:AY29),""))</f>
        <v>0</v>
      </c>
      <c r="BA29" s="662"/>
      <c r="BB29" s="663">
        <f>IF($BC$3="４週",AZ29/4,IF($BC$3="暦月",(AZ29/($BC$8/7)),""))</f>
        <v>0</v>
      </c>
      <c r="BC29" s="662"/>
      <c r="BD29" s="664"/>
      <c r="BE29" s="665"/>
      <c r="BF29" s="665"/>
      <c r="BG29" s="665"/>
      <c r="BH29" s="666"/>
    </row>
    <row r="30" spans="2:60" ht="20.25" customHeight="1">
      <c r="B30" s="129"/>
      <c r="C30" s="667"/>
      <c r="D30" s="668"/>
      <c r="E30" s="669"/>
      <c r="F30" s="178"/>
      <c r="G30" s="174"/>
      <c r="H30" s="676"/>
      <c r="I30" s="679"/>
      <c r="J30" s="680"/>
      <c r="K30" s="680"/>
      <c r="L30" s="681"/>
      <c r="M30" s="688"/>
      <c r="N30" s="689"/>
      <c r="O30" s="690"/>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697"/>
      <c r="BA30" s="651"/>
      <c r="BB30" s="650"/>
      <c r="BC30" s="651"/>
      <c r="BD30" s="652"/>
      <c r="BE30" s="653"/>
      <c r="BF30" s="653"/>
      <c r="BG30" s="653"/>
      <c r="BH30" s="654"/>
    </row>
    <row r="31" spans="2:60" ht="20.25" customHeight="1">
      <c r="B31" s="125">
        <f>B28+1</f>
        <v>4</v>
      </c>
      <c r="C31" s="670"/>
      <c r="D31" s="671"/>
      <c r="E31" s="672"/>
      <c r="F31" s="178">
        <f>C30</f>
        <v>0</v>
      </c>
      <c r="G31" s="174"/>
      <c r="H31" s="677"/>
      <c r="I31" s="682"/>
      <c r="J31" s="683"/>
      <c r="K31" s="683"/>
      <c r="L31" s="684"/>
      <c r="M31" s="691"/>
      <c r="N31" s="692"/>
      <c r="O31" s="693"/>
      <c r="P31" s="23" t="s">
        <v>73</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658">
        <f>IF($BC$3="４週",SUM(U31:AV31),IF($BC$3="暦月",SUM(U31:AY31),""))</f>
        <v>0</v>
      </c>
      <c r="BA31" s="659"/>
      <c r="BB31" s="660">
        <f>IF($BC$3="４週",AZ31/4,IF($BC$3="暦月",(AZ31/($BC$8/7)),""))</f>
        <v>0</v>
      </c>
      <c r="BC31" s="659"/>
      <c r="BD31" s="655"/>
      <c r="BE31" s="656"/>
      <c r="BF31" s="656"/>
      <c r="BG31" s="656"/>
      <c r="BH31" s="657"/>
    </row>
    <row r="32" spans="2:60" ht="20.25" customHeight="1">
      <c r="B32" s="127"/>
      <c r="C32" s="698"/>
      <c r="D32" s="699"/>
      <c r="E32" s="700"/>
      <c r="F32" s="179"/>
      <c r="G32" s="175">
        <f>C30</f>
        <v>0</v>
      </c>
      <c r="H32" s="701"/>
      <c r="I32" s="702"/>
      <c r="J32" s="703"/>
      <c r="K32" s="703"/>
      <c r="L32" s="704"/>
      <c r="M32" s="705"/>
      <c r="N32" s="706"/>
      <c r="O32" s="707"/>
      <c r="P32" s="25" t="s">
        <v>74</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661">
        <f>IF($BC$3="４週",SUM(U32:AV32),IF($BC$3="暦月",SUM(U32:AY32),""))</f>
        <v>0</v>
      </c>
      <c r="BA32" s="662"/>
      <c r="BB32" s="663">
        <f>IF($BC$3="４週",AZ32/4,IF($BC$3="暦月",(AZ32/($BC$8/7)),""))</f>
        <v>0</v>
      </c>
      <c r="BC32" s="662"/>
      <c r="BD32" s="664"/>
      <c r="BE32" s="665"/>
      <c r="BF32" s="665"/>
      <c r="BG32" s="665"/>
      <c r="BH32" s="666"/>
    </row>
    <row r="33" spans="2:60" ht="20.25" customHeight="1">
      <c r="B33" s="129"/>
      <c r="C33" s="667"/>
      <c r="D33" s="668"/>
      <c r="E33" s="669"/>
      <c r="F33" s="178"/>
      <c r="G33" s="174"/>
      <c r="H33" s="676"/>
      <c r="I33" s="679"/>
      <c r="J33" s="680"/>
      <c r="K33" s="680"/>
      <c r="L33" s="681"/>
      <c r="M33" s="688"/>
      <c r="N33" s="689"/>
      <c r="O33" s="690"/>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697"/>
      <c r="BA33" s="651"/>
      <c r="BB33" s="650"/>
      <c r="BC33" s="651"/>
      <c r="BD33" s="652"/>
      <c r="BE33" s="653"/>
      <c r="BF33" s="653"/>
      <c r="BG33" s="653"/>
      <c r="BH33" s="654"/>
    </row>
    <row r="34" spans="2:60" ht="20.25" customHeight="1">
      <c r="B34" s="125">
        <f>B31+1</f>
        <v>5</v>
      </c>
      <c r="C34" s="670"/>
      <c r="D34" s="671"/>
      <c r="E34" s="672"/>
      <c r="F34" s="178">
        <f>C33</f>
        <v>0</v>
      </c>
      <c r="G34" s="174"/>
      <c r="H34" s="677"/>
      <c r="I34" s="682"/>
      <c r="J34" s="683"/>
      <c r="K34" s="683"/>
      <c r="L34" s="684"/>
      <c r="M34" s="691"/>
      <c r="N34" s="692"/>
      <c r="O34" s="693"/>
      <c r="P34" s="23" t="s">
        <v>73</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658">
        <f>IF($BC$3="４週",SUM(U34:AV34),IF($BC$3="暦月",SUM(U34:AY34),""))</f>
        <v>0</v>
      </c>
      <c r="BA34" s="659"/>
      <c r="BB34" s="660">
        <f>IF($BC$3="４週",AZ34/4,IF($BC$3="暦月",(AZ34/($BC$8/7)),""))</f>
        <v>0</v>
      </c>
      <c r="BC34" s="659"/>
      <c r="BD34" s="655"/>
      <c r="BE34" s="656"/>
      <c r="BF34" s="656"/>
      <c r="BG34" s="656"/>
      <c r="BH34" s="657"/>
    </row>
    <row r="35" spans="2:60" ht="20.25" customHeight="1">
      <c r="B35" s="127"/>
      <c r="C35" s="698"/>
      <c r="D35" s="699"/>
      <c r="E35" s="700"/>
      <c r="F35" s="179"/>
      <c r="G35" s="175">
        <f>C33</f>
        <v>0</v>
      </c>
      <c r="H35" s="701"/>
      <c r="I35" s="702"/>
      <c r="J35" s="703"/>
      <c r="K35" s="703"/>
      <c r="L35" s="704"/>
      <c r="M35" s="705"/>
      <c r="N35" s="706"/>
      <c r="O35" s="707"/>
      <c r="P35" s="25" t="s">
        <v>74</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661">
        <f>IF($BC$3="４週",SUM(U35:AV35),IF($BC$3="暦月",SUM(U35:AY35),""))</f>
        <v>0</v>
      </c>
      <c r="BA35" s="662"/>
      <c r="BB35" s="663">
        <f>IF($BC$3="４週",AZ35/4,IF($BC$3="暦月",(AZ35/($BC$8/7)),""))</f>
        <v>0</v>
      </c>
      <c r="BC35" s="662"/>
      <c r="BD35" s="664"/>
      <c r="BE35" s="665"/>
      <c r="BF35" s="665"/>
      <c r="BG35" s="665"/>
      <c r="BH35" s="666"/>
    </row>
    <row r="36" spans="2:60" ht="20.25" customHeight="1">
      <c r="B36" s="129"/>
      <c r="C36" s="667"/>
      <c r="D36" s="668"/>
      <c r="E36" s="669"/>
      <c r="F36" s="178"/>
      <c r="G36" s="174"/>
      <c r="H36" s="676"/>
      <c r="I36" s="679"/>
      <c r="J36" s="680"/>
      <c r="K36" s="680"/>
      <c r="L36" s="681"/>
      <c r="M36" s="688"/>
      <c r="N36" s="689"/>
      <c r="O36" s="690"/>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697"/>
      <c r="BA36" s="651"/>
      <c r="BB36" s="650"/>
      <c r="BC36" s="651"/>
      <c r="BD36" s="652"/>
      <c r="BE36" s="653"/>
      <c r="BF36" s="653"/>
      <c r="BG36" s="653"/>
      <c r="BH36" s="654"/>
    </row>
    <row r="37" spans="2:60" ht="20.25" customHeight="1">
      <c r="B37" s="125">
        <f>B34+1</f>
        <v>6</v>
      </c>
      <c r="C37" s="670"/>
      <c r="D37" s="671"/>
      <c r="E37" s="672"/>
      <c r="F37" s="178">
        <f>C36</f>
        <v>0</v>
      </c>
      <c r="G37" s="174"/>
      <c r="H37" s="677"/>
      <c r="I37" s="682"/>
      <c r="J37" s="683"/>
      <c r="K37" s="683"/>
      <c r="L37" s="684"/>
      <c r="M37" s="691"/>
      <c r="N37" s="692"/>
      <c r="O37" s="693"/>
      <c r="P37" s="23" t="s">
        <v>73</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658">
        <f>IF($BC$3="４週",SUM(U37:AV37),IF($BC$3="暦月",SUM(U37:AY37),""))</f>
        <v>0</v>
      </c>
      <c r="BA37" s="659"/>
      <c r="BB37" s="660">
        <f>IF($BC$3="４週",AZ37/4,IF($BC$3="暦月",(AZ37/($BC$8/7)),""))</f>
        <v>0</v>
      </c>
      <c r="BC37" s="659"/>
      <c r="BD37" s="655"/>
      <c r="BE37" s="656"/>
      <c r="BF37" s="656"/>
      <c r="BG37" s="656"/>
      <c r="BH37" s="657"/>
    </row>
    <row r="38" spans="2:60" ht="20.25" customHeight="1">
      <c r="B38" s="127"/>
      <c r="C38" s="698"/>
      <c r="D38" s="699"/>
      <c r="E38" s="700"/>
      <c r="F38" s="179"/>
      <c r="G38" s="175">
        <f>C36</f>
        <v>0</v>
      </c>
      <c r="H38" s="701"/>
      <c r="I38" s="702"/>
      <c r="J38" s="703"/>
      <c r="K38" s="703"/>
      <c r="L38" s="704"/>
      <c r="M38" s="705"/>
      <c r="N38" s="706"/>
      <c r="O38" s="707"/>
      <c r="P38" s="25" t="s">
        <v>74</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661">
        <f>IF($BC$3="４週",SUM(U38:AV38),IF($BC$3="暦月",SUM(U38:AY38),""))</f>
        <v>0</v>
      </c>
      <c r="BA38" s="662"/>
      <c r="BB38" s="663">
        <f>IF($BC$3="４週",AZ38/4,IF($BC$3="暦月",(AZ38/($BC$8/7)),""))</f>
        <v>0</v>
      </c>
      <c r="BC38" s="662"/>
      <c r="BD38" s="664"/>
      <c r="BE38" s="665"/>
      <c r="BF38" s="665"/>
      <c r="BG38" s="665"/>
      <c r="BH38" s="666"/>
    </row>
    <row r="39" spans="2:60" ht="20.25" customHeight="1">
      <c r="B39" s="129"/>
      <c r="C39" s="667"/>
      <c r="D39" s="668"/>
      <c r="E39" s="669"/>
      <c r="F39" s="178"/>
      <c r="G39" s="174"/>
      <c r="H39" s="676"/>
      <c r="I39" s="679"/>
      <c r="J39" s="680"/>
      <c r="K39" s="680"/>
      <c r="L39" s="681"/>
      <c r="M39" s="688"/>
      <c r="N39" s="689"/>
      <c r="O39" s="690"/>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697"/>
      <c r="BA39" s="651"/>
      <c r="BB39" s="650"/>
      <c r="BC39" s="651"/>
      <c r="BD39" s="652"/>
      <c r="BE39" s="653"/>
      <c r="BF39" s="653"/>
      <c r="BG39" s="653"/>
      <c r="BH39" s="654"/>
    </row>
    <row r="40" spans="2:60" ht="20.25" customHeight="1">
      <c r="B40" s="125">
        <f>B37+1</f>
        <v>7</v>
      </c>
      <c r="C40" s="670"/>
      <c r="D40" s="671"/>
      <c r="E40" s="672"/>
      <c r="F40" s="178">
        <f>C39</f>
        <v>0</v>
      </c>
      <c r="G40" s="174"/>
      <c r="H40" s="677"/>
      <c r="I40" s="682"/>
      <c r="J40" s="683"/>
      <c r="K40" s="683"/>
      <c r="L40" s="684"/>
      <c r="M40" s="691"/>
      <c r="N40" s="692"/>
      <c r="O40" s="693"/>
      <c r="P40" s="23" t="s">
        <v>73</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658">
        <f>IF($BC$3="４週",SUM(U40:AV40),IF($BC$3="暦月",SUM(U40:AY40),""))</f>
        <v>0</v>
      </c>
      <c r="BA40" s="659"/>
      <c r="BB40" s="660">
        <f>IF($BC$3="４週",AZ40/4,IF($BC$3="暦月",(AZ40/($BC$8/7)),""))</f>
        <v>0</v>
      </c>
      <c r="BC40" s="659"/>
      <c r="BD40" s="655"/>
      <c r="BE40" s="656"/>
      <c r="BF40" s="656"/>
      <c r="BG40" s="656"/>
      <c r="BH40" s="657"/>
    </row>
    <row r="41" spans="2:60" ht="20.25" customHeight="1">
      <c r="B41" s="127"/>
      <c r="C41" s="698"/>
      <c r="D41" s="699"/>
      <c r="E41" s="700"/>
      <c r="F41" s="179"/>
      <c r="G41" s="175">
        <f>C39</f>
        <v>0</v>
      </c>
      <c r="H41" s="701"/>
      <c r="I41" s="702"/>
      <c r="J41" s="703"/>
      <c r="K41" s="703"/>
      <c r="L41" s="704"/>
      <c r="M41" s="705"/>
      <c r="N41" s="706"/>
      <c r="O41" s="707"/>
      <c r="P41" s="25" t="s">
        <v>74</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661">
        <f>IF($BC$3="４週",SUM(U41:AV41),IF($BC$3="暦月",SUM(U41:AY41),""))</f>
        <v>0</v>
      </c>
      <c r="BA41" s="662"/>
      <c r="BB41" s="663">
        <f>IF($BC$3="４週",AZ41/4,IF($BC$3="暦月",(AZ41/($BC$8/7)),""))</f>
        <v>0</v>
      </c>
      <c r="BC41" s="662"/>
      <c r="BD41" s="664"/>
      <c r="BE41" s="665"/>
      <c r="BF41" s="665"/>
      <c r="BG41" s="665"/>
      <c r="BH41" s="666"/>
    </row>
    <row r="42" spans="2:60" ht="20.25" customHeight="1">
      <c r="B42" s="129"/>
      <c r="C42" s="667"/>
      <c r="D42" s="668"/>
      <c r="E42" s="669"/>
      <c r="F42" s="178"/>
      <c r="G42" s="174"/>
      <c r="H42" s="676"/>
      <c r="I42" s="679"/>
      <c r="J42" s="680"/>
      <c r="K42" s="680"/>
      <c r="L42" s="681"/>
      <c r="M42" s="688"/>
      <c r="N42" s="689"/>
      <c r="O42" s="690"/>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697"/>
      <c r="BA42" s="651"/>
      <c r="BB42" s="650"/>
      <c r="BC42" s="651"/>
      <c r="BD42" s="652"/>
      <c r="BE42" s="653"/>
      <c r="BF42" s="653"/>
      <c r="BG42" s="653"/>
      <c r="BH42" s="654"/>
    </row>
    <row r="43" spans="2:60" ht="20.25" customHeight="1">
      <c r="B43" s="125">
        <f>B40+1</f>
        <v>8</v>
      </c>
      <c r="C43" s="670"/>
      <c r="D43" s="671"/>
      <c r="E43" s="672"/>
      <c r="F43" s="178">
        <f>C42</f>
        <v>0</v>
      </c>
      <c r="G43" s="174"/>
      <c r="H43" s="677"/>
      <c r="I43" s="682"/>
      <c r="J43" s="683"/>
      <c r="K43" s="683"/>
      <c r="L43" s="684"/>
      <c r="M43" s="691"/>
      <c r="N43" s="692"/>
      <c r="O43" s="693"/>
      <c r="P43" s="23" t="s">
        <v>73</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658">
        <f>IF($BC$3="４週",SUM(U43:AV43),IF($BC$3="暦月",SUM(U43:AY43),""))</f>
        <v>0</v>
      </c>
      <c r="BA43" s="659"/>
      <c r="BB43" s="660">
        <f>IF($BC$3="４週",AZ43/4,IF($BC$3="暦月",(AZ43/($BC$8/7)),""))</f>
        <v>0</v>
      </c>
      <c r="BC43" s="659"/>
      <c r="BD43" s="655"/>
      <c r="BE43" s="656"/>
      <c r="BF43" s="656"/>
      <c r="BG43" s="656"/>
      <c r="BH43" s="657"/>
    </row>
    <row r="44" spans="2:60" ht="20.25" customHeight="1">
      <c r="B44" s="127"/>
      <c r="C44" s="698"/>
      <c r="D44" s="699"/>
      <c r="E44" s="700"/>
      <c r="F44" s="179"/>
      <c r="G44" s="175">
        <f>C42</f>
        <v>0</v>
      </c>
      <c r="H44" s="701"/>
      <c r="I44" s="702"/>
      <c r="J44" s="703"/>
      <c r="K44" s="703"/>
      <c r="L44" s="704"/>
      <c r="M44" s="705"/>
      <c r="N44" s="706"/>
      <c r="O44" s="707"/>
      <c r="P44" s="25" t="s">
        <v>74</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661">
        <f>IF($BC$3="４週",SUM(U44:AV44),IF($BC$3="暦月",SUM(U44:AY44),""))</f>
        <v>0</v>
      </c>
      <c r="BA44" s="662"/>
      <c r="BB44" s="663">
        <f>IF($BC$3="４週",AZ44/4,IF($BC$3="暦月",(AZ44/($BC$8/7)),""))</f>
        <v>0</v>
      </c>
      <c r="BC44" s="662"/>
      <c r="BD44" s="664"/>
      <c r="BE44" s="665"/>
      <c r="BF44" s="665"/>
      <c r="BG44" s="665"/>
      <c r="BH44" s="666"/>
    </row>
    <row r="45" spans="2:60" ht="20.25" customHeight="1">
      <c r="B45" s="129"/>
      <c r="C45" s="667"/>
      <c r="D45" s="668"/>
      <c r="E45" s="669"/>
      <c r="F45" s="178"/>
      <c r="G45" s="174"/>
      <c r="H45" s="676"/>
      <c r="I45" s="679"/>
      <c r="J45" s="680"/>
      <c r="K45" s="680"/>
      <c r="L45" s="681"/>
      <c r="M45" s="688"/>
      <c r="N45" s="689"/>
      <c r="O45" s="690"/>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697"/>
      <c r="BA45" s="651"/>
      <c r="BB45" s="650"/>
      <c r="BC45" s="651"/>
      <c r="BD45" s="652"/>
      <c r="BE45" s="653"/>
      <c r="BF45" s="653"/>
      <c r="BG45" s="653"/>
      <c r="BH45" s="654"/>
    </row>
    <row r="46" spans="2:60" ht="20.25" customHeight="1">
      <c r="B46" s="125">
        <f>B43+1</f>
        <v>9</v>
      </c>
      <c r="C46" s="670"/>
      <c r="D46" s="671"/>
      <c r="E46" s="672"/>
      <c r="F46" s="178">
        <f>C45</f>
        <v>0</v>
      </c>
      <c r="G46" s="174"/>
      <c r="H46" s="677"/>
      <c r="I46" s="682"/>
      <c r="J46" s="683"/>
      <c r="K46" s="683"/>
      <c r="L46" s="684"/>
      <c r="M46" s="691"/>
      <c r="N46" s="692"/>
      <c r="O46" s="693"/>
      <c r="P46" s="23" t="s">
        <v>73</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658">
        <f>IF($BC$3="４週",SUM(U46:AV46),IF($BC$3="暦月",SUM(U46:AY46),""))</f>
        <v>0</v>
      </c>
      <c r="BA46" s="659"/>
      <c r="BB46" s="660">
        <f>IF($BC$3="４週",AZ46/4,IF($BC$3="暦月",(AZ46/($BC$8/7)),""))</f>
        <v>0</v>
      </c>
      <c r="BC46" s="659"/>
      <c r="BD46" s="655"/>
      <c r="BE46" s="656"/>
      <c r="BF46" s="656"/>
      <c r="BG46" s="656"/>
      <c r="BH46" s="657"/>
    </row>
    <row r="47" spans="2:60" ht="20.25" customHeight="1">
      <c r="B47" s="127"/>
      <c r="C47" s="698"/>
      <c r="D47" s="699"/>
      <c r="E47" s="700"/>
      <c r="F47" s="179"/>
      <c r="G47" s="175">
        <f>C45</f>
        <v>0</v>
      </c>
      <c r="H47" s="701"/>
      <c r="I47" s="702"/>
      <c r="J47" s="703"/>
      <c r="K47" s="703"/>
      <c r="L47" s="704"/>
      <c r="M47" s="705"/>
      <c r="N47" s="706"/>
      <c r="O47" s="707"/>
      <c r="P47" s="25" t="s">
        <v>74</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661">
        <f>IF($BC$3="４週",SUM(U47:AV47),IF($BC$3="暦月",SUM(U47:AY47),""))</f>
        <v>0</v>
      </c>
      <c r="BA47" s="662"/>
      <c r="BB47" s="663">
        <f>IF($BC$3="４週",AZ47/4,IF($BC$3="暦月",(AZ47/($BC$8/7)),""))</f>
        <v>0</v>
      </c>
      <c r="BC47" s="662"/>
      <c r="BD47" s="664"/>
      <c r="BE47" s="665"/>
      <c r="BF47" s="665"/>
      <c r="BG47" s="665"/>
      <c r="BH47" s="666"/>
    </row>
    <row r="48" spans="2:60" ht="20.25" customHeight="1">
      <c r="B48" s="129"/>
      <c r="C48" s="667"/>
      <c r="D48" s="668"/>
      <c r="E48" s="669"/>
      <c r="F48" s="178"/>
      <c r="G48" s="174"/>
      <c r="H48" s="676"/>
      <c r="I48" s="679"/>
      <c r="J48" s="680"/>
      <c r="K48" s="680"/>
      <c r="L48" s="681"/>
      <c r="M48" s="688"/>
      <c r="N48" s="689"/>
      <c r="O48" s="690"/>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697"/>
      <c r="BA48" s="651"/>
      <c r="BB48" s="650"/>
      <c r="BC48" s="651"/>
      <c r="BD48" s="652"/>
      <c r="BE48" s="653"/>
      <c r="BF48" s="653"/>
      <c r="BG48" s="653"/>
      <c r="BH48" s="654"/>
    </row>
    <row r="49" spans="2:60" ht="20.25" customHeight="1">
      <c r="B49" s="125">
        <f>B46+1</f>
        <v>10</v>
      </c>
      <c r="C49" s="670"/>
      <c r="D49" s="671"/>
      <c r="E49" s="672"/>
      <c r="F49" s="178">
        <f>C48</f>
        <v>0</v>
      </c>
      <c r="G49" s="174"/>
      <c r="H49" s="677"/>
      <c r="I49" s="682"/>
      <c r="J49" s="683"/>
      <c r="K49" s="683"/>
      <c r="L49" s="684"/>
      <c r="M49" s="691"/>
      <c r="N49" s="692"/>
      <c r="O49" s="693"/>
      <c r="P49" s="23" t="s">
        <v>73</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658">
        <f>IF($BC$3="４週",SUM(U49:AV49),IF($BC$3="暦月",SUM(U49:AY49),""))</f>
        <v>0</v>
      </c>
      <c r="BA49" s="659"/>
      <c r="BB49" s="660">
        <f>IF($BC$3="４週",AZ49/4,IF($BC$3="暦月",(AZ49/($BC$8/7)),""))</f>
        <v>0</v>
      </c>
      <c r="BC49" s="659"/>
      <c r="BD49" s="655"/>
      <c r="BE49" s="656"/>
      <c r="BF49" s="656"/>
      <c r="BG49" s="656"/>
      <c r="BH49" s="657"/>
    </row>
    <row r="50" spans="2:60" ht="20.25" customHeight="1">
      <c r="B50" s="127"/>
      <c r="C50" s="698"/>
      <c r="D50" s="699"/>
      <c r="E50" s="700"/>
      <c r="F50" s="179"/>
      <c r="G50" s="175">
        <f>C48</f>
        <v>0</v>
      </c>
      <c r="H50" s="701"/>
      <c r="I50" s="702"/>
      <c r="J50" s="703"/>
      <c r="K50" s="703"/>
      <c r="L50" s="704"/>
      <c r="M50" s="705"/>
      <c r="N50" s="706"/>
      <c r="O50" s="707"/>
      <c r="P50" s="41" t="s">
        <v>74</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661">
        <f>IF($BC$3="４週",SUM(U50:AV50),IF($BC$3="暦月",SUM(U50:AY50),""))</f>
        <v>0</v>
      </c>
      <c r="BA50" s="662"/>
      <c r="BB50" s="663">
        <f>IF($BC$3="４週",AZ50/4,IF($BC$3="暦月",(AZ50/($BC$8/7)),""))</f>
        <v>0</v>
      </c>
      <c r="BC50" s="662"/>
      <c r="BD50" s="664"/>
      <c r="BE50" s="665"/>
      <c r="BF50" s="665"/>
      <c r="BG50" s="665"/>
      <c r="BH50" s="666"/>
    </row>
    <row r="51" spans="2:60" ht="20.25" customHeight="1">
      <c r="B51" s="129"/>
      <c r="C51" s="667"/>
      <c r="D51" s="668"/>
      <c r="E51" s="669"/>
      <c r="F51" s="178"/>
      <c r="G51" s="174"/>
      <c r="H51" s="676"/>
      <c r="I51" s="679"/>
      <c r="J51" s="680"/>
      <c r="K51" s="680"/>
      <c r="L51" s="681"/>
      <c r="M51" s="688"/>
      <c r="N51" s="689"/>
      <c r="O51" s="690"/>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697"/>
      <c r="BA51" s="651"/>
      <c r="BB51" s="650"/>
      <c r="BC51" s="651"/>
      <c r="BD51" s="652"/>
      <c r="BE51" s="653"/>
      <c r="BF51" s="653"/>
      <c r="BG51" s="653"/>
      <c r="BH51" s="654"/>
    </row>
    <row r="52" spans="2:60" ht="20.25" customHeight="1">
      <c r="B52" s="125">
        <f>B49+1</f>
        <v>11</v>
      </c>
      <c r="C52" s="670"/>
      <c r="D52" s="671"/>
      <c r="E52" s="672"/>
      <c r="F52" s="178">
        <f>C51</f>
        <v>0</v>
      </c>
      <c r="G52" s="174"/>
      <c r="H52" s="677"/>
      <c r="I52" s="682"/>
      <c r="J52" s="683"/>
      <c r="K52" s="683"/>
      <c r="L52" s="684"/>
      <c r="M52" s="691"/>
      <c r="N52" s="692"/>
      <c r="O52" s="693"/>
      <c r="P52" s="23" t="s">
        <v>73</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658">
        <f>IF($BC$3="４週",SUM(U52:AV52),IF($BC$3="暦月",SUM(U52:AY52),""))</f>
        <v>0</v>
      </c>
      <c r="BA52" s="659"/>
      <c r="BB52" s="660">
        <f>IF($BC$3="４週",AZ52/4,IF($BC$3="暦月",(AZ52/($BC$8/7)),""))</f>
        <v>0</v>
      </c>
      <c r="BC52" s="659"/>
      <c r="BD52" s="655"/>
      <c r="BE52" s="656"/>
      <c r="BF52" s="656"/>
      <c r="BG52" s="656"/>
      <c r="BH52" s="657"/>
    </row>
    <row r="53" spans="2:60" ht="20.25" customHeight="1">
      <c r="B53" s="127"/>
      <c r="C53" s="698"/>
      <c r="D53" s="699"/>
      <c r="E53" s="700"/>
      <c r="F53" s="179"/>
      <c r="G53" s="175">
        <f>C51</f>
        <v>0</v>
      </c>
      <c r="H53" s="701"/>
      <c r="I53" s="702"/>
      <c r="J53" s="703"/>
      <c r="K53" s="703"/>
      <c r="L53" s="704"/>
      <c r="M53" s="705"/>
      <c r="N53" s="706"/>
      <c r="O53" s="707"/>
      <c r="P53" s="41" t="s">
        <v>74</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661">
        <f>IF($BC$3="４週",SUM(U53:AV53),IF($BC$3="暦月",SUM(U53:AY53),""))</f>
        <v>0</v>
      </c>
      <c r="BA53" s="662"/>
      <c r="BB53" s="663">
        <f>IF($BC$3="４週",AZ53/4,IF($BC$3="暦月",(AZ53/($BC$8/7)),""))</f>
        <v>0</v>
      </c>
      <c r="BC53" s="662"/>
      <c r="BD53" s="664"/>
      <c r="BE53" s="665"/>
      <c r="BF53" s="665"/>
      <c r="BG53" s="665"/>
      <c r="BH53" s="666"/>
    </row>
    <row r="54" spans="2:60" ht="20.25" customHeight="1">
      <c r="B54" s="129"/>
      <c r="C54" s="667"/>
      <c r="D54" s="668"/>
      <c r="E54" s="669"/>
      <c r="F54" s="178"/>
      <c r="G54" s="174"/>
      <c r="H54" s="676"/>
      <c r="I54" s="679"/>
      <c r="J54" s="680"/>
      <c r="K54" s="680"/>
      <c r="L54" s="681"/>
      <c r="M54" s="688"/>
      <c r="N54" s="689"/>
      <c r="O54" s="690"/>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697"/>
      <c r="BA54" s="651"/>
      <c r="BB54" s="650"/>
      <c r="BC54" s="651"/>
      <c r="BD54" s="652"/>
      <c r="BE54" s="653"/>
      <c r="BF54" s="653"/>
      <c r="BG54" s="653"/>
      <c r="BH54" s="654"/>
    </row>
    <row r="55" spans="2:60" ht="20.25" customHeight="1">
      <c r="B55" s="125">
        <f>B52+1</f>
        <v>12</v>
      </c>
      <c r="C55" s="670"/>
      <c r="D55" s="671"/>
      <c r="E55" s="672"/>
      <c r="F55" s="178">
        <f>C54</f>
        <v>0</v>
      </c>
      <c r="G55" s="174"/>
      <c r="H55" s="677"/>
      <c r="I55" s="682"/>
      <c r="J55" s="683"/>
      <c r="K55" s="683"/>
      <c r="L55" s="684"/>
      <c r="M55" s="691"/>
      <c r="N55" s="692"/>
      <c r="O55" s="693"/>
      <c r="P55" s="23" t="s">
        <v>73</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658">
        <f>IF($BC$3="４週",SUM(U55:AV55),IF($BC$3="暦月",SUM(U55:AY55),""))</f>
        <v>0</v>
      </c>
      <c r="BA55" s="659"/>
      <c r="BB55" s="660">
        <f>IF($BC$3="４週",AZ55/4,IF($BC$3="暦月",(AZ55/($BC$8/7)),""))</f>
        <v>0</v>
      </c>
      <c r="BC55" s="659"/>
      <c r="BD55" s="655"/>
      <c r="BE55" s="656"/>
      <c r="BF55" s="656"/>
      <c r="BG55" s="656"/>
      <c r="BH55" s="657"/>
    </row>
    <row r="56" spans="2:60" ht="20.25" customHeight="1">
      <c r="B56" s="127"/>
      <c r="C56" s="698"/>
      <c r="D56" s="699"/>
      <c r="E56" s="700"/>
      <c r="F56" s="179"/>
      <c r="G56" s="175">
        <f>C54</f>
        <v>0</v>
      </c>
      <c r="H56" s="701"/>
      <c r="I56" s="702"/>
      <c r="J56" s="703"/>
      <c r="K56" s="703"/>
      <c r="L56" s="704"/>
      <c r="M56" s="705"/>
      <c r="N56" s="706"/>
      <c r="O56" s="707"/>
      <c r="P56" s="41" t="s">
        <v>74</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661">
        <f>IF($BC$3="４週",SUM(U56:AV56),IF($BC$3="暦月",SUM(U56:AY56),""))</f>
        <v>0</v>
      </c>
      <c r="BA56" s="662"/>
      <c r="BB56" s="663">
        <f>IF($BC$3="４週",AZ56/4,IF($BC$3="暦月",(AZ56/($BC$8/7)),""))</f>
        <v>0</v>
      </c>
      <c r="BC56" s="662"/>
      <c r="BD56" s="664"/>
      <c r="BE56" s="665"/>
      <c r="BF56" s="665"/>
      <c r="BG56" s="665"/>
      <c r="BH56" s="666"/>
    </row>
    <row r="57" spans="2:60" ht="20.25" customHeight="1">
      <c r="B57" s="129"/>
      <c r="C57" s="667"/>
      <c r="D57" s="668"/>
      <c r="E57" s="669"/>
      <c r="F57" s="178"/>
      <c r="G57" s="174"/>
      <c r="H57" s="676"/>
      <c r="I57" s="679"/>
      <c r="J57" s="680"/>
      <c r="K57" s="680"/>
      <c r="L57" s="681"/>
      <c r="M57" s="688"/>
      <c r="N57" s="689"/>
      <c r="O57" s="690"/>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697"/>
      <c r="BA57" s="651"/>
      <c r="BB57" s="650"/>
      <c r="BC57" s="651"/>
      <c r="BD57" s="652"/>
      <c r="BE57" s="653"/>
      <c r="BF57" s="653"/>
      <c r="BG57" s="653"/>
      <c r="BH57" s="654"/>
    </row>
    <row r="58" spans="2:60" ht="20.25" customHeight="1">
      <c r="B58" s="125">
        <f>B55+1</f>
        <v>13</v>
      </c>
      <c r="C58" s="670"/>
      <c r="D58" s="671"/>
      <c r="E58" s="672"/>
      <c r="F58" s="178">
        <f>C57</f>
        <v>0</v>
      </c>
      <c r="G58" s="174"/>
      <c r="H58" s="677"/>
      <c r="I58" s="682"/>
      <c r="J58" s="683"/>
      <c r="K58" s="683"/>
      <c r="L58" s="684"/>
      <c r="M58" s="691"/>
      <c r="N58" s="692"/>
      <c r="O58" s="693"/>
      <c r="P58" s="23" t="s">
        <v>73</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658">
        <f>IF($BC$3="４週",SUM(U58:AV58),IF($BC$3="暦月",SUM(U58:AY58),""))</f>
        <v>0</v>
      </c>
      <c r="BA58" s="659"/>
      <c r="BB58" s="660">
        <f>IF($BC$3="４週",AZ58/4,IF($BC$3="暦月",(AZ58/($BC$8/7)),""))</f>
        <v>0</v>
      </c>
      <c r="BC58" s="659"/>
      <c r="BD58" s="655"/>
      <c r="BE58" s="656"/>
      <c r="BF58" s="656"/>
      <c r="BG58" s="656"/>
      <c r="BH58" s="657"/>
    </row>
    <row r="59" spans="2:60" ht="20.25" customHeight="1">
      <c r="B59" s="127"/>
      <c r="C59" s="698"/>
      <c r="D59" s="699"/>
      <c r="E59" s="700"/>
      <c r="F59" s="179"/>
      <c r="G59" s="175">
        <f>C57</f>
        <v>0</v>
      </c>
      <c r="H59" s="701"/>
      <c r="I59" s="702"/>
      <c r="J59" s="703"/>
      <c r="K59" s="703"/>
      <c r="L59" s="704"/>
      <c r="M59" s="705"/>
      <c r="N59" s="706"/>
      <c r="O59" s="707"/>
      <c r="P59" s="41" t="s">
        <v>74</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661">
        <f>IF($BC$3="４週",SUM(U59:AV59),IF($BC$3="暦月",SUM(U59:AY59),""))</f>
        <v>0</v>
      </c>
      <c r="BA59" s="662"/>
      <c r="BB59" s="663">
        <f>IF($BC$3="４週",AZ59/4,IF($BC$3="暦月",(AZ59/($BC$8/7)),""))</f>
        <v>0</v>
      </c>
      <c r="BC59" s="662"/>
      <c r="BD59" s="664"/>
      <c r="BE59" s="665"/>
      <c r="BF59" s="665"/>
      <c r="BG59" s="665"/>
      <c r="BH59" s="666"/>
    </row>
    <row r="60" spans="2:60" ht="20.25" customHeight="1">
      <c r="B60" s="129"/>
      <c r="C60" s="667"/>
      <c r="D60" s="668"/>
      <c r="E60" s="669"/>
      <c r="F60" s="178"/>
      <c r="G60" s="174"/>
      <c r="H60" s="676"/>
      <c r="I60" s="679"/>
      <c r="J60" s="680"/>
      <c r="K60" s="680"/>
      <c r="L60" s="681"/>
      <c r="M60" s="688"/>
      <c r="N60" s="689"/>
      <c r="O60" s="690"/>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697"/>
      <c r="BA60" s="651"/>
      <c r="BB60" s="650"/>
      <c r="BC60" s="651"/>
      <c r="BD60" s="652"/>
      <c r="BE60" s="653"/>
      <c r="BF60" s="653"/>
      <c r="BG60" s="653"/>
      <c r="BH60" s="654"/>
    </row>
    <row r="61" spans="2:60" ht="20.25" customHeight="1">
      <c r="B61" s="125">
        <f>B58+1</f>
        <v>14</v>
      </c>
      <c r="C61" s="670"/>
      <c r="D61" s="671"/>
      <c r="E61" s="672"/>
      <c r="F61" s="178">
        <f>C60</f>
        <v>0</v>
      </c>
      <c r="G61" s="174"/>
      <c r="H61" s="677"/>
      <c r="I61" s="682"/>
      <c r="J61" s="683"/>
      <c r="K61" s="683"/>
      <c r="L61" s="684"/>
      <c r="M61" s="691"/>
      <c r="N61" s="692"/>
      <c r="O61" s="693"/>
      <c r="P61" s="23" t="s">
        <v>73</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658">
        <f>IF($BC$3="４週",SUM(U61:AV61),IF($BC$3="暦月",SUM(U61:AY61),""))</f>
        <v>0</v>
      </c>
      <c r="BA61" s="659"/>
      <c r="BB61" s="660">
        <f>IF($BC$3="４週",AZ61/4,IF($BC$3="暦月",(AZ61/($BC$8/7)),""))</f>
        <v>0</v>
      </c>
      <c r="BC61" s="659"/>
      <c r="BD61" s="655"/>
      <c r="BE61" s="656"/>
      <c r="BF61" s="656"/>
      <c r="BG61" s="656"/>
      <c r="BH61" s="657"/>
    </row>
    <row r="62" spans="2:60" ht="20.25" customHeight="1">
      <c r="B62" s="127"/>
      <c r="C62" s="698"/>
      <c r="D62" s="699"/>
      <c r="E62" s="700"/>
      <c r="F62" s="179"/>
      <c r="G62" s="175">
        <f>C60</f>
        <v>0</v>
      </c>
      <c r="H62" s="701"/>
      <c r="I62" s="702"/>
      <c r="J62" s="703"/>
      <c r="K62" s="703"/>
      <c r="L62" s="704"/>
      <c r="M62" s="705"/>
      <c r="N62" s="706"/>
      <c r="O62" s="707"/>
      <c r="P62" s="41" t="s">
        <v>74</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661">
        <f>IF($BC$3="４週",SUM(U62:AV62),IF($BC$3="暦月",SUM(U62:AY62),""))</f>
        <v>0</v>
      </c>
      <c r="BA62" s="662"/>
      <c r="BB62" s="663">
        <f>IF($BC$3="４週",AZ62/4,IF($BC$3="暦月",(AZ62/($BC$8/7)),""))</f>
        <v>0</v>
      </c>
      <c r="BC62" s="662"/>
      <c r="BD62" s="664"/>
      <c r="BE62" s="665"/>
      <c r="BF62" s="665"/>
      <c r="BG62" s="665"/>
      <c r="BH62" s="666"/>
    </row>
    <row r="63" spans="2:60" ht="20.25" customHeight="1">
      <c r="B63" s="129"/>
      <c r="C63" s="667"/>
      <c r="D63" s="668"/>
      <c r="E63" s="669"/>
      <c r="F63" s="178"/>
      <c r="G63" s="174"/>
      <c r="H63" s="676"/>
      <c r="I63" s="679"/>
      <c r="J63" s="680"/>
      <c r="K63" s="680"/>
      <c r="L63" s="681"/>
      <c r="M63" s="688"/>
      <c r="N63" s="689"/>
      <c r="O63" s="690"/>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697"/>
      <c r="BA63" s="651"/>
      <c r="BB63" s="650"/>
      <c r="BC63" s="651"/>
      <c r="BD63" s="652"/>
      <c r="BE63" s="653"/>
      <c r="BF63" s="653"/>
      <c r="BG63" s="653"/>
      <c r="BH63" s="654"/>
    </row>
    <row r="64" spans="2:60" ht="20.25" customHeight="1">
      <c r="B64" s="125">
        <f>B61+1</f>
        <v>15</v>
      </c>
      <c r="C64" s="670"/>
      <c r="D64" s="671"/>
      <c r="E64" s="672"/>
      <c r="F64" s="178">
        <f>C63</f>
        <v>0</v>
      </c>
      <c r="G64" s="174"/>
      <c r="H64" s="677"/>
      <c r="I64" s="682"/>
      <c r="J64" s="683"/>
      <c r="K64" s="683"/>
      <c r="L64" s="684"/>
      <c r="M64" s="691"/>
      <c r="N64" s="692"/>
      <c r="O64" s="693"/>
      <c r="P64" s="23" t="s">
        <v>73</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658">
        <f>IF($BC$3="４週",SUM(U64:AV64),IF($BC$3="暦月",SUM(U64:AY64),""))</f>
        <v>0</v>
      </c>
      <c r="BA64" s="659"/>
      <c r="BB64" s="660">
        <f>IF($BC$3="４週",AZ64/4,IF($BC$3="暦月",(AZ64/($BC$8/7)),""))</f>
        <v>0</v>
      </c>
      <c r="BC64" s="659"/>
      <c r="BD64" s="655"/>
      <c r="BE64" s="656"/>
      <c r="BF64" s="656"/>
      <c r="BG64" s="656"/>
      <c r="BH64" s="657"/>
    </row>
    <row r="65" spans="2:60" ht="20.25" customHeight="1">
      <c r="B65" s="127"/>
      <c r="C65" s="698"/>
      <c r="D65" s="699"/>
      <c r="E65" s="700"/>
      <c r="F65" s="179"/>
      <c r="G65" s="175">
        <f>C63</f>
        <v>0</v>
      </c>
      <c r="H65" s="701"/>
      <c r="I65" s="702"/>
      <c r="J65" s="703"/>
      <c r="K65" s="703"/>
      <c r="L65" s="704"/>
      <c r="M65" s="705"/>
      <c r="N65" s="706"/>
      <c r="O65" s="707"/>
      <c r="P65" s="41" t="s">
        <v>74</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661">
        <f>IF($BC$3="４週",SUM(U65:AV65),IF($BC$3="暦月",SUM(U65:AY65),""))</f>
        <v>0</v>
      </c>
      <c r="BA65" s="662"/>
      <c r="BB65" s="663">
        <f>IF($BC$3="４週",AZ65/4,IF($BC$3="暦月",(AZ65/($BC$8/7)),""))</f>
        <v>0</v>
      </c>
      <c r="BC65" s="662"/>
      <c r="BD65" s="664"/>
      <c r="BE65" s="665"/>
      <c r="BF65" s="665"/>
      <c r="BG65" s="665"/>
      <c r="BH65" s="666"/>
    </row>
    <row r="66" spans="2:60" ht="20.25" customHeight="1">
      <c r="B66" s="129"/>
      <c r="C66" s="667"/>
      <c r="D66" s="668"/>
      <c r="E66" s="669"/>
      <c r="F66" s="178"/>
      <c r="G66" s="174"/>
      <c r="H66" s="676"/>
      <c r="I66" s="679"/>
      <c r="J66" s="680"/>
      <c r="K66" s="680"/>
      <c r="L66" s="681"/>
      <c r="M66" s="688"/>
      <c r="N66" s="689"/>
      <c r="O66" s="690"/>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697"/>
      <c r="BA66" s="651"/>
      <c r="BB66" s="650"/>
      <c r="BC66" s="651"/>
      <c r="BD66" s="652"/>
      <c r="BE66" s="653"/>
      <c r="BF66" s="653"/>
      <c r="BG66" s="653"/>
      <c r="BH66" s="654"/>
    </row>
    <row r="67" spans="2:60" ht="20.25" customHeight="1">
      <c r="B67" s="125">
        <f>B64+1</f>
        <v>16</v>
      </c>
      <c r="C67" s="670"/>
      <c r="D67" s="671"/>
      <c r="E67" s="672"/>
      <c r="F67" s="178">
        <f>C66</f>
        <v>0</v>
      </c>
      <c r="G67" s="174"/>
      <c r="H67" s="677"/>
      <c r="I67" s="682"/>
      <c r="J67" s="683"/>
      <c r="K67" s="683"/>
      <c r="L67" s="684"/>
      <c r="M67" s="691"/>
      <c r="N67" s="692"/>
      <c r="O67" s="693"/>
      <c r="P67" s="23" t="s">
        <v>73</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658">
        <f>IF($BC$3="４週",SUM(U67:AV67),IF($BC$3="暦月",SUM(U67:AY67),""))</f>
        <v>0</v>
      </c>
      <c r="BA67" s="659"/>
      <c r="BB67" s="660">
        <f>IF($BC$3="４週",AZ67/4,IF($BC$3="暦月",(AZ67/($BC$8/7)),""))</f>
        <v>0</v>
      </c>
      <c r="BC67" s="659"/>
      <c r="BD67" s="655"/>
      <c r="BE67" s="656"/>
      <c r="BF67" s="656"/>
      <c r="BG67" s="656"/>
      <c r="BH67" s="657"/>
    </row>
    <row r="68" spans="2:60" ht="20.25" customHeight="1" thickBot="1">
      <c r="B68" s="125"/>
      <c r="C68" s="673"/>
      <c r="D68" s="674"/>
      <c r="E68" s="675"/>
      <c r="F68" s="180"/>
      <c r="G68" s="176">
        <f>C66</f>
        <v>0</v>
      </c>
      <c r="H68" s="678"/>
      <c r="I68" s="685"/>
      <c r="J68" s="686"/>
      <c r="K68" s="686"/>
      <c r="L68" s="687"/>
      <c r="M68" s="694"/>
      <c r="N68" s="695"/>
      <c r="O68" s="696"/>
      <c r="P68" s="61" t="s">
        <v>74</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661">
        <f>IF($BC$3="４週",SUM(U68:AV68),IF($BC$3="暦月",SUM(U68:AY68),""))</f>
        <v>0</v>
      </c>
      <c r="BA68" s="662"/>
      <c r="BB68" s="663">
        <f>IF($BC$3="４週",AZ68/4,IF($BC$3="暦月",(AZ68/($BC$8/7)),""))</f>
        <v>0</v>
      </c>
      <c r="BC68" s="662"/>
      <c r="BD68" s="655"/>
      <c r="BE68" s="656"/>
      <c r="BF68" s="656"/>
      <c r="BG68" s="656"/>
      <c r="BH68" s="657"/>
    </row>
    <row r="69" spans="2:60" ht="20.25" customHeight="1">
      <c r="B69" s="622" t="s">
        <v>230</v>
      </c>
      <c r="C69" s="623"/>
      <c r="D69" s="623"/>
      <c r="E69" s="623"/>
      <c r="F69" s="623"/>
      <c r="G69" s="623"/>
      <c r="H69" s="623"/>
      <c r="I69" s="623"/>
      <c r="J69" s="623"/>
      <c r="K69" s="623"/>
      <c r="L69" s="623"/>
      <c r="M69" s="623"/>
      <c r="N69" s="623"/>
      <c r="O69" s="623"/>
      <c r="P69" s="623"/>
      <c r="Q69" s="623"/>
      <c r="R69" s="623"/>
      <c r="S69" s="623"/>
      <c r="T69" s="624"/>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625"/>
      <c r="BA69" s="626"/>
      <c r="BB69" s="631"/>
      <c r="BC69" s="632"/>
      <c r="BD69" s="632"/>
      <c r="BE69" s="632"/>
      <c r="BF69" s="632"/>
      <c r="BG69" s="632"/>
      <c r="BH69" s="633"/>
    </row>
    <row r="70" spans="2:60" ht="20.25" customHeight="1">
      <c r="B70" s="640" t="s">
        <v>231</v>
      </c>
      <c r="C70" s="641"/>
      <c r="D70" s="641"/>
      <c r="E70" s="641"/>
      <c r="F70" s="641"/>
      <c r="G70" s="641"/>
      <c r="H70" s="641"/>
      <c r="I70" s="641"/>
      <c r="J70" s="641"/>
      <c r="K70" s="641"/>
      <c r="L70" s="641"/>
      <c r="M70" s="641"/>
      <c r="N70" s="641"/>
      <c r="O70" s="641"/>
      <c r="P70" s="641"/>
      <c r="Q70" s="641"/>
      <c r="R70" s="641"/>
      <c r="S70" s="641"/>
      <c r="T70" s="642"/>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627"/>
      <c r="BA70" s="628"/>
      <c r="BB70" s="634"/>
      <c r="BC70" s="635"/>
      <c r="BD70" s="635"/>
      <c r="BE70" s="635"/>
      <c r="BF70" s="635"/>
      <c r="BG70" s="635"/>
      <c r="BH70" s="636"/>
    </row>
    <row r="71" spans="2:60" ht="20.25" customHeight="1">
      <c r="B71" s="640" t="s">
        <v>232</v>
      </c>
      <c r="C71" s="641"/>
      <c r="D71" s="641"/>
      <c r="E71" s="641"/>
      <c r="F71" s="641"/>
      <c r="G71" s="641"/>
      <c r="H71" s="641"/>
      <c r="I71" s="641"/>
      <c r="J71" s="641"/>
      <c r="K71" s="641"/>
      <c r="L71" s="641"/>
      <c r="M71" s="641"/>
      <c r="N71" s="641"/>
      <c r="O71" s="641"/>
      <c r="P71" s="641"/>
      <c r="Q71" s="641"/>
      <c r="R71" s="641"/>
      <c r="S71" s="641"/>
      <c r="T71" s="642"/>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627"/>
      <c r="BA71" s="628"/>
      <c r="BB71" s="634"/>
      <c r="BC71" s="635"/>
      <c r="BD71" s="635"/>
      <c r="BE71" s="635"/>
      <c r="BF71" s="635"/>
      <c r="BG71" s="635"/>
      <c r="BH71" s="636"/>
    </row>
    <row r="72" spans="2:60" ht="20.25" customHeight="1">
      <c r="B72" s="640" t="s">
        <v>233</v>
      </c>
      <c r="C72" s="641"/>
      <c r="D72" s="641"/>
      <c r="E72" s="641"/>
      <c r="F72" s="641"/>
      <c r="G72" s="641"/>
      <c r="H72" s="641"/>
      <c r="I72" s="641"/>
      <c r="J72" s="641"/>
      <c r="K72" s="641"/>
      <c r="L72" s="641"/>
      <c r="M72" s="641"/>
      <c r="N72" s="641"/>
      <c r="O72" s="641"/>
      <c r="P72" s="641"/>
      <c r="Q72" s="641"/>
      <c r="R72" s="641"/>
      <c r="S72" s="641"/>
      <c r="T72" s="642"/>
      <c r="U72" s="223"/>
      <c r="V72" s="224"/>
      <c r="W72" s="224"/>
      <c r="X72" s="224"/>
      <c r="Y72" s="224"/>
      <c r="Z72" s="224"/>
      <c r="AA72" s="228"/>
      <c r="AB72" s="229"/>
      <c r="AC72" s="224"/>
      <c r="AD72" s="224"/>
      <c r="AE72" s="224"/>
      <c r="AF72" s="224"/>
      <c r="AG72" s="224"/>
      <c r="AH72" s="228"/>
      <c r="AI72" s="229"/>
      <c r="AJ72" s="224"/>
      <c r="AK72" s="224"/>
      <c r="AL72" s="224"/>
      <c r="AM72" s="224"/>
      <c r="AN72" s="224"/>
      <c r="AO72" s="228"/>
      <c r="AP72" s="229"/>
      <c r="AQ72" s="224"/>
      <c r="AR72" s="224"/>
      <c r="AS72" s="224"/>
      <c r="AT72" s="224"/>
      <c r="AU72" s="224"/>
      <c r="AV72" s="228"/>
      <c r="AW72" s="229"/>
      <c r="AX72" s="224"/>
      <c r="AY72" s="227"/>
      <c r="AZ72" s="629"/>
      <c r="BA72" s="630"/>
      <c r="BB72" s="634"/>
      <c r="BC72" s="635"/>
      <c r="BD72" s="635"/>
      <c r="BE72" s="635"/>
      <c r="BF72" s="635"/>
      <c r="BG72" s="635"/>
      <c r="BH72" s="636"/>
    </row>
    <row r="73" spans="2:60" ht="20.25" customHeight="1">
      <c r="B73" s="640" t="s">
        <v>234</v>
      </c>
      <c r="C73" s="641"/>
      <c r="D73" s="641"/>
      <c r="E73" s="641"/>
      <c r="F73" s="641"/>
      <c r="G73" s="641"/>
      <c r="H73" s="641"/>
      <c r="I73" s="641"/>
      <c r="J73" s="641"/>
      <c r="K73" s="641"/>
      <c r="L73" s="641"/>
      <c r="M73" s="641"/>
      <c r="N73" s="641"/>
      <c r="O73" s="641"/>
      <c r="P73" s="641"/>
      <c r="Q73" s="641"/>
      <c r="R73" s="641"/>
      <c r="S73" s="641"/>
      <c r="T73" s="642"/>
      <c r="U73" s="230" t="str">
        <f t="shared" ref="U73:AY73" si="1">IF(SUMIF($F$21:$F$68,"介護従業者",U21:U68)=0,"",SUMIF($F$21:$F$68,"介護従業者",U21:U68))</f>
        <v/>
      </c>
      <c r="V73" s="231" t="str">
        <f t="shared" si="1"/>
        <v/>
      </c>
      <c r="W73" s="231" t="str">
        <f t="shared" si="1"/>
        <v/>
      </c>
      <c r="X73" s="231" t="str">
        <f t="shared" si="1"/>
        <v/>
      </c>
      <c r="Y73" s="231" t="str">
        <f t="shared" si="1"/>
        <v/>
      </c>
      <c r="Z73" s="231" t="str">
        <f t="shared" si="1"/>
        <v/>
      </c>
      <c r="AA73" s="232" t="str">
        <f t="shared" si="1"/>
        <v/>
      </c>
      <c r="AB73" s="230" t="str">
        <f t="shared" si="1"/>
        <v/>
      </c>
      <c r="AC73" s="231" t="str">
        <f t="shared" si="1"/>
        <v/>
      </c>
      <c r="AD73" s="231" t="str">
        <f t="shared" si="1"/>
        <v/>
      </c>
      <c r="AE73" s="231" t="str">
        <f t="shared" si="1"/>
        <v/>
      </c>
      <c r="AF73" s="231" t="str">
        <f t="shared" si="1"/>
        <v/>
      </c>
      <c r="AG73" s="231" t="str">
        <f t="shared" si="1"/>
        <v/>
      </c>
      <c r="AH73" s="232" t="str">
        <f t="shared" si="1"/>
        <v/>
      </c>
      <c r="AI73" s="230" t="str">
        <f t="shared" si="1"/>
        <v/>
      </c>
      <c r="AJ73" s="231" t="str">
        <f t="shared" si="1"/>
        <v/>
      </c>
      <c r="AK73" s="231" t="str">
        <f t="shared" si="1"/>
        <v/>
      </c>
      <c r="AL73" s="231" t="str">
        <f t="shared" si="1"/>
        <v/>
      </c>
      <c r="AM73" s="231" t="str">
        <f t="shared" si="1"/>
        <v/>
      </c>
      <c r="AN73" s="231" t="str">
        <f t="shared" si="1"/>
        <v/>
      </c>
      <c r="AO73" s="232" t="str">
        <f t="shared" si="1"/>
        <v/>
      </c>
      <c r="AP73" s="230" t="str">
        <f t="shared" si="1"/>
        <v/>
      </c>
      <c r="AQ73" s="231" t="str">
        <f t="shared" si="1"/>
        <v/>
      </c>
      <c r="AR73" s="231" t="str">
        <f t="shared" si="1"/>
        <v/>
      </c>
      <c r="AS73" s="231" t="str">
        <f t="shared" si="1"/>
        <v/>
      </c>
      <c r="AT73" s="231" t="str">
        <f t="shared" si="1"/>
        <v/>
      </c>
      <c r="AU73" s="231" t="str">
        <f t="shared" si="1"/>
        <v/>
      </c>
      <c r="AV73" s="232" t="str">
        <f t="shared" si="1"/>
        <v/>
      </c>
      <c r="AW73" s="230" t="str">
        <f t="shared" si="1"/>
        <v/>
      </c>
      <c r="AX73" s="231" t="str">
        <f t="shared" si="1"/>
        <v/>
      </c>
      <c r="AY73" s="231" t="str">
        <f t="shared" si="1"/>
        <v/>
      </c>
      <c r="AZ73" s="643">
        <f>IF($BC$3="４週",SUM(U73:AV73),IF($BC$3="暦月",SUM(U73:AY73),""))</f>
        <v>0</v>
      </c>
      <c r="BA73" s="644"/>
      <c r="BB73" s="634"/>
      <c r="BC73" s="635"/>
      <c r="BD73" s="635"/>
      <c r="BE73" s="635"/>
      <c r="BF73" s="635"/>
      <c r="BG73" s="635"/>
      <c r="BH73" s="636"/>
    </row>
    <row r="74" spans="2:60" ht="20.25" customHeight="1" thickBot="1">
      <c r="B74" s="645" t="s">
        <v>235</v>
      </c>
      <c r="C74" s="646"/>
      <c r="D74" s="646"/>
      <c r="E74" s="646"/>
      <c r="F74" s="646"/>
      <c r="G74" s="646"/>
      <c r="H74" s="646"/>
      <c r="I74" s="646"/>
      <c r="J74" s="646"/>
      <c r="K74" s="646"/>
      <c r="L74" s="646"/>
      <c r="M74" s="646"/>
      <c r="N74" s="646"/>
      <c r="O74" s="646"/>
      <c r="P74" s="646"/>
      <c r="Q74" s="646"/>
      <c r="R74" s="646"/>
      <c r="S74" s="646"/>
      <c r="T74" s="647"/>
      <c r="U74" s="233" t="str">
        <f t="shared" ref="U74:AY74" si="2">IF(SUMIF($G$21:$G$68,"介護従業者",U21:U68)=0,"",SUMIF($G$21:$G$68,"介護従業者",U21:U68))</f>
        <v/>
      </c>
      <c r="V74" s="234" t="str">
        <f t="shared" si="2"/>
        <v/>
      </c>
      <c r="W74" s="234" t="str">
        <f t="shared" si="2"/>
        <v/>
      </c>
      <c r="X74" s="234" t="str">
        <f t="shared" si="2"/>
        <v/>
      </c>
      <c r="Y74" s="234" t="str">
        <f t="shared" si="2"/>
        <v/>
      </c>
      <c r="Z74" s="234" t="str">
        <f t="shared" si="2"/>
        <v/>
      </c>
      <c r="AA74" s="235" t="str">
        <f t="shared" si="2"/>
        <v/>
      </c>
      <c r="AB74" s="236" t="str">
        <f t="shared" si="2"/>
        <v/>
      </c>
      <c r="AC74" s="234" t="str">
        <f t="shared" si="2"/>
        <v/>
      </c>
      <c r="AD74" s="234" t="str">
        <f t="shared" si="2"/>
        <v/>
      </c>
      <c r="AE74" s="234" t="str">
        <f t="shared" si="2"/>
        <v/>
      </c>
      <c r="AF74" s="234" t="str">
        <f t="shared" si="2"/>
        <v/>
      </c>
      <c r="AG74" s="234" t="str">
        <f t="shared" si="2"/>
        <v/>
      </c>
      <c r="AH74" s="235" t="str">
        <f t="shared" si="2"/>
        <v/>
      </c>
      <c r="AI74" s="236" t="str">
        <f t="shared" si="2"/>
        <v/>
      </c>
      <c r="AJ74" s="234" t="str">
        <f t="shared" si="2"/>
        <v/>
      </c>
      <c r="AK74" s="234" t="str">
        <f t="shared" si="2"/>
        <v/>
      </c>
      <c r="AL74" s="234" t="str">
        <f t="shared" si="2"/>
        <v/>
      </c>
      <c r="AM74" s="234" t="str">
        <f t="shared" si="2"/>
        <v/>
      </c>
      <c r="AN74" s="234" t="str">
        <f t="shared" si="2"/>
        <v/>
      </c>
      <c r="AO74" s="235" t="str">
        <f t="shared" si="2"/>
        <v/>
      </c>
      <c r="AP74" s="236" t="str">
        <f t="shared" si="2"/>
        <v/>
      </c>
      <c r="AQ74" s="234" t="str">
        <f t="shared" si="2"/>
        <v/>
      </c>
      <c r="AR74" s="234" t="str">
        <f t="shared" si="2"/>
        <v/>
      </c>
      <c r="AS74" s="234" t="str">
        <f t="shared" si="2"/>
        <v/>
      </c>
      <c r="AT74" s="234" t="str">
        <f t="shared" si="2"/>
        <v/>
      </c>
      <c r="AU74" s="234" t="str">
        <f t="shared" si="2"/>
        <v/>
      </c>
      <c r="AV74" s="235" t="str">
        <f t="shared" si="2"/>
        <v/>
      </c>
      <c r="AW74" s="236" t="str">
        <f t="shared" si="2"/>
        <v/>
      </c>
      <c r="AX74" s="234" t="str">
        <f t="shared" si="2"/>
        <v/>
      </c>
      <c r="AY74" s="237" t="str">
        <f t="shared" si="2"/>
        <v/>
      </c>
      <c r="AZ74" s="648">
        <f>IF($BC$3="４週",SUM(U74:AV74),IF($BC$3="暦月",SUM(U74:AY74),""))</f>
        <v>0</v>
      </c>
      <c r="BA74" s="649"/>
      <c r="BB74" s="637"/>
      <c r="BC74" s="638"/>
      <c r="BD74" s="638"/>
      <c r="BE74" s="638"/>
      <c r="BF74" s="638"/>
      <c r="BG74" s="638"/>
      <c r="BH74" s="639"/>
    </row>
    <row r="75" spans="2:60" s="47" customFormat="1" ht="20.25" customHeight="1">
      <c r="C75" s="48"/>
      <c r="D75" s="48"/>
      <c r="E75" s="48"/>
      <c r="F75" s="48"/>
      <c r="G75" s="48"/>
      <c r="R75" s="50"/>
      <c r="BH75" s="4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c r="A131" s="11"/>
      <c r="B131" s="11"/>
      <c r="C131" s="14"/>
      <c r="D131" s="14"/>
      <c r="E131" s="14"/>
      <c r="F131" s="14"/>
      <c r="G131" s="14"/>
      <c r="H131" s="14"/>
      <c r="I131" s="12"/>
      <c r="J131" s="12"/>
      <c r="K131" s="11"/>
      <c r="L131" s="11"/>
      <c r="M131" s="11"/>
      <c r="N131" s="11"/>
      <c r="O131" s="11"/>
      <c r="P131" s="11"/>
    </row>
    <row r="132" spans="1:57">
      <c r="A132" s="11"/>
      <c r="B132" s="11"/>
      <c r="C132" s="14"/>
      <c r="D132" s="14"/>
      <c r="E132" s="14"/>
      <c r="F132" s="14"/>
      <c r="G132" s="14"/>
      <c r="H132" s="14"/>
      <c r="I132" s="12"/>
      <c r="J132" s="12"/>
      <c r="K132" s="11"/>
      <c r="L132" s="11"/>
      <c r="M132" s="11"/>
      <c r="N132" s="11"/>
      <c r="O132" s="11"/>
      <c r="P132" s="11"/>
    </row>
    <row r="133" spans="1:57">
      <c r="C133" s="3"/>
      <c r="D133" s="3"/>
      <c r="E133" s="3"/>
      <c r="F133" s="3"/>
      <c r="G133" s="3"/>
      <c r="H133" s="3"/>
    </row>
    <row r="134" spans="1:57">
      <c r="C134" s="3"/>
      <c r="D134" s="3"/>
      <c r="E134" s="3"/>
      <c r="F134" s="3"/>
      <c r="G134" s="3"/>
      <c r="H134" s="3"/>
    </row>
    <row r="135" spans="1:57">
      <c r="C135" s="3"/>
      <c r="D135" s="3"/>
      <c r="E135" s="3"/>
      <c r="F135" s="3"/>
      <c r="G135" s="3"/>
      <c r="H135" s="3"/>
    </row>
    <row r="136" spans="1:57">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274" priority="256">
      <formula>OR(U$69=$B22,U$70=$B22)</formula>
    </cfRule>
  </conditionalFormatting>
  <conditionalFormatting sqref="U22:AA23">
    <cfRule type="expression" dxfId="273" priority="255">
      <formula>INDIRECT(ADDRESS(ROW(),COLUMN()))=TRUNC(INDIRECT(ADDRESS(ROW(),COLUMN())))</formula>
    </cfRule>
  </conditionalFormatting>
  <conditionalFormatting sqref="AB40:AH41">
    <cfRule type="expression" dxfId="272" priority="97">
      <formula>INDIRECT(ADDRESS(ROW(),COLUMN()))=TRUNC(INDIRECT(ADDRESS(ROW(),COLUMN())))</formula>
    </cfRule>
  </conditionalFormatting>
  <conditionalFormatting sqref="U40:AA41">
    <cfRule type="expression" dxfId="271" priority="99">
      <formula>INDIRECT(ADDRESS(ROW(),COLUMN()))=TRUNC(INDIRECT(ADDRESS(ROW(),COLUMN())))</formula>
    </cfRule>
  </conditionalFormatting>
  <conditionalFormatting sqref="AZ22:BC23">
    <cfRule type="expression" dxfId="270" priority="250">
      <formula>INDIRECT(ADDRESS(ROW(),COLUMN()))=TRUNC(INDIRECT(ADDRESS(ROW(),COLUMN())))</formula>
    </cfRule>
  </conditionalFormatting>
  <conditionalFormatting sqref="AI40:AO41">
    <cfRule type="expression" dxfId="269" priority="95">
      <formula>INDIRECT(ADDRESS(ROW(),COLUMN()))=TRUNC(INDIRECT(ADDRESS(ROW(),COLUMN())))</formula>
    </cfRule>
  </conditionalFormatting>
  <conditionalFormatting sqref="AZ25:BC26">
    <cfRule type="expression" dxfId="268" priority="244">
      <formula>INDIRECT(ADDRESS(ROW(),COLUMN()))=TRUNC(INDIRECT(ADDRESS(ROW(),COLUMN())))</formula>
    </cfRule>
  </conditionalFormatting>
  <conditionalFormatting sqref="AP37:AV38">
    <cfRule type="expression" dxfId="267" priority="103">
      <formula>INDIRECT(ADDRESS(ROW(),COLUMN()))=TRUNC(INDIRECT(ADDRESS(ROW(),COLUMN())))</formula>
    </cfRule>
  </conditionalFormatting>
  <conditionalFormatting sqref="AW37:AY38">
    <cfRule type="expression" dxfId="266" priority="101">
      <formula>INDIRECT(ADDRESS(ROW(),COLUMN()))=TRUNC(INDIRECT(ADDRESS(ROW(),COLUMN())))</formula>
    </cfRule>
  </conditionalFormatting>
  <conditionalFormatting sqref="AZ28:BC29">
    <cfRule type="expression" dxfId="265" priority="238">
      <formula>INDIRECT(ADDRESS(ROW(),COLUMN()))=TRUNC(INDIRECT(ADDRESS(ROW(),COLUMN())))</formula>
    </cfRule>
  </conditionalFormatting>
  <conditionalFormatting sqref="AB37:AH38">
    <cfRule type="expression" dxfId="264" priority="107">
      <formula>INDIRECT(ADDRESS(ROW(),COLUMN()))=TRUNC(INDIRECT(ADDRESS(ROW(),COLUMN())))</formula>
    </cfRule>
  </conditionalFormatting>
  <conditionalFormatting sqref="AI37:AO38">
    <cfRule type="expression" dxfId="263" priority="105">
      <formula>INDIRECT(ADDRESS(ROW(),COLUMN()))=TRUNC(INDIRECT(ADDRESS(ROW(),COLUMN())))</formula>
    </cfRule>
  </conditionalFormatting>
  <conditionalFormatting sqref="AZ31:BC32">
    <cfRule type="expression" dxfId="262" priority="232">
      <formula>INDIRECT(ADDRESS(ROW(),COLUMN()))=TRUNC(INDIRECT(ADDRESS(ROW(),COLUMN())))</formula>
    </cfRule>
  </conditionalFormatting>
  <conditionalFormatting sqref="AW34:AY35">
    <cfRule type="expression" dxfId="261" priority="111">
      <formula>INDIRECT(ADDRESS(ROW(),COLUMN()))=TRUNC(INDIRECT(ADDRESS(ROW(),COLUMN())))</formula>
    </cfRule>
  </conditionalFormatting>
  <conditionalFormatting sqref="U37:AA38">
    <cfRule type="expression" dxfId="260" priority="109">
      <formula>INDIRECT(ADDRESS(ROW(),COLUMN()))=TRUNC(INDIRECT(ADDRESS(ROW(),COLUMN())))</formula>
    </cfRule>
  </conditionalFormatting>
  <conditionalFormatting sqref="AZ34:BC35">
    <cfRule type="expression" dxfId="259" priority="226">
      <formula>INDIRECT(ADDRESS(ROW(),COLUMN()))=TRUNC(INDIRECT(ADDRESS(ROW(),COLUMN())))</formula>
    </cfRule>
  </conditionalFormatting>
  <conditionalFormatting sqref="AI34:AO35">
    <cfRule type="expression" dxfId="258" priority="115">
      <formula>INDIRECT(ADDRESS(ROW(),COLUMN()))=TRUNC(INDIRECT(ADDRESS(ROW(),COLUMN())))</formula>
    </cfRule>
  </conditionalFormatting>
  <conditionalFormatting sqref="AP34:AV35">
    <cfRule type="expression" dxfId="257" priority="113">
      <formula>INDIRECT(ADDRESS(ROW(),COLUMN()))=TRUNC(INDIRECT(ADDRESS(ROW(),COLUMN())))</formula>
    </cfRule>
  </conditionalFormatting>
  <conditionalFormatting sqref="AZ37:BC38">
    <cfRule type="expression" dxfId="256" priority="220">
      <formula>INDIRECT(ADDRESS(ROW(),COLUMN()))=TRUNC(INDIRECT(ADDRESS(ROW(),COLUMN())))</formula>
    </cfRule>
  </conditionalFormatting>
  <conditionalFormatting sqref="U34:AA35">
    <cfRule type="expression" dxfId="255" priority="119">
      <formula>INDIRECT(ADDRESS(ROW(),COLUMN()))=TRUNC(INDIRECT(ADDRESS(ROW(),COLUMN())))</formula>
    </cfRule>
  </conditionalFormatting>
  <conditionalFormatting sqref="AB34:AH35">
    <cfRule type="expression" dxfId="254" priority="117">
      <formula>INDIRECT(ADDRESS(ROW(),COLUMN()))=TRUNC(INDIRECT(ADDRESS(ROW(),COLUMN())))</formula>
    </cfRule>
  </conditionalFormatting>
  <conditionalFormatting sqref="AZ40:BC41">
    <cfRule type="expression" dxfId="253" priority="214">
      <formula>INDIRECT(ADDRESS(ROW(),COLUMN()))=TRUNC(INDIRECT(ADDRESS(ROW(),COLUMN())))</formula>
    </cfRule>
  </conditionalFormatting>
  <conditionalFormatting sqref="AP31:AV32">
    <cfRule type="expression" dxfId="252" priority="123">
      <formula>INDIRECT(ADDRESS(ROW(),COLUMN()))=TRUNC(INDIRECT(ADDRESS(ROW(),COLUMN())))</formula>
    </cfRule>
  </conditionalFormatting>
  <conditionalFormatting sqref="AW31:AY32">
    <cfRule type="expression" dxfId="251" priority="121">
      <formula>INDIRECT(ADDRESS(ROW(),COLUMN()))=TRUNC(INDIRECT(ADDRESS(ROW(),COLUMN())))</formula>
    </cfRule>
  </conditionalFormatting>
  <conditionalFormatting sqref="AZ43:BC44">
    <cfRule type="expression" dxfId="250" priority="208">
      <formula>INDIRECT(ADDRESS(ROW(),COLUMN()))=TRUNC(INDIRECT(ADDRESS(ROW(),COLUMN())))</formula>
    </cfRule>
  </conditionalFormatting>
  <conditionalFormatting sqref="AB31:AH32">
    <cfRule type="expression" dxfId="249" priority="127">
      <formula>INDIRECT(ADDRESS(ROW(),COLUMN()))=TRUNC(INDIRECT(ADDRESS(ROW(),COLUMN())))</formula>
    </cfRule>
  </conditionalFormatting>
  <conditionalFormatting sqref="AI31:AO32">
    <cfRule type="expression" dxfId="248" priority="125">
      <formula>INDIRECT(ADDRESS(ROW(),COLUMN()))=TRUNC(INDIRECT(ADDRESS(ROW(),COLUMN())))</formula>
    </cfRule>
  </conditionalFormatting>
  <conditionalFormatting sqref="AZ46:BC47">
    <cfRule type="expression" dxfId="247" priority="202">
      <formula>INDIRECT(ADDRESS(ROW(),COLUMN()))=TRUNC(INDIRECT(ADDRESS(ROW(),COLUMN())))</formula>
    </cfRule>
  </conditionalFormatting>
  <conditionalFormatting sqref="AW28:AY29">
    <cfRule type="expression" dxfId="246" priority="131">
      <formula>INDIRECT(ADDRESS(ROW(),COLUMN()))=TRUNC(INDIRECT(ADDRESS(ROW(),COLUMN())))</formula>
    </cfRule>
  </conditionalFormatting>
  <conditionalFormatting sqref="U31:AA32">
    <cfRule type="expression" dxfId="245" priority="129">
      <formula>INDIRECT(ADDRESS(ROW(),COLUMN()))=TRUNC(INDIRECT(ADDRESS(ROW(),COLUMN())))</formula>
    </cfRule>
  </conditionalFormatting>
  <conditionalFormatting sqref="AZ49:BC50">
    <cfRule type="expression" dxfId="244" priority="196">
      <formula>INDIRECT(ADDRESS(ROW(),COLUMN()))=TRUNC(INDIRECT(ADDRESS(ROW(),COLUMN())))</formula>
    </cfRule>
  </conditionalFormatting>
  <conditionalFormatting sqref="AI28:AO29">
    <cfRule type="expression" dxfId="243" priority="135">
      <formula>INDIRECT(ADDRESS(ROW(),COLUMN()))=TRUNC(INDIRECT(ADDRESS(ROW(),COLUMN())))</formula>
    </cfRule>
  </conditionalFormatting>
  <conditionalFormatting sqref="AP28:AV29">
    <cfRule type="expression" dxfId="242" priority="133">
      <formula>INDIRECT(ADDRESS(ROW(),COLUMN()))=TRUNC(INDIRECT(ADDRESS(ROW(),COLUMN())))</formula>
    </cfRule>
  </conditionalFormatting>
  <conditionalFormatting sqref="AZ52:BC53">
    <cfRule type="expression" dxfId="241" priority="190">
      <formula>INDIRECT(ADDRESS(ROW(),COLUMN()))=TRUNC(INDIRECT(ADDRESS(ROW(),COLUMN())))</formula>
    </cfRule>
  </conditionalFormatting>
  <conditionalFormatting sqref="U28:AA29">
    <cfRule type="expression" dxfId="240" priority="139">
      <formula>INDIRECT(ADDRESS(ROW(),COLUMN()))=TRUNC(INDIRECT(ADDRESS(ROW(),COLUMN())))</formula>
    </cfRule>
  </conditionalFormatting>
  <conditionalFormatting sqref="AB28:AH29">
    <cfRule type="expression" dxfId="239" priority="137">
      <formula>INDIRECT(ADDRESS(ROW(),COLUMN()))=TRUNC(INDIRECT(ADDRESS(ROW(),COLUMN())))</formula>
    </cfRule>
  </conditionalFormatting>
  <conditionalFormatting sqref="AZ55:BC56">
    <cfRule type="expression" dxfId="238" priority="184">
      <formula>INDIRECT(ADDRESS(ROW(),COLUMN()))=TRUNC(INDIRECT(ADDRESS(ROW(),COLUMN())))</formula>
    </cfRule>
  </conditionalFormatting>
  <conditionalFormatting sqref="AP25:AV26">
    <cfRule type="expression" dxfId="237" priority="143">
      <formula>INDIRECT(ADDRESS(ROW(),COLUMN()))=TRUNC(INDIRECT(ADDRESS(ROW(),COLUMN())))</formula>
    </cfRule>
  </conditionalFormatting>
  <conditionalFormatting sqref="AW25:AY26">
    <cfRule type="expression" dxfId="236" priority="141">
      <formula>INDIRECT(ADDRESS(ROW(),COLUMN()))=TRUNC(INDIRECT(ADDRESS(ROW(),COLUMN())))</formula>
    </cfRule>
  </conditionalFormatting>
  <conditionalFormatting sqref="AZ58:BC59">
    <cfRule type="expression" dxfId="235" priority="178">
      <formula>INDIRECT(ADDRESS(ROW(),COLUMN()))=TRUNC(INDIRECT(ADDRESS(ROW(),COLUMN())))</formula>
    </cfRule>
  </conditionalFormatting>
  <conditionalFormatting sqref="AB25:AH26">
    <cfRule type="expression" dxfId="234" priority="147">
      <formula>INDIRECT(ADDRESS(ROW(),COLUMN()))=TRUNC(INDIRECT(ADDRESS(ROW(),COLUMN())))</formula>
    </cfRule>
  </conditionalFormatting>
  <conditionalFormatting sqref="AI25:AO26">
    <cfRule type="expression" dxfId="233" priority="145">
      <formula>INDIRECT(ADDRESS(ROW(),COLUMN()))=TRUNC(INDIRECT(ADDRESS(ROW(),COLUMN())))</formula>
    </cfRule>
  </conditionalFormatting>
  <conditionalFormatting sqref="AZ61:BC62">
    <cfRule type="expression" dxfId="232" priority="172">
      <formula>INDIRECT(ADDRESS(ROW(),COLUMN()))=TRUNC(INDIRECT(ADDRESS(ROW(),COLUMN())))</formula>
    </cfRule>
  </conditionalFormatting>
  <conditionalFormatting sqref="AW22:AY23">
    <cfRule type="expression" dxfId="231" priority="151">
      <formula>INDIRECT(ADDRESS(ROW(),COLUMN()))=TRUNC(INDIRECT(ADDRESS(ROW(),COLUMN())))</formula>
    </cfRule>
  </conditionalFormatting>
  <conditionalFormatting sqref="U25:AA26">
    <cfRule type="expression" dxfId="230" priority="149">
      <formula>INDIRECT(ADDRESS(ROW(),COLUMN()))=TRUNC(INDIRECT(ADDRESS(ROW(),COLUMN())))</formula>
    </cfRule>
  </conditionalFormatting>
  <conditionalFormatting sqref="AZ64:BC65">
    <cfRule type="expression" dxfId="229" priority="166">
      <formula>INDIRECT(ADDRESS(ROW(),COLUMN()))=TRUNC(INDIRECT(ADDRESS(ROW(),COLUMN())))</formula>
    </cfRule>
  </conditionalFormatting>
  <conditionalFormatting sqref="AI22:AO23">
    <cfRule type="expression" dxfId="228" priority="155">
      <formula>INDIRECT(ADDRESS(ROW(),COLUMN()))=TRUNC(INDIRECT(ADDRESS(ROW(),COLUMN())))</formula>
    </cfRule>
  </conditionalFormatting>
  <conditionalFormatting sqref="AP22:AV23">
    <cfRule type="expression" dxfId="227" priority="153">
      <formula>INDIRECT(ADDRESS(ROW(),COLUMN()))=TRUNC(INDIRECT(ADDRESS(ROW(),COLUMN())))</formula>
    </cfRule>
  </conditionalFormatting>
  <conditionalFormatting sqref="AZ67:BC68">
    <cfRule type="expression" dxfId="226" priority="160">
      <formula>INDIRECT(ADDRESS(ROW(),COLUMN()))=TRUNC(INDIRECT(ADDRESS(ROW(),COLUMN())))</formula>
    </cfRule>
  </conditionalFormatting>
  <conditionalFormatting sqref="U69:BA74">
    <cfRule type="expression" dxfId="225" priority="159">
      <formula>INDIRECT(ADDRESS(ROW(),COLUMN()))=TRUNC(INDIRECT(ADDRESS(ROW(),COLUMN())))</formula>
    </cfRule>
  </conditionalFormatting>
  <conditionalFormatting sqref="AB23:AH23">
    <cfRule type="expression" dxfId="224" priority="158">
      <formula>OR(AB$69=$B22,AB$70=$B22)</formula>
    </cfRule>
  </conditionalFormatting>
  <conditionalFormatting sqref="AB22:AH23">
    <cfRule type="expression" dxfId="223" priority="157">
      <formula>INDIRECT(ADDRESS(ROW(),COLUMN()))=TRUNC(INDIRECT(ADDRESS(ROW(),COLUMN())))</formula>
    </cfRule>
  </conditionalFormatting>
  <conditionalFormatting sqref="AI23:AO23">
    <cfRule type="expression" dxfId="222" priority="156">
      <formula>OR(AI$69=$B22,AI$70=$B22)</formula>
    </cfRule>
  </conditionalFormatting>
  <conditionalFormatting sqref="AP23:AV23">
    <cfRule type="expression" dxfId="221" priority="154">
      <formula>OR(AP$69=$B22,AP$70=$B22)</formula>
    </cfRule>
  </conditionalFormatting>
  <conditionalFormatting sqref="AW23:AY23">
    <cfRule type="expression" dxfId="220" priority="152">
      <formula>OR(AW$69=$B22,AW$70=$B22)</formula>
    </cfRule>
  </conditionalFormatting>
  <conditionalFormatting sqref="U26:AA26">
    <cfRule type="expression" dxfId="219" priority="150">
      <formula>OR(U$69=$B25,U$70=$B25)</formula>
    </cfRule>
  </conditionalFormatting>
  <conditionalFormatting sqref="AB26:AH26">
    <cfRule type="expression" dxfId="218" priority="148">
      <formula>OR(AB$69=$B25,AB$70=$B25)</formula>
    </cfRule>
  </conditionalFormatting>
  <conditionalFormatting sqref="AI26:AO26">
    <cfRule type="expression" dxfId="217" priority="146">
      <formula>OR(AI$69=$B25,AI$70=$B25)</formula>
    </cfRule>
  </conditionalFormatting>
  <conditionalFormatting sqref="AP26:AV26">
    <cfRule type="expression" dxfId="216" priority="144">
      <formula>OR(AP$69=$B25,AP$70=$B25)</formula>
    </cfRule>
  </conditionalFormatting>
  <conditionalFormatting sqref="AW26:AY26">
    <cfRule type="expression" dxfId="215" priority="142">
      <formula>OR(AW$69=$B25,AW$70=$B25)</formula>
    </cfRule>
  </conditionalFormatting>
  <conditionalFormatting sqref="U29:AA29">
    <cfRule type="expression" dxfId="214" priority="140">
      <formula>OR(U$69=$B28,U$70=$B28)</formula>
    </cfRule>
  </conditionalFormatting>
  <conditionalFormatting sqref="AB29:AH29">
    <cfRule type="expression" dxfId="213" priority="138">
      <formula>OR(AB$69=$B28,AB$70=$B28)</formula>
    </cfRule>
  </conditionalFormatting>
  <conditionalFormatting sqref="AI29:AO29">
    <cfRule type="expression" dxfId="212" priority="136">
      <formula>OR(AI$69=$B28,AI$70=$B28)</formula>
    </cfRule>
  </conditionalFormatting>
  <conditionalFormatting sqref="AP29:AV29">
    <cfRule type="expression" dxfId="211" priority="134">
      <formula>OR(AP$69=$B28,AP$70=$B28)</formula>
    </cfRule>
  </conditionalFormatting>
  <conditionalFormatting sqref="AW29:AY29">
    <cfRule type="expression" dxfId="210" priority="132">
      <formula>OR(AW$69=$B28,AW$70=$B28)</formula>
    </cfRule>
  </conditionalFormatting>
  <conditionalFormatting sqref="U32:AA32">
    <cfRule type="expression" dxfId="209" priority="130">
      <formula>OR(U$69=$B31,U$70=$B31)</formula>
    </cfRule>
  </conditionalFormatting>
  <conditionalFormatting sqref="AB32:AH32">
    <cfRule type="expression" dxfId="208" priority="128">
      <formula>OR(AB$69=$B31,AB$70=$B31)</formula>
    </cfRule>
  </conditionalFormatting>
  <conditionalFormatting sqref="AI32:AO32">
    <cfRule type="expression" dxfId="207" priority="126">
      <formula>OR(AI$69=$B31,AI$70=$B31)</formula>
    </cfRule>
  </conditionalFormatting>
  <conditionalFormatting sqref="AP32:AV32">
    <cfRule type="expression" dxfId="206" priority="124">
      <formula>OR(AP$69=$B31,AP$70=$B31)</formula>
    </cfRule>
  </conditionalFormatting>
  <conditionalFormatting sqref="AW32:AY32">
    <cfRule type="expression" dxfId="205" priority="122">
      <formula>OR(AW$69=$B31,AW$70=$B31)</formula>
    </cfRule>
  </conditionalFormatting>
  <conditionalFormatting sqref="U35:AA35">
    <cfRule type="expression" dxfId="204" priority="120">
      <formula>OR(U$69=$B34,U$70=$B34)</formula>
    </cfRule>
  </conditionalFormatting>
  <conditionalFormatting sqref="AB35:AH35">
    <cfRule type="expression" dxfId="203" priority="118">
      <formula>OR(AB$69=$B34,AB$70=$B34)</formula>
    </cfRule>
  </conditionalFormatting>
  <conditionalFormatting sqref="AI35:AO35">
    <cfRule type="expression" dxfId="202" priority="116">
      <formula>OR(AI$69=$B34,AI$70=$B34)</formula>
    </cfRule>
  </conditionalFormatting>
  <conditionalFormatting sqref="AP35:AV35">
    <cfRule type="expression" dxfId="201" priority="114">
      <formula>OR(AP$69=$B34,AP$70=$B34)</formula>
    </cfRule>
  </conditionalFormatting>
  <conditionalFormatting sqref="AW35:AY35">
    <cfRule type="expression" dxfId="200" priority="112">
      <formula>OR(AW$69=$B34,AW$70=$B34)</formula>
    </cfRule>
  </conditionalFormatting>
  <conditionalFormatting sqref="U38:AA38">
    <cfRule type="expression" dxfId="199" priority="110">
      <formula>OR(U$69=$B37,U$70=$B37)</formula>
    </cfRule>
  </conditionalFormatting>
  <conditionalFormatting sqref="AB38:AH38">
    <cfRule type="expression" dxfId="198" priority="108">
      <formula>OR(AB$69=$B37,AB$70=$B37)</formula>
    </cfRule>
  </conditionalFormatting>
  <conditionalFormatting sqref="AI38:AO38">
    <cfRule type="expression" dxfId="197" priority="106">
      <formula>OR(AI$69=$B37,AI$70=$B37)</formula>
    </cfRule>
  </conditionalFormatting>
  <conditionalFormatting sqref="AP38:AV38">
    <cfRule type="expression" dxfId="196" priority="104">
      <formula>OR(AP$69=$B37,AP$70=$B37)</formula>
    </cfRule>
  </conditionalFormatting>
  <conditionalFormatting sqref="AW38:AY38">
    <cfRule type="expression" dxfId="195" priority="102">
      <formula>OR(AW$69=$B37,AW$70=$B37)</formula>
    </cfRule>
  </conditionalFormatting>
  <conditionalFormatting sqref="U41:AA41">
    <cfRule type="expression" dxfId="194" priority="100">
      <formula>OR(U$69=$B40,U$70=$B40)</formula>
    </cfRule>
  </conditionalFormatting>
  <conditionalFormatting sqref="AB41:AH41">
    <cfRule type="expression" dxfId="193" priority="98">
      <formula>OR(AB$69=$B40,AB$70=$B40)</formula>
    </cfRule>
  </conditionalFormatting>
  <conditionalFormatting sqref="AI41:AO41">
    <cfRule type="expression" dxfId="192" priority="96">
      <formula>OR(AI$69=$B40,AI$70=$B40)</formula>
    </cfRule>
  </conditionalFormatting>
  <conditionalFormatting sqref="AP41:AV41">
    <cfRule type="expression" dxfId="191" priority="94">
      <formula>OR(AP$69=$B40,AP$70=$B40)</formula>
    </cfRule>
  </conditionalFormatting>
  <conditionalFormatting sqref="AP40:AV41">
    <cfRule type="expression" dxfId="190" priority="93">
      <formula>INDIRECT(ADDRESS(ROW(),COLUMN()))=TRUNC(INDIRECT(ADDRESS(ROW(),COLUMN())))</formula>
    </cfRule>
  </conditionalFormatting>
  <conditionalFormatting sqref="AW41:AY41">
    <cfRule type="expression" dxfId="189" priority="92">
      <formula>OR(AW$69=$B40,AW$70=$B40)</formula>
    </cfRule>
  </conditionalFormatting>
  <conditionalFormatting sqref="AW40:AY41">
    <cfRule type="expression" dxfId="188" priority="91">
      <formula>INDIRECT(ADDRESS(ROW(),COLUMN()))=TRUNC(INDIRECT(ADDRESS(ROW(),COLUMN())))</formula>
    </cfRule>
  </conditionalFormatting>
  <conditionalFormatting sqref="U44:AA44">
    <cfRule type="expression" dxfId="187" priority="90">
      <formula>OR(U$69=$B43,U$70=$B43)</formula>
    </cfRule>
  </conditionalFormatting>
  <conditionalFormatting sqref="U43:AA44">
    <cfRule type="expression" dxfId="186" priority="89">
      <formula>INDIRECT(ADDRESS(ROW(),COLUMN()))=TRUNC(INDIRECT(ADDRESS(ROW(),COLUMN())))</formula>
    </cfRule>
  </conditionalFormatting>
  <conditionalFormatting sqref="AB44:AH44">
    <cfRule type="expression" dxfId="185" priority="88">
      <formula>OR(AB$69=$B43,AB$70=$B43)</formula>
    </cfRule>
  </conditionalFormatting>
  <conditionalFormatting sqref="AB43:AH44">
    <cfRule type="expression" dxfId="184" priority="87">
      <formula>INDIRECT(ADDRESS(ROW(),COLUMN()))=TRUNC(INDIRECT(ADDRESS(ROW(),COLUMN())))</formula>
    </cfRule>
  </conditionalFormatting>
  <conditionalFormatting sqref="AI44:AO44">
    <cfRule type="expression" dxfId="183" priority="86">
      <formula>OR(AI$69=$B43,AI$70=$B43)</formula>
    </cfRule>
  </conditionalFormatting>
  <conditionalFormatting sqref="AI43:AO44">
    <cfRule type="expression" dxfId="182" priority="85">
      <formula>INDIRECT(ADDRESS(ROW(),COLUMN()))=TRUNC(INDIRECT(ADDRESS(ROW(),COLUMN())))</formula>
    </cfRule>
  </conditionalFormatting>
  <conditionalFormatting sqref="AP44:AV44">
    <cfRule type="expression" dxfId="181" priority="84">
      <formula>OR(AP$69=$B43,AP$70=$B43)</formula>
    </cfRule>
  </conditionalFormatting>
  <conditionalFormatting sqref="AP43:AV44">
    <cfRule type="expression" dxfId="180" priority="83">
      <formula>INDIRECT(ADDRESS(ROW(),COLUMN()))=TRUNC(INDIRECT(ADDRESS(ROW(),COLUMN())))</formula>
    </cfRule>
  </conditionalFormatting>
  <conditionalFormatting sqref="AW44:AY44">
    <cfRule type="expression" dxfId="179" priority="82">
      <formula>OR(AW$69=$B43,AW$70=$B43)</formula>
    </cfRule>
  </conditionalFormatting>
  <conditionalFormatting sqref="AW43:AY44">
    <cfRule type="expression" dxfId="178" priority="81">
      <formula>INDIRECT(ADDRESS(ROW(),COLUMN()))=TRUNC(INDIRECT(ADDRESS(ROW(),COLUMN())))</formula>
    </cfRule>
  </conditionalFormatting>
  <conditionalFormatting sqref="U47:AA47">
    <cfRule type="expression" dxfId="177" priority="80">
      <formula>OR(U$69=$B46,U$70=$B46)</formula>
    </cfRule>
  </conditionalFormatting>
  <conditionalFormatting sqref="U46:AA47">
    <cfRule type="expression" dxfId="176" priority="79">
      <formula>INDIRECT(ADDRESS(ROW(),COLUMN()))=TRUNC(INDIRECT(ADDRESS(ROW(),COLUMN())))</formula>
    </cfRule>
  </conditionalFormatting>
  <conditionalFormatting sqref="AB47:AH47">
    <cfRule type="expression" dxfId="175" priority="78">
      <formula>OR(AB$69=$B46,AB$70=$B46)</formula>
    </cfRule>
  </conditionalFormatting>
  <conditionalFormatting sqref="AB46:AH47">
    <cfRule type="expression" dxfId="174" priority="77">
      <formula>INDIRECT(ADDRESS(ROW(),COLUMN()))=TRUNC(INDIRECT(ADDRESS(ROW(),COLUMN())))</formula>
    </cfRule>
  </conditionalFormatting>
  <conditionalFormatting sqref="AI47:AO47">
    <cfRule type="expression" dxfId="173" priority="76">
      <formula>OR(AI$69=$B46,AI$70=$B46)</formula>
    </cfRule>
  </conditionalFormatting>
  <conditionalFormatting sqref="AI46:AO47">
    <cfRule type="expression" dxfId="172" priority="75">
      <formula>INDIRECT(ADDRESS(ROW(),COLUMN()))=TRUNC(INDIRECT(ADDRESS(ROW(),COLUMN())))</formula>
    </cfRule>
  </conditionalFormatting>
  <conditionalFormatting sqref="AP47:AV47">
    <cfRule type="expression" dxfId="171" priority="74">
      <formula>OR(AP$69=$B46,AP$70=$B46)</formula>
    </cfRule>
  </conditionalFormatting>
  <conditionalFormatting sqref="AP46:AV47">
    <cfRule type="expression" dxfId="170" priority="73">
      <formula>INDIRECT(ADDRESS(ROW(),COLUMN()))=TRUNC(INDIRECT(ADDRESS(ROW(),COLUMN())))</formula>
    </cfRule>
  </conditionalFormatting>
  <conditionalFormatting sqref="AW47:AY47">
    <cfRule type="expression" dxfId="169" priority="72">
      <formula>OR(AW$69=$B46,AW$70=$B46)</formula>
    </cfRule>
  </conditionalFormatting>
  <conditionalFormatting sqref="AW46:AY47">
    <cfRule type="expression" dxfId="168" priority="71">
      <formula>INDIRECT(ADDRESS(ROW(),COLUMN()))=TRUNC(INDIRECT(ADDRESS(ROW(),COLUMN())))</formula>
    </cfRule>
  </conditionalFormatting>
  <conditionalFormatting sqref="U50:AA50">
    <cfRule type="expression" dxfId="167" priority="70">
      <formula>OR(U$69=$B49,U$70=$B49)</formula>
    </cfRule>
  </conditionalFormatting>
  <conditionalFormatting sqref="U49:AA50">
    <cfRule type="expression" dxfId="166" priority="69">
      <formula>INDIRECT(ADDRESS(ROW(),COLUMN()))=TRUNC(INDIRECT(ADDRESS(ROW(),COLUMN())))</formula>
    </cfRule>
  </conditionalFormatting>
  <conditionalFormatting sqref="AB50:AH50">
    <cfRule type="expression" dxfId="165" priority="68">
      <formula>OR(AB$69=$B49,AB$70=$B49)</formula>
    </cfRule>
  </conditionalFormatting>
  <conditionalFormatting sqref="AB49:AH50">
    <cfRule type="expression" dxfId="164" priority="67">
      <formula>INDIRECT(ADDRESS(ROW(),COLUMN()))=TRUNC(INDIRECT(ADDRESS(ROW(),COLUMN())))</formula>
    </cfRule>
  </conditionalFormatting>
  <conditionalFormatting sqref="AI50:AO50">
    <cfRule type="expression" dxfId="163" priority="66">
      <formula>OR(AI$69=$B49,AI$70=$B49)</formula>
    </cfRule>
  </conditionalFormatting>
  <conditionalFormatting sqref="AI49:AO50">
    <cfRule type="expression" dxfId="162" priority="65">
      <formula>INDIRECT(ADDRESS(ROW(),COLUMN()))=TRUNC(INDIRECT(ADDRESS(ROW(),COLUMN())))</formula>
    </cfRule>
  </conditionalFormatting>
  <conditionalFormatting sqref="AP50:AV50">
    <cfRule type="expression" dxfId="161" priority="64">
      <formula>OR(AP$69=$B49,AP$70=$B49)</formula>
    </cfRule>
  </conditionalFormatting>
  <conditionalFormatting sqref="AP49:AV50">
    <cfRule type="expression" dxfId="160" priority="63">
      <formula>INDIRECT(ADDRESS(ROW(),COLUMN()))=TRUNC(INDIRECT(ADDRESS(ROW(),COLUMN())))</formula>
    </cfRule>
  </conditionalFormatting>
  <conditionalFormatting sqref="AW50:AY50">
    <cfRule type="expression" dxfId="159" priority="62">
      <formula>OR(AW$69=$B49,AW$70=$B49)</formula>
    </cfRule>
  </conditionalFormatting>
  <conditionalFormatting sqref="AW49:AY50">
    <cfRule type="expression" dxfId="158" priority="61">
      <formula>INDIRECT(ADDRESS(ROW(),COLUMN()))=TRUNC(INDIRECT(ADDRESS(ROW(),COLUMN())))</formula>
    </cfRule>
  </conditionalFormatting>
  <conditionalFormatting sqref="U53:AA53">
    <cfRule type="expression" dxfId="157" priority="60">
      <formula>OR(U$69=$B52,U$70=$B52)</formula>
    </cfRule>
  </conditionalFormatting>
  <conditionalFormatting sqref="U52:AA53">
    <cfRule type="expression" dxfId="156" priority="59">
      <formula>INDIRECT(ADDRESS(ROW(),COLUMN()))=TRUNC(INDIRECT(ADDRESS(ROW(),COLUMN())))</formula>
    </cfRule>
  </conditionalFormatting>
  <conditionalFormatting sqref="AB53:AH53">
    <cfRule type="expression" dxfId="155" priority="58">
      <formula>OR(AB$69=$B52,AB$70=$B52)</formula>
    </cfRule>
  </conditionalFormatting>
  <conditionalFormatting sqref="AB52:AH53">
    <cfRule type="expression" dxfId="154" priority="57">
      <formula>INDIRECT(ADDRESS(ROW(),COLUMN()))=TRUNC(INDIRECT(ADDRESS(ROW(),COLUMN())))</formula>
    </cfRule>
  </conditionalFormatting>
  <conditionalFormatting sqref="AI53:AO53">
    <cfRule type="expression" dxfId="153" priority="56">
      <formula>OR(AI$69=$B52,AI$70=$B52)</formula>
    </cfRule>
  </conditionalFormatting>
  <conditionalFormatting sqref="AI52:AO53">
    <cfRule type="expression" dxfId="152" priority="55">
      <formula>INDIRECT(ADDRESS(ROW(),COLUMN()))=TRUNC(INDIRECT(ADDRESS(ROW(),COLUMN())))</formula>
    </cfRule>
  </conditionalFormatting>
  <conditionalFormatting sqref="AP53:AV53">
    <cfRule type="expression" dxfId="151" priority="54">
      <formula>OR(AP$69=$B52,AP$70=$B52)</formula>
    </cfRule>
  </conditionalFormatting>
  <conditionalFormatting sqref="AP52:AV53">
    <cfRule type="expression" dxfId="150" priority="53">
      <formula>INDIRECT(ADDRESS(ROW(),COLUMN()))=TRUNC(INDIRECT(ADDRESS(ROW(),COLUMN())))</formula>
    </cfRule>
  </conditionalFormatting>
  <conditionalFormatting sqref="AW53:AY53">
    <cfRule type="expression" dxfId="149" priority="52">
      <formula>OR(AW$69=$B52,AW$70=$B52)</formula>
    </cfRule>
  </conditionalFormatting>
  <conditionalFormatting sqref="AW52:AY53">
    <cfRule type="expression" dxfId="148" priority="51">
      <formula>INDIRECT(ADDRESS(ROW(),COLUMN()))=TRUNC(INDIRECT(ADDRESS(ROW(),COLUMN())))</formula>
    </cfRule>
  </conditionalFormatting>
  <conditionalFormatting sqref="U56:AA56">
    <cfRule type="expression" dxfId="147" priority="50">
      <formula>OR(U$69=$B55,U$70=$B55)</formula>
    </cfRule>
  </conditionalFormatting>
  <conditionalFormatting sqref="U55:AA56">
    <cfRule type="expression" dxfId="146" priority="49">
      <formula>INDIRECT(ADDRESS(ROW(),COLUMN()))=TRUNC(INDIRECT(ADDRESS(ROW(),COLUMN())))</formula>
    </cfRule>
  </conditionalFormatting>
  <conditionalFormatting sqref="AB56:AH56">
    <cfRule type="expression" dxfId="145" priority="48">
      <formula>OR(AB$69=$B55,AB$70=$B55)</formula>
    </cfRule>
  </conditionalFormatting>
  <conditionalFormatting sqref="AB55:AH56">
    <cfRule type="expression" dxfId="144" priority="47">
      <formula>INDIRECT(ADDRESS(ROW(),COLUMN()))=TRUNC(INDIRECT(ADDRESS(ROW(),COLUMN())))</formula>
    </cfRule>
  </conditionalFormatting>
  <conditionalFormatting sqref="AI56:AO56">
    <cfRule type="expression" dxfId="143" priority="46">
      <formula>OR(AI$69=$B55,AI$70=$B55)</formula>
    </cfRule>
  </conditionalFormatting>
  <conditionalFormatting sqref="AI55:AO56">
    <cfRule type="expression" dxfId="142" priority="45">
      <formula>INDIRECT(ADDRESS(ROW(),COLUMN()))=TRUNC(INDIRECT(ADDRESS(ROW(),COLUMN())))</formula>
    </cfRule>
  </conditionalFormatting>
  <conditionalFormatting sqref="AP56:AV56">
    <cfRule type="expression" dxfId="141" priority="44">
      <formula>OR(AP$69=$B55,AP$70=$B55)</formula>
    </cfRule>
  </conditionalFormatting>
  <conditionalFormatting sqref="AP55:AV56">
    <cfRule type="expression" dxfId="140" priority="43">
      <formula>INDIRECT(ADDRESS(ROW(),COLUMN()))=TRUNC(INDIRECT(ADDRESS(ROW(),COLUMN())))</formula>
    </cfRule>
  </conditionalFormatting>
  <conditionalFormatting sqref="AW56:AY56">
    <cfRule type="expression" dxfId="139" priority="42">
      <formula>OR(AW$69=$B55,AW$70=$B55)</formula>
    </cfRule>
  </conditionalFormatting>
  <conditionalFormatting sqref="AW55:AY56">
    <cfRule type="expression" dxfId="138" priority="41">
      <formula>INDIRECT(ADDRESS(ROW(),COLUMN()))=TRUNC(INDIRECT(ADDRESS(ROW(),COLUMN())))</formula>
    </cfRule>
  </conditionalFormatting>
  <conditionalFormatting sqref="U59:AA59">
    <cfRule type="expression" dxfId="137" priority="40">
      <formula>OR(U$69=$B58,U$70=$B58)</formula>
    </cfRule>
  </conditionalFormatting>
  <conditionalFormatting sqref="U58:AA59">
    <cfRule type="expression" dxfId="136" priority="39">
      <formula>INDIRECT(ADDRESS(ROW(),COLUMN()))=TRUNC(INDIRECT(ADDRESS(ROW(),COLUMN())))</formula>
    </cfRule>
  </conditionalFormatting>
  <conditionalFormatting sqref="AB59:AH59">
    <cfRule type="expression" dxfId="135" priority="38">
      <formula>OR(AB$69=$B58,AB$70=$B58)</formula>
    </cfRule>
  </conditionalFormatting>
  <conditionalFormatting sqref="AB58:AH59">
    <cfRule type="expression" dxfId="134" priority="37">
      <formula>INDIRECT(ADDRESS(ROW(),COLUMN()))=TRUNC(INDIRECT(ADDRESS(ROW(),COLUMN())))</formula>
    </cfRule>
  </conditionalFormatting>
  <conditionalFormatting sqref="AI59:AO59">
    <cfRule type="expression" dxfId="133" priority="36">
      <formula>OR(AI$69=$B58,AI$70=$B58)</formula>
    </cfRule>
  </conditionalFormatting>
  <conditionalFormatting sqref="AI58:AO59">
    <cfRule type="expression" dxfId="132" priority="35">
      <formula>INDIRECT(ADDRESS(ROW(),COLUMN()))=TRUNC(INDIRECT(ADDRESS(ROW(),COLUMN())))</formula>
    </cfRule>
  </conditionalFormatting>
  <conditionalFormatting sqref="AP59:AV59">
    <cfRule type="expression" dxfId="131" priority="34">
      <formula>OR(AP$69=$B58,AP$70=$B58)</formula>
    </cfRule>
  </conditionalFormatting>
  <conditionalFormatting sqref="AP58:AV59">
    <cfRule type="expression" dxfId="130" priority="33">
      <formula>INDIRECT(ADDRESS(ROW(),COLUMN()))=TRUNC(INDIRECT(ADDRESS(ROW(),COLUMN())))</formula>
    </cfRule>
  </conditionalFormatting>
  <conditionalFormatting sqref="AW59:AY59">
    <cfRule type="expression" dxfId="129" priority="32">
      <formula>OR(AW$69=$B58,AW$70=$B58)</formula>
    </cfRule>
  </conditionalFormatting>
  <conditionalFormatting sqref="AW58:AY59">
    <cfRule type="expression" dxfId="128" priority="31">
      <formula>INDIRECT(ADDRESS(ROW(),COLUMN()))=TRUNC(INDIRECT(ADDRESS(ROW(),COLUMN())))</formula>
    </cfRule>
  </conditionalFormatting>
  <conditionalFormatting sqref="U62:AA62">
    <cfRule type="expression" dxfId="127" priority="30">
      <formula>OR(U$69=$B61,U$70=$B61)</formula>
    </cfRule>
  </conditionalFormatting>
  <conditionalFormatting sqref="U61:AA62">
    <cfRule type="expression" dxfId="126" priority="29">
      <formula>INDIRECT(ADDRESS(ROW(),COLUMN()))=TRUNC(INDIRECT(ADDRESS(ROW(),COLUMN())))</formula>
    </cfRule>
  </conditionalFormatting>
  <conditionalFormatting sqref="AB62:AH62">
    <cfRule type="expression" dxfId="125" priority="28">
      <formula>OR(AB$69=$B61,AB$70=$B61)</formula>
    </cfRule>
  </conditionalFormatting>
  <conditionalFormatting sqref="AB61:AH62">
    <cfRule type="expression" dxfId="124" priority="27">
      <formula>INDIRECT(ADDRESS(ROW(),COLUMN()))=TRUNC(INDIRECT(ADDRESS(ROW(),COLUMN())))</formula>
    </cfRule>
  </conditionalFormatting>
  <conditionalFormatting sqref="AI62:AO62">
    <cfRule type="expression" dxfId="123" priority="26">
      <formula>OR(AI$69=$B61,AI$70=$B61)</formula>
    </cfRule>
  </conditionalFormatting>
  <conditionalFormatting sqref="AI61:AO62">
    <cfRule type="expression" dxfId="122" priority="25">
      <formula>INDIRECT(ADDRESS(ROW(),COLUMN()))=TRUNC(INDIRECT(ADDRESS(ROW(),COLUMN())))</formula>
    </cfRule>
  </conditionalFormatting>
  <conditionalFormatting sqref="AP62:AV62">
    <cfRule type="expression" dxfId="121" priority="24">
      <formula>OR(AP$69=$B61,AP$70=$B61)</formula>
    </cfRule>
  </conditionalFormatting>
  <conditionalFormatting sqref="AP61:AV62">
    <cfRule type="expression" dxfId="120" priority="23">
      <formula>INDIRECT(ADDRESS(ROW(),COLUMN()))=TRUNC(INDIRECT(ADDRESS(ROW(),COLUMN())))</formula>
    </cfRule>
  </conditionalFormatting>
  <conditionalFormatting sqref="AW62:AY62">
    <cfRule type="expression" dxfId="119" priority="22">
      <formula>OR(AW$69=$B61,AW$70=$B61)</formula>
    </cfRule>
  </conditionalFormatting>
  <conditionalFormatting sqref="AW61:AY62">
    <cfRule type="expression" dxfId="118" priority="21">
      <formula>INDIRECT(ADDRESS(ROW(),COLUMN()))=TRUNC(INDIRECT(ADDRESS(ROW(),COLUMN())))</formula>
    </cfRule>
  </conditionalFormatting>
  <conditionalFormatting sqref="U65:AA65">
    <cfRule type="expression" dxfId="117" priority="20">
      <formula>OR(U$69=$B64,U$70=$B64)</formula>
    </cfRule>
  </conditionalFormatting>
  <conditionalFormatting sqref="U64:AA65">
    <cfRule type="expression" dxfId="116" priority="19">
      <formula>INDIRECT(ADDRESS(ROW(),COLUMN()))=TRUNC(INDIRECT(ADDRESS(ROW(),COLUMN())))</formula>
    </cfRule>
  </conditionalFormatting>
  <conditionalFormatting sqref="AB65:AH65">
    <cfRule type="expression" dxfId="115" priority="18">
      <formula>OR(AB$69=$B64,AB$70=$B64)</formula>
    </cfRule>
  </conditionalFormatting>
  <conditionalFormatting sqref="AB64:AH65">
    <cfRule type="expression" dxfId="114" priority="17">
      <formula>INDIRECT(ADDRESS(ROW(),COLUMN()))=TRUNC(INDIRECT(ADDRESS(ROW(),COLUMN())))</formula>
    </cfRule>
  </conditionalFormatting>
  <conditionalFormatting sqref="AI65:AO65">
    <cfRule type="expression" dxfId="113" priority="16">
      <formula>OR(AI$69=$B64,AI$70=$B64)</formula>
    </cfRule>
  </conditionalFormatting>
  <conditionalFormatting sqref="AI64:AO65">
    <cfRule type="expression" dxfId="112" priority="15">
      <formula>INDIRECT(ADDRESS(ROW(),COLUMN()))=TRUNC(INDIRECT(ADDRESS(ROW(),COLUMN())))</formula>
    </cfRule>
  </conditionalFormatting>
  <conditionalFormatting sqref="AP65:AV65">
    <cfRule type="expression" dxfId="111" priority="14">
      <formula>OR(AP$69=$B64,AP$70=$B64)</formula>
    </cfRule>
  </conditionalFormatting>
  <conditionalFormatting sqref="AP64:AV65">
    <cfRule type="expression" dxfId="110" priority="13">
      <formula>INDIRECT(ADDRESS(ROW(),COLUMN()))=TRUNC(INDIRECT(ADDRESS(ROW(),COLUMN())))</formula>
    </cfRule>
  </conditionalFormatting>
  <conditionalFormatting sqref="AW65:AY65">
    <cfRule type="expression" dxfId="109" priority="12">
      <formula>OR(AW$69=$B64,AW$70=$B64)</formula>
    </cfRule>
  </conditionalFormatting>
  <conditionalFormatting sqref="AW64:AY65">
    <cfRule type="expression" dxfId="108" priority="11">
      <formula>INDIRECT(ADDRESS(ROW(),COLUMN()))=TRUNC(INDIRECT(ADDRESS(ROW(),COLUMN())))</formula>
    </cfRule>
  </conditionalFormatting>
  <conditionalFormatting sqref="U68:AA68">
    <cfRule type="expression" dxfId="107" priority="10">
      <formula>OR(U$69=$B67,U$70=$B67)</formula>
    </cfRule>
  </conditionalFormatting>
  <conditionalFormatting sqref="U67:AA68">
    <cfRule type="expression" dxfId="106" priority="9">
      <formula>INDIRECT(ADDRESS(ROW(),COLUMN()))=TRUNC(INDIRECT(ADDRESS(ROW(),COLUMN())))</formula>
    </cfRule>
  </conditionalFormatting>
  <conditionalFormatting sqref="AB68:AH68">
    <cfRule type="expression" dxfId="105" priority="8">
      <formula>OR(AB$69=$B67,AB$70=$B67)</formula>
    </cfRule>
  </conditionalFormatting>
  <conditionalFormatting sqref="AB67:AH68">
    <cfRule type="expression" dxfId="104" priority="7">
      <formula>INDIRECT(ADDRESS(ROW(),COLUMN()))=TRUNC(INDIRECT(ADDRESS(ROW(),COLUMN())))</formula>
    </cfRule>
  </conditionalFormatting>
  <conditionalFormatting sqref="AI68:AO68">
    <cfRule type="expression" dxfId="103" priority="6">
      <formula>OR(AI$69=$B67,AI$70=$B67)</formula>
    </cfRule>
  </conditionalFormatting>
  <conditionalFormatting sqref="AI67:AO68">
    <cfRule type="expression" dxfId="102" priority="5">
      <formula>INDIRECT(ADDRESS(ROW(),COLUMN()))=TRUNC(INDIRECT(ADDRESS(ROW(),COLUMN())))</formula>
    </cfRule>
  </conditionalFormatting>
  <conditionalFormatting sqref="AP68:AV68">
    <cfRule type="expression" dxfId="101" priority="4">
      <formula>OR(AP$69=$B67,AP$70=$B67)</formula>
    </cfRule>
  </conditionalFormatting>
  <conditionalFormatting sqref="AP67:AV68">
    <cfRule type="expression" dxfId="100" priority="3">
      <formula>INDIRECT(ADDRESS(ROW(),COLUMN()))=TRUNC(INDIRECT(ADDRESS(ROW(),COLUMN())))</formula>
    </cfRule>
  </conditionalFormatting>
  <conditionalFormatting sqref="AW68:AY68">
    <cfRule type="expression" dxfId="99" priority="2">
      <formula>OR(AW$69=$B67,AW$70=$B67)</formula>
    </cfRule>
  </conditionalFormatting>
  <conditionalFormatting sqref="AW67:AY68">
    <cfRule type="expression" dxfId="98"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RowHeight="25.5"/>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c r="B1" s="143" t="s">
        <v>33</v>
      </c>
    </row>
    <row r="2" spans="2:28">
      <c r="B2" s="146" t="s">
        <v>34</v>
      </c>
      <c r="F2" s="147"/>
      <c r="G2" s="148"/>
      <c r="H2" s="148"/>
      <c r="I2" s="148"/>
      <c r="J2" s="149"/>
      <c r="K2" s="148"/>
      <c r="L2" s="148"/>
    </row>
    <row r="3" spans="2:28">
      <c r="B3" s="147" t="s">
        <v>155</v>
      </c>
      <c r="F3" s="149" t="s">
        <v>156</v>
      </c>
      <c r="G3" s="148"/>
      <c r="H3" s="148"/>
      <c r="I3" s="148"/>
      <c r="J3" s="149"/>
      <c r="K3" s="148"/>
      <c r="L3" s="148"/>
    </row>
    <row r="4" spans="2:28">
      <c r="B4" s="146"/>
      <c r="F4" s="776" t="s">
        <v>35</v>
      </c>
      <c r="G4" s="776"/>
      <c r="H4" s="776"/>
      <c r="I4" s="776"/>
      <c r="J4" s="776"/>
      <c r="K4" s="776"/>
      <c r="L4" s="776"/>
      <c r="N4" s="776" t="s">
        <v>66</v>
      </c>
      <c r="O4" s="776"/>
      <c r="P4" s="776"/>
      <c r="R4" s="776" t="s">
        <v>65</v>
      </c>
      <c r="S4" s="776"/>
      <c r="T4" s="776"/>
      <c r="U4" s="776"/>
      <c r="V4" s="776"/>
      <c r="W4" s="776"/>
      <c r="X4" s="776"/>
      <c r="Z4" s="163" t="s">
        <v>75</v>
      </c>
      <c r="AB4" s="776" t="s">
        <v>187</v>
      </c>
    </row>
    <row r="5" spans="2:28">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776"/>
    </row>
    <row r="6" spans="2:28">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c r="C49" s="146" t="s">
        <v>193</v>
      </c>
      <c r="D49" s="146"/>
    </row>
    <row r="50" spans="3:4">
      <c r="C50" s="146" t="s">
        <v>194</v>
      </c>
      <c r="D50" s="146"/>
    </row>
    <row r="51" spans="3:4">
      <c r="C51" s="146" t="s">
        <v>191</v>
      </c>
      <c r="D51" s="146"/>
    </row>
    <row r="52" spans="3: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L8" sqref="L8"/>
    </sheetView>
  </sheetViews>
  <sheetFormatPr defaultRowHeight="18.75"/>
  <cols>
    <col min="1" max="1" width="1.375" style="40" customWidth="1"/>
    <col min="2" max="3" width="9" style="40"/>
    <col min="4" max="4" width="40.625" style="40" customWidth="1"/>
    <col min="5" max="16384" width="9" style="40"/>
  </cols>
  <sheetData>
    <row r="1" spans="2:11">
      <c r="B1" s="40" t="s">
        <v>116</v>
      </c>
      <c r="D1" s="89"/>
      <c r="E1" s="89"/>
      <c r="F1" s="89"/>
    </row>
    <row r="2" spans="2:11" s="91" customFormat="1" ht="20.25" customHeight="1">
      <c r="B2" s="90" t="s">
        <v>132</v>
      </c>
      <c r="C2" s="90"/>
      <c r="D2" s="89"/>
      <c r="E2" s="89"/>
      <c r="F2" s="89"/>
    </row>
    <row r="3" spans="2:11" s="91" customFormat="1" ht="20.25" customHeight="1">
      <c r="B3" s="90"/>
      <c r="C3" s="90"/>
      <c r="D3" s="89"/>
      <c r="E3" s="89"/>
      <c r="F3" s="89"/>
    </row>
    <row r="4" spans="2:11" s="96" customFormat="1" ht="20.25" customHeight="1">
      <c r="B4" s="109"/>
      <c r="C4" s="89" t="s">
        <v>157</v>
      </c>
      <c r="D4" s="89"/>
      <c r="F4" s="777" t="s">
        <v>158</v>
      </c>
      <c r="G4" s="777"/>
      <c r="H4" s="777"/>
      <c r="I4" s="777"/>
      <c r="J4" s="777"/>
      <c r="K4" s="777"/>
    </row>
    <row r="5" spans="2:11" s="96" customFormat="1" ht="20.25" customHeight="1">
      <c r="B5" s="110"/>
      <c r="C5" s="89" t="s">
        <v>159</v>
      </c>
      <c r="D5" s="89"/>
      <c r="F5" s="777"/>
      <c r="G5" s="777"/>
      <c r="H5" s="777"/>
      <c r="I5" s="777"/>
      <c r="J5" s="777"/>
      <c r="K5" s="777"/>
    </row>
    <row r="6" spans="2:11" s="91" customFormat="1" ht="20.25" customHeight="1">
      <c r="B6" s="93" t="s">
        <v>152</v>
      </c>
      <c r="C6" s="89"/>
      <c r="D6" s="89"/>
      <c r="E6" s="92"/>
      <c r="F6" s="94"/>
    </row>
    <row r="7" spans="2:11" s="91" customFormat="1" ht="20.25" customHeight="1">
      <c r="B7" s="90"/>
      <c r="C7" s="90"/>
      <c r="D7" s="89"/>
      <c r="E7" s="92"/>
      <c r="F7" s="94"/>
    </row>
    <row r="8" spans="2:11" s="91" customFormat="1" ht="20.25" customHeight="1">
      <c r="B8" s="89" t="s">
        <v>117</v>
      </c>
      <c r="C8" s="90"/>
      <c r="D8" s="89"/>
      <c r="E8" s="92"/>
      <c r="F8" s="94"/>
    </row>
    <row r="9" spans="2:11" s="91" customFormat="1" ht="20.25" customHeight="1">
      <c r="B9" s="90"/>
      <c r="C9" s="90"/>
      <c r="D9" s="89"/>
      <c r="E9" s="89"/>
      <c r="F9" s="89"/>
    </row>
    <row r="10" spans="2:11" s="91" customFormat="1" ht="20.25" customHeight="1">
      <c r="B10" s="89" t="s">
        <v>205</v>
      </c>
      <c r="C10" s="90"/>
      <c r="D10" s="89"/>
      <c r="E10" s="89"/>
      <c r="F10" s="89"/>
    </row>
    <row r="11" spans="2:11" s="91" customFormat="1" ht="20.25" customHeight="1">
      <c r="B11" s="89"/>
      <c r="C11" s="90"/>
      <c r="D11" s="89"/>
      <c r="E11" s="89"/>
      <c r="F11" s="89"/>
    </row>
    <row r="12" spans="2:11" s="91" customFormat="1" ht="20.25" customHeight="1">
      <c r="B12" s="89" t="s">
        <v>209</v>
      </c>
      <c r="C12" s="90"/>
      <c r="D12" s="89"/>
    </row>
    <row r="13" spans="2:11" s="91" customFormat="1" ht="20.25" customHeight="1">
      <c r="B13" s="89"/>
      <c r="C13" s="90"/>
      <c r="D13" s="89"/>
    </row>
    <row r="14" spans="2:11" s="91" customFormat="1" ht="20.25" customHeight="1">
      <c r="B14" s="89" t="s">
        <v>206</v>
      </c>
      <c r="C14" s="90"/>
      <c r="D14" s="89"/>
    </row>
    <row r="15" spans="2:11" s="91" customFormat="1" ht="20.25" customHeight="1">
      <c r="B15" s="89"/>
      <c r="C15" s="90"/>
      <c r="D15" s="89"/>
    </row>
    <row r="16" spans="2:11" s="91" customFormat="1" ht="20.25" customHeight="1">
      <c r="B16" s="89" t="s">
        <v>237</v>
      </c>
      <c r="C16" s="90"/>
      <c r="D16" s="89"/>
    </row>
    <row r="17" spans="2:25" s="91" customFormat="1" ht="20.25" customHeight="1">
      <c r="B17" s="89" t="s">
        <v>238</v>
      </c>
      <c r="C17" s="90"/>
      <c r="D17" s="89"/>
    </row>
    <row r="18" spans="2:25" s="91" customFormat="1" ht="20.25" customHeight="1">
      <c r="B18" s="89"/>
      <c r="C18" s="90"/>
      <c r="D18" s="89"/>
    </row>
    <row r="19" spans="2:25" s="91" customFormat="1" ht="20.25" customHeight="1">
      <c r="B19" s="89" t="s">
        <v>239</v>
      </c>
      <c r="C19" s="90"/>
      <c r="D19" s="89"/>
    </row>
    <row r="20" spans="2:25" s="91" customFormat="1" ht="20.25" customHeight="1">
      <c r="B20" s="89"/>
      <c r="C20" s="90"/>
      <c r="D20" s="89"/>
    </row>
    <row r="21" spans="2:25" s="91" customFormat="1" ht="17.25" customHeight="1">
      <c r="B21" s="89" t="s">
        <v>240</v>
      </c>
      <c r="C21" s="89"/>
      <c r="D21" s="89"/>
    </row>
    <row r="22" spans="2:25" s="91" customFormat="1" ht="17.25" customHeight="1">
      <c r="B22" s="89" t="s">
        <v>118</v>
      </c>
      <c r="C22" s="89"/>
      <c r="D22" s="89"/>
    </row>
    <row r="23" spans="2:25" s="91" customFormat="1" ht="17.25" customHeight="1">
      <c r="B23" s="89"/>
      <c r="C23" s="89"/>
      <c r="D23" s="89"/>
    </row>
    <row r="24" spans="2:25" s="91" customFormat="1" ht="17.25" customHeight="1">
      <c r="B24" s="89"/>
      <c r="C24" s="65" t="s">
        <v>20</v>
      </c>
      <c r="D24" s="65" t="s">
        <v>3</v>
      </c>
    </row>
    <row r="25" spans="2:25" s="91" customFormat="1" ht="17.25" customHeight="1">
      <c r="B25" s="89"/>
      <c r="C25" s="65">
        <v>1</v>
      </c>
      <c r="D25" s="95" t="s">
        <v>77</v>
      </c>
    </row>
    <row r="26" spans="2:25" s="91" customFormat="1" ht="17.25" customHeight="1">
      <c r="B26" s="89"/>
      <c r="C26" s="65">
        <v>2</v>
      </c>
      <c r="D26" s="95" t="s">
        <v>88</v>
      </c>
      <c r="E26" s="91" t="s">
        <v>130</v>
      </c>
    </row>
    <row r="27" spans="2:25" s="91" customFormat="1" ht="17.25" customHeight="1">
      <c r="B27" s="89"/>
      <c r="C27" s="65">
        <v>3</v>
      </c>
      <c r="D27" s="95" t="s">
        <v>78</v>
      </c>
    </row>
    <row r="28" spans="2:25" s="91" customFormat="1" ht="17.25" customHeight="1">
      <c r="B28" s="89"/>
      <c r="C28" s="65">
        <v>4</v>
      </c>
      <c r="D28" s="95" t="s">
        <v>84</v>
      </c>
      <c r="E28" s="91" t="s">
        <v>127</v>
      </c>
    </row>
    <row r="29" spans="2:25" s="91" customFormat="1" ht="17.25" customHeight="1">
      <c r="B29" s="89"/>
      <c r="C29" s="92"/>
      <c r="D29" s="94"/>
    </row>
    <row r="30" spans="2:25" s="91" customFormat="1" ht="17.25" customHeight="1">
      <c r="B30" s="89" t="s">
        <v>241</v>
      </c>
      <c r="C30" s="89"/>
      <c r="D30" s="89"/>
      <c r="E30" s="96"/>
      <c r="F30" s="96"/>
    </row>
    <row r="31" spans="2:25" s="91" customFormat="1" ht="17.25" customHeight="1">
      <c r="B31" s="89" t="s">
        <v>119</v>
      </c>
      <c r="C31" s="89"/>
      <c r="D31" s="89"/>
      <c r="E31" s="96"/>
      <c r="F31" s="96"/>
    </row>
    <row r="32" spans="2:25" s="91" customFormat="1" ht="17.25" customHeight="1">
      <c r="B32" s="89"/>
      <c r="C32" s="89"/>
      <c r="D32" s="89"/>
      <c r="E32" s="96"/>
      <c r="F32" s="96"/>
      <c r="G32" s="97"/>
      <c r="H32" s="97"/>
      <c r="J32" s="97"/>
      <c r="K32" s="97"/>
      <c r="L32" s="97"/>
      <c r="M32" s="97"/>
      <c r="N32" s="97"/>
      <c r="O32" s="97"/>
      <c r="R32" s="97"/>
      <c r="S32" s="97"/>
      <c r="T32" s="97"/>
      <c r="W32" s="97"/>
      <c r="X32" s="97"/>
      <c r="Y32" s="97"/>
    </row>
    <row r="33" spans="2:51" s="91" customFormat="1" ht="17.25" customHeight="1">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c r="B38" s="89"/>
      <c r="C38" s="89"/>
      <c r="D38" s="89"/>
      <c r="E38" s="96"/>
      <c r="F38" s="96"/>
      <c r="G38" s="97"/>
      <c r="H38" s="97"/>
      <c r="J38" s="97"/>
      <c r="K38" s="97"/>
      <c r="L38" s="97"/>
      <c r="M38" s="97"/>
      <c r="N38" s="97"/>
      <c r="O38" s="97"/>
      <c r="R38" s="97"/>
      <c r="S38" s="97"/>
      <c r="T38" s="97"/>
      <c r="W38" s="97"/>
      <c r="X38" s="97"/>
      <c r="Y38" s="97"/>
    </row>
    <row r="39" spans="2:51" s="91" customFormat="1" ht="17.25" customHeight="1">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c r="B42" s="89"/>
      <c r="C42" s="89"/>
      <c r="D42" s="89"/>
      <c r="E42" s="98"/>
      <c r="F42" s="97"/>
      <c r="G42" s="97"/>
      <c r="H42" s="97"/>
      <c r="J42" s="97"/>
      <c r="K42" s="97"/>
      <c r="L42" s="97"/>
      <c r="M42" s="97"/>
      <c r="N42" s="97"/>
      <c r="O42" s="97"/>
      <c r="R42" s="97"/>
      <c r="S42" s="97"/>
      <c r="T42" s="97"/>
      <c r="W42" s="97"/>
      <c r="X42" s="97"/>
      <c r="Y42" s="97"/>
    </row>
    <row r="43" spans="2:51" s="91" customFormat="1" ht="17.25" customHeight="1">
      <c r="B43" s="89" t="s">
        <v>242</v>
      </c>
      <c r="C43" s="89"/>
      <c r="D43" s="89"/>
    </row>
    <row r="44" spans="2:51" s="91" customFormat="1" ht="17.25" customHeight="1">
      <c r="B44" s="89" t="s">
        <v>124</v>
      </c>
      <c r="C44" s="89"/>
      <c r="D44" s="89"/>
      <c r="AH44" s="64"/>
      <c r="AI44" s="64"/>
      <c r="AJ44" s="64"/>
      <c r="AK44" s="64"/>
      <c r="AL44" s="64"/>
      <c r="AM44" s="64"/>
      <c r="AN44" s="64"/>
      <c r="AO44" s="64"/>
      <c r="AP44" s="64"/>
      <c r="AQ44" s="64"/>
      <c r="AR44" s="64"/>
      <c r="AS44" s="64"/>
    </row>
    <row r="45" spans="2:51" s="91" customFormat="1" ht="17.25" customHeight="1">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c r="F46" s="64"/>
    </row>
    <row r="47" spans="2:51" s="91" customFormat="1" ht="17.25" customHeight="1">
      <c r="B47" s="89" t="s">
        <v>243</v>
      </c>
      <c r="C47" s="89"/>
    </row>
    <row r="48" spans="2:51" s="91" customFormat="1" ht="17.25" customHeight="1">
      <c r="B48" s="89"/>
      <c r="C48" s="89"/>
    </row>
    <row r="49" spans="2:54" s="91" customFormat="1" ht="17.25" customHeight="1">
      <c r="B49" s="89" t="s">
        <v>244</v>
      </c>
      <c r="C49" s="89"/>
    </row>
    <row r="50" spans="2:54" s="91" customFormat="1" ht="17.25" customHeight="1">
      <c r="B50" s="89" t="s">
        <v>207</v>
      </c>
      <c r="C50" s="89"/>
    </row>
    <row r="51" spans="2:54" s="91" customFormat="1" ht="17.25" customHeight="1">
      <c r="B51" s="89"/>
      <c r="C51" s="89"/>
    </row>
    <row r="52" spans="2:54" s="91" customFormat="1" ht="17.25" customHeight="1">
      <c r="B52" s="89" t="s">
        <v>245</v>
      </c>
      <c r="C52" s="89"/>
    </row>
    <row r="53" spans="2:54" s="91" customFormat="1" ht="17.25" customHeight="1">
      <c r="B53" s="89" t="s">
        <v>125</v>
      </c>
      <c r="C53" s="89"/>
    </row>
    <row r="54" spans="2:54" s="91" customFormat="1" ht="17.25" customHeight="1">
      <c r="B54" s="89"/>
      <c r="C54" s="89"/>
    </row>
    <row r="55" spans="2:54" s="91" customFormat="1" ht="17.25" customHeight="1">
      <c r="B55" s="89" t="s">
        <v>246</v>
      </c>
      <c r="C55" s="89"/>
      <c r="D55" s="89"/>
    </row>
    <row r="56" spans="2:54" s="91" customFormat="1" ht="17.25" customHeight="1">
      <c r="B56" s="89"/>
      <c r="C56" s="89"/>
      <c r="D56" s="89"/>
    </row>
    <row r="57" spans="2:54" s="91" customFormat="1" ht="17.25" customHeight="1">
      <c r="B57" s="96" t="s">
        <v>247</v>
      </c>
      <c r="C57" s="96"/>
      <c r="D57" s="89"/>
    </row>
    <row r="58" spans="2:54" s="91" customFormat="1" ht="17.25" customHeight="1">
      <c r="B58" s="96" t="s">
        <v>126</v>
      </c>
      <c r="C58" s="96"/>
      <c r="D58" s="89"/>
    </row>
    <row r="59" spans="2:54" s="91" customFormat="1" ht="17.25" customHeight="1">
      <c r="B59" s="96" t="s">
        <v>208</v>
      </c>
    </row>
    <row r="60" spans="2:54" s="91" customFormat="1" ht="17.25" customHeight="1">
      <c r="B60" s="96"/>
    </row>
    <row r="61" spans="2:54" s="91" customFormat="1" ht="17.25" customHeight="1">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c r="B67" s="91" t="s">
        <v>251</v>
      </c>
      <c r="BL67" s="104"/>
      <c r="BM67" s="105"/>
      <c r="BN67" s="104"/>
      <c r="BO67" s="104"/>
      <c r="BP67" s="104"/>
      <c r="BQ67" s="106"/>
      <c r="BR67" s="107"/>
      <c r="BS67" s="107"/>
    </row>
    <row r="68" spans="2:71" s="91" customFormat="1" ht="17.25" customHeight="1">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c r="B69" s="91" t="s">
        <v>252</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L8" sqref="L8"/>
    </sheetView>
  </sheetViews>
  <sheetFormatPr defaultRowHeight="25.5"/>
  <cols>
    <col min="1" max="1" width="1.875" style="190" customWidth="1"/>
    <col min="2" max="2" width="11.5" style="190" customWidth="1"/>
    <col min="3" max="12" width="40.625" style="190" customWidth="1"/>
    <col min="13" max="16384" width="9" style="190"/>
  </cols>
  <sheetData>
    <row r="1" spans="2:12">
      <c r="B1" s="189" t="s">
        <v>103</v>
      </c>
      <c r="C1" s="189"/>
      <c r="D1" s="189"/>
    </row>
    <row r="2" spans="2:12">
      <c r="B2" s="189"/>
      <c r="C2" s="189"/>
      <c r="D2" s="189"/>
    </row>
    <row r="3" spans="2:12">
      <c r="B3" s="191" t="s">
        <v>104</v>
      </c>
      <c r="C3" s="191" t="s">
        <v>105</v>
      </c>
      <c r="D3" s="189"/>
    </row>
    <row r="4" spans="2:12">
      <c r="B4" s="192">
        <v>1</v>
      </c>
      <c r="C4" s="193" t="s">
        <v>106</v>
      </c>
      <c r="D4" s="189"/>
    </row>
    <row r="5" spans="2:12">
      <c r="B5" s="192">
        <v>2</v>
      </c>
      <c r="C5" s="193" t="s">
        <v>107</v>
      </c>
    </row>
    <row r="6" spans="2:12">
      <c r="B6" s="192">
        <v>3</v>
      </c>
      <c r="C6" s="193" t="s">
        <v>148</v>
      </c>
      <c r="D6" s="189"/>
    </row>
    <row r="7" spans="2:12">
      <c r="B7" s="192">
        <v>4</v>
      </c>
      <c r="C7" s="193" t="s">
        <v>149</v>
      </c>
      <c r="D7" s="189"/>
    </row>
    <row r="8" spans="2:12">
      <c r="B8" s="192">
        <v>5</v>
      </c>
      <c r="C8" s="193" t="s">
        <v>150</v>
      </c>
      <c r="D8" s="189"/>
    </row>
    <row r="9" spans="2:12">
      <c r="B9" s="192">
        <v>6</v>
      </c>
      <c r="C9" s="193" t="s">
        <v>151</v>
      </c>
      <c r="D9" s="189"/>
    </row>
    <row r="10" spans="2:12">
      <c r="B10" s="192">
        <v>7</v>
      </c>
      <c r="C10" s="193" t="s">
        <v>165</v>
      </c>
      <c r="D10" s="189"/>
    </row>
    <row r="12" spans="2:12">
      <c r="B12" s="189" t="s">
        <v>108</v>
      </c>
    </row>
    <row r="13" spans="2:12" ht="26.25" thickBot="1"/>
    <row r="14" spans="2:12" ht="26.25" thickBot="1">
      <c r="B14" s="194" t="s">
        <v>85</v>
      </c>
      <c r="C14" s="195" t="s">
        <v>77</v>
      </c>
      <c r="D14" s="196" t="s">
        <v>88</v>
      </c>
      <c r="E14" s="196" t="s">
        <v>78</v>
      </c>
      <c r="F14" s="196" t="s">
        <v>84</v>
      </c>
      <c r="G14" s="196" t="s">
        <v>165</v>
      </c>
      <c r="H14" s="196" t="s">
        <v>165</v>
      </c>
      <c r="I14" s="196" t="s">
        <v>165</v>
      </c>
      <c r="J14" s="196" t="s">
        <v>165</v>
      </c>
      <c r="K14" s="196" t="s">
        <v>165</v>
      </c>
      <c r="L14" s="197" t="s">
        <v>165</v>
      </c>
    </row>
    <row r="15" spans="2:12">
      <c r="B15" s="778" t="s">
        <v>86</v>
      </c>
      <c r="C15" s="198" t="s">
        <v>79</v>
      </c>
      <c r="D15" s="199" t="s">
        <v>80</v>
      </c>
      <c r="E15" s="199" t="s">
        <v>78</v>
      </c>
      <c r="F15" s="199" t="s">
        <v>83</v>
      </c>
      <c r="G15" s="200" t="s">
        <v>82</v>
      </c>
      <c r="H15" s="200" t="s">
        <v>82</v>
      </c>
      <c r="I15" s="200" t="s">
        <v>82</v>
      </c>
      <c r="J15" s="200" t="s">
        <v>82</v>
      </c>
      <c r="K15" s="200" t="s">
        <v>82</v>
      </c>
      <c r="L15" s="201" t="s">
        <v>82</v>
      </c>
    </row>
    <row r="16" spans="2:12">
      <c r="B16" s="779"/>
      <c r="C16" s="202" t="s">
        <v>87</v>
      </c>
      <c r="D16" s="200" t="s">
        <v>81</v>
      </c>
      <c r="E16" s="200" t="s">
        <v>161</v>
      </c>
      <c r="F16" s="200" t="s">
        <v>82</v>
      </c>
      <c r="G16" s="200" t="s">
        <v>82</v>
      </c>
      <c r="H16" s="200" t="s">
        <v>82</v>
      </c>
      <c r="I16" s="200" t="s">
        <v>82</v>
      </c>
      <c r="J16" s="200" t="s">
        <v>82</v>
      </c>
      <c r="K16" s="200" t="s">
        <v>82</v>
      </c>
      <c r="L16" s="201" t="s">
        <v>82</v>
      </c>
    </row>
    <row r="17" spans="2:12">
      <c r="B17" s="779"/>
      <c r="C17" s="202" t="s">
        <v>165</v>
      </c>
      <c r="D17" s="200" t="s">
        <v>19</v>
      </c>
      <c r="E17" s="200"/>
      <c r="F17" s="200" t="s">
        <v>82</v>
      </c>
      <c r="G17" s="200" t="s">
        <v>82</v>
      </c>
      <c r="H17" s="200" t="s">
        <v>82</v>
      </c>
      <c r="I17" s="200" t="s">
        <v>82</v>
      </c>
      <c r="J17" s="200" t="s">
        <v>82</v>
      </c>
      <c r="K17" s="200" t="s">
        <v>82</v>
      </c>
      <c r="L17" s="201" t="s">
        <v>82</v>
      </c>
    </row>
    <row r="18" spans="2:12">
      <c r="B18" s="779"/>
      <c r="C18" s="202" t="s">
        <v>165</v>
      </c>
      <c r="D18" s="200" t="s">
        <v>82</v>
      </c>
      <c r="E18" s="200" t="s">
        <v>82</v>
      </c>
      <c r="F18" s="200" t="s">
        <v>82</v>
      </c>
      <c r="G18" s="200" t="s">
        <v>82</v>
      </c>
      <c r="H18" s="200" t="s">
        <v>82</v>
      </c>
      <c r="I18" s="200" t="s">
        <v>82</v>
      </c>
      <c r="J18" s="200" t="s">
        <v>82</v>
      </c>
      <c r="K18" s="200" t="s">
        <v>82</v>
      </c>
      <c r="L18" s="201" t="s">
        <v>82</v>
      </c>
    </row>
    <row r="19" spans="2:12">
      <c r="B19" s="779"/>
      <c r="C19" s="202" t="s">
        <v>165</v>
      </c>
      <c r="D19" s="200" t="s">
        <v>82</v>
      </c>
      <c r="E19" s="200" t="s">
        <v>82</v>
      </c>
      <c r="F19" s="200" t="s">
        <v>82</v>
      </c>
      <c r="G19" s="200" t="s">
        <v>82</v>
      </c>
      <c r="H19" s="200" t="s">
        <v>82</v>
      </c>
      <c r="I19" s="200" t="s">
        <v>82</v>
      </c>
      <c r="J19" s="200" t="s">
        <v>82</v>
      </c>
      <c r="K19" s="200" t="s">
        <v>82</v>
      </c>
      <c r="L19" s="201" t="s">
        <v>82</v>
      </c>
    </row>
    <row r="20" spans="2:12">
      <c r="B20" s="779"/>
      <c r="C20" s="202" t="s">
        <v>165</v>
      </c>
      <c r="D20" s="200" t="s">
        <v>82</v>
      </c>
      <c r="E20" s="200" t="s">
        <v>82</v>
      </c>
      <c r="F20" s="200" t="s">
        <v>82</v>
      </c>
      <c r="G20" s="200" t="s">
        <v>82</v>
      </c>
      <c r="H20" s="200" t="s">
        <v>82</v>
      </c>
      <c r="I20" s="200" t="s">
        <v>82</v>
      </c>
      <c r="J20" s="200" t="s">
        <v>82</v>
      </c>
      <c r="K20" s="200" t="s">
        <v>82</v>
      </c>
      <c r="L20" s="201" t="s">
        <v>82</v>
      </c>
    </row>
    <row r="21" spans="2:12">
      <c r="B21" s="779"/>
      <c r="C21" s="202" t="s">
        <v>165</v>
      </c>
      <c r="D21" s="200" t="s">
        <v>82</v>
      </c>
      <c r="E21" s="200" t="s">
        <v>82</v>
      </c>
      <c r="F21" s="200" t="s">
        <v>82</v>
      </c>
      <c r="G21" s="200" t="s">
        <v>82</v>
      </c>
      <c r="H21" s="200" t="s">
        <v>82</v>
      </c>
      <c r="I21" s="200" t="s">
        <v>82</v>
      </c>
      <c r="J21" s="200" t="s">
        <v>82</v>
      </c>
      <c r="K21" s="200" t="s">
        <v>82</v>
      </c>
      <c r="L21" s="201" t="s">
        <v>82</v>
      </c>
    </row>
    <row r="22" spans="2:12">
      <c r="B22" s="779"/>
      <c r="C22" s="202" t="s">
        <v>165</v>
      </c>
      <c r="D22" s="200" t="s">
        <v>82</v>
      </c>
      <c r="E22" s="200" t="s">
        <v>82</v>
      </c>
      <c r="F22" s="200" t="s">
        <v>82</v>
      </c>
      <c r="G22" s="200" t="s">
        <v>82</v>
      </c>
      <c r="H22" s="200" t="s">
        <v>82</v>
      </c>
      <c r="I22" s="200" t="s">
        <v>82</v>
      </c>
      <c r="J22" s="200" t="s">
        <v>82</v>
      </c>
      <c r="K22" s="200" t="s">
        <v>82</v>
      </c>
      <c r="L22" s="201" t="s">
        <v>82</v>
      </c>
    </row>
    <row r="23" spans="2:12" ht="26.25" thickBot="1">
      <c r="B23" s="780"/>
      <c r="C23" s="203" t="s">
        <v>165</v>
      </c>
      <c r="D23" s="204" t="s">
        <v>165</v>
      </c>
      <c r="E23" s="204" t="s">
        <v>165</v>
      </c>
      <c r="F23" s="204" t="s">
        <v>165</v>
      </c>
      <c r="G23" s="204" t="s">
        <v>165</v>
      </c>
      <c r="H23" s="204" t="s">
        <v>165</v>
      </c>
      <c r="I23" s="204" t="s">
        <v>165</v>
      </c>
      <c r="J23" s="204" t="s">
        <v>165</v>
      </c>
      <c r="K23" s="204" t="s">
        <v>165</v>
      </c>
      <c r="L23" s="205" t="s">
        <v>165</v>
      </c>
    </row>
    <row r="25" spans="2:12">
      <c r="C25" s="190" t="s">
        <v>89</v>
      </c>
    </row>
    <row r="26" spans="2:12">
      <c r="C26" s="190" t="s">
        <v>90</v>
      </c>
    </row>
    <row r="28" spans="2:12">
      <c r="C28" s="190" t="s">
        <v>162</v>
      </c>
    </row>
    <row r="29" spans="2:12">
      <c r="C29" s="190" t="s">
        <v>91</v>
      </c>
    </row>
    <row r="30" spans="2:12">
      <c r="C30" s="190" t="s">
        <v>164</v>
      </c>
    </row>
    <row r="31" spans="2:12">
      <c r="C31" s="190" t="s">
        <v>92</v>
      </c>
    </row>
    <row r="32" spans="2:12">
      <c r="C32" s="190" t="s">
        <v>109</v>
      </c>
    </row>
    <row r="33" spans="3:3">
      <c r="C33" s="190" t="s">
        <v>110</v>
      </c>
    </row>
    <row r="34" spans="3:3">
      <c r="C34" s="190" t="s">
        <v>111</v>
      </c>
    </row>
    <row r="36" spans="3:3">
      <c r="C36" s="190" t="s">
        <v>93</v>
      </c>
    </row>
    <row r="37" spans="3:3">
      <c r="C37" s="190" t="s">
        <v>94</v>
      </c>
    </row>
    <row r="39" spans="3:3">
      <c r="C39" s="190" t="s">
        <v>163</v>
      </c>
    </row>
    <row r="40" spans="3:3">
      <c r="C40" s="190" t="s">
        <v>95</v>
      </c>
    </row>
    <row r="41" spans="3:3">
      <c r="C41" s="190" t="s">
        <v>96</v>
      </c>
    </row>
    <row r="42" spans="3:3">
      <c r="C42" s="190" t="s">
        <v>97</v>
      </c>
    </row>
    <row r="43" spans="3:3">
      <c r="C43" s="190" t="s">
        <v>98</v>
      </c>
    </row>
    <row r="44" spans="3:3">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253</v>
      </c>
      <c r="D1" s="5"/>
      <c r="E1" s="5"/>
      <c r="F1" s="5"/>
      <c r="G1" s="5"/>
      <c r="H1" s="5"/>
      <c r="K1" s="7" t="s">
        <v>0</v>
      </c>
      <c r="N1" s="5"/>
      <c r="O1" s="5"/>
      <c r="P1" s="5"/>
      <c r="Q1" s="5"/>
      <c r="R1" s="5"/>
      <c r="S1" s="5"/>
      <c r="T1" s="5"/>
      <c r="U1" s="5"/>
      <c r="AQ1" s="9" t="s">
        <v>30</v>
      </c>
      <c r="AR1" s="772" t="s">
        <v>106</v>
      </c>
      <c r="AS1" s="773"/>
      <c r="AT1" s="773"/>
      <c r="AU1" s="773"/>
      <c r="AV1" s="773"/>
      <c r="AW1" s="773"/>
      <c r="AX1" s="773"/>
      <c r="AY1" s="773"/>
      <c r="AZ1" s="773"/>
      <c r="BA1" s="773"/>
      <c r="BB1" s="773"/>
      <c r="BC1" s="773"/>
      <c r="BD1" s="773"/>
      <c r="BE1" s="773"/>
      <c r="BF1" s="773"/>
      <c r="BG1" s="773"/>
      <c r="BH1" s="9" t="s">
        <v>2</v>
      </c>
    </row>
    <row r="2" spans="2:65" s="8" customFormat="1" ht="20.25" customHeight="1">
      <c r="H2" s="7"/>
      <c r="K2" s="7"/>
      <c r="L2" s="7"/>
      <c r="N2" s="9"/>
      <c r="O2" s="9"/>
      <c r="P2" s="9"/>
      <c r="Q2" s="9"/>
      <c r="R2" s="9"/>
      <c r="S2" s="9"/>
      <c r="T2" s="9"/>
      <c r="U2" s="9"/>
      <c r="Z2" s="112" t="s">
        <v>27</v>
      </c>
      <c r="AA2" s="774">
        <v>3</v>
      </c>
      <c r="AB2" s="774"/>
      <c r="AC2" s="112" t="s">
        <v>28</v>
      </c>
      <c r="AD2" s="775">
        <f>IF(AA2=0,"",YEAR(DATE(2018+AA2,1,1)))</f>
        <v>2021</v>
      </c>
      <c r="AE2" s="775"/>
      <c r="AF2" s="113" t="s">
        <v>29</v>
      </c>
      <c r="AG2" s="113" t="s">
        <v>1</v>
      </c>
      <c r="AH2" s="774">
        <v>4</v>
      </c>
      <c r="AI2" s="774"/>
      <c r="AJ2" s="113" t="s">
        <v>24</v>
      </c>
      <c r="AQ2" s="9" t="s">
        <v>31</v>
      </c>
      <c r="AR2" s="774" t="s">
        <v>32</v>
      </c>
      <c r="AS2" s="774"/>
      <c r="AT2" s="774"/>
      <c r="AU2" s="774"/>
      <c r="AV2" s="774"/>
      <c r="AW2" s="774"/>
      <c r="AX2" s="774"/>
      <c r="AY2" s="774"/>
      <c r="AZ2" s="774"/>
      <c r="BA2" s="774"/>
      <c r="BB2" s="774"/>
      <c r="BC2" s="774"/>
      <c r="BD2" s="774"/>
      <c r="BE2" s="774"/>
      <c r="BF2" s="774"/>
      <c r="BG2" s="774"/>
      <c r="BH2" s="9" t="s">
        <v>2</v>
      </c>
      <c r="BI2" s="9"/>
      <c r="BJ2" s="9"/>
      <c r="BK2" s="9"/>
    </row>
    <row r="3" spans="2:65" s="8" customFormat="1" ht="20.25" customHeight="1">
      <c r="H3" s="7"/>
      <c r="K3" s="7"/>
      <c r="M3" s="9"/>
      <c r="N3" s="9"/>
      <c r="O3" s="9"/>
      <c r="P3" s="9"/>
      <c r="Q3" s="9"/>
      <c r="R3" s="9"/>
      <c r="S3" s="9"/>
      <c r="AA3" s="35"/>
      <c r="AB3" s="35"/>
      <c r="AC3" s="36"/>
      <c r="AD3" s="37"/>
      <c r="AE3" s="36"/>
      <c r="BB3" s="38" t="s">
        <v>21</v>
      </c>
      <c r="BC3" s="764" t="s">
        <v>197</v>
      </c>
      <c r="BD3" s="765"/>
      <c r="BE3" s="765"/>
      <c r="BF3" s="766"/>
      <c r="BG3" s="9"/>
    </row>
    <row r="4" spans="2:65" s="8" customFormat="1" ht="20.25" customHeight="1">
      <c r="H4" s="7"/>
      <c r="K4" s="7"/>
      <c r="M4" s="9"/>
      <c r="N4" s="9"/>
      <c r="O4" s="9"/>
      <c r="P4" s="9"/>
      <c r="Q4" s="9"/>
      <c r="R4" s="9"/>
      <c r="S4" s="9"/>
      <c r="AA4" s="35"/>
      <c r="AB4" s="35"/>
      <c r="AC4" s="36"/>
      <c r="AD4" s="37"/>
      <c r="AE4" s="36"/>
      <c r="BB4" s="38" t="s">
        <v>166</v>
      </c>
      <c r="BC4" s="764" t="s">
        <v>167</v>
      </c>
      <c r="BD4" s="765"/>
      <c r="BE4" s="765"/>
      <c r="BF4" s="766"/>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767">
        <v>40</v>
      </c>
      <c r="AZ6" s="768"/>
      <c r="BA6" s="2" t="s">
        <v>22</v>
      </c>
      <c r="BB6" s="6"/>
      <c r="BC6" s="767">
        <v>160</v>
      </c>
      <c r="BD6" s="768"/>
      <c r="BE6" s="2" t="s">
        <v>23</v>
      </c>
      <c r="BF6" s="6"/>
      <c r="BG6" s="39"/>
    </row>
    <row r="7" spans="2:65" s="8" customFormat="1" ht="5.0999999999999996"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769">
        <f>DAY(EOMONTH(DATE(AD2,AH2,1),0))</f>
        <v>30</v>
      </c>
      <c r="BD8" s="770"/>
      <c r="BE8" s="66" t="s">
        <v>25</v>
      </c>
      <c r="BF8" s="66"/>
      <c r="BG8" s="66"/>
      <c r="BH8" s="68"/>
      <c r="BK8" s="9"/>
      <c r="BL8" s="9"/>
      <c r="BM8" s="9"/>
    </row>
    <row r="9" spans="2:65" s="8" customFormat="1" ht="5.0999999999999996"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767">
        <v>9</v>
      </c>
      <c r="BD10" s="768"/>
      <c r="BE10" s="2" t="s">
        <v>220</v>
      </c>
      <c r="BF10" s="66"/>
      <c r="BG10" s="66"/>
      <c r="BH10" s="68"/>
      <c r="BK10" s="9"/>
      <c r="BL10" s="9"/>
      <c r="BM10" s="9"/>
    </row>
    <row r="11" spans="2:65" s="8" customFormat="1" ht="5.0999999999999996"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771"/>
      <c r="V12" s="771"/>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737">
        <v>0.29166666666666669</v>
      </c>
      <c r="BC13" s="738"/>
      <c r="BD13" s="739"/>
      <c r="BE13" s="76" t="s">
        <v>17</v>
      </c>
      <c r="BF13" s="737">
        <v>0.83333333333333337</v>
      </c>
      <c r="BG13" s="738"/>
      <c r="BH13" s="739"/>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737">
        <v>0.83333333333333337</v>
      </c>
      <c r="BC14" s="738"/>
      <c r="BD14" s="739"/>
      <c r="BE14" s="76" t="s">
        <v>17</v>
      </c>
      <c r="BF14" s="737">
        <v>0.29166666666666669</v>
      </c>
      <c r="BG14" s="738"/>
      <c r="BH14" s="739"/>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c r="B16" s="740" t="s">
        <v>20</v>
      </c>
      <c r="C16" s="725" t="s">
        <v>223</v>
      </c>
      <c r="D16" s="726"/>
      <c r="E16" s="743"/>
      <c r="F16" s="114"/>
      <c r="G16" s="33"/>
      <c r="H16" s="746" t="s">
        <v>224</v>
      </c>
      <c r="I16" s="749" t="s">
        <v>225</v>
      </c>
      <c r="J16" s="726"/>
      <c r="K16" s="726"/>
      <c r="L16" s="743"/>
      <c r="M16" s="749" t="s">
        <v>226</v>
      </c>
      <c r="N16" s="726"/>
      <c r="O16" s="743"/>
      <c r="P16" s="749" t="s">
        <v>102</v>
      </c>
      <c r="Q16" s="726"/>
      <c r="R16" s="726"/>
      <c r="S16" s="726"/>
      <c r="T16" s="727"/>
      <c r="U16" s="115"/>
      <c r="V16" s="116"/>
      <c r="W16" s="116"/>
      <c r="X16" s="116"/>
      <c r="Y16" s="116"/>
      <c r="Z16" s="116"/>
      <c r="AA16" s="116"/>
      <c r="AB16" s="116"/>
      <c r="AC16" s="116"/>
      <c r="AD16" s="116"/>
      <c r="AE16" s="116"/>
      <c r="AF16" s="116"/>
      <c r="AG16" s="116"/>
      <c r="AH16" s="116"/>
      <c r="AI16" s="238" t="s">
        <v>227</v>
      </c>
      <c r="AJ16" s="116"/>
      <c r="AK16" s="116"/>
      <c r="AL16" s="116"/>
      <c r="AM16" s="116"/>
      <c r="AN16" s="116" t="s">
        <v>199</v>
      </c>
      <c r="AO16" s="116"/>
      <c r="AP16" s="118"/>
      <c r="AQ16" s="117"/>
      <c r="AR16" s="116" t="s">
        <v>198</v>
      </c>
      <c r="AS16" s="116"/>
      <c r="AT16" s="116"/>
      <c r="AU16" s="116"/>
      <c r="AV16" s="116"/>
      <c r="AW16" s="116"/>
      <c r="AX16" s="116"/>
      <c r="AY16" s="119"/>
      <c r="AZ16" s="752" t="str">
        <f>IF(BC3="計画","(11)1～4週目の勤務時間数合計","(11)1か月の勤務時間数　合計")</f>
        <v>(11)1か月の勤務時間数　合計</v>
      </c>
      <c r="BA16" s="753"/>
      <c r="BB16" s="758" t="s">
        <v>228</v>
      </c>
      <c r="BC16" s="759"/>
      <c r="BD16" s="725" t="s">
        <v>229</v>
      </c>
      <c r="BE16" s="726"/>
      <c r="BF16" s="726"/>
      <c r="BG16" s="726"/>
      <c r="BH16" s="727"/>
    </row>
    <row r="17" spans="2:60" ht="20.25" customHeight="1">
      <c r="B17" s="741"/>
      <c r="C17" s="728"/>
      <c r="D17" s="729"/>
      <c r="E17" s="744"/>
      <c r="F17" s="120"/>
      <c r="G17" s="32"/>
      <c r="H17" s="747"/>
      <c r="I17" s="750"/>
      <c r="J17" s="729"/>
      <c r="K17" s="729"/>
      <c r="L17" s="744"/>
      <c r="M17" s="750"/>
      <c r="N17" s="729"/>
      <c r="O17" s="744"/>
      <c r="P17" s="750"/>
      <c r="Q17" s="729"/>
      <c r="R17" s="729"/>
      <c r="S17" s="729"/>
      <c r="T17" s="730"/>
      <c r="U17" s="734" t="s">
        <v>11</v>
      </c>
      <c r="V17" s="734"/>
      <c r="W17" s="734"/>
      <c r="X17" s="734"/>
      <c r="Y17" s="734"/>
      <c r="Z17" s="734"/>
      <c r="AA17" s="735"/>
      <c r="AB17" s="736" t="s">
        <v>12</v>
      </c>
      <c r="AC17" s="734"/>
      <c r="AD17" s="734"/>
      <c r="AE17" s="734"/>
      <c r="AF17" s="734"/>
      <c r="AG17" s="734"/>
      <c r="AH17" s="735"/>
      <c r="AI17" s="736" t="s">
        <v>13</v>
      </c>
      <c r="AJ17" s="734"/>
      <c r="AK17" s="734"/>
      <c r="AL17" s="734"/>
      <c r="AM17" s="734"/>
      <c r="AN17" s="734"/>
      <c r="AO17" s="735"/>
      <c r="AP17" s="736" t="s">
        <v>14</v>
      </c>
      <c r="AQ17" s="734"/>
      <c r="AR17" s="734"/>
      <c r="AS17" s="734"/>
      <c r="AT17" s="734"/>
      <c r="AU17" s="734"/>
      <c r="AV17" s="735"/>
      <c r="AW17" s="736" t="s">
        <v>15</v>
      </c>
      <c r="AX17" s="734"/>
      <c r="AY17" s="734"/>
      <c r="AZ17" s="754"/>
      <c r="BA17" s="755"/>
      <c r="BB17" s="760"/>
      <c r="BC17" s="761"/>
      <c r="BD17" s="728"/>
      <c r="BE17" s="729"/>
      <c r="BF17" s="729"/>
      <c r="BG17" s="729"/>
      <c r="BH17" s="730"/>
    </row>
    <row r="18" spans="2:60" ht="20.25" customHeight="1">
      <c r="B18" s="741"/>
      <c r="C18" s="728"/>
      <c r="D18" s="729"/>
      <c r="E18" s="744"/>
      <c r="F18" s="120"/>
      <c r="G18" s="32"/>
      <c r="H18" s="747"/>
      <c r="I18" s="750"/>
      <c r="J18" s="729"/>
      <c r="K18" s="729"/>
      <c r="L18" s="744"/>
      <c r="M18" s="750"/>
      <c r="N18" s="729"/>
      <c r="O18" s="744"/>
      <c r="P18" s="750"/>
      <c r="Q18" s="729"/>
      <c r="R18" s="729"/>
      <c r="S18" s="729"/>
      <c r="T18" s="730"/>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754"/>
      <c r="BA18" s="755"/>
      <c r="BB18" s="760"/>
      <c r="BC18" s="761"/>
      <c r="BD18" s="728"/>
      <c r="BE18" s="729"/>
      <c r="BF18" s="729"/>
      <c r="BG18" s="729"/>
      <c r="BH18" s="730"/>
    </row>
    <row r="19" spans="2:60" ht="20.25" hidden="1" customHeight="1">
      <c r="B19" s="741"/>
      <c r="C19" s="728"/>
      <c r="D19" s="729"/>
      <c r="E19" s="744"/>
      <c r="F19" s="120"/>
      <c r="G19" s="32"/>
      <c r="H19" s="747"/>
      <c r="I19" s="750"/>
      <c r="J19" s="729"/>
      <c r="K19" s="729"/>
      <c r="L19" s="744"/>
      <c r="M19" s="750"/>
      <c r="N19" s="729"/>
      <c r="O19" s="744"/>
      <c r="P19" s="750"/>
      <c r="Q19" s="729"/>
      <c r="R19" s="729"/>
      <c r="S19" s="729"/>
      <c r="T19" s="730"/>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754"/>
      <c r="BA19" s="755"/>
      <c r="BB19" s="760"/>
      <c r="BC19" s="761"/>
      <c r="BD19" s="728"/>
      <c r="BE19" s="729"/>
      <c r="BF19" s="729"/>
      <c r="BG19" s="729"/>
      <c r="BH19" s="730"/>
    </row>
    <row r="20" spans="2:60" ht="20.25" customHeight="1" thickBot="1">
      <c r="B20" s="742"/>
      <c r="C20" s="731"/>
      <c r="D20" s="732"/>
      <c r="E20" s="745"/>
      <c r="F20" s="121"/>
      <c r="G20" s="34"/>
      <c r="H20" s="748"/>
      <c r="I20" s="751"/>
      <c r="J20" s="732"/>
      <c r="K20" s="732"/>
      <c r="L20" s="745"/>
      <c r="M20" s="751"/>
      <c r="N20" s="732"/>
      <c r="O20" s="745"/>
      <c r="P20" s="751"/>
      <c r="Q20" s="732"/>
      <c r="R20" s="732"/>
      <c r="S20" s="732"/>
      <c r="T20" s="73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756"/>
      <c r="BA20" s="757"/>
      <c r="BB20" s="762"/>
      <c r="BC20" s="763"/>
      <c r="BD20" s="731"/>
      <c r="BE20" s="732"/>
      <c r="BF20" s="732"/>
      <c r="BG20" s="732"/>
      <c r="BH20" s="733"/>
    </row>
    <row r="21" spans="2:60" ht="20.25" customHeight="1">
      <c r="B21" s="122"/>
      <c r="C21" s="714" t="s">
        <v>77</v>
      </c>
      <c r="D21" s="715"/>
      <c r="E21" s="716"/>
      <c r="F21" s="169"/>
      <c r="G21" s="123"/>
      <c r="H21" s="717" t="s">
        <v>114</v>
      </c>
      <c r="I21" s="718" t="s">
        <v>79</v>
      </c>
      <c r="J21" s="719"/>
      <c r="K21" s="719"/>
      <c r="L21" s="720"/>
      <c r="M21" s="721" t="s">
        <v>113</v>
      </c>
      <c r="N21" s="722"/>
      <c r="O21" s="723"/>
      <c r="P21" s="51" t="s">
        <v>18</v>
      </c>
      <c r="Q21" s="22"/>
      <c r="R21" s="22"/>
      <c r="S21" s="20"/>
      <c r="T21" s="52"/>
      <c r="U21" s="206" t="s">
        <v>41</v>
      </c>
      <c r="V21" s="206" t="s">
        <v>200</v>
      </c>
      <c r="W21" s="206" t="s">
        <v>200</v>
      </c>
      <c r="X21" s="206"/>
      <c r="Y21" s="206" t="s">
        <v>41</v>
      </c>
      <c r="Z21" s="206" t="s">
        <v>41</v>
      </c>
      <c r="AA21" s="207"/>
      <c r="AB21" s="208" t="s">
        <v>41</v>
      </c>
      <c r="AC21" s="206"/>
      <c r="AD21" s="206" t="s">
        <v>200</v>
      </c>
      <c r="AE21" s="206" t="s">
        <v>41</v>
      </c>
      <c r="AF21" s="206" t="s">
        <v>41</v>
      </c>
      <c r="AG21" s="206"/>
      <c r="AH21" s="207" t="s">
        <v>41</v>
      </c>
      <c r="AI21" s="208"/>
      <c r="AJ21" s="206" t="s">
        <v>41</v>
      </c>
      <c r="AK21" s="206" t="s">
        <v>41</v>
      </c>
      <c r="AL21" s="206" t="s">
        <v>41</v>
      </c>
      <c r="AM21" s="206" t="s">
        <v>41</v>
      </c>
      <c r="AN21" s="206" t="s">
        <v>41</v>
      </c>
      <c r="AO21" s="207"/>
      <c r="AP21" s="208"/>
      <c r="AQ21" s="206" t="s">
        <v>41</v>
      </c>
      <c r="AR21" s="206" t="s">
        <v>41</v>
      </c>
      <c r="AS21" s="206" t="s">
        <v>41</v>
      </c>
      <c r="AT21" s="206" t="s">
        <v>41</v>
      </c>
      <c r="AU21" s="206" t="s">
        <v>170</v>
      </c>
      <c r="AV21" s="207"/>
      <c r="AW21" s="208"/>
      <c r="AX21" s="206"/>
      <c r="AY21" s="206"/>
      <c r="AZ21" s="724"/>
      <c r="BA21" s="712"/>
      <c r="BB21" s="711"/>
      <c r="BC21" s="712"/>
      <c r="BD21" s="708"/>
      <c r="BE21" s="709"/>
      <c r="BF21" s="709"/>
      <c r="BG21" s="709"/>
      <c r="BH21" s="710"/>
    </row>
    <row r="22" spans="2:60" ht="20.25" customHeight="1">
      <c r="B22" s="125">
        <v>1</v>
      </c>
      <c r="C22" s="670"/>
      <c r="D22" s="671"/>
      <c r="E22" s="672"/>
      <c r="F22" s="124" t="str">
        <f>C21</f>
        <v>管理者</v>
      </c>
      <c r="G22" s="126"/>
      <c r="H22" s="677"/>
      <c r="I22" s="682"/>
      <c r="J22" s="683"/>
      <c r="K22" s="683"/>
      <c r="L22" s="684"/>
      <c r="M22" s="691"/>
      <c r="N22" s="692"/>
      <c r="O22" s="693"/>
      <c r="P22" s="23" t="s">
        <v>73</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658">
        <f>IF($BC$3="４週",SUM(U22:AV22),IF($BC$3="暦月",SUM(U22:AY22),""))</f>
        <v>160</v>
      </c>
      <c r="BA22" s="659"/>
      <c r="BB22" s="660">
        <f>IF($BC$3="４週",AZ22/4,IF($BC$3="暦月",(AZ22/($BC$8/7)),""))</f>
        <v>40</v>
      </c>
      <c r="BC22" s="659"/>
      <c r="BD22" s="655"/>
      <c r="BE22" s="656"/>
      <c r="BF22" s="656"/>
      <c r="BG22" s="656"/>
      <c r="BH22" s="657"/>
    </row>
    <row r="23" spans="2:60" ht="20.25" customHeight="1">
      <c r="B23" s="127"/>
      <c r="C23" s="698"/>
      <c r="D23" s="699"/>
      <c r="E23" s="700"/>
      <c r="F23" s="170"/>
      <c r="G23" s="128" t="str">
        <f>C21</f>
        <v>管理者</v>
      </c>
      <c r="H23" s="701"/>
      <c r="I23" s="702"/>
      <c r="J23" s="703"/>
      <c r="K23" s="703"/>
      <c r="L23" s="704"/>
      <c r="M23" s="705"/>
      <c r="N23" s="706"/>
      <c r="O23" s="707"/>
      <c r="P23" s="25" t="s">
        <v>74</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661">
        <f>IF($BC$3="４週",SUM(U23:AV23),IF($BC$3="暦月",SUM(U23:AY23),""))</f>
        <v>0</v>
      </c>
      <c r="BA23" s="662"/>
      <c r="BB23" s="663">
        <f>IF($BC$3="４週",AZ23/4,IF($BC$3="暦月",(AZ23/($BC$8/7)),""))</f>
        <v>0</v>
      </c>
      <c r="BC23" s="662"/>
      <c r="BD23" s="664"/>
      <c r="BE23" s="665"/>
      <c r="BF23" s="665"/>
      <c r="BG23" s="665"/>
      <c r="BH23" s="666"/>
    </row>
    <row r="24" spans="2:60" ht="20.25" customHeight="1">
      <c r="B24" s="129"/>
      <c r="C24" s="667" t="s">
        <v>78</v>
      </c>
      <c r="D24" s="668"/>
      <c r="E24" s="669"/>
      <c r="F24" s="171"/>
      <c r="G24" s="130"/>
      <c r="H24" s="713" t="s">
        <v>114</v>
      </c>
      <c r="I24" s="679" t="s">
        <v>78</v>
      </c>
      <c r="J24" s="680"/>
      <c r="K24" s="680"/>
      <c r="L24" s="681"/>
      <c r="M24" s="688" t="s">
        <v>133</v>
      </c>
      <c r="N24" s="689"/>
      <c r="O24" s="690"/>
      <c r="P24" s="21" t="s">
        <v>18</v>
      </c>
      <c r="Q24" s="27"/>
      <c r="R24" s="27"/>
      <c r="S24" s="15"/>
      <c r="T24" s="55"/>
      <c r="U24" s="215" t="s">
        <v>42</v>
      </c>
      <c r="V24" s="216" t="s">
        <v>42</v>
      </c>
      <c r="W24" s="216" t="s">
        <v>42</v>
      </c>
      <c r="X24" s="216" t="s">
        <v>42</v>
      </c>
      <c r="Y24" s="216"/>
      <c r="Z24" s="216" t="s">
        <v>42</v>
      </c>
      <c r="AA24" s="217" t="s">
        <v>42</v>
      </c>
      <c r="AB24" s="215"/>
      <c r="AC24" s="216" t="s">
        <v>42</v>
      </c>
      <c r="AD24" s="216" t="s">
        <v>42</v>
      </c>
      <c r="AE24" s="216" t="s">
        <v>42</v>
      </c>
      <c r="AF24" s="216"/>
      <c r="AG24" s="216"/>
      <c r="AH24" s="217" t="s">
        <v>42</v>
      </c>
      <c r="AI24" s="215" t="s">
        <v>42</v>
      </c>
      <c r="AJ24" s="216" t="s">
        <v>42</v>
      </c>
      <c r="AK24" s="216"/>
      <c r="AL24" s="216" t="s">
        <v>42</v>
      </c>
      <c r="AM24" s="216" t="s">
        <v>42</v>
      </c>
      <c r="AN24" s="216" t="s">
        <v>42</v>
      </c>
      <c r="AO24" s="217" t="s">
        <v>42</v>
      </c>
      <c r="AP24" s="215" t="s">
        <v>42</v>
      </c>
      <c r="AQ24" s="216"/>
      <c r="AR24" s="216" t="s">
        <v>42</v>
      </c>
      <c r="AS24" s="216"/>
      <c r="AT24" s="216" t="s">
        <v>42</v>
      </c>
      <c r="AU24" s="216"/>
      <c r="AV24" s="217" t="s">
        <v>42</v>
      </c>
      <c r="AW24" s="215"/>
      <c r="AX24" s="216"/>
      <c r="AY24" s="216"/>
      <c r="AZ24" s="697"/>
      <c r="BA24" s="651"/>
      <c r="BB24" s="650"/>
      <c r="BC24" s="651"/>
      <c r="BD24" s="652"/>
      <c r="BE24" s="653"/>
      <c r="BF24" s="653"/>
      <c r="BG24" s="653"/>
      <c r="BH24" s="654"/>
    </row>
    <row r="25" spans="2:60" ht="20.25" customHeight="1">
      <c r="B25" s="125">
        <f>B22+1</f>
        <v>2</v>
      </c>
      <c r="C25" s="670"/>
      <c r="D25" s="671"/>
      <c r="E25" s="672"/>
      <c r="F25" s="124" t="str">
        <f>C24</f>
        <v>介護支援専門員</v>
      </c>
      <c r="G25" s="126"/>
      <c r="H25" s="677"/>
      <c r="I25" s="682"/>
      <c r="J25" s="683"/>
      <c r="K25" s="683"/>
      <c r="L25" s="684"/>
      <c r="M25" s="691"/>
      <c r="N25" s="692"/>
      <c r="O25" s="693"/>
      <c r="P25" s="23" t="s">
        <v>73</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f>IF(AN24="","",VLOOKUP(AN24,'【記載例】シフト記号表（勤務時間帯）'!$D$6:$X$47,21,FALSE))</f>
        <v>7.9999999999999982</v>
      </c>
      <c r="AO25" s="211">
        <f>IF(AO24="","",VLOOKUP(AO24,'【記載例】シフト記号表（勤務時間帯）'!$D$6:$X$47,21,FALSE))</f>
        <v>7.9999999999999982</v>
      </c>
      <c r="AP25" s="209">
        <f>IF(AP24="","",VLOOKUP(AP24,'【記載例】シフト記号表（勤務時間帯）'!$D$6:$X$47,21,FALSE))</f>
        <v>7.9999999999999982</v>
      </c>
      <c r="AQ25" s="210" t="str">
        <f>IF(AQ24="","",VLOOKUP(AQ24,'【記載例】シフト記号表（勤務時間帯）'!$D$6:$X$47,21,FALSE))</f>
        <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658">
        <f>IF($BC$3="４週",SUM(U25:AV25),IF($BC$3="暦月",SUM(U25:AY25),""))</f>
        <v>159.99999999999997</v>
      </c>
      <c r="BA25" s="659"/>
      <c r="BB25" s="660">
        <f>IF($BC$3="４週",AZ25/4,IF($BC$3="暦月",(AZ25/($BC$8/7)),""))</f>
        <v>39.999999999999993</v>
      </c>
      <c r="BC25" s="659"/>
      <c r="BD25" s="655"/>
      <c r="BE25" s="656"/>
      <c r="BF25" s="656"/>
      <c r="BG25" s="656"/>
      <c r="BH25" s="657"/>
    </row>
    <row r="26" spans="2:60" ht="20.25" customHeight="1">
      <c r="B26" s="127"/>
      <c r="C26" s="698"/>
      <c r="D26" s="699"/>
      <c r="E26" s="700"/>
      <c r="F26" s="170"/>
      <c r="G26" s="128" t="str">
        <f>C24</f>
        <v>介護支援専門員</v>
      </c>
      <c r="H26" s="701"/>
      <c r="I26" s="702"/>
      <c r="J26" s="703"/>
      <c r="K26" s="703"/>
      <c r="L26" s="704"/>
      <c r="M26" s="705"/>
      <c r="N26" s="706"/>
      <c r="O26" s="707"/>
      <c r="P26" s="25" t="s">
        <v>74</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661">
        <f>IF($BC$3="４週",SUM(U26:AV26),IF($BC$3="暦月",SUM(U26:AY26),""))</f>
        <v>0</v>
      </c>
      <c r="BA26" s="662"/>
      <c r="BB26" s="663">
        <f>IF($BC$3="４週",AZ26/4,IF($BC$3="暦月",(AZ26/($BC$8/7)),""))</f>
        <v>0</v>
      </c>
      <c r="BC26" s="662"/>
      <c r="BD26" s="664"/>
      <c r="BE26" s="665"/>
      <c r="BF26" s="665"/>
      <c r="BG26" s="665"/>
      <c r="BH26" s="666"/>
    </row>
    <row r="27" spans="2:60" ht="20.25" customHeight="1">
      <c r="B27" s="129"/>
      <c r="C27" s="667" t="s">
        <v>88</v>
      </c>
      <c r="D27" s="668"/>
      <c r="E27" s="669"/>
      <c r="F27" s="124"/>
      <c r="G27" s="126"/>
      <c r="H27" s="676" t="s">
        <v>114</v>
      </c>
      <c r="I27" s="679" t="s">
        <v>19</v>
      </c>
      <c r="J27" s="680"/>
      <c r="K27" s="680"/>
      <c r="L27" s="681"/>
      <c r="M27" s="688" t="s">
        <v>134</v>
      </c>
      <c r="N27" s="689"/>
      <c r="O27" s="690"/>
      <c r="P27" s="21" t="s">
        <v>18</v>
      </c>
      <c r="Q27" s="27"/>
      <c r="R27" s="27"/>
      <c r="S27" s="15"/>
      <c r="T27" s="55"/>
      <c r="U27" s="215" t="s">
        <v>47</v>
      </c>
      <c r="V27" s="216" t="s">
        <v>48</v>
      </c>
      <c r="W27" s="216"/>
      <c r="X27" s="216" t="s">
        <v>39</v>
      </c>
      <c r="Y27" s="216" t="s">
        <v>200</v>
      </c>
      <c r="Z27" s="216"/>
      <c r="AA27" s="217" t="s">
        <v>39</v>
      </c>
      <c r="AB27" s="215" t="s">
        <v>201</v>
      </c>
      <c r="AC27" s="216" t="s">
        <v>48</v>
      </c>
      <c r="AD27" s="216" t="s">
        <v>41</v>
      </c>
      <c r="AE27" s="216"/>
      <c r="AF27" s="216" t="s">
        <v>195</v>
      </c>
      <c r="AG27" s="216" t="s">
        <v>200</v>
      </c>
      <c r="AH27" s="217"/>
      <c r="AI27" s="215" t="s">
        <v>41</v>
      </c>
      <c r="AJ27" s="216" t="s">
        <v>47</v>
      </c>
      <c r="AK27" s="216" t="s">
        <v>202</v>
      </c>
      <c r="AL27" s="216"/>
      <c r="AM27" s="216"/>
      <c r="AN27" s="216" t="s">
        <v>47</v>
      </c>
      <c r="AO27" s="217" t="s">
        <v>48</v>
      </c>
      <c r="AP27" s="215"/>
      <c r="AQ27" s="216" t="s">
        <v>195</v>
      </c>
      <c r="AR27" s="216" t="s">
        <v>41</v>
      </c>
      <c r="AS27" s="216" t="s">
        <v>201</v>
      </c>
      <c r="AT27" s="216" t="s">
        <v>48</v>
      </c>
      <c r="AU27" s="216"/>
      <c r="AV27" s="217" t="s">
        <v>168</v>
      </c>
      <c r="AW27" s="215"/>
      <c r="AX27" s="216"/>
      <c r="AY27" s="216"/>
      <c r="AZ27" s="697"/>
      <c r="BA27" s="651"/>
      <c r="BB27" s="650"/>
      <c r="BC27" s="651"/>
      <c r="BD27" s="652"/>
      <c r="BE27" s="653"/>
      <c r="BF27" s="653"/>
      <c r="BG27" s="653"/>
      <c r="BH27" s="654"/>
    </row>
    <row r="28" spans="2:60" ht="20.25" customHeight="1">
      <c r="B28" s="125">
        <f>B25+1</f>
        <v>3</v>
      </c>
      <c r="C28" s="670"/>
      <c r="D28" s="671"/>
      <c r="E28" s="672"/>
      <c r="F28" s="124" t="str">
        <f>C27</f>
        <v>介護従業者</v>
      </c>
      <c r="G28" s="126"/>
      <c r="H28" s="677"/>
      <c r="I28" s="682"/>
      <c r="J28" s="683"/>
      <c r="K28" s="683"/>
      <c r="L28" s="684"/>
      <c r="M28" s="691"/>
      <c r="N28" s="692"/>
      <c r="O28" s="693"/>
      <c r="P28" s="23" t="s">
        <v>73</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658">
        <f>IF($BC$3="４週",SUM(U28:AV28),IF($BC$3="暦月",SUM(U28:AY28),""))</f>
        <v>110</v>
      </c>
      <c r="BA28" s="659"/>
      <c r="BB28" s="660">
        <f>IF($BC$3="４週",AZ28/4,IF($BC$3="暦月",(AZ28/($BC$8/7)),""))</f>
        <v>27.5</v>
      </c>
      <c r="BC28" s="659"/>
      <c r="BD28" s="655"/>
      <c r="BE28" s="656"/>
      <c r="BF28" s="656"/>
      <c r="BG28" s="656"/>
      <c r="BH28" s="657"/>
    </row>
    <row r="29" spans="2:60" ht="20.25" customHeight="1">
      <c r="B29" s="127"/>
      <c r="C29" s="698"/>
      <c r="D29" s="699"/>
      <c r="E29" s="700"/>
      <c r="F29" s="170"/>
      <c r="G29" s="128" t="str">
        <f>C27</f>
        <v>介護従業者</v>
      </c>
      <c r="H29" s="701"/>
      <c r="I29" s="702"/>
      <c r="J29" s="703"/>
      <c r="K29" s="703"/>
      <c r="L29" s="704"/>
      <c r="M29" s="705"/>
      <c r="N29" s="706"/>
      <c r="O29" s="707"/>
      <c r="P29" s="25" t="s">
        <v>74</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661">
        <f>IF($BC$3="４週",SUM(U29:AV29),IF($BC$3="暦月",SUM(U29:AY29),""))</f>
        <v>50</v>
      </c>
      <c r="BA29" s="662"/>
      <c r="BB29" s="663">
        <f>IF($BC$3="４週",AZ29/4,IF($BC$3="暦月",(AZ29/($BC$8/7)),""))</f>
        <v>12.5</v>
      </c>
      <c r="BC29" s="662"/>
      <c r="BD29" s="664"/>
      <c r="BE29" s="665"/>
      <c r="BF29" s="665"/>
      <c r="BG29" s="665"/>
      <c r="BH29" s="666"/>
    </row>
    <row r="30" spans="2:60" ht="20.25" customHeight="1">
      <c r="B30" s="129"/>
      <c r="C30" s="667" t="s">
        <v>88</v>
      </c>
      <c r="D30" s="668"/>
      <c r="E30" s="669"/>
      <c r="F30" s="124"/>
      <c r="G30" s="126"/>
      <c r="H30" s="676" t="s">
        <v>114</v>
      </c>
      <c r="I30" s="679" t="s">
        <v>19</v>
      </c>
      <c r="J30" s="680"/>
      <c r="K30" s="680"/>
      <c r="L30" s="681"/>
      <c r="M30" s="688" t="s">
        <v>135</v>
      </c>
      <c r="N30" s="689"/>
      <c r="O30" s="690"/>
      <c r="P30" s="21" t="s">
        <v>18</v>
      </c>
      <c r="Q30" s="27"/>
      <c r="R30" s="27"/>
      <c r="S30" s="15"/>
      <c r="T30" s="55"/>
      <c r="U30" s="215"/>
      <c r="V30" s="216" t="s">
        <v>176</v>
      </c>
      <c r="W30" s="216" t="s">
        <v>177</v>
      </c>
      <c r="X30" s="216" t="s">
        <v>168</v>
      </c>
      <c r="Y30" s="216"/>
      <c r="Z30" s="216" t="s">
        <v>176</v>
      </c>
      <c r="AA30" s="217" t="s">
        <v>177</v>
      </c>
      <c r="AB30" s="215"/>
      <c r="AC30" s="216" t="s">
        <v>168</v>
      </c>
      <c r="AD30" s="216" t="s">
        <v>176</v>
      </c>
      <c r="AE30" s="216" t="s">
        <v>177</v>
      </c>
      <c r="AF30" s="216"/>
      <c r="AG30" s="216" t="s">
        <v>169</v>
      </c>
      <c r="AH30" s="217" t="s">
        <v>168</v>
      </c>
      <c r="AI30" s="215"/>
      <c r="AJ30" s="216" t="s">
        <v>168</v>
      </c>
      <c r="AK30" s="216" t="s">
        <v>170</v>
      </c>
      <c r="AL30" s="216" t="s">
        <v>176</v>
      </c>
      <c r="AM30" s="216" t="s">
        <v>177</v>
      </c>
      <c r="AN30" s="216"/>
      <c r="AO30" s="217" t="s">
        <v>168</v>
      </c>
      <c r="AP30" s="215" t="s">
        <v>169</v>
      </c>
      <c r="AQ30" s="216" t="s">
        <v>170</v>
      </c>
      <c r="AR30" s="216" t="s">
        <v>176</v>
      </c>
      <c r="AS30" s="216" t="s">
        <v>177</v>
      </c>
      <c r="AT30" s="216"/>
      <c r="AU30" s="216"/>
      <c r="AV30" s="217" t="s">
        <v>168</v>
      </c>
      <c r="AW30" s="215"/>
      <c r="AX30" s="216"/>
      <c r="AY30" s="216"/>
      <c r="AZ30" s="697"/>
      <c r="BA30" s="651"/>
      <c r="BB30" s="650"/>
      <c r="BC30" s="651"/>
      <c r="BD30" s="652"/>
      <c r="BE30" s="653"/>
      <c r="BF30" s="653"/>
      <c r="BG30" s="653"/>
      <c r="BH30" s="654"/>
    </row>
    <row r="31" spans="2:60" ht="20.25" customHeight="1">
      <c r="B31" s="125">
        <f>B28+1</f>
        <v>4</v>
      </c>
      <c r="C31" s="670"/>
      <c r="D31" s="671"/>
      <c r="E31" s="672"/>
      <c r="F31" s="124" t="str">
        <f>C30</f>
        <v>介護従業者</v>
      </c>
      <c r="G31" s="126"/>
      <c r="H31" s="677"/>
      <c r="I31" s="682"/>
      <c r="J31" s="683"/>
      <c r="K31" s="683"/>
      <c r="L31" s="684"/>
      <c r="M31" s="691"/>
      <c r="N31" s="692"/>
      <c r="O31" s="693"/>
      <c r="P31" s="23" t="s">
        <v>73</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658">
        <f>IF($BC$3="４週",SUM(U31:AV31),IF($BC$3="暦月",SUM(U31:AY31),""))</f>
        <v>110</v>
      </c>
      <c r="BA31" s="659"/>
      <c r="BB31" s="660">
        <f>IF($BC$3="４週",AZ31/4,IF($BC$3="暦月",(AZ31/($BC$8/7)),""))</f>
        <v>27.5</v>
      </c>
      <c r="BC31" s="659"/>
      <c r="BD31" s="655"/>
      <c r="BE31" s="656"/>
      <c r="BF31" s="656"/>
      <c r="BG31" s="656"/>
      <c r="BH31" s="657"/>
    </row>
    <row r="32" spans="2:60" ht="20.25" customHeight="1">
      <c r="B32" s="127"/>
      <c r="C32" s="698"/>
      <c r="D32" s="699"/>
      <c r="E32" s="700"/>
      <c r="F32" s="170"/>
      <c r="G32" s="128" t="str">
        <f>C30</f>
        <v>介護従業者</v>
      </c>
      <c r="H32" s="701"/>
      <c r="I32" s="702"/>
      <c r="J32" s="703"/>
      <c r="K32" s="703"/>
      <c r="L32" s="704"/>
      <c r="M32" s="705"/>
      <c r="N32" s="706"/>
      <c r="O32" s="707"/>
      <c r="P32" s="25" t="s">
        <v>74</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661">
        <f>IF($BC$3="４週",SUM(U32:AV32),IF($BC$3="暦月",SUM(U32:AY32),""))</f>
        <v>50</v>
      </c>
      <c r="BA32" s="662"/>
      <c r="BB32" s="663">
        <f>IF($BC$3="４週",AZ32/4,IF($BC$3="暦月",(AZ32/($BC$8/7)),""))</f>
        <v>12.5</v>
      </c>
      <c r="BC32" s="662"/>
      <c r="BD32" s="664"/>
      <c r="BE32" s="665"/>
      <c r="BF32" s="665"/>
      <c r="BG32" s="665"/>
      <c r="BH32" s="666"/>
    </row>
    <row r="33" spans="2:60" ht="20.25" customHeight="1">
      <c r="B33" s="129"/>
      <c r="C33" s="667" t="s">
        <v>88</v>
      </c>
      <c r="D33" s="668"/>
      <c r="E33" s="669"/>
      <c r="F33" s="124"/>
      <c r="G33" s="126"/>
      <c r="H33" s="676" t="s">
        <v>114</v>
      </c>
      <c r="I33" s="679" t="s">
        <v>19</v>
      </c>
      <c r="J33" s="680"/>
      <c r="K33" s="680"/>
      <c r="L33" s="681"/>
      <c r="M33" s="688" t="s">
        <v>136</v>
      </c>
      <c r="N33" s="689"/>
      <c r="O33" s="690"/>
      <c r="P33" s="21" t="s">
        <v>18</v>
      </c>
      <c r="Q33" s="27"/>
      <c r="R33" s="27"/>
      <c r="S33" s="15"/>
      <c r="T33" s="55"/>
      <c r="U33" s="215" t="s">
        <v>212</v>
      </c>
      <c r="V33" s="216" t="s">
        <v>168</v>
      </c>
      <c r="W33" s="216"/>
      <c r="X33" s="216" t="s">
        <v>168</v>
      </c>
      <c r="Y33" s="216" t="s">
        <v>212</v>
      </c>
      <c r="Z33" s="216" t="s">
        <v>212</v>
      </c>
      <c r="AA33" s="217"/>
      <c r="AB33" s="215" t="s">
        <v>212</v>
      </c>
      <c r="AC33" s="216" t="s">
        <v>212</v>
      </c>
      <c r="AD33" s="216" t="s">
        <v>212</v>
      </c>
      <c r="AE33" s="216" t="s">
        <v>212</v>
      </c>
      <c r="AF33" s="216" t="s">
        <v>212</v>
      </c>
      <c r="AG33" s="216"/>
      <c r="AH33" s="217"/>
      <c r="AI33" s="215" t="s">
        <v>212</v>
      </c>
      <c r="AJ33" s="216"/>
      <c r="AK33" s="216" t="s">
        <v>168</v>
      </c>
      <c r="AL33" s="216"/>
      <c r="AM33" s="216" t="s">
        <v>212</v>
      </c>
      <c r="AN33" s="216" t="s">
        <v>212</v>
      </c>
      <c r="AO33" s="217" t="s">
        <v>212</v>
      </c>
      <c r="AP33" s="215" t="s">
        <v>212</v>
      </c>
      <c r="AQ33" s="216"/>
      <c r="AR33" s="216"/>
      <c r="AS33" s="216" t="s">
        <v>212</v>
      </c>
      <c r="AT33" s="216" t="s">
        <v>212</v>
      </c>
      <c r="AU33" s="216" t="s">
        <v>212</v>
      </c>
      <c r="AV33" s="217" t="s">
        <v>212</v>
      </c>
      <c r="AW33" s="215"/>
      <c r="AX33" s="216"/>
      <c r="AY33" s="216"/>
      <c r="AZ33" s="697"/>
      <c r="BA33" s="651"/>
      <c r="BB33" s="650"/>
      <c r="BC33" s="651"/>
      <c r="BD33" s="652"/>
      <c r="BE33" s="653"/>
      <c r="BF33" s="653"/>
      <c r="BG33" s="653"/>
      <c r="BH33" s="654"/>
    </row>
    <row r="34" spans="2:60" ht="20.25" customHeight="1">
      <c r="B34" s="125">
        <f>B31+1</f>
        <v>5</v>
      </c>
      <c r="C34" s="670"/>
      <c r="D34" s="671"/>
      <c r="E34" s="672"/>
      <c r="F34" s="124" t="str">
        <f>C33</f>
        <v>介護従業者</v>
      </c>
      <c r="G34" s="126"/>
      <c r="H34" s="677"/>
      <c r="I34" s="682"/>
      <c r="J34" s="683"/>
      <c r="K34" s="683"/>
      <c r="L34" s="684"/>
      <c r="M34" s="691"/>
      <c r="N34" s="692"/>
      <c r="O34" s="693"/>
      <c r="P34" s="23" t="s">
        <v>73</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658">
        <f>IF($BC$3="４週",SUM(U34:AV34),IF($BC$3="暦月",SUM(U34:AY34),""))</f>
        <v>160</v>
      </c>
      <c r="BA34" s="659"/>
      <c r="BB34" s="660">
        <f>IF($BC$3="４週",AZ34/4,IF($BC$3="暦月",(AZ34/($BC$8/7)),""))</f>
        <v>40</v>
      </c>
      <c r="BC34" s="659"/>
      <c r="BD34" s="655"/>
      <c r="BE34" s="656"/>
      <c r="BF34" s="656"/>
      <c r="BG34" s="656"/>
      <c r="BH34" s="657"/>
    </row>
    <row r="35" spans="2:60" ht="20.25" customHeight="1">
      <c r="B35" s="127"/>
      <c r="C35" s="698"/>
      <c r="D35" s="699"/>
      <c r="E35" s="700"/>
      <c r="F35" s="170"/>
      <c r="G35" s="128" t="str">
        <f>C33</f>
        <v>介護従業者</v>
      </c>
      <c r="H35" s="701"/>
      <c r="I35" s="702"/>
      <c r="J35" s="703"/>
      <c r="K35" s="703"/>
      <c r="L35" s="704"/>
      <c r="M35" s="705"/>
      <c r="N35" s="706"/>
      <c r="O35" s="707"/>
      <c r="P35" s="25" t="s">
        <v>74</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661">
        <f>IF($BC$3="４週",SUM(U35:AV35),IF($BC$3="暦月",SUM(U35:AY35),""))</f>
        <v>0</v>
      </c>
      <c r="BA35" s="662"/>
      <c r="BB35" s="663">
        <f>IF($BC$3="４週",AZ35/4,IF($BC$3="暦月",(AZ35/($BC$8/7)),""))</f>
        <v>0</v>
      </c>
      <c r="BC35" s="662"/>
      <c r="BD35" s="664"/>
      <c r="BE35" s="665"/>
      <c r="BF35" s="665"/>
      <c r="BG35" s="665"/>
      <c r="BH35" s="666"/>
    </row>
    <row r="36" spans="2:60" ht="20.25" customHeight="1">
      <c r="B36" s="129"/>
      <c r="C36" s="667" t="s">
        <v>88</v>
      </c>
      <c r="D36" s="668"/>
      <c r="E36" s="669"/>
      <c r="F36" s="124"/>
      <c r="G36" s="126"/>
      <c r="H36" s="676" t="s">
        <v>114</v>
      </c>
      <c r="I36" s="679" t="s">
        <v>115</v>
      </c>
      <c r="J36" s="680"/>
      <c r="K36" s="680"/>
      <c r="L36" s="681"/>
      <c r="M36" s="688" t="s">
        <v>137</v>
      </c>
      <c r="N36" s="689"/>
      <c r="O36" s="690"/>
      <c r="P36" s="21" t="s">
        <v>18</v>
      </c>
      <c r="Q36" s="28"/>
      <c r="R36" s="28"/>
      <c r="S36" s="16"/>
      <c r="T36" s="58"/>
      <c r="U36" s="215" t="s">
        <v>213</v>
      </c>
      <c r="V36" s="216"/>
      <c r="W36" s="216" t="s">
        <v>168</v>
      </c>
      <c r="X36" s="216"/>
      <c r="Y36" s="216" t="s">
        <v>176</v>
      </c>
      <c r="Z36" s="216" t="s">
        <v>177</v>
      </c>
      <c r="AA36" s="217" t="s">
        <v>212</v>
      </c>
      <c r="AB36" s="215"/>
      <c r="AC36" s="216" t="s">
        <v>176</v>
      </c>
      <c r="AD36" s="216" t="s">
        <v>177</v>
      </c>
      <c r="AE36" s="216" t="s">
        <v>212</v>
      </c>
      <c r="AF36" s="216"/>
      <c r="AG36" s="216" t="s">
        <v>176</v>
      </c>
      <c r="AH36" s="217" t="s">
        <v>177</v>
      </c>
      <c r="AI36" s="215"/>
      <c r="AJ36" s="216" t="s">
        <v>170</v>
      </c>
      <c r="AK36" s="216" t="s">
        <v>170</v>
      </c>
      <c r="AL36" s="216" t="s">
        <v>212</v>
      </c>
      <c r="AM36" s="216" t="s">
        <v>170</v>
      </c>
      <c r="AN36" s="216"/>
      <c r="AO36" s="217" t="s">
        <v>176</v>
      </c>
      <c r="AP36" s="215" t="s">
        <v>177</v>
      </c>
      <c r="AQ36" s="216" t="s">
        <v>212</v>
      </c>
      <c r="AR36" s="216" t="s">
        <v>170</v>
      </c>
      <c r="AS36" s="216"/>
      <c r="AT36" s="216" t="s">
        <v>170</v>
      </c>
      <c r="AU36" s="216" t="s">
        <v>212</v>
      </c>
      <c r="AV36" s="217"/>
      <c r="AW36" s="215"/>
      <c r="AX36" s="216"/>
      <c r="AY36" s="216"/>
      <c r="AZ36" s="697"/>
      <c r="BA36" s="651"/>
      <c r="BB36" s="650"/>
      <c r="BC36" s="651"/>
      <c r="BD36" s="652"/>
      <c r="BE36" s="653"/>
      <c r="BF36" s="653"/>
      <c r="BG36" s="653"/>
      <c r="BH36" s="654"/>
    </row>
    <row r="37" spans="2:60" ht="20.25" customHeight="1">
      <c r="B37" s="125">
        <f>B34+1</f>
        <v>6</v>
      </c>
      <c r="C37" s="670"/>
      <c r="D37" s="671"/>
      <c r="E37" s="672"/>
      <c r="F37" s="124" t="str">
        <f>C36</f>
        <v>介護従業者</v>
      </c>
      <c r="G37" s="126"/>
      <c r="H37" s="677"/>
      <c r="I37" s="682"/>
      <c r="J37" s="683"/>
      <c r="K37" s="683"/>
      <c r="L37" s="684"/>
      <c r="M37" s="691"/>
      <c r="N37" s="692"/>
      <c r="O37" s="693"/>
      <c r="P37" s="23" t="s">
        <v>73</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658">
        <f>IF($BC$3="４週",SUM(U37:AV37),IF($BC$3="暦月",SUM(U37:AY37),""))</f>
        <v>120</v>
      </c>
      <c r="BA37" s="659"/>
      <c r="BB37" s="660">
        <f>IF($BC$3="４週",AZ37/4,IF($BC$3="暦月",(AZ37/($BC$8/7)),""))</f>
        <v>30</v>
      </c>
      <c r="BC37" s="659"/>
      <c r="BD37" s="655"/>
      <c r="BE37" s="656"/>
      <c r="BF37" s="656"/>
      <c r="BG37" s="656"/>
      <c r="BH37" s="657"/>
    </row>
    <row r="38" spans="2:60" ht="20.25" customHeight="1">
      <c r="B38" s="127"/>
      <c r="C38" s="698"/>
      <c r="D38" s="699"/>
      <c r="E38" s="700"/>
      <c r="F38" s="170"/>
      <c r="G38" s="128" t="str">
        <f>C36</f>
        <v>介護従業者</v>
      </c>
      <c r="H38" s="701"/>
      <c r="I38" s="702"/>
      <c r="J38" s="703"/>
      <c r="K38" s="703"/>
      <c r="L38" s="704"/>
      <c r="M38" s="705"/>
      <c r="N38" s="706"/>
      <c r="O38" s="707"/>
      <c r="P38" s="25" t="s">
        <v>74</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661">
        <f>IF($BC$3="４週",SUM(U38:AV38),IF($BC$3="暦月",SUM(U38:AY38),""))</f>
        <v>40</v>
      </c>
      <c r="BA38" s="662"/>
      <c r="BB38" s="663">
        <f>IF($BC$3="４週",AZ38/4,IF($BC$3="暦月",(AZ38/($BC$8/7)),""))</f>
        <v>10</v>
      </c>
      <c r="BC38" s="662"/>
      <c r="BD38" s="664"/>
      <c r="BE38" s="665"/>
      <c r="BF38" s="665"/>
      <c r="BG38" s="665"/>
      <c r="BH38" s="666"/>
    </row>
    <row r="39" spans="2:60" ht="20.25" customHeight="1">
      <c r="B39" s="129"/>
      <c r="C39" s="667" t="s">
        <v>88</v>
      </c>
      <c r="D39" s="668"/>
      <c r="E39" s="669"/>
      <c r="F39" s="124"/>
      <c r="G39" s="126"/>
      <c r="H39" s="676" t="s">
        <v>114</v>
      </c>
      <c r="I39" s="679" t="s">
        <v>19</v>
      </c>
      <c r="J39" s="680"/>
      <c r="K39" s="680"/>
      <c r="L39" s="681"/>
      <c r="M39" s="688" t="s">
        <v>138</v>
      </c>
      <c r="N39" s="689"/>
      <c r="O39" s="690"/>
      <c r="P39" s="21" t="s">
        <v>18</v>
      </c>
      <c r="Q39" s="27"/>
      <c r="R39" s="27"/>
      <c r="S39" s="15"/>
      <c r="T39" s="55"/>
      <c r="U39" s="215"/>
      <c r="V39" s="216" t="s">
        <v>168</v>
      </c>
      <c r="W39" s="216" t="s">
        <v>176</v>
      </c>
      <c r="X39" s="216" t="s">
        <v>177</v>
      </c>
      <c r="Y39" s="216" t="s">
        <v>213</v>
      </c>
      <c r="Z39" s="216"/>
      <c r="AA39" s="217" t="s">
        <v>168</v>
      </c>
      <c r="AB39" s="215" t="s">
        <v>212</v>
      </c>
      <c r="AC39" s="216" t="s">
        <v>212</v>
      </c>
      <c r="AD39" s="216"/>
      <c r="AE39" s="216"/>
      <c r="AF39" s="216" t="s">
        <v>176</v>
      </c>
      <c r="AG39" s="216" t="s">
        <v>177</v>
      </c>
      <c r="AH39" s="217" t="s">
        <v>212</v>
      </c>
      <c r="AI39" s="215" t="s">
        <v>213</v>
      </c>
      <c r="AJ39" s="216"/>
      <c r="AK39" s="216" t="s">
        <v>176</v>
      </c>
      <c r="AL39" s="216" t="s">
        <v>177</v>
      </c>
      <c r="AM39" s="216"/>
      <c r="AN39" s="216" t="s">
        <v>168</v>
      </c>
      <c r="AO39" s="217" t="s">
        <v>168</v>
      </c>
      <c r="AP39" s="215" t="s">
        <v>170</v>
      </c>
      <c r="AQ39" s="216"/>
      <c r="AR39" s="216" t="s">
        <v>168</v>
      </c>
      <c r="AS39" s="216" t="s">
        <v>169</v>
      </c>
      <c r="AT39" s="216" t="s">
        <v>176</v>
      </c>
      <c r="AU39" s="216" t="s">
        <v>177</v>
      </c>
      <c r="AV39" s="217"/>
      <c r="AW39" s="215"/>
      <c r="AX39" s="216"/>
      <c r="AY39" s="216"/>
      <c r="AZ39" s="697"/>
      <c r="BA39" s="651"/>
      <c r="BB39" s="650"/>
      <c r="BC39" s="651"/>
      <c r="BD39" s="652"/>
      <c r="BE39" s="653"/>
      <c r="BF39" s="653"/>
      <c r="BG39" s="653"/>
      <c r="BH39" s="654"/>
    </row>
    <row r="40" spans="2:60" ht="20.25" customHeight="1">
      <c r="B40" s="125">
        <f>B37+1</f>
        <v>7</v>
      </c>
      <c r="C40" s="670"/>
      <c r="D40" s="671"/>
      <c r="E40" s="672"/>
      <c r="F40" s="124" t="str">
        <f>C39</f>
        <v>介護従業者</v>
      </c>
      <c r="G40" s="126"/>
      <c r="H40" s="677"/>
      <c r="I40" s="682"/>
      <c r="J40" s="683"/>
      <c r="K40" s="683"/>
      <c r="L40" s="684"/>
      <c r="M40" s="691"/>
      <c r="N40" s="692"/>
      <c r="O40" s="693"/>
      <c r="P40" s="23" t="s">
        <v>73</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658">
        <f>IF($BC$3="４週",SUM(U40:AV40),IF($BC$3="暦月",SUM(U40:AY40),""))</f>
        <v>119.99999999999999</v>
      </c>
      <c r="BA40" s="659"/>
      <c r="BB40" s="660">
        <f>IF($BC$3="４週",AZ40/4,IF($BC$3="暦月",(AZ40/($BC$8/7)),""))</f>
        <v>29.999999999999996</v>
      </c>
      <c r="BC40" s="659"/>
      <c r="BD40" s="655"/>
      <c r="BE40" s="656"/>
      <c r="BF40" s="656"/>
      <c r="BG40" s="656"/>
      <c r="BH40" s="657"/>
    </row>
    <row r="41" spans="2:60" ht="20.25" customHeight="1">
      <c r="B41" s="127"/>
      <c r="C41" s="698"/>
      <c r="D41" s="699"/>
      <c r="E41" s="700"/>
      <c r="F41" s="170"/>
      <c r="G41" s="128" t="str">
        <f>C39</f>
        <v>介護従業者</v>
      </c>
      <c r="H41" s="701"/>
      <c r="I41" s="702"/>
      <c r="J41" s="703"/>
      <c r="K41" s="703"/>
      <c r="L41" s="704"/>
      <c r="M41" s="705"/>
      <c r="N41" s="706"/>
      <c r="O41" s="707"/>
      <c r="P41" s="25" t="s">
        <v>74</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661">
        <f>IF($BC$3="４週",SUM(U41:AV41),IF($BC$3="暦月",SUM(U41:AY41),""))</f>
        <v>40</v>
      </c>
      <c r="BA41" s="662"/>
      <c r="BB41" s="663">
        <f>IF($BC$3="４週",AZ41/4,IF($BC$3="暦月",(AZ41/($BC$8/7)),""))</f>
        <v>10</v>
      </c>
      <c r="BC41" s="662"/>
      <c r="BD41" s="664"/>
      <c r="BE41" s="665"/>
      <c r="BF41" s="665"/>
      <c r="BG41" s="665"/>
      <c r="BH41" s="666"/>
    </row>
    <row r="42" spans="2:60" ht="20.25" customHeight="1">
      <c r="B42" s="129"/>
      <c r="C42" s="667" t="s">
        <v>88</v>
      </c>
      <c r="D42" s="668"/>
      <c r="E42" s="669"/>
      <c r="F42" s="124"/>
      <c r="G42" s="126"/>
      <c r="H42" s="676" t="s">
        <v>114</v>
      </c>
      <c r="I42" s="679" t="s">
        <v>19</v>
      </c>
      <c r="J42" s="680"/>
      <c r="K42" s="680"/>
      <c r="L42" s="681"/>
      <c r="M42" s="688" t="s">
        <v>139</v>
      </c>
      <c r="N42" s="689"/>
      <c r="O42" s="690"/>
      <c r="P42" s="21" t="s">
        <v>18</v>
      </c>
      <c r="Q42" s="27"/>
      <c r="R42" s="27"/>
      <c r="S42" s="15"/>
      <c r="T42" s="55"/>
      <c r="U42" s="215" t="s">
        <v>168</v>
      </c>
      <c r="V42" s="216"/>
      <c r="W42" s="216" t="s">
        <v>212</v>
      </c>
      <c r="X42" s="216" t="s">
        <v>176</v>
      </c>
      <c r="Y42" s="216" t="s">
        <v>177</v>
      </c>
      <c r="Z42" s="216" t="s">
        <v>213</v>
      </c>
      <c r="AA42" s="217"/>
      <c r="AB42" s="215" t="s">
        <v>213</v>
      </c>
      <c r="AC42" s="216"/>
      <c r="AD42" s="216" t="s">
        <v>170</v>
      </c>
      <c r="AE42" s="216" t="s">
        <v>176</v>
      </c>
      <c r="AF42" s="216" t="s">
        <v>177</v>
      </c>
      <c r="AG42" s="216"/>
      <c r="AH42" s="217" t="s">
        <v>168</v>
      </c>
      <c r="AI42" s="215" t="s">
        <v>176</v>
      </c>
      <c r="AJ42" s="216" t="s">
        <v>177</v>
      </c>
      <c r="AK42" s="216"/>
      <c r="AL42" s="216" t="s">
        <v>168</v>
      </c>
      <c r="AM42" s="216" t="s">
        <v>168</v>
      </c>
      <c r="AN42" s="216" t="s">
        <v>212</v>
      </c>
      <c r="AO42" s="217"/>
      <c r="AP42" s="215" t="s">
        <v>176</v>
      </c>
      <c r="AQ42" s="216" t="s">
        <v>177</v>
      </c>
      <c r="AR42" s="216"/>
      <c r="AS42" s="216" t="s">
        <v>168</v>
      </c>
      <c r="AT42" s="216"/>
      <c r="AU42" s="216" t="s">
        <v>176</v>
      </c>
      <c r="AV42" s="217" t="s">
        <v>177</v>
      </c>
      <c r="AW42" s="215"/>
      <c r="AX42" s="216"/>
      <c r="AY42" s="216"/>
      <c r="AZ42" s="697"/>
      <c r="BA42" s="651"/>
      <c r="BB42" s="650"/>
      <c r="BC42" s="651"/>
      <c r="BD42" s="652"/>
      <c r="BE42" s="653"/>
      <c r="BF42" s="653"/>
      <c r="BG42" s="653"/>
      <c r="BH42" s="654"/>
    </row>
    <row r="43" spans="2:60" ht="20.25" customHeight="1">
      <c r="B43" s="125">
        <f>B40+1</f>
        <v>8</v>
      </c>
      <c r="C43" s="670"/>
      <c r="D43" s="671"/>
      <c r="E43" s="672"/>
      <c r="F43" s="124" t="str">
        <f>C42</f>
        <v>介護従業者</v>
      </c>
      <c r="G43" s="126"/>
      <c r="H43" s="677"/>
      <c r="I43" s="682"/>
      <c r="J43" s="683"/>
      <c r="K43" s="683"/>
      <c r="L43" s="684"/>
      <c r="M43" s="691"/>
      <c r="N43" s="692"/>
      <c r="O43" s="693"/>
      <c r="P43" s="23" t="s">
        <v>73</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658">
        <f>IF($BC$3="４週",SUM(U43:AV43),IF($BC$3="暦月",SUM(U43:AY43),""))</f>
        <v>110</v>
      </c>
      <c r="BA43" s="659"/>
      <c r="BB43" s="660">
        <f>IF($BC$3="４週",AZ43/4,IF($BC$3="暦月",(AZ43/($BC$8/7)),""))</f>
        <v>27.5</v>
      </c>
      <c r="BC43" s="659"/>
      <c r="BD43" s="655"/>
      <c r="BE43" s="656"/>
      <c r="BF43" s="656"/>
      <c r="BG43" s="656"/>
      <c r="BH43" s="657"/>
    </row>
    <row r="44" spans="2:60" ht="20.25" customHeight="1">
      <c r="B44" s="127"/>
      <c r="C44" s="698"/>
      <c r="D44" s="699"/>
      <c r="E44" s="700"/>
      <c r="F44" s="170"/>
      <c r="G44" s="128" t="str">
        <f>C42</f>
        <v>介護従業者</v>
      </c>
      <c r="H44" s="701"/>
      <c r="I44" s="702"/>
      <c r="J44" s="703"/>
      <c r="K44" s="703"/>
      <c r="L44" s="704"/>
      <c r="M44" s="705"/>
      <c r="N44" s="706"/>
      <c r="O44" s="707"/>
      <c r="P44" s="25" t="s">
        <v>74</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661">
        <f>IF($BC$3="４週",SUM(U44:AV44),IF($BC$3="暦月",SUM(U44:AY44),""))</f>
        <v>50</v>
      </c>
      <c r="BA44" s="662"/>
      <c r="BB44" s="663">
        <f>IF($BC$3="４週",AZ44/4,IF($BC$3="暦月",(AZ44/($BC$8/7)),""))</f>
        <v>12.5</v>
      </c>
      <c r="BC44" s="662"/>
      <c r="BD44" s="664"/>
      <c r="BE44" s="665"/>
      <c r="BF44" s="665"/>
      <c r="BG44" s="665"/>
      <c r="BH44" s="666"/>
    </row>
    <row r="45" spans="2:60" ht="20.25" customHeight="1">
      <c r="B45" s="129"/>
      <c r="C45" s="667" t="s">
        <v>88</v>
      </c>
      <c r="D45" s="668"/>
      <c r="E45" s="669"/>
      <c r="F45" s="124"/>
      <c r="G45" s="126"/>
      <c r="H45" s="676" t="s">
        <v>114</v>
      </c>
      <c r="I45" s="679" t="s">
        <v>80</v>
      </c>
      <c r="J45" s="680"/>
      <c r="K45" s="680"/>
      <c r="L45" s="681"/>
      <c r="M45" s="688" t="s">
        <v>140</v>
      </c>
      <c r="N45" s="689"/>
      <c r="O45" s="690"/>
      <c r="P45" s="21" t="s">
        <v>18</v>
      </c>
      <c r="Q45" s="27"/>
      <c r="R45" s="27"/>
      <c r="S45" s="15"/>
      <c r="T45" s="55"/>
      <c r="U45" s="215" t="s">
        <v>177</v>
      </c>
      <c r="V45" s="216" t="s">
        <v>215</v>
      </c>
      <c r="W45" s="216" t="s">
        <v>170</v>
      </c>
      <c r="X45" s="216"/>
      <c r="Y45" s="216"/>
      <c r="Z45" s="216" t="s">
        <v>212</v>
      </c>
      <c r="AA45" s="217" t="s">
        <v>176</v>
      </c>
      <c r="AB45" s="215" t="s">
        <v>177</v>
      </c>
      <c r="AC45" s="216"/>
      <c r="AD45" s="216"/>
      <c r="AE45" s="216" t="s">
        <v>168</v>
      </c>
      <c r="AF45" s="216" t="s">
        <v>170</v>
      </c>
      <c r="AG45" s="216" t="s">
        <v>170</v>
      </c>
      <c r="AH45" s="217" t="s">
        <v>176</v>
      </c>
      <c r="AI45" s="215" t="s">
        <v>177</v>
      </c>
      <c r="AJ45" s="216" t="s">
        <v>170</v>
      </c>
      <c r="AK45" s="216"/>
      <c r="AL45" s="216" t="s">
        <v>169</v>
      </c>
      <c r="AM45" s="216" t="s">
        <v>176</v>
      </c>
      <c r="AN45" s="216" t="s">
        <v>177</v>
      </c>
      <c r="AO45" s="217"/>
      <c r="AP45" s="215"/>
      <c r="AQ45" s="216" t="s">
        <v>176</v>
      </c>
      <c r="AR45" s="216" t="s">
        <v>177</v>
      </c>
      <c r="AS45" s="216"/>
      <c r="AT45" s="216" t="s">
        <v>168</v>
      </c>
      <c r="AU45" s="216" t="s">
        <v>169</v>
      </c>
      <c r="AV45" s="217" t="s">
        <v>176</v>
      </c>
      <c r="AW45" s="215"/>
      <c r="AX45" s="216"/>
      <c r="AY45" s="216"/>
      <c r="AZ45" s="697"/>
      <c r="BA45" s="651"/>
      <c r="BB45" s="650"/>
      <c r="BC45" s="651"/>
      <c r="BD45" s="652"/>
      <c r="BE45" s="653"/>
      <c r="BF45" s="653"/>
      <c r="BG45" s="653"/>
      <c r="BH45" s="654"/>
    </row>
    <row r="46" spans="2:60" ht="20.25" customHeight="1">
      <c r="B46" s="125">
        <f>B43+1</f>
        <v>9</v>
      </c>
      <c r="C46" s="670"/>
      <c r="D46" s="671"/>
      <c r="E46" s="672"/>
      <c r="F46" s="124" t="str">
        <f>C45</f>
        <v>介護従業者</v>
      </c>
      <c r="G46" s="126"/>
      <c r="H46" s="677"/>
      <c r="I46" s="682"/>
      <c r="J46" s="683"/>
      <c r="K46" s="683"/>
      <c r="L46" s="684"/>
      <c r="M46" s="691"/>
      <c r="N46" s="692"/>
      <c r="O46" s="693"/>
      <c r="P46" s="23" t="s">
        <v>73</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658">
        <f>IF($BC$3="４週",SUM(U46:AV46),IF($BC$3="暦月",SUM(U46:AY46),""))</f>
        <v>110</v>
      </c>
      <c r="BA46" s="659"/>
      <c r="BB46" s="660">
        <f>IF($BC$3="４週",AZ46/4,IF($BC$3="暦月",(AZ46/($BC$8/7)),""))</f>
        <v>27.5</v>
      </c>
      <c r="BC46" s="659"/>
      <c r="BD46" s="655"/>
      <c r="BE46" s="656"/>
      <c r="BF46" s="656"/>
      <c r="BG46" s="656"/>
      <c r="BH46" s="657"/>
    </row>
    <row r="47" spans="2:60" ht="20.25" customHeight="1">
      <c r="B47" s="127"/>
      <c r="C47" s="698"/>
      <c r="D47" s="699"/>
      <c r="E47" s="700"/>
      <c r="F47" s="170"/>
      <c r="G47" s="128" t="str">
        <f>C45</f>
        <v>介護従業者</v>
      </c>
      <c r="H47" s="701"/>
      <c r="I47" s="702"/>
      <c r="J47" s="703"/>
      <c r="K47" s="703"/>
      <c r="L47" s="704"/>
      <c r="M47" s="705"/>
      <c r="N47" s="706"/>
      <c r="O47" s="707"/>
      <c r="P47" s="25" t="s">
        <v>74</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661">
        <f>IF($BC$3="４週",SUM(U47:AV47),IF($BC$3="暦月",SUM(U47:AY47),""))</f>
        <v>50</v>
      </c>
      <c r="BA47" s="662"/>
      <c r="BB47" s="663">
        <f>IF($BC$3="４週",AZ47/4,IF($BC$3="暦月",(AZ47/($BC$8/7)),""))</f>
        <v>12.5</v>
      </c>
      <c r="BC47" s="662"/>
      <c r="BD47" s="664"/>
      <c r="BE47" s="665"/>
      <c r="BF47" s="665"/>
      <c r="BG47" s="665"/>
      <c r="BH47" s="666"/>
    </row>
    <row r="48" spans="2:60" ht="20.25" customHeight="1">
      <c r="B48" s="129"/>
      <c r="C48" s="667" t="s">
        <v>88</v>
      </c>
      <c r="D48" s="668"/>
      <c r="E48" s="669"/>
      <c r="F48" s="124"/>
      <c r="G48" s="126"/>
      <c r="H48" s="676" t="s">
        <v>131</v>
      </c>
      <c r="I48" s="679" t="s">
        <v>19</v>
      </c>
      <c r="J48" s="680"/>
      <c r="K48" s="680"/>
      <c r="L48" s="681"/>
      <c r="M48" s="688" t="s">
        <v>141</v>
      </c>
      <c r="N48" s="689"/>
      <c r="O48" s="690"/>
      <c r="P48" s="21" t="s">
        <v>18</v>
      </c>
      <c r="Q48" s="28"/>
      <c r="R48" s="28"/>
      <c r="S48" s="16"/>
      <c r="T48" s="58"/>
      <c r="U48" s="215"/>
      <c r="V48" s="216"/>
      <c r="W48" s="216"/>
      <c r="X48" s="216" t="s">
        <v>213</v>
      </c>
      <c r="Y48" s="216" t="s">
        <v>168</v>
      </c>
      <c r="Z48" s="216"/>
      <c r="AA48" s="217"/>
      <c r="AB48" s="215"/>
      <c r="AC48" s="216"/>
      <c r="AD48" s="216"/>
      <c r="AE48" s="216" t="s">
        <v>168</v>
      </c>
      <c r="AF48" s="216" t="s">
        <v>213</v>
      </c>
      <c r="AG48" s="216"/>
      <c r="AH48" s="217"/>
      <c r="AI48" s="215"/>
      <c r="AJ48" s="216"/>
      <c r="AK48" s="216"/>
      <c r="AL48" s="216" t="s">
        <v>168</v>
      </c>
      <c r="AM48" s="216" t="s">
        <v>213</v>
      </c>
      <c r="AN48" s="216"/>
      <c r="AO48" s="217"/>
      <c r="AP48" s="215"/>
      <c r="AQ48" s="216"/>
      <c r="AR48" s="216"/>
      <c r="AS48" s="216" t="s">
        <v>213</v>
      </c>
      <c r="AT48" s="216" t="s">
        <v>168</v>
      </c>
      <c r="AU48" s="216"/>
      <c r="AV48" s="217"/>
      <c r="AW48" s="215"/>
      <c r="AX48" s="216"/>
      <c r="AY48" s="216"/>
      <c r="AZ48" s="697"/>
      <c r="BA48" s="651"/>
      <c r="BB48" s="650"/>
      <c r="BC48" s="651"/>
      <c r="BD48" s="652"/>
      <c r="BE48" s="653"/>
      <c r="BF48" s="653"/>
      <c r="BG48" s="653"/>
      <c r="BH48" s="654"/>
    </row>
    <row r="49" spans="2:60" ht="20.25" customHeight="1">
      <c r="B49" s="125">
        <f>B46+1</f>
        <v>10</v>
      </c>
      <c r="C49" s="670"/>
      <c r="D49" s="671"/>
      <c r="E49" s="672"/>
      <c r="F49" s="124" t="str">
        <f>C48</f>
        <v>介護従業者</v>
      </c>
      <c r="G49" s="126"/>
      <c r="H49" s="677"/>
      <c r="I49" s="682"/>
      <c r="J49" s="683"/>
      <c r="K49" s="683"/>
      <c r="L49" s="684"/>
      <c r="M49" s="691"/>
      <c r="N49" s="692"/>
      <c r="O49" s="693"/>
      <c r="P49" s="23" t="s">
        <v>73</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7.9999999999999982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7.9999999999999982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7.9999999999999982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7.9999999999999982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658">
        <f>IF($BC$3="４週",SUM(U49:AV49),IF($BC$3="暦月",SUM(U49:AY49),""))</f>
        <v>63.999999999999993</v>
      </c>
      <c r="BA49" s="659"/>
      <c r="BB49" s="660">
        <f>IF($BC$3="４週",AZ49/4,IF($BC$3="暦月",(AZ49/($BC$8/7)),""))</f>
        <v>15.999999999999998</v>
      </c>
      <c r="BC49" s="659"/>
      <c r="BD49" s="655"/>
      <c r="BE49" s="656"/>
      <c r="BF49" s="656"/>
      <c r="BG49" s="656"/>
      <c r="BH49" s="657"/>
    </row>
    <row r="50" spans="2:60" ht="20.25" customHeight="1">
      <c r="B50" s="127"/>
      <c r="C50" s="698"/>
      <c r="D50" s="699"/>
      <c r="E50" s="700"/>
      <c r="F50" s="170"/>
      <c r="G50" s="128" t="str">
        <f>C48</f>
        <v>介護従業者</v>
      </c>
      <c r="H50" s="701"/>
      <c r="I50" s="702"/>
      <c r="J50" s="703"/>
      <c r="K50" s="703"/>
      <c r="L50" s="704"/>
      <c r="M50" s="705"/>
      <c r="N50" s="706"/>
      <c r="O50" s="707"/>
      <c r="P50" s="41" t="s">
        <v>74</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661">
        <f>IF($BC$3="４週",SUM(U50:AV50),IF($BC$3="暦月",SUM(U50:AY50),""))</f>
        <v>0</v>
      </c>
      <c r="BA50" s="662"/>
      <c r="BB50" s="663">
        <f>IF($BC$3="４週",AZ50/4,IF($BC$3="暦月",(AZ50/($BC$8/7)),""))</f>
        <v>0</v>
      </c>
      <c r="BC50" s="662"/>
      <c r="BD50" s="664"/>
      <c r="BE50" s="665"/>
      <c r="BF50" s="665"/>
      <c r="BG50" s="665"/>
      <c r="BH50" s="666"/>
    </row>
    <row r="51" spans="2:60" ht="20.25" customHeight="1">
      <c r="B51" s="129"/>
      <c r="C51" s="667" t="s">
        <v>88</v>
      </c>
      <c r="D51" s="668"/>
      <c r="E51" s="669"/>
      <c r="F51" s="124"/>
      <c r="G51" s="126"/>
      <c r="H51" s="676" t="s">
        <v>131</v>
      </c>
      <c r="I51" s="679" t="s">
        <v>19</v>
      </c>
      <c r="J51" s="680"/>
      <c r="K51" s="680"/>
      <c r="L51" s="681"/>
      <c r="M51" s="688" t="s">
        <v>142</v>
      </c>
      <c r="N51" s="689"/>
      <c r="O51" s="690"/>
      <c r="P51" s="21" t="s">
        <v>18</v>
      </c>
      <c r="Q51" s="28"/>
      <c r="R51" s="28"/>
      <c r="S51" s="16"/>
      <c r="T51" s="58"/>
      <c r="U51" s="215"/>
      <c r="V51" s="216"/>
      <c r="W51" s="216"/>
      <c r="X51" s="216" t="s">
        <v>216</v>
      </c>
      <c r="Y51" s="216"/>
      <c r="Z51" s="216" t="s">
        <v>173</v>
      </c>
      <c r="AA51" s="217" t="s">
        <v>173</v>
      </c>
      <c r="AB51" s="215"/>
      <c r="AC51" s="216"/>
      <c r="AD51" s="216"/>
      <c r="AE51" s="216" t="s">
        <v>173</v>
      </c>
      <c r="AF51" s="216"/>
      <c r="AG51" s="216" t="s">
        <v>173</v>
      </c>
      <c r="AH51" s="217" t="s">
        <v>173</v>
      </c>
      <c r="AI51" s="215"/>
      <c r="AJ51" s="216"/>
      <c r="AK51" s="216"/>
      <c r="AL51" s="216" t="s">
        <v>173</v>
      </c>
      <c r="AM51" s="216"/>
      <c r="AN51" s="216" t="s">
        <v>216</v>
      </c>
      <c r="AO51" s="217" t="s">
        <v>173</v>
      </c>
      <c r="AP51" s="215"/>
      <c r="AQ51" s="216"/>
      <c r="AR51" s="216"/>
      <c r="AS51" s="216" t="s">
        <v>173</v>
      </c>
      <c r="AT51" s="216"/>
      <c r="AU51" s="216" t="s">
        <v>173</v>
      </c>
      <c r="AV51" s="217" t="s">
        <v>173</v>
      </c>
      <c r="AW51" s="215"/>
      <c r="AX51" s="216"/>
      <c r="AY51" s="216"/>
      <c r="AZ51" s="697"/>
      <c r="BA51" s="651"/>
      <c r="BB51" s="650"/>
      <c r="BC51" s="651"/>
      <c r="BD51" s="652"/>
      <c r="BE51" s="653"/>
      <c r="BF51" s="653"/>
      <c r="BG51" s="653"/>
      <c r="BH51" s="654"/>
    </row>
    <row r="52" spans="2:60" ht="20.25" customHeight="1">
      <c r="B52" s="125">
        <f>B49+1</f>
        <v>11</v>
      </c>
      <c r="C52" s="670"/>
      <c r="D52" s="671"/>
      <c r="E52" s="672"/>
      <c r="F52" s="124" t="str">
        <f>C51</f>
        <v>介護従業者</v>
      </c>
      <c r="G52" s="126"/>
      <c r="H52" s="677"/>
      <c r="I52" s="682"/>
      <c r="J52" s="683"/>
      <c r="K52" s="683"/>
      <c r="L52" s="684"/>
      <c r="M52" s="691"/>
      <c r="N52" s="692"/>
      <c r="O52" s="693"/>
      <c r="P52" s="23" t="s">
        <v>73</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f>IF(Z51="","",VLOOKUP(Z51,'【記載例】シフト記号表（勤務時間帯）'!$D$6:$X$47,21,FALSE))</f>
        <v>5.9999999999999982</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f>IF(AG51="","",VLOOKUP(AG51,'【記載例】シフト記号表（勤務時間帯）'!$D$6:$X$47,21,FALSE))</f>
        <v>5.9999999999999982</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f>IF(AN51="","",VLOOKUP(AN51,'【記載例】シフト記号表（勤務時間帯）'!$D$6:$X$47,21,FALSE))</f>
        <v>5.9999999999999982</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f>IF(AU51="","",VLOOKUP(AU51,'【記載例】シフト記号表（勤務時間帯）'!$D$6:$X$47,21,FALSE))</f>
        <v>5.9999999999999982</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658">
        <f>IF($BC$3="４週",SUM(U52:AV52),IF($BC$3="暦月",SUM(U52:AY52),""))</f>
        <v>71.999999999999986</v>
      </c>
      <c r="BA52" s="659"/>
      <c r="BB52" s="660">
        <f>IF($BC$3="４週",AZ52/4,IF($BC$3="暦月",(AZ52/($BC$8/7)),""))</f>
        <v>17.999999999999996</v>
      </c>
      <c r="BC52" s="659"/>
      <c r="BD52" s="655"/>
      <c r="BE52" s="656"/>
      <c r="BF52" s="656"/>
      <c r="BG52" s="656"/>
      <c r="BH52" s="657"/>
    </row>
    <row r="53" spans="2:60" ht="20.25" customHeight="1">
      <c r="B53" s="127"/>
      <c r="C53" s="698"/>
      <c r="D53" s="699"/>
      <c r="E53" s="700"/>
      <c r="F53" s="170"/>
      <c r="G53" s="128" t="str">
        <f>C51</f>
        <v>介護従業者</v>
      </c>
      <c r="H53" s="701"/>
      <c r="I53" s="702"/>
      <c r="J53" s="703"/>
      <c r="K53" s="703"/>
      <c r="L53" s="704"/>
      <c r="M53" s="705"/>
      <c r="N53" s="706"/>
      <c r="O53" s="707"/>
      <c r="P53" s="41" t="s">
        <v>74</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661">
        <f>IF($BC$3="４週",SUM(U53:AV53),IF($BC$3="暦月",SUM(U53:AY53),""))</f>
        <v>0</v>
      </c>
      <c r="BA53" s="662"/>
      <c r="BB53" s="663">
        <f>IF($BC$3="４週",AZ53/4,IF($BC$3="暦月",(AZ53/($BC$8/7)),""))</f>
        <v>0</v>
      </c>
      <c r="BC53" s="662"/>
      <c r="BD53" s="664"/>
      <c r="BE53" s="665"/>
      <c r="BF53" s="665"/>
      <c r="BG53" s="665"/>
      <c r="BH53" s="666"/>
    </row>
    <row r="54" spans="2:60" ht="20.25" customHeight="1">
      <c r="B54" s="129"/>
      <c r="C54" s="667" t="s">
        <v>88</v>
      </c>
      <c r="D54" s="668"/>
      <c r="E54" s="669"/>
      <c r="F54" s="124"/>
      <c r="G54" s="126"/>
      <c r="H54" s="676" t="s">
        <v>131</v>
      </c>
      <c r="I54" s="679" t="s">
        <v>115</v>
      </c>
      <c r="J54" s="680"/>
      <c r="K54" s="680"/>
      <c r="L54" s="681"/>
      <c r="M54" s="688" t="s">
        <v>143</v>
      </c>
      <c r="N54" s="689"/>
      <c r="O54" s="690"/>
      <c r="P54" s="21" t="s">
        <v>18</v>
      </c>
      <c r="Q54" s="28"/>
      <c r="R54" s="28"/>
      <c r="S54" s="16"/>
      <c r="T54" s="58"/>
      <c r="U54" s="215"/>
      <c r="V54" s="216" t="s">
        <v>168</v>
      </c>
      <c r="W54" s="216"/>
      <c r="X54" s="216"/>
      <c r="Y54" s="216" t="s">
        <v>213</v>
      </c>
      <c r="Z54" s="216"/>
      <c r="AA54" s="217"/>
      <c r="AB54" s="215"/>
      <c r="AC54" s="216" t="s">
        <v>168</v>
      </c>
      <c r="AD54" s="216"/>
      <c r="AE54" s="216"/>
      <c r="AF54" s="216" t="s">
        <v>213</v>
      </c>
      <c r="AG54" s="216"/>
      <c r="AH54" s="217"/>
      <c r="AI54" s="215"/>
      <c r="AJ54" s="216" t="s">
        <v>168</v>
      </c>
      <c r="AK54" s="216"/>
      <c r="AL54" s="216"/>
      <c r="AM54" s="216" t="s">
        <v>168</v>
      </c>
      <c r="AN54" s="216"/>
      <c r="AO54" s="217"/>
      <c r="AP54" s="215"/>
      <c r="AQ54" s="216" t="s">
        <v>213</v>
      </c>
      <c r="AR54" s="216"/>
      <c r="AS54" s="216"/>
      <c r="AT54" s="216" t="s">
        <v>213</v>
      </c>
      <c r="AU54" s="216"/>
      <c r="AV54" s="217"/>
      <c r="AW54" s="215"/>
      <c r="AX54" s="216"/>
      <c r="AY54" s="216"/>
      <c r="AZ54" s="697"/>
      <c r="BA54" s="651"/>
      <c r="BB54" s="650"/>
      <c r="BC54" s="651"/>
      <c r="BD54" s="652"/>
      <c r="BE54" s="653"/>
      <c r="BF54" s="653"/>
      <c r="BG54" s="653"/>
      <c r="BH54" s="654"/>
    </row>
    <row r="55" spans="2:60" ht="20.25" customHeight="1">
      <c r="B55" s="125">
        <f>B52+1</f>
        <v>12</v>
      </c>
      <c r="C55" s="670"/>
      <c r="D55" s="671"/>
      <c r="E55" s="672"/>
      <c r="F55" s="124" t="str">
        <f>C54</f>
        <v>介護従業者</v>
      </c>
      <c r="G55" s="126"/>
      <c r="H55" s="677"/>
      <c r="I55" s="682"/>
      <c r="J55" s="683"/>
      <c r="K55" s="683"/>
      <c r="L55" s="684"/>
      <c r="M55" s="691"/>
      <c r="N55" s="692"/>
      <c r="O55" s="693"/>
      <c r="P55" s="23" t="s">
        <v>73</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658">
        <f>IF($BC$3="４週",SUM(U55:AV55),IF($BC$3="暦月",SUM(U55:AY55),""))</f>
        <v>63.999999999999993</v>
      </c>
      <c r="BA55" s="659"/>
      <c r="BB55" s="660">
        <f>IF($BC$3="４週",AZ55/4,IF($BC$3="暦月",(AZ55/($BC$8/7)),""))</f>
        <v>15.999999999999998</v>
      </c>
      <c r="BC55" s="659"/>
      <c r="BD55" s="655"/>
      <c r="BE55" s="656"/>
      <c r="BF55" s="656"/>
      <c r="BG55" s="656"/>
      <c r="BH55" s="657"/>
    </row>
    <row r="56" spans="2:60" ht="20.25" customHeight="1">
      <c r="B56" s="127"/>
      <c r="C56" s="698"/>
      <c r="D56" s="699"/>
      <c r="E56" s="700"/>
      <c r="F56" s="170"/>
      <c r="G56" s="128" t="str">
        <f>C54</f>
        <v>介護従業者</v>
      </c>
      <c r="H56" s="701"/>
      <c r="I56" s="702"/>
      <c r="J56" s="703"/>
      <c r="K56" s="703"/>
      <c r="L56" s="704"/>
      <c r="M56" s="705"/>
      <c r="N56" s="706"/>
      <c r="O56" s="707"/>
      <c r="P56" s="41" t="s">
        <v>74</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661">
        <f>IF($BC$3="４週",SUM(U56:AV56),IF($BC$3="暦月",SUM(U56:AY56),""))</f>
        <v>0</v>
      </c>
      <c r="BA56" s="662"/>
      <c r="BB56" s="663">
        <f>IF($BC$3="４週",AZ56/4,IF($BC$3="暦月",(AZ56/($BC$8/7)),""))</f>
        <v>0</v>
      </c>
      <c r="BC56" s="662"/>
      <c r="BD56" s="664"/>
      <c r="BE56" s="665"/>
      <c r="BF56" s="665"/>
      <c r="BG56" s="665"/>
      <c r="BH56" s="666"/>
    </row>
    <row r="57" spans="2:60" ht="20.25" customHeight="1">
      <c r="B57" s="129"/>
      <c r="C57" s="667" t="s">
        <v>88</v>
      </c>
      <c r="D57" s="668"/>
      <c r="E57" s="669"/>
      <c r="F57" s="124"/>
      <c r="G57" s="126"/>
      <c r="H57" s="676" t="s">
        <v>131</v>
      </c>
      <c r="I57" s="679" t="s">
        <v>115</v>
      </c>
      <c r="J57" s="680"/>
      <c r="K57" s="680"/>
      <c r="L57" s="681"/>
      <c r="M57" s="688" t="s">
        <v>144</v>
      </c>
      <c r="N57" s="689"/>
      <c r="O57" s="690"/>
      <c r="P57" s="21" t="s">
        <v>18</v>
      </c>
      <c r="Q57" s="28"/>
      <c r="R57" s="28"/>
      <c r="S57" s="16"/>
      <c r="T57" s="58"/>
      <c r="U57" s="215" t="s">
        <v>217</v>
      </c>
      <c r="V57" s="216"/>
      <c r="W57" s="216" t="s">
        <v>217</v>
      </c>
      <c r="X57" s="216"/>
      <c r="Y57" s="216"/>
      <c r="Z57" s="216" t="s">
        <v>172</v>
      </c>
      <c r="AA57" s="217" t="s">
        <v>172</v>
      </c>
      <c r="AB57" s="215" t="s">
        <v>217</v>
      </c>
      <c r="AC57" s="216"/>
      <c r="AD57" s="216" t="s">
        <v>217</v>
      </c>
      <c r="AE57" s="216"/>
      <c r="AF57" s="216"/>
      <c r="AG57" s="216" t="s">
        <v>172</v>
      </c>
      <c r="AH57" s="217" t="s">
        <v>172</v>
      </c>
      <c r="AI57" s="215" t="s">
        <v>217</v>
      </c>
      <c r="AJ57" s="216"/>
      <c r="AK57" s="216" t="s">
        <v>217</v>
      </c>
      <c r="AL57" s="216"/>
      <c r="AM57" s="216"/>
      <c r="AN57" s="216" t="s">
        <v>172</v>
      </c>
      <c r="AO57" s="217" t="s">
        <v>172</v>
      </c>
      <c r="AP57" s="215" t="s">
        <v>217</v>
      </c>
      <c r="AQ57" s="216"/>
      <c r="AR57" s="216" t="s">
        <v>217</v>
      </c>
      <c r="AS57" s="216"/>
      <c r="AT57" s="216"/>
      <c r="AU57" s="216" t="s">
        <v>172</v>
      </c>
      <c r="AV57" s="217" t="s">
        <v>172</v>
      </c>
      <c r="AW57" s="215"/>
      <c r="AX57" s="216"/>
      <c r="AY57" s="216"/>
      <c r="AZ57" s="697"/>
      <c r="BA57" s="651"/>
      <c r="BB57" s="650"/>
      <c r="BC57" s="651"/>
      <c r="BD57" s="652"/>
      <c r="BE57" s="653"/>
      <c r="BF57" s="653"/>
      <c r="BG57" s="653"/>
      <c r="BH57" s="654"/>
    </row>
    <row r="58" spans="2:60" ht="20.25" customHeight="1">
      <c r="B58" s="125">
        <f>B55+1</f>
        <v>13</v>
      </c>
      <c r="C58" s="670"/>
      <c r="D58" s="671"/>
      <c r="E58" s="672"/>
      <c r="F58" s="124" t="str">
        <f>C57</f>
        <v>介護従業者</v>
      </c>
      <c r="G58" s="126"/>
      <c r="H58" s="677"/>
      <c r="I58" s="682"/>
      <c r="J58" s="683"/>
      <c r="K58" s="683"/>
      <c r="L58" s="684"/>
      <c r="M58" s="691"/>
      <c r="N58" s="692"/>
      <c r="O58" s="693"/>
      <c r="P58" s="23" t="s">
        <v>73</v>
      </c>
      <c r="Q58" s="24"/>
      <c r="R58" s="24"/>
      <c r="S58" s="19"/>
      <c r="T58" s="53"/>
      <c r="U58" s="209">
        <f>IF(U57="","",VLOOKUP(U57,'【記載例】シフト記号表（勤務時間帯）'!$D$6:$X$47,21,FALSE))</f>
        <v>6</v>
      </c>
      <c r="V58" s="210" t="str">
        <f>IF(V57="","",VLOOKUP(V57,'【記載例】シフト記号表（勤務時間帯）'!$D$6:$X$47,21,FALSE))</f>
        <v/>
      </c>
      <c r="W58" s="210">
        <f>IF(W57="","",VLOOKUP(W57,'【記載例】シフト記号表（勤務時間帯）'!$D$6:$X$47,21,FALSE))</f>
        <v>6</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f>IF(AA57="","",VLOOKUP(AA57,'【記載例】シフト記号表（勤務時間帯）'!$D$6:$X$47,21,FALSE))</f>
        <v>6</v>
      </c>
      <c r="AB58" s="209">
        <f>IF(AB57="","",VLOOKUP(AB57,'【記載例】シフト記号表（勤務時間帯）'!$D$6:$X$47,21,FALSE))</f>
        <v>6</v>
      </c>
      <c r="AC58" s="210" t="str">
        <f>IF(AC57="","",VLOOKUP(AC57,'【記載例】シフト記号表（勤務時間帯）'!$D$6:$X$47,21,FALSE))</f>
        <v/>
      </c>
      <c r="AD58" s="210">
        <f>IF(AD57="","",VLOOKUP(AD57,'【記載例】シフト記号表（勤務時間帯）'!$D$6:$X$47,21,FALSE))</f>
        <v>6</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f>IF(AH57="","",VLOOKUP(AH57,'【記載例】シフト記号表（勤務時間帯）'!$D$6:$X$47,21,FALSE))</f>
        <v>6</v>
      </c>
      <c r="AI58" s="209">
        <f>IF(AI57="","",VLOOKUP(AI57,'【記載例】シフト記号表（勤務時間帯）'!$D$6:$X$47,21,FALSE))</f>
        <v>6</v>
      </c>
      <c r="AJ58" s="210" t="str">
        <f>IF(AJ57="","",VLOOKUP(AJ57,'【記載例】シフト記号表（勤務時間帯）'!$D$6:$X$47,21,FALSE))</f>
        <v/>
      </c>
      <c r="AK58" s="210">
        <f>IF(AK57="","",VLOOKUP(AK57,'【記載例】シフト記号表（勤務時間帯）'!$D$6:$X$47,21,FALSE))</f>
        <v>6</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f>IF(AO57="","",VLOOKUP(AO57,'【記載例】シフト記号表（勤務時間帯）'!$D$6:$X$47,21,FALSE))</f>
        <v>6</v>
      </c>
      <c r="AP58" s="209">
        <f>IF(AP57="","",VLOOKUP(AP57,'【記載例】シフト記号表（勤務時間帯）'!$D$6:$X$47,21,FALSE))</f>
        <v>6</v>
      </c>
      <c r="AQ58" s="210" t="str">
        <f>IF(AQ57="","",VLOOKUP(AQ57,'【記載例】シフト記号表（勤務時間帯）'!$D$6:$X$47,21,FALSE))</f>
        <v/>
      </c>
      <c r="AR58" s="210">
        <f>IF(AR57="","",VLOOKUP(AR57,'【記載例】シフト記号表（勤務時間帯）'!$D$6:$X$47,21,FALSE))</f>
        <v>6</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f>IF(AV57="","",VLOOKUP(AV57,'【記載例】シフト記号表（勤務時間帯）'!$D$6:$X$47,21,FALSE))</f>
        <v>6</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658">
        <f>IF($BC$3="４週",SUM(U58:AV58),IF($BC$3="暦月",SUM(U58:AY58),""))</f>
        <v>96</v>
      </c>
      <c r="BA58" s="659"/>
      <c r="BB58" s="660">
        <f>IF($BC$3="４週",AZ58/4,IF($BC$3="暦月",(AZ58/($BC$8/7)),""))</f>
        <v>24</v>
      </c>
      <c r="BC58" s="659"/>
      <c r="BD58" s="655"/>
      <c r="BE58" s="656"/>
      <c r="BF58" s="656"/>
      <c r="BG58" s="656"/>
      <c r="BH58" s="657"/>
    </row>
    <row r="59" spans="2:60" ht="20.25" customHeight="1">
      <c r="B59" s="127"/>
      <c r="C59" s="698"/>
      <c r="D59" s="699"/>
      <c r="E59" s="700"/>
      <c r="F59" s="170"/>
      <c r="G59" s="128" t="str">
        <f>C57</f>
        <v>介護従業者</v>
      </c>
      <c r="H59" s="701"/>
      <c r="I59" s="702"/>
      <c r="J59" s="703"/>
      <c r="K59" s="703"/>
      <c r="L59" s="704"/>
      <c r="M59" s="705"/>
      <c r="N59" s="706"/>
      <c r="O59" s="707"/>
      <c r="P59" s="41" t="s">
        <v>74</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661">
        <f>IF($BC$3="４週",SUM(U59:AV59),IF($BC$3="暦月",SUM(U59:AY59),""))</f>
        <v>0</v>
      </c>
      <c r="BA59" s="662"/>
      <c r="BB59" s="663">
        <f>IF($BC$3="４週",AZ59/4,IF($BC$3="暦月",(AZ59/($BC$8/7)),""))</f>
        <v>0</v>
      </c>
      <c r="BC59" s="662"/>
      <c r="BD59" s="664"/>
      <c r="BE59" s="665"/>
      <c r="BF59" s="665"/>
      <c r="BG59" s="665"/>
      <c r="BH59" s="666"/>
    </row>
    <row r="60" spans="2:60" ht="20.25" customHeight="1">
      <c r="B60" s="129"/>
      <c r="C60" s="667" t="s">
        <v>88</v>
      </c>
      <c r="D60" s="668"/>
      <c r="E60" s="669"/>
      <c r="F60" s="124"/>
      <c r="G60" s="126"/>
      <c r="H60" s="676" t="s">
        <v>131</v>
      </c>
      <c r="I60" s="679" t="s">
        <v>115</v>
      </c>
      <c r="J60" s="680"/>
      <c r="K60" s="680"/>
      <c r="L60" s="681"/>
      <c r="M60" s="688" t="s">
        <v>145</v>
      </c>
      <c r="N60" s="689"/>
      <c r="O60" s="690"/>
      <c r="P60" s="21" t="s">
        <v>18</v>
      </c>
      <c r="Q60" s="28"/>
      <c r="R60" s="28"/>
      <c r="S60" s="16"/>
      <c r="T60" s="58"/>
      <c r="U60" s="215" t="s">
        <v>175</v>
      </c>
      <c r="V60" s="216" t="s">
        <v>175</v>
      </c>
      <c r="W60" s="216" t="s">
        <v>218</v>
      </c>
      <c r="X60" s="216"/>
      <c r="Y60" s="216"/>
      <c r="Z60" s="216"/>
      <c r="AA60" s="217" t="s">
        <v>175</v>
      </c>
      <c r="AB60" s="215" t="s">
        <v>218</v>
      </c>
      <c r="AC60" s="216" t="s">
        <v>175</v>
      </c>
      <c r="AD60" s="216" t="s">
        <v>175</v>
      </c>
      <c r="AE60" s="216"/>
      <c r="AF60" s="216"/>
      <c r="AG60" s="216"/>
      <c r="AH60" s="217" t="s">
        <v>218</v>
      </c>
      <c r="AI60" s="215" t="s">
        <v>175</v>
      </c>
      <c r="AJ60" s="216" t="s">
        <v>175</v>
      </c>
      <c r="AK60" s="216" t="s">
        <v>175</v>
      </c>
      <c r="AL60" s="216"/>
      <c r="AM60" s="216"/>
      <c r="AN60" s="216"/>
      <c r="AO60" s="217" t="s">
        <v>175</v>
      </c>
      <c r="AP60" s="215" t="s">
        <v>218</v>
      </c>
      <c r="AQ60" s="216" t="s">
        <v>175</v>
      </c>
      <c r="AR60" s="216" t="s">
        <v>175</v>
      </c>
      <c r="AS60" s="216"/>
      <c r="AT60" s="216"/>
      <c r="AU60" s="216"/>
      <c r="AV60" s="217" t="s">
        <v>175</v>
      </c>
      <c r="AW60" s="215"/>
      <c r="AX60" s="216"/>
      <c r="AY60" s="216"/>
      <c r="AZ60" s="697"/>
      <c r="BA60" s="651"/>
      <c r="BB60" s="650"/>
      <c r="BC60" s="651"/>
      <c r="BD60" s="652"/>
      <c r="BE60" s="653"/>
      <c r="BF60" s="653"/>
      <c r="BG60" s="653"/>
      <c r="BH60" s="654"/>
    </row>
    <row r="61" spans="2:60" ht="20.25" customHeight="1">
      <c r="B61" s="125">
        <f>B58+1</f>
        <v>14</v>
      </c>
      <c r="C61" s="670"/>
      <c r="D61" s="671"/>
      <c r="E61" s="672"/>
      <c r="F61" s="124" t="str">
        <f>C60</f>
        <v>介護従業者</v>
      </c>
      <c r="G61" s="126"/>
      <c r="H61" s="677"/>
      <c r="I61" s="682"/>
      <c r="J61" s="683"/>
      <c r="K61" s="683"/>
      <c r="L61" s="684"/>
      <c r="M61" s="691"/>
      <c r="N61" s="692"/>
      <c r="O61" s="693"/>
      <c r="P61" s="23" t="s">
        <v>73</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658">
        <f>IF($BC$3="４週",SUM(U61:AV61),IF($BC$3="暦月",SUM(U61:AY61),""))</f>
        <v>64.000000000000014</v>
      </c>
      <c r="BA61" s="659"/>
      <c r="BB61" s="660">
        <f>IF($BC$3="４週",AZ61/4,IF($BC$3="暦月",(AZ61/($BC$8/7)),""))</f>
        <v>16.000000000000004</v>
      </c>
      <c r="BC61" s="659"/>
      <c r="BD61" s="655"/>
      <c r="BE61" s="656"/>
      <c r="BF61" s="656"/>
      <c r="BG61" s="656"/>
      <c r="BH61" s="657"/>
    </row>
    <row r="62" spans="2:60" ht="20.25" customHeight="1">
      <c r="B62" s="127"/>
      <c r="C62" s="698"/>
      <c r="D62" s="699"/>
      <c r="E62" s="700"/>
      <c r="F62" s="170"/>
      <c r="G62" s="128" t="str">
        <f>C60</f>
        <v>介護従業者</v>
      </c>
      <c r="H62" s="701"/>
      <c r="I62" s="702"/>
      <c r="J62" s="703"/>
      <c r="K62" s="703"/>
      <c r="L62" s="704"/>
      <c r="M62" s="705"/>
      <c r="N62" s="706"/>
      <c r="O62" s="707"/>
      <c r="P62" s="41" t="s">
        <v>74</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661">
        <f>IF($BC$3="４週",SUM(U62:AV62),IF($BC$3="暦月",SUM(U62:AY62),""))</f>
        <v>0</v>
      </c>
      <c r="BA62" s="662"/>
      <c r="BB62" s="663">
        <f>IF($BC$3="４週",AZ62/4,IF($BC$3="暦月",(AZ62/($BC$8/7)),""))</f>
        <v>0</v>
      </c>
      <c r="BC62" s="662"/>
      <c r="BD62" s="664"/>
      <c r="BE62" s="665"/>
      <c r="BF62" s="665"/>
      <c r="BG62" s="665"/>
      <c r="BH62" s="666"/>
    </row>
    <row r="63" spans="2:60" ht="20.25" customHeight="1">
      <c r="B63" s="129"/>
      <c r="C63" s="667" t="s">
        <v>88</v>
      </c>
      <c r="D63" s="668"/>
      <c r="E63" s="669"/>
      <c r="F63" s="124"/>
      <c r="G63" s="126"/>
      <c r="H63" s="676" t="s">
        <v>131</v>
      </c>
      <c r="I63" s="679" t="s">
        <v>115</v>
      </c>
      <c r="J63" s="680"/>
      <c r="K63" s="680"/>
      <c r="L63" s="681"/>
      <c r="M63" s="688" t="s">
        <v>146</v>
      </c>
      <c r="N63" s="689"/>
      <c r="O63" s="690"/>
      <c r="P63" s="21" t="s">
        <v>18</v>
      </c>
      <c r="Q63" s="28"/>
      <c r="R63" s="28"/>
      <c r="S63" s="16"/>
      <c r="T63" s="58"/>
      <c r="U63" s="215" t="s">
        <v>219</v>
      </c>
      <c r="V63" s="216" t="s">
        <v>219</v>
      </c>
      <c r="W63" s="216" t="s">
        <v>174</v>
      </c>
      <c r="X63" s="216" t="s">
        <v>174</v>
      </c>
      <c r="Y63" s="216"/>
      <c r="Z63" s="216"/>
      <c r="AA63" s="217"/>
      <c r="AB63" s="215" t="s">
        <v>219</v>
      </c>
      <c r="AC63" s="216" t="s">
        <v>219</v>
      </c>
      <c r="AD63" s="216" t="s">
        <v>174</v>
      </c>
      <c r="AE63" s="216" t="s">
        <v>174</v>
      </c>
      <c r="AF63" s="216"/>
      <c r="AG63" s="216"/>
      <c r="AH63" s="217"/>
      <c r="AI63" s="215" t="s">
        <v>219</v>
      </c>
      <c r="AJ63" s="216" t="s">
        <v>174</v>
      </c>
      <c r="AK63" s="216" t="s">
        <v>174</v>
      </c>
      <c r="AL63" s="216" t="s">
        <v>219</v>
      </c>
      <c r="AM63" s="216"/>
      <c r="AN63" s="216"/>
      <c r="AO63" s="217"/>
      <c r="AP63" s="215" t="s">
        <v>219</v>
      </c>
      <c r="AQ63" s="216" t="s">
        <v>174</v>
      </c>
      <c r="AR63" s="216" t="s">
        <v>174</v>
      </c>
      <c r="AS63" s="216" t="s">
        <v>174</v>
      </c>
      <c r="AT63" s="216"/>
      <c r="AU63" s="216"/>
      <c r="AV63" s="217"/>
      <c r="AW63" s="215"/>
      <c r="AX63" s="216"/>
      <c r="AY63" s="216"/>
      <c r="AZ63" s="697"/>
      <c r="BA63" s="651"/>
      <c r="BB63" s="650"/>
      <c r="BC63" s="651"/>
      <c r="BD63" s="652"/>
      <c r="BE63" s="653"/>
      <c r="BF63" s="653"/>
      <c r="BG63" s="653"/>
      <c r="BH63" s="654"/>
    </row>
    <row r="64" spans="2:60" ht="20.25" customHeight="1">
      <c r="B64" s="125">
        <f>B61+1</f>
        <v>15</v>
      </c>
      <c r="C64" s="670"/>
      <c r="D64" s="671"/>
      <c r="E64" s="672"/>
      <c r="F64" s="124" t="str">
        <f>C63</f>
        <v>介護従業者</v>
      </c>
      <c r="G64" s="126"/>
      <c r="H64" s="677"/>
      <c r="I64" s="682"/>
      <c r="J64" s="683"/>
      <c r="K64" s="683"/>
      <c r="L64" s="684"/>
      <c r="M64" s="691"/>
      <c r="N64" s="692"/>
      <c r="O64" s="693"/>
      <c r="P64" s="23" t="s">
        <v>73</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f>IF(X63="","",VLOOKUP(X63,'【記載例】シフト記号表（勤務時間帯）'!$D$6:$X$47,21,FALSE))</f>
        <v>2.4999999999999991</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f>IF(AE63="","",VLOOKUP(AE63,'【記載例】シフト記号表（勤務時間帯）'!$D$6:$X$47,21,FALSE))</f>
        <v>2.4999999999999991</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f>IF(AL63="","",VLOOKUP(AL63,'【記載例】シフト記号表（勤務時間帯）'!$D$6:$X$47,21,FALSE))</f>
        <v>2.4999999999999991</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f>IF(AS63="","",VLOOKUP(AS63,'【記載例】シフト記号表（勤務時間帯）'!$D$6:$X$47,21,FALSE))</f>
        <v>2.4999999999999991</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658">
        <f>IF($BC$3="４週",SUM(U64:AV64),IF($BC$3="暦月",SUM(U64:AY64),""))</f>
        <v>39.999999999999993</v>
      </c>
      <c r="BA64" s="659"/>
      <c r="BB64" s="660">
        <f>IF($BC$3="４週",AZ64/4,IF($BC$3="暦月",(AZ64/($BC$8/7)),""))</f>
        <v>9.9999999999999982</v>
      </c>
      <c r="BC64" s="659"/>
      <c r="BD64" s="655"/>
      <c r="BE64" s="656"/>
      <c r="BF64" s="656"/>
      <c r="BG64" s="656"/>
      <c r="BH64" s="657"/>
    </row>
    <row r="65" spans="2:60" ht="20.25" customHeight="1">
      <c r="B65" s="127"/>
      <c r="C65" s="698"/>
      <c r="D65" s="699"/>
      <c r="E65" s="700"/>
      <c r="F65" s="170"/>
      <c r="G65" s="128" t="str">
        <f>C63</f>
        <v>介護従業者</v>
      </c>
      <c r="H65" s="701"/>
      <c r="I65" s="702"/>
      <c r="J65" s="703"/>
      <c r="K65" s="703"/>
      <c r="L65" s="704"/>
      <c r="M65" s="705"/>
      <c r="N65" s="706"/>
      <c r="O65" s="707"/>
      <c r="P65" s="41" t="s">
        <v>74</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661">
        <f>IF($BC$3="４週",SUM(U65:AV65),IF($BC$3="暦月",SUM(U65:AY65),""))</f>
        <v>0</v>
      </c>
      <c r="BA65" s="662"/>
      <c r="BB65" s="663">
        <f>IF($BC$3="４週",AZ65/4,IF($BC$3="暦月",(AZ65/($BC$8/7)),""))</f>
        <v>0</v>
      </c>
      <c r="BC65" s="662"/>
      <c r="BD65" s="664"/>
      <c r="BE65" s="665"/>
      <c r="BF65" s="665"/>
      <c r="BG65" s="665"/>
      <c r="BH65" s="666"/>
    </row>
    <row r="66" spans="2:60" ht="20.25" customHeight="1">
      <c r="B66" s="129"/>
      <c r="C66" s="667" t="s">
        <v>88</v>
      </c>
      <c r="D66" s="668"/>
      <c r="E66" s="669"/>
      <c r="F66" s="124"/>
      <c r="G66" s="126"/>
      <c r="H66" s="676" t="s">
        <v>131</v>
      </c>
      <c r="I66" s="679" t="s">
        <v>115</v>
      </c>
      <c r="J66" s="680"/>
      <c r="K66" s="680"/>
      <c r="L66" s="681"/>
      <c r="M66" s="688" t="s">
        <v>147</v>
      </c>
      <c r="N66" s="689"/>
      <c r="O66" s="690"/>
      <c r="P66" s="44" t="s">
        <v>18</v>
      </c>
      <c r="Q66" s="45"/>
      <c r="R66" s="45"/>
      <c r="S66" s="46"/>
      <c r="T66" s="60"/>
      <c r="U66" s="215" t="s">
        <v>180</v>
      </c>
      <c r="V66" s="216"/>
      <c r="W66" s="216" t="s">
        <v>180</v>
      </c>
      <c r="X66" s="216"/>
      <c r="Y66" s="216"/>
      <c r="Z66" s="216" t="s">
        <v>180</v>
      </c>
      <c r="AA66" s="217"/>
      <c r="AB66" s="215" t="s">
        <v>180</v>
      </c>
      <c r="AC66" s="216"/>
      <c r="AD66" s="216" t="s">
        <v>214</v>
      </c>
      <c r="AE66" s="216"/>
      <c r="AF66" s="216"/>
      <c r="AG66" s="216" t="s">
        <v>180</v>
      </c>
      <c r="AH66" s="217"/>
      <c r="AI66" s="215" t="s">
        <v>180</v>
      </c>
      <c r="AJ66" s="216"/>
      <c r="AK66" s="216" t="s">
        <v>214</v>
      </c>
      <c r="AL66" s="216"/>
      <c r="AM66" s="216"/>
      <c r="AN66" s="216" t="s">
        <v>180</v>
      </c>
      <c r="AO66" s="217"/>
      <c r="AP66" s="215" t="s">
        <v>180</v>
      </c>
      <c r="AQ66" s="216"/>
      <c r="AR66" s="216" t="s">
        <v>180</v>
      </c>
      <c r="AS66" s="216"/>
      <c r="AT66" s="216"/>
      <c r="AU66" s="216" t="s">
        <v>180</v>
      </c>
      <c r="AV66" s="217"/>
      <c r="AW66" s="215"/>
      <c r="AX66" s="216"/>
      <c r="AY66" s="216"/>
      <c r="AZ66" s="697"/>
      <c r="BA66" s="651"/>
      <c r="BB66" s="650"/>
      <c r="BC66" s="651"/>
      <c r="BD66" s="652"/>
      <c r="BE66" s="653"/>
      <c r="BF66" s="653"/>
      <c r="BG66" s="653"/>
      <c r="BH66" s="654"/>
    </row>
    <row r="67" spans="2:60" ht="20.25" customHeight="1">
      <c r="B67" s="125">
        <f>B64+1</f>
        <v>16</v>
      </c>
      <c r="C67" s="670"/>
      <c r="D67" s="671"/>
      <c r="E67" s="672"/>
      <c r="F67" s="124" t="str">
        <f>C66</f>
        <v>介護従業者</v>
      </c>
      <c r="G67" s="126"/>
      <c r="H67" s="677"/>
      <c r="I67" s="682"/>
      <c r="J67" s="683"/>
      <c r="K67" s="683"/>
      <c r="L67" s="684"/>
      <c r="M67" s="691"/>
      <c r="N67" s="692"/>
      <c r="O67" s="693"/>
      <c r="P67" s="23" t="s">
        <v>73</v>
      </c>
      <c r="Q67" s="24"/>
      <c r="R67" s="24"/>
      <c r="S67" s="19"/>
      <c r="T67" s="53"/>
      <c r="U67" s="209">
        <f>IF(U66="","",VLOOKUP(U66,'【記載例】シフト記号表（勤務時間帯）'!$D$6:$X$47,21,FALSE))</f>
        <v>6</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f>IF(AB66="","",VLOOKUP(AB66,'【記載例】シフト記号表（勤務時間帯）'!$D$6:$X$47,21,FALSE))</f>
        <v>6</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f>IF(AI66="","",VLOOKUP(AI66,'【記載例】シフト記号表（勤務時間帯）'!$D$6:$X$47,21,FALSE))</f>
        <v>6</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f>IF(AP66="","",VLOOKUP(AP66,'【記載例】シフト記号表（勤務時間帯）'!$D$6:$X$47,21,FALSE))</f>
        <v>6</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658">
        <f>IF($BC$3="４週",SUM(U67:AV67),IF($BC$3="暦月",SUM(U67:AY67),""))</f>
        <v>72</v>
      </c>
      <c r="BA67" s="659"/>
      <c r="BB67" s="660">
        <f>IF($BC$3="４週",AZ67/4,IF($BC$3="暦月",(AZ67/($BC$8/7)),""))</f>
        <v>18</v>
      </c>
      <c r="BC67" s="659"/>
      <c r="BD67" s="655"/>
      <c r="BE67" s="656"/>
      <c r="BF67" s="656"/>
      <c r="BG67" s="656"/>
      <c r="BH67" s="657"/>
    </row>
    <row r="68" spans="2:60" ht="20.25" customHeight="1" thickBot="1">
      <c r="B68" s="125"/>
      <c r="C68" s="673"/>
      <c r="D68" s="674"/>
      <c r="E68" s="675"/>
      <c r="F68" s="172"/>
      <c r="G68" s="131" t="str">
        <f>C66</f>
        <v>介護従業者</v>
      </c>
      <c r="H68" s="678"/>
      <c r="I68" s="685"/>
      <c r="J68" s="686"/>
      <c r="K68" s="686"/>
      <c r="L68" s="687"/>
      <c r="M68" s="694"/>
      <c r="N68" s="695"/>
      <c r="O68" s="696"/>
      <c r="P68" s="61" t="s">
        <v>74</v>
      </c>
      <c r="Q68" s="30"/>
      <c r="R68" s="30"/>
      <c r="S68" s="62"/>
      <c r="T68" s="63"/>
      <c r="U68" s="212" t="str">
        <f>IF(U66="","",VLOOKUP(U66,'【記載例】シフト記号表（勤務時間帯）'!$D$6:$Z$47,23,FALSE))</f>
        <v>-</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661">
        <f>IF($BC$3="４週",SUM(U68:AV68),IF($BC$3="暦月",SUM(U68:AY68),""))</f>
        <v>0</v>
      </c>
      <c r="BA68" s="662"/>
      <c r="BB68" s="663">
        <f>IF($BC$3="４週",AZ68/4,IF($BC$3="暦月",(AZ68/($BC$8/7)),""))</f>
        <v>0</v>
      </c>
      <c r="BC68" s="662"/>
      <c r="BD68" s="655"/>
      <c r="BE68" s="656"/>
      <c r="BF68" s="656"/>
      <c r="BG68" s="656"/>
      <c r="BH68" s="657"/>
    </row>
    <row r="69" spans="2:60" ht="20.25" customHeight="1">
      <c r="B69" s="622" t="s">
        <v>230</v>
      </c>
      <c r="C69" s="623"/>
      <c r="D69" s="623"/>
      <c r="E69" s="623"/>
      <c r="F69" s="623"/>
      <c r="G69" s="623"/>
      <c r="H69" s="623"/>
      <c r="I69" s="623"/>
      <c r="J69" s="623"/>
      <c r="K69" s="623"/>
      <c r="L69" s="623"/>
      <c r="M69" s="623"/>
      <c r="N69" s="623"/>
      <c r="O69" s="623"/>
      <c r="P69" s="623"/>
      <c r="Q69" s="623"/>
      <c r="R69" s="623"/>
      <c r="S69" s="623"/>
      <c r="T69" s="624"/>
      <c r="U69" s="218">
        <v>10</v>
      </c>
      <c r="V69" s="219">
        <v>11</v>
      </c>
      <c r="W69" s="219">
        <v>12</v>
      </c>
      <c r="X69" s="219">
        <v>13</v>
      </c>
      <c r="Y69" s="219">
        <v>14</v>
      </c>
      <c r="Z69" s="219">
        <v>15</v>
      </c>
      <c r="AA69" s="220">
        <v>16</v>
      </c>
      <c r="AB69" s="221">
        <v>10</v>
      </c>
      <c r="AC69" s="219">
        <v>11</v>
      </c>
      <c r="AD69" s="219">
        <v>12</v>
      </c>
      <c r="AE69" s="219">
        <v>13</v>
      </c>
      <c r="AF69" s="219">
        <v>14</v>
      </c>
      <c r="AG69" s="219">
        <v>15</v>
      </c>
      <c r="AH69" s="220">
        <v>16</v>
      </c>
      <c r="AI69" s="221">
        <v>10</v>
      </c>
      <c r="AJ69" s="219">
        <v>11</v>
      </c>
      <c r="AK69" s="219">
        <v>12</v>
      </c>
      <c r="AL69" s="219">
        <v>13</v>
      </c>
      <c r="AM69" s="219">
        <v>14</v>
      </c>
      <c r="AN69" s="219">
        <v>15</v>
      </c>
      <c r="AO69" s="220">
        <v>16</v>
      </c>
      <c r="AP69" s="221">
        <v>10</v>
      </c>
      <c r="AQ69" s="219">
        <v>11</v>
      </c>
      <c r="AR69" s="219">
        <v>12</v>
      </c>
      <c r="AS69" s="219">
        <v>13</v>
      </c>
      <c r="AT69" s="219">
        <v>14</v>
      </c>
      <c r="AU69" s="219">
        <v>15</v>
      </c>
      <c r="AV69" s="220">
        <v>16</v>
      </c>
      <c r="AW69" s="221"/>
      <c r="AX69" s="219"/>
      <c r="AY69" s="222"/>
      <c r="AZ69" s="625"/>
      <c r="BA69" s="626"/>
      <c r="BB69" s="631"/>
      <c r="BC69" s="632"/>
      <c r="BD69" s="632"/>
      <c r="BE69" s="632"/>
      <c r="BF69" s="632"/>
      <c r="BG69" s="632"/>
      <c r="BH69" s="633"/>
    </row>
    <row r="70" spans="2:60" ht="20.25" customHeight="1">
      <c r="B70" s="640" t="s">
        <v>231</v>
      </c>
      <c r="C70" s="641"/>
      <c r="D70" s="641"/>
      <c r="E70" s="641"/>
      <c r="F70" s="641"/>
      <c r="G70" s="641"/>
      <c r="H70" s="641"/>
      <c r="I70" s="641"/>
      <c r="J70" s="641"/>
      <c r="K70" s="641"/>
      <c r="L70" s="641"/>
      <c r="M70" s="641"/>
      <c r="N70" s="641"/>
      <c r="O70" s="641"/>
      <c r="P70" s="641"/>
      <c r="Q70" s="641"/>
      <c r="R70" s="641"/>
      <c r="S70" s="641"/>
      <c r="T70" s="642"/>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627"/>
      <c r="BA70" s="628"/>
      <c r="BB70" s="634"/>
      <c r="BC70" s="635"/>
      <c r="BD70" s="635"/>
      <c r="BE70" s="635"/>
      <c r="BF70" s="635"/>
      <c r="BG70" s="635"/>
      <c r="BH70" s="636"/>
    </row>
    <row r="71" spans="2:60" ht="20.25" customHeight="1">
      <c r="B71" s="640" t="s">
        <v>232</v>
      </c>
      <c r="C71" s="641"/>
      <c r="D71" s="641"/>
      <c r="E71" s="641"/>
      <c r="F71" s="641"/>
      <c r="G71" s="641"/>
      <c r="H71" s="641"/>
      <c r="I71" s="641"/>
      <c r="J71" s="641"/>
      <c r="K71" s="641"/>
      <c r="L71" s="641"/>
      <c r="M71" s="641"/>
      <c r="N71" s="641"/>
      <c r="O71" s="641"/>
      <c r="P71" s="641"/>
      <c r="Q71" s="641"/>
      <c r="R71" s="641"/>
      <c r="S71" s="641"/>
      <c r="T71" s="642"/>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627"/>
      <c r="BA71" s="628"/>
      <c r="BB71" s="634"/>
      <c r="BC71" s="635"/>
      <c r="BD71" s="635"/>
      <c r="BE71" s="635"/>
      <c r="BF71" s="635"/>
      <c r="BG71" s="635"/>
      <c r="BH71" s="636"/>
    </row>
    <row r="72" spans="2:60" ht="20.25" customHeight="1">
      <c r="B72" s="640" t="s">
        <v>233</v>
      </c>
      <c r="C72" s="641"/>
      <c r="D72" s="641"/>
      <c r="E72" s="641"/>
      <c r="F72" s="641"/>
      <c r="G72" s="641"/>
      <c r="H72" s="641"/>
      <c r="I72" s="641"/>
      <c r="J72" s="641"/>
      <c r="K72" s="641"/>
      <c r="L72" s="641"/>
      <c r="M72" s="641"/>
      <c r="N72" s="641"/>
      <c r="O72" s="641"/>
      <c r="P72" s="641"/>
      <c r="Q72" s="641"/>
      <c r="R72" s="641"/>
      <c r="S72" s="641"/>
      <c r="T72" s="642"/>
      <c r="U72" s="223">
        <v>4</v>
      </c>
      <c r="V72" s="224">
        <v>4</v>
      </c>
      <c r="W72" s="224">
        <v>4</v>
      </c>
      <c r="X72" s="224">
        <v>4</v>
      </c>
      <c r="Y72" s="224">
        <v>4</v>
      </c>
      <c r="Z72" s="224">
        <v>4</v>
      </c>
      <c r="AA72" s="228">
        <v>4</v>
      </c>
      <c r="AB72" s="229">
        <v>4</v>
      </c>
      <c r="AC72" s="224">
        <v>4</v>
      </c>
      <c r="AD72" s="224">
        <v>4</v>
      </c>
      <c r="AE72" s="224">
        <v>4</v>
      </c>
      <c r="AF72" s="224">
        <v>4</v>
      </c>
      <c r="AG72" s="224">
        <v>4</v>
      </c>
      <c r="AH72" s="228">
        <v>4</v>
      </c>
      <c r="AI72" s="229">
        <v>4</v>
      </c>
      <c r="AJ72" s="224">
        <v>4</v>
      </c>
      <c r="AK72" s="224">
        <v>4</v>
      </c>
      <c r="AL72" s="224">
        <v>4</v>
      </c>
      <c r="AM72" s="224">
        <v>4</v>
      </c>
      <c r="AN72" s="224">
        <v>4</v>
      </c>
      <c r="AO72" s="228">
        <v>4</v>
      </c>
      <c r="AP72" s="229">
        <v>4</v>
      </c>
      <c r="AQ72" s="224">
        <v>4</v>
      </c>
      <c r="AR72" s="224">
        <v>4</v>
      </c>
      <c r="AS72" s="224">
        <v>4</v>
      </c>
      <c r="AT72" s="224">
        <v>4</v>
      </c>
      <c r="AU72" s="224">
        <v>4</v>
      </c>
      <c r="AV72" s="228">
        <v>4</v>
      </c>
      <c r="AW72" s="229"/>
      <c r="AX72" s="224"/>
      <c r="AY72" s="227"/>
      <c r="AZ72" s="629"/>
      <c r="BA72" s="630"/>
      <c r="BB72" s="634"/>
      <c r="BC72" s="635"/>
      <c r="BD72" s="635"/>
      <c r="BE72" s="635"/>
      <c r="BF72" s="635"/>
      <c r="BG72" s="635"/>
      <c r="BH72" s="636"/>
    </row>
    <row r="73" spans="2:60" ht="20.25" customHeight="1">
      <c r="B73" s="640" t="s">
        <v>234</v>
      </c>
      <c r="C73" s="641"/>
      <c r="D73" s="641"/>
      <c r="E73" s="641"/>
      <c r="F73" s="641"/>
      <c r="G73" s="641"/>
      <c r="H73" s="641"/>
      <c r="I73" s="641"/>
      <c r="J73" s="641"/>
      <c r="K73" s="641"/>
      <c r="L73" s="641"/>
      <c r="M73" s="641"/>
      <c r="N73" s="641"/>
      <c r="O73" s="641"/>
      <c r="P73" s="641"/>
      <c r="Q73" s="641"/>
      <c r="R73" s="641"/>
      <c r="S73" s="641"/>
      <c r="T73" s="642"/>
      <c r="U73" s="230">
        <f t="shared" ref="U73:AY73" si="1">IF(SUMIF($F$21:$F$68,"介護従業者",U21:U68)=0,"",SUMIF($F$21:$F$68,"介護従業者",U21:U68))</f>
        <v>48.5</v>
      </c>
      <c r="V73" s="231">
        <f t="shared" si="1"/>
        <v>44.499999999999993</v>
      </c>
      <c r="W73" s="231">
        <f t="shared" si="1"/>
        <v>48.5</v>
      </c>
      <c r="X73" s="231">
        <f t="shared" si="1"/>
        <v>46.499999999999993</v>
      </c>
      <c r="Y73" s="231">
        <f t="shared" si="1"/>
        <v>46</v>
      </c>
      <c r="Z73" s="231">
        <f t="shared" si="1"/>
        <v>48</v>
      </c>
      <c r="AA73" s="232">
        <f t="shared" si="1"/>
        <v>46</v>
      </c>
      <c r="AB73" s="230">
        <f t="shared" si="1"/>
        <v>48.5</v>
      </c>
      <c r="AC73" s="231">
        <f t="shared" si="1"/>
        <v>44.5</v>
      </c>
      <c r="AD73" s="231">
        <f t="shared" si="1"/>
        <v>48.5</v>
      </c>
      <c r="AE73" s="231">
        <f t="shared" si="1"/>
        <v>46.5</v>
      </c>
      <c r="AF73" s="231">
        <f t="shared" si="1"/>
        <v>46</v>
      </c>
      <c r="AG73" s="231">
        <f t="shared" si="1"/>
        <v>48</v>
      </c>
      <c r="AH73" s="232">
        <f t="shared" si="1"/>
        <v>46</v>
      </c>
      <c r="AI73" s="230">
        <f t="shared" si="1"/>
        <v>48.5</v>
      </c>
      <c r="AJ73" s="231">
        <f t="shared" si="1"/>
        <v>44.5</v>
      </c>
      <c r="AK73" s="231">
        <f t="shared" si="1"/>
        <v>48.5</v>
      </c>
      <c r="AL73" s="231">
        <f t="shared" si="1"/>
        <v>46.5</v>
      </c>
      <c r="AM73" s="231">
        <f t="shared" si="1"/>
        <v>46</v>
      </c>
      <c r="AN73" s="231">
        <f t="shared" si="1"/>
        <v>48</v>
      </c>
      <c r="AO73" s="232">
        <f t="shared" si="1"/>
        <v>46</v>
      </c>
      <c r="AP73" s="230">
        <f t="shared" si="1"/>
        <v>48.5</v>
      </c>
      <c r="AQ73" s="231">
        <f t="shared" si="1"/>
        <v>44.5</v>
      </c>
      <c r="AR73" s="231">
        <f t="shared" si="1"/>
        <v>48.5</v>
      </c>
      <c r="AS73" s="231">
        <f t="shared" si="1"/>
        <v>46.5</v>
      </c>
      <c r="AT73" s="231">
        <f t="shared" si="1"/>
        <v>46</v>
      </c>
      <c r="AU73" s="231">
        <f t="shared" si="1"/>
        <v>48</v>
      </c>
      <c r="AV73" s="232">
        <f t="shared" si="1"/>
        <v>45.999999999999993</v>
      </c>
      <c r="AW73" s="230" t="str">
        <f t="shared" si="1"/>
        <v/>
      </c>
      <c r="AX73" s="231" t="str">
        <f t="shared" si="1"/>
        <v/>
      </c>
      <c r="AY73" s="231" t="str">
        <f t="shared" si="1"/>
        <v/>
      </c>
      <c r="AZ73" s="643">
        <f>IF($BC$3="４週",SUM(U73:AV73),IF($BC$3="暦月",SUM(U73:AY73),""))</f>
        <v>1312</v>
      </c>
      <c r="BA73" s="644"/>
      <c r="BB73" s="634"/>
      <c r="BC73" s="635"/>
      <c r="BD73" s="635"/>
      <c r="BE73" s="635"/>
      <c r="BF73" s="635"/>
      <c r="BG73" s="635"/>
      <c r="BH73" s="636"/>
    </row>
    <row r="74" spans="2:60" ht="20.25" customHeight="1" thickBot="1">
      <c r="B74" s="645" t="s">
        <v>235</v>
      </c>
      <c r="C74" s="646"/>
      <c r="D74" s="646"/>
      <c r="E74" s="646"/>
      <c r="F74" s="646"/>
      <c r="G74" s="646"/>
      <c r="H74" s="646"/>
      <c r="I74" s="646"/>
      <c r="J74" s="646"/>
      <c r="K74" s="646"/>
      <c r="L74" s="646"/>
      <c r="M74" s="646"/>
      <c r="N74" s="646"/>
      <c r="O74" s="646"/>
      <c r="P74" s="646"/>
      <c r="Q74" s="646"/>
      <c r="R74" s="646"/>
      <c r="S74" s="646"/>
      <c r="T74" s="647"/>
      <c r="U74" s="233">
        <f t="shared" ref="U74:AY74" si="2">IF(SUMIF($G$21:$G$68,"介護従業者",U21:U68)=0,"",SUMIF($G$21:$G$68,"介護従業者",U21:U68))</f>
        <v>10</v>
      </c>
      <c r="V74" s="234">
        <f t="shared" si="2"/>
        <v>10</v>
      </c>
      <c r="W74" s="234">
        <f t="shared" si="2"/>
        <v>10</v>
      </c>
      <c r="X74" s="234">
        <f t="shared" si="2"/>
        <v>10</v>
      </c>
      <c r="Y74" s="234">
        <f t="shared" si="2"/>
        <v>10</v>
      </c>
      <c r="Z74" s="234">
        <f t="shared" si="2"/>
        <v>10</v>
      </c>
      <c r="AA74" s="235">
        <f t="shared" si="2"/>
        <v>10</v>
      </c>
      <c r="AB74" s="236">
        <f t="shared" si="2"/>
        <v>10</v>
      </c>
      <c r="AC74" s="234">
        <f t="shared" si="2"/>
        <v>10</v>
      </c>
      <c r="AD74" s="234">
        <f t="shared" si="2"/>
        <v>10</v>
      </c>
      <c r="AE74" s="234">
        <f t="shared" si="2"/>
        <v>10</v>
      </c>
      <c r="AF74" s="234">
        <f t="shared" si="2"/>
        <v>10</v>
      </c>
      <c r="AG74" s="234">
        <f t="shared" si="2"/>
        <v>10</v>
      </c>
      <c r="AH74" s="235">
        <f t="shared" si="2"/>
        <v>10</v>
      </c>
      <c r="AI74" s="236">
        <f t="shared" si="2"/>
        <v>10</v>
      </c>
      <c r="AJ74" s="234">
        <f t="shared" si="2"/>
        <v>10</v>
      </c>
      <c r="AK74" s="234">
        <f t="shared" si="2"/>
        <v>10</v>
      </c>
      <c r="AL74" s="234">
        <f t="shared" si="2"/>
        <v>10</v>
      </c>
      <c r="AM74" s="234">
        <f t="shared" si="2"/>
        <v>10</v>
      </c>
      <c r="AN74" s="234">
        <f t="shared" si="2"/>
        <v>10</v>
      </c>
      <c r="AO74" s="235">
        <f t="shared" si="2"/>
        <v>10</v>
      </c>
      <c r="AP74" s="236">
        <f t="shared" si="2"/>
        <v>10</v>
      </c>
      <c r="AQ74" s="234">
        <f t="shared" si="2"/>
        <v>10</v>
      </c>
      <c r="AR74" s="234">
        <f t="shared" si="2"/>
        <v>10</v>
      </c>
      <c r="AS74" s="234">
        <f t="shared" si="2"/>
        <v>10</v>
      </c>
      <c r="AT74" s="234">
        <f t="shared" si="2"/>
        <v>10</v>
      </c>
      <c r="AU74" s="234">
        <f t="shared" si="2"/>
        <v>10</v>
      </c>
      <c r="AV74" s="235">
        <f t="shared" si="2"/>
        <v>10</v>
      </c>
      <c r="AW74" s="236" t="str">
        <f t="shared" si="2"/>
        <v/>
      </c>
      <c r="AX74" s="234" t="str">
        <f t="shared" si="2"/>
        <v/>
      </c>
      <c r="AY74" s="237" t="str">
        <f t="shared" si="2"/>
        <v/>
      </c>
      <c r="AZ74" s="648">
        <f>IF($BC$3="４週",SUM(U74:AV74),IF($BC$3="暦月",SUM(U74:AY74),""))</f>
        <v>280</v>
      </c>
      <c r="BA74" s="649"/>
      <c r="BB74" s="637"/>
      <c r="BC74" s="638"/>
      <c r="BD74" s="638"/>
      <c r="BE74" s="638"/>
      <c r="BF74" s="638"/>
      <c r="BG74" s="638"/>
      <c r="BH74" s="639"/>
    </row>
    <row r="75" spans="2:60" s="47" customFormat="1" ht="20.25" customHeight="1">
      <c r="C75" s="48"/>
      <c r="D75" s="48"/>
      <c r="E75" s="48"/>
      <c r="F75" s="48"/>
      <c r="G75" s="48"/>
      <c r="R75" s="50"/>
      <c r="BH75" s="4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c r="A131" s="11"/>
      <c r="B131" s="11"/>
      <c r="C131" s="14"/>
      <c r="D131" s="14"/>
      <c r="E131" s="14"/>
      <c r="F131" s="14"/>
      <c r="G131" s="14"/>
      <c r="H131" s="14"/>
      <c r="I131" s="12"/>
      <c r="J131" s="12"/>
      <c r="K131" s="11"/>
      <c r="L131" s="11"/>
      <c r="M131" s="11"/>
      <c r="N131" s="11"/>
      <c r="O131" s="11"/>
      <c r="P131" s="11"/>
    </row>
    <row r="132" spans="1:57">
      <c r="A132" s="11"/>
      <c r="B132" s="11"/>
      <c r="C132" s="14"/>
      <c r="D132" s="14"/>
      <c r="E132" s="14"/>
      <c r="F132" s="14"/>
      <c r="G132" s="14"/>
      <c r="H132" s="14"/>
      <c r="I132" s="12"/>
      <c r="J132" s="12"/>
      <c r="K132" s="11"/>
      <c r="L132" s="11"/>
      <c r="M132" s="11"/>
      <c r="N132" s="11"/>
      <c r="O132" s="11"/>
      <c r="P132" s="11"/>
    </row>
    <row r="133" spans="1:57">
      <c r="C133" s="3"/>
      <c r="D133" s="3"/>
      <c r="E133" s="3"/>
      <c r="F133" s="3"/>
      <c r="G133" s="3"/>
      <c r="H133" s="3"/>
    </row>
    <row r="134" spans="1:57">
      <c r="C134" s="3"/>
      <c r="D134" s="3"/>
      <c r="E134" s="3"/>
      <c r="F134" s="3"/>
      <c r="G134" s="3"/>
      <c r="H134" s="3"/>
    </row>
    <row r="135" spans="1:57">
      <c r="C135" s="3"/>
      <c r="D135" s="3"/>
      <c r="E135" s="3"/>
      <c r="F135" s="3"/>
      <c r="G135" s="3"/>
      <c r="H135" s="3"/>
    </row>
    <row r="136" spans="1:57">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RowHeight="25.5"/>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c r="B1" s="143" t="s">
        <v>33</v>
      </c>
    </row>
    <row r="2" spans="2:28">
      <c r="B2" s="146" t="s">
        <v>34</v>
      </c>
      <c r="F2" s="147"/>
      <c r="G2" s="148"/>
      <c r="H2" s="148"/>
      <c r="I2" s="148"/>
      <c r="J2" s="149"/>
      <c r="K2" s="148"/>
      <c r="L2" s="148"/>
    </row>
    <row r="3" spans="2:28">
      <c r="B3" s="147" t="s">
        <v>155</v>
      </c>
      <c r="F3" s="149" t="s">
        <v>156</v>
      </c>
      <c r="G3" s="148"/>
      <c r="H3" s="148"/>
      <c r="I3" s="148"/>
      <c r="J3" s="149"/>
      <c r="K3" s="148"/>
      <c r="L3" s="148"/>
    </row>
    <row r="4" spans="2:28">
      <c r="B4" s="146"/>
      <c r="F4" s="776" t="s">
        <v>35</v>
      </c>
      <c r="G4" s="776"/>
      <c r="H4" s="776"/>
      <c r="I4" s="776"/>
      <c r="J4" s="776"/>
      <c r="K4" s="776"/>
      <c r="L4" s="776"/>
      <c r="N4" s="776" t="s">
        <v>66</v>
      </c>
      <c r="O4" s="776"/>
      <c r="P4" s="776"/>
      <c r="R4" s="776" t="s">
        <v>65</v>
      </c>
      <c r="S4" s="776"/>
      <c r="T4" s="776"/>
      <c r="U4" s="776"/>
      <c r="V4" s="776"/>
      <c r="W4" s="776"/>
      <c r="X4" s="776"/>
      <c r="Z4" s="163" t="s">
        <v>75</v>
      </c>
      <c r="AB4" s="776" t="s">
        <v>187</v>
      </c>
    </row>
    <row r="5" spans="2:28">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776"/>
    </row>
    <row r="6" spans="2:28">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c r="C49" s="146" t="s">
        <v>193</v>
      </c>
      <c r="D49" s="146"/>
    </row>
    <row r="50" spans="3:4">
      <c r="C50" s="146" t="s">
        <v>194</v>
      </c>
      <c r="D50" s="146"/>
    </row>
    <row r="51" spans="3:4">
      <c r="C51" s="146" t="s">
        <v>191</v>
      </c>
      <c r="D51" s="146"/>
    </row>
    <row r="52" spans="3: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election activeCell="E14" sqref="E14:K14"/>
    </sheetView>
  </sheetViews>
  <sheetFormatPr defaultColWidth="6.625" defaultRowHeight="18.75"/>
  <cols>
    <col min="1" max="1" width="3.75" style="324" customWidth="1"/>
    <col min="2" max="2" width="2.5" style="324" customWidth="1"/>
    <col min="3" max="3" width="6.625" style="324" customWidth="1"/>
    <col min="4" max="4" width="10.875" style="324" customWidth="1"/>
    <col min="5" max="5" width="1" style="324" customWidth="1"/>
    <col min="6" max="6" width="6.5" style="324" customWidth="1"/>
    <col min="7" max="7" width="1.5" style="324" customWidth="1"/>
    <col min="8" max="8" width="6" style="324" customWidth="1"/>
    <col min="9" max="9" width="3.625" style="324" customWidth="1"/>
    <col min="10" max="10" width="7.75" style="324" customWidth="1"/>
    <col min="11" max="11" width="2.875" style="324" customWidth="1"/>
    <col min="12" max="12" width="7.375" style="324" customWidth="1"/>
    <col min="13" max="13" width="10.625" style="324" customWidth="1"/>
    <col min="14" max="16384" width="6.625" style="324"/>
  </cols>
  <sheetData>
    <row r="1" spans="1:13" ht="17.649999999999999" customHeight="1">
      <c r="A1" s="329" t="s">
        <v>428</v>
      </c>
    </row>
    <row r="2" spans="1:13" ht="17.649999999999999" customHeight="1">
      <c r="A2" s="329"/>
    </row>
    <row r="3" spans="1:13" ht="22.5" customHeight="1" thickBot="1">
      <c r="A3" s="792" t="s">
        <v>427</v>
      </c>
      <c r="B3" s="792"/>
      <c r="C3" s="792"/>
      <c r="D3" s="792"/>
      <c r="E3" s="792"/>
      <c r="F3" s="792"/>
      <c r="G3" s="792"/>
      <c r="H3" s="792"/>
      <c r="I3" s="792"/>
      <c r="J3" s="792"/>
      <c r="K3" s="792"/>
      <c r="L3" s="792"/>
      <c r="M3" s="792"/>
    </row>
    <row r="4" spans="1:13" ht="22.5" customHeight="1">
      <c r="A4" s="822" t="s">
        <v>420</v>
      </c>
      <c r="B4" s="823"/>
      <c r="C4" s="823"/>
      <c r="D4" s="823"/>
      <c r="E4" s="824"/>
      <c r="F4" s="825"/>
      <c r="G4" s="826"/>
      <c r="H4" s="826"/>
      <c r="I4" s="826"/>
      <c r="J4" s="826"/>
      <c r="K4" s="826"/>
      <c r="L4" s="826"/>
      <c r="M4" s="827"/>
    </row>
    <row r="5" spans="1:13" ht="21.4" customHeight="1">
      <c r="A5" s="828" t="s">
        <v>426</v>
      </c>
      <c r="B5" s="829"/>
      <c r="C5" s="801"/>
      <c r="D5" s="802"/>
      <c r="E5" s="802"/>
      <c r="F5" s="802"/>
      <c r="G5" s="802"/>
      <c r="H5" s="830" t="s">
        <v>402</v>
      </c>
      <c r="I5" s="831"/>
      <c r="J5" s="793" t="s">
        <v>418</v>
      </c>
      <c r="K5" s="794"/>
      <c r="L5" s="794"/>
      <c r="M5" s="795"/>
    </row>
    <row r="6" spans="1:13" ht="27.6" customHeight="1">
      <c r="A6" s="834" t="s">
        <v>425</v>
      </c>
      <c r="B6" s="833"/>
      <c r="C6" s="799"/>
      <c r="D6" s="800"/>
      <c r="E6" s="800"/>
      <c r="F6" s="800"/>
      <c r="G6" s="800"/>
      <c r="H6" s="832"/>
      <c r="I6" s="833"/>
      <c r="J6" s="796"/>
      <c r="K6" s="797"/>
      <c r="L6" s="797"/>
      <c r="M6" s="798"/>
    </row>
    <row r="7" spans="1:13" ht="16.149999999999999" customHeight="1">
      <c r="A7" s="817" t="s">
        <v>416</v>
      </c>
      <c r="B7" s="818"/>
      <c r="C7" s="818"/>
      <c r="D7" s="818"/>
      <c r="E7" s="818"/>
      <c r="F7" s="818"/>
      <c r="G7" s="818"/>
      <c r="H7" s="818"/>
      <c r="I7" s="818"/>
      <c r="J7" s="818"/>
      <c r="K7" s="818"/>
      <c r="L7" s="818"/>
      <c r="M7" s="819"/>
    </row>
    <row r="8" spans="1:13" ht="16.149999999999999" customHeight="1">
      <c r="A8" s="814" t="s">
        <v>424</v>
      </c>
      <c r="B8" s="815"/>
      <c r="C8" s="815"/>
      <c r="D8" s="816"/>
      <c r="E8" s="820" t="s">
        <v>414</v>
      </c>
      <c r="F8" s="818"/>
      <c r="G8" s="818"/>
      <c r="H8" s="818"/>
      <c r="I8" s="818"/>
      <c r="J8" s="818"/>
      <c r="K8" s="821"/>
      <c r="L8" s="820" t="s">
        <v>413</v>
      </c>
      <c r="M8" s="819"/>
    </row>
    <row r="9" spans="1:13" ht="18.75" customHeight="1">
      <c r="A9" s="808"/>
      <c r="B9" s="809"/>
      <c r="C9" s="809"/>
      <c r="D9" s="810"/>
      <c r="E9" s="811"/>
      <c r="F9" s="809"/>
      <c r="G9" s="809"/>
      <c r="H9" s="809"/>
      <c r="I9" s="809"/>
      <c r="J9" s="809"/>
      <c r="K9" s="810"/>
      <c r="L9" s="812"/>
      <c r="M9" s="813"/>
    </row>
    <row r="10" spans="1:13" ht="18.75" customHeight="1">
      <c r="A10" s="786"/>
      <c r="B10" s="782"/>
      <c r="C10" s="782"/>
      <c r="D10" s="783"/>
      <c r="E10" s="781"/>
      <c r="F10" s="782"/>
      <c r="G10" s="782"/>
      <c r="H10" s="782"/>
      <c r="I10" s="782"/>
      <c r="J10" s="782"/>
      <c r="K10" s="783"/>
      <c r="L10" s="784"/>
      <c r="M10" s="785"/>
    </row>
    <row r="11" spans="1:13" ht="18.75" customHeight="1">
      <c r="A11" s="786"/>
      <c r="B11" s="782"/>
      <c r="C11" s="782"/>
      <c r="D11" s="783"/>
      <c r="E11" s="781"/>
      <c r="F11" s="782"/>
      <c r="G11" s="782"/>
      <c r="H11" s="782"/>
      <c r="I11" s="782"/>
      <c r="J11" s="782"/>
      <c r="K11" s="783"/>
      <c r="L11" s="784"/>
      <c r="M11" s="785"/>
    </row>
    <row r="12" spans="1:13" ht="18.75" customHeight="1">
      <c r="A12" s="786"/>
      <c r="B12" s="782"/>
      <c r="C12" s="782"/>
      <c r="D12" s="783"/>
      <c r="E12" s="781"/>
      <c r="F12" s="782"/>
      <c r="G12" s="782"/>
      <c r="H12" s="782"/>
      <c r="I12" s="782"/>
      <c r="J12" s="782"/>
      <c r="K12" s="783"/>
      <c r="L12" s="784"/>
      <c r="M12" s="785"/>
    </row>
    <row r="13" spans="1:13" ht="18.75" customHeight="1">
      <c r="A13" s="786"/>
      <c r="B13" s="782"/>
      <c r="C13" s="782"/>
      <c r="D13" s="783"/>
      <c r="E13" s="781"/>
      <c r="F13" s="782"/>
      <c r="G13" s="782"/>
      <c r="H13" s="782"/>
      <c r="I13" s="782"/>
      <c r="J13" s="782"/>
      <c r="K13" s="783"/>
      <c r="L13" s="784"/>
      <c r="M13" s="785"/>
    </row>
    <row r="14" spans="1:13" ht="18.75" customHeight="1">
      <c r="A14" s="786"/>
      <c r="B14" s="782"/>
      <c r="C14" s="782"/>
      <c r="D14" s="783"/>
      <c r="E14" s="781"/>
      <c r="F14" s="782"/>
      <c r="G14" s="782"/>
      <c r="H14" s="782"/>
      <c r="I14" s="782"/>
      <c r="J14" s="782"/>
      <c r="K14" s="783"/>
      <c r="L14" s="784"/>
      <c r="M14" s="785"/>
    </row>
    <row r="15" spans="1:13" ht="18.75" customHeight="1">
      <c r="A15" s="786"/>
      <c r="B15" s="782"/>
      <c r="C15" s="782"/>
      <c r="D15" s="783"/>
      <c r="E15" s="781"/>
      <c r="F15" s="782"/>
      <c r="G15" s="782"/>
      <c r="H15" s="782"/>
      <c r="I15" s="782"/>
      <c r="J15" s="782"/>
      <c r="K15" s="783"/>
      <c r="L15" s="784"/>
      <c r="M15" s="785"/>
    </row>
    <row r="16" spans="1:13" ht="18.75" customHeight="1">
      <c r="A16" s="786"/>
      <c r="B16" s="782"/>
      <c r="C16" s="782"/>
      <c r="D16" s="783"/>
      <c r="E16" s="781"/>
      <c r="F16" s="782"/>
      <c r="G16" s="782"/>
      <c r="H16" s="782"/>
      <c r="I16" s="782"/>
      <c r="J16" s="782"/>
      <c r="K16" s="783"/>
      <c r="L16" s="784"/>
      <c r="M16" s="785"/>
    </row>
    <row r="17" spans="1:13" ht="18.75" customHeight="1">
      <c r="A17" s="786"/>
      <c r="B17" s="782"/>
      <c r="C17" s="782"/>
      <c r="D17" s="783"/>
      <c r="E17" s="781"/>
      <c r="F17" s="782"/>
      <c r="G17" s="782"/>
      <c r="H17" s="782"/>
      <c r="I17" s="782"/>
      <c r="J17" s="782"/>
      <c r="K17" s="783"/>
      <c r="L17" s="784"/>
      <c r="M17" s="785"/>
    </row>
    <row r="18" spans="1:13" ht="18.75" customHeight="1">
      <c r="A18" s="786"/>
      <c r="B18" s="782"/>
      <c r="C18" s="782"/>
      <c r="D18" s="783"/>
      <c r="E18" s="781"/>
      <c r="F18" s="782"/>
      <c r="G18" s="782"/>
      <c r="H18" s="782"/>
      <c r="I18" s="782"/>
      <c r="J18" s="782"/>
      <c r="K18" s="783"/>
      <c r="L18" s="784"/>
      <c r="M18" s="785"/>
    </row>
    <row r="19" spans="1:13" ht="18.75" customHeight="1">
      <c r="A19" s="786"/>
      <c r="B19" s="782"/>
      <c r="C19" s="782"/>
      <c r="D19" s="783"/>
      <c r="E19" s="781"/>
      <c r="F19" s="782"/>
      <c r="G19" s="782"/>
      <c r="H19" s="782"/>
      <c r="I19" s="782"/>
      <c r="J19" s="782"/>
      <c r="K19" s="783"/>
      <c r="L19" s="784"/>
      <c r="M19" s="785"/>
    </row>
    <row r="20" spans="1:13" ht="18.75" customHeight="1">
      <c r="A20" s="786"/>
      <c r="B20" s="782"/>
      <c r="C20" s="782"/>
      <c r="D20" s="783"/>
      <c r="E20" s="781"/>
      <c r="F20" s="782"/>
      <c r="G20" s="782"/>
      <c r="H20" s="782"/>
      <c r="I20" s="782"/>
      <c r="J20" s="782"/>
      <c r="K20" s="783"/>
      <c r="L20" s="784"/>
      <c r="M20" s="785"/>
    </row>
    <row r="21" spans="1:13" ht="18.75" customHeight="1">
      <c r="A21" s="786"/>
      <c r="B21" s="782"/>
      <c r="C21" s="782"/>
      <c r="D21" s="783"/>
      <c r="E21" s="781"/>
      <c r="F21" s="782"/>
      <c r="G21" s="782"/>
      <c r="H21" s="782"/>
      <c r="I21" s="782"/>
      <c r="J21" s="782"/>
      <c r="K21" s="783"/>
      <c r="L21" s="784"/>
      <c r="M21" s="785"/>
    </row>
    <row r="22" spans="1:13" ht="18.75" customHeight="1">
      <c r="A22" s="803"/>
      <c r="B22" s="788"/>
      <c r="C22" s="788"/>
      <c r="D22" s="789"/>
      <c r="E22" s="787"/>
      <c r="F22" s="788"/>
      <c r="G22" s="788"/>
      <c r="H22" s="788"/>
      <c r="I22" s="788"/>
      <c r="J22" s="788"/>
      <c r="K22" s="789"/>
      <c r="L22" s="790"/>
      <c r="M22" s="791"/>
    </row>
    <row r="23" spans="1:13" ht="36" customHeight="1" thickBot="1">
      <c r="A23" s="805" t="s">
        <v>412</v>
      </c>
      <c r="B23" s="806"/>
      <c r="C23" s="806"/>
      <c r="D23" s="806"/>
      <c r="E23" s="806"/>
      <c r="F23" s="806"/>
      <c r="G23" s="806"/>
      <c r="H23" s="806"/>
      <c r="I23" s="806"/>
      <c r="J23" s="806"/>
      <c r="K23" s="806"/>
      <c r="L23" s="806"/>
      <c r="M23" s="807"/>
    </row>
    <row r="24" spans="1:13" ht="15" customHeight="1">
      <c r="A24" s="328" t="s">
        <v>260</v>
      </c>
      <c r="B24" s="330"/>
      <c r="C24" s="330"/>
      <c r="D24" s="330"/>
      <c r="E24" s="330"/>
      <c r="F24" s="330"/>
      <c r="G24" s="330"/>
      <c r="H24" s="330"/>
      <c r="I24" s="330"/>
      <c r="J24" s="330"/>
      <c r="K24" s="330"/>
      <c r="L24" s="330"/>
      <c r="M24" s="330"/>
    </row>
    <row r="25" spans="1:13" ht="16.899999999999999" customHeight="1">
      <c r="A25" s="804" t="s">
        <v>423</v>
      </c>
      <c r="B25" s="804"/>
      <c r="C25" s="804"/>
      <c r="D25" s="804"/>
      <c r="E25" s="804"/>
      <c r="F25" s="804"/>
      <c r="G25" s="804"/>
      <c r="H25" s="804"/>
      <c r="I25" s="804"/>
      <c r="J25" s="804"/>
      <c r="K25" s="804"/>
      <c r="L25" s="804"/>
      <c r="M25" s="804"/>
    </row>
    <row r="26" spans="1:13" ht="16.899999999999999" customHeight="1">
      <c r="A26" s="327"/>
      <c r="B26" s="325"/>
      <c r="C26" s="325"/>
      <c r="D26" s="325"/>
      <c r="E26" s="325"/>
      <c r="F26" s="325"/>
      <c r="G26" s="325"/>
      <c r="H26" s="325"/>
      <c r="I26" s="325"/>
      <c r="J26" s="325"/>
      <c r="K26" s="325"/>
      <c r="L26" s="325"/>
      <c r="M26" s="325"/>
    </row>
    <row r="27" spans="1:13" ht="16.899999999999999" customHeight="1">
      <c r="A27" s="327"/>
      <c r="B27" s="325"/>
      <c r="C27" s="325"/>
      <c r="D27" s="325"/>
      <c r="E27" s="325"/>
      <c r="F27" s="325"/>
      <c r="G27" s="325"/>
      <c r="H27" s="325"/>
      <c r="I27" s="325"/>
      <c r="J27" s="325"/>
      <c r="K27" s="325"/>
      <c r="L27" s="325"/>
      <c r="M27" s="325"/>
    </row>
    <row r="28" spans="1:13">
      <c r="A28" s="326"/>
      <c r="B28" s="325"/>
      <c r="C28" s="325"/>
      <c r="D28" s="325"/>
      <c r="E28" s="325"/>
      <c r="F28" s="325"/>
      <c r="G28" s="325"/>
      <c r="H28" s="325"/>
      <c r="I28" s="325"/>
      <c r="J28" s="325"/>
      <c r="K28" s="325"/>
      <c r="L28" s="325"/>
      <c r="M28" s="325"/>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L11:M11"/>
    <mergeCell ref="A12:D12"/>
    <mergeCell ref="E12:K12"/>
    <mergeCell ref="L12:M12"/>
    <mergeCell ref="A13:D13"/>
    <mergeCell ref="L17:M17"/>
    <mergeCell ref="L22:M22"/>
    <mergeCell ref="A3:M3"/>
    <mergeCell ref="J5:M6"/>
    <mergeCell ref="C6:G6"/>
    <mergeCell ref="C5:G5"/>
    <mergeCell ref="A22:D22"/>
    <mergeCell ref="E13:K13"/>
    <mergeCell ref="L13:M13"/>
    <mergeCell ref="L16:M16"/>
    <mergeCell ref="A17:D17"/>
    <mergeCell ref="A14:D14"/>
    <mergeCell ref="E14:K14"/>
    <mergeCell ref="L14:M14"/>
    <mergeCell ref="A11:D11"/>
    <mergeCell ref="E11:K11"/>
    <mergeCell ref="E17:K17"/>
    <mergeCell ref="A25:M25"/>
    <mergeCell ref="A15:D15"/>
    <mergeCell ref="E15:K15"/>
    <mergeCell ref="L15:M15"/>
    <mergeCell ref="A16:D16"/>
    <mergeCell ref="E16:K16"/>
    <mergeCell ref="A20:D20"/>
    <mergeCell ref="E20:K20"/>
    <mergeCell ref="L20:M20"/>
    <mergeCell ref="A18:D18"/>
    <mergeCell ref="E18:K18"/>
    <mergeCell ref="L18:M18"/>
    <mergeCell ref="A19:D19"/>
    <mergeCell ref="E19:K19"/>
    <mergeCell ref="L19:M19"/>
    <mergeCell ref="A23:M23"/>
    <mergeCell ref="A21:D21"/>
    <mergeCell ref="E21:K21"/>
    <mergeCell ref="L21:M21"/>
    <mergeCell ref="E22:K22"/>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A4" sqref="A4:E4"/>
    </sheetView>
  </sheetViews>
  <sheetFormatPr defaultColWidth="6.625" defaultRowHeight="18.75"/>
  <cols>
    <col min="1" max="1" width="3.75" style="324" customWidth="1"/>
    <col min="2" max="2" width="2.5" style="324" customWidth="1"/>
    <col min="3" max="3" width="6.625" style="324" customWidth="1"/>
    <col min="4" max="4" width="10.875" style="324" customWidth="1"/>
    <col min="5" max="5" width="1" style="324" customWidth="1"/>
    <col min="6" max="6" width="6.5" style="324" customWidth="1"/>
    <col min="7" max="7" width="1.5" style="324" customWidth="1"/>
    <col min="8" max="8" width="6" style="324" customWidth="1"/>
    <col min="9" max="9" width="3.625" style="324" customWidth="1"/>
    <col min="10" max="10" width="7.75" style="324" customWidth="1"/>
    <col min="11" max="11" width="2.875" style="324" customWidth="1"/>
    <col min="12" max="12" width="7.375" style="324" customWidth="1"/>
    <col min="13" max="13" width="10.625" style="324" customWidth="1"/>
    <col min="14" max="16384" width="6.625" style="324"/>
  </cols>
  <sheetData>
    <row r="1" spans="1:13" ht="17.649999999999999" customHeight="1">
      <c r="A1" s="329" t="s">
        <v>422</v>
      </c>
    </row>
    <row r="2" spans="1:13" ht="17.649999999999999" customHeight="1">
      <c r="A2" s="329"/>
    </row>
    <row r="3" spans="1:13" ht="22.5" customHeight="1" thickBot="1">
      <c r="A3" s="792" t="s">
        <v>421</v>
      </c>
      <c r="B3" s="792"/>
      <c r="C3" s="792"/>
      <c r="D3" s="792"/>
      <c r="E3" s="792"/>
      <c r="F3" s="792"/>
      <c r="G3" s="792"/>
      <c r="H3" s="792"/>
      <c r="I3" s="792"/>
      <c r="J3" s="792"/>
      <c r="K3" s="792"/>
      <c r="L3" s="792"/>
      <c r="M3" s="792"/>
    </row>
    <row r="4" spans="1:13" ht="22.5" customHeight="1">
      <c r="A4" s="822" t="s">
        <v>420</v>
      </c>
      <c r="B4" s="823"/>
      <c r="C4" s="823"/>
      <c r="D4" s="823"/>
      <c r="E4" s="824"/>
      <c r="F4" s="825"/>
      <c r="G4" s="826"/>
      <c r="H4" s="826"/>
      <c r="I4" s="826"/>
      <c r="J4" s="826"/>
      <c r="K4" s="826"/>
      <c r="L4" s="826"/>
      <c r="M4" s="827"/>
    </row>
    <row r="5" spans="1:13" ht="21.4" customHeight="1">
      <c r="A5" s="828" t="s">
        <v>419</v>
      </c>
      <c r="B5" s="829"/>
      <c r="C5" s="801"/>
      <c r="D5" s="802"/>
      <c r="E5" s="802"/>
      <c r="F5" s="802"/>
      <c r="G5" s="802"/>
      <c r="H5" s="830" t="s">
        <v>402</v>
      </c>
      <c r="I5" s="831"/>
      <c r="J5" s="793" t="s">
        <v>418</v>
      </c>
      <c r="K5" s="794"/>
      <c r="L5" s="794"/>
      <c r="M5" s="795"/>
    </row>
    <row r="6" spans="1:13" ht="27.6" customHeight="1">
      <c r="A6" s="834" t="s">
        <v>417</v>
      </c>
      <c r="B6" s="833"/>
      <c r="C6" s="799"/>
      <c r="D6" s="800"/>
      <c r="E6" s="800"/>
      <c r="F6" s="800"/>
      <c r="G6" s="800"/>
      <c r="H6" s="832"/>
      <c r="I6" s="833"/>
      <c r="J6" s="796"/>
      <c r="K6" s="797"/>
      <c r="L6" s="797"/>
      <c r="M6" s="798"/>
    </row>
    <row r="7" spans="1:13" ht="16.149999999999999" customHeight="1">
      <c r="A7" s="817" t="s">
        <v>416</v>
      </c>
      <c r="B7" s="818"/>
      <c r="C7" s="818"/>
      <c r="D7" s="818"/>
      <c r="E7" s="818"/>
      <c r="F7" s="818"/>
      <c r="G7" s="818"/>
      <c r="H7" s="818"/>
      <c r="I7" s="818"/>
      <c r="J7" s="818"/>
      <c r="K7" s="818"/>
      <c r="L7" s="818"/>
      <c r="M7" s="819"/>
    </row>
    <row r="8" spans="1:13" ht="16.149999999999999" customHeight="1">
      <c r="A8" s="814" t="s">
        <v>415</v>
      </c>
      <c r="B8" s="815"/>
      <c r="C8" s="815"/>
      <c r="D8" s="816"/>
      <c r="E8" s="820" t="s">
        <v>414</v>
      </c>
      <c r="F8" s="818"/>
      <c r="G8" s="818"/>
      <c r="H8" s="818"/>
      <c r="I8" s="818"/>
      <c r="J8" s="818"/>
      <c r="K8" s="821"/>
      <c r="L8" s="820" t="s">
        <v>413</v>
      </c>
      <c r="M8" s="819"/>
    </row>
    <row r="9" spans="1:13" ht="18.75" customHeight="1">
      <c r="A9" s="808"/>
      <c r="B9" s="809"/>
      <c r="C9" s="809"/>
      <c r="D9" s="810"/>
      <c r="E9" s="811"/>
      <c r="F9" s="809"/>
      <c r="G9" s="809"/>
      <c r="H9" s="809"/>
      <c r="I9" s="809"/>
      <c r="J9" s="809"/>
      <c r="K9" s="810"/>
      <c r="L9" s="812"/>
      <c r="M9" s="813"/>
    </row>
    <row r="10" spans="1:13" ht="18.75" customHeight="1">
      <c r="A10" s="786"/>
      <c r="B10" s="782"/>
      <c r="C10" s="782"/>
      <c r="D10" s="783"/>
      <c r="E10" s="781"/>
      <c r="F10" s="782"/>
      <c r="G10" s="782"/>
      <c r="H10" s="782"/>
      <c r="I10" s="782"/>
      <c r="J10" s="782"/>
      <c r="K10" s="783"/>
      <c r="L10" s="784"/>
      <c r="M10" s="785"/>
    </row>
    <row r="11" spans="1:13" ht="18.75" customHeight="1">
      <c r="A11" s="786"/>
      <c r="B11" s="782"/>
      <c r="C11" s="782"/>
      <c r="D11" s="783"/>
      <c r="E11" s="781"/>
      <c r="F11" s="782"/>
      <c r="G11" s="782"/>
      <c r="H11" s="782"/>
      <c r="I11" s="782"/>
      <c r="J11" s="782"/>
      <c r="K11" s="783"/>
      <c r="L11" s="784"/>
      <c r="M11" s="785"/>
    </row>
    <row r="12" spans="1:13" ht="18.75" customHeight="1">
      <c r="A12" s="786"/>
      <c r="B12" s="782"/>
      <c r="C12" s="782"/>
      <c r="D12" s="783"/>
      <c r="E12" s="781"/>
      <c r="F12" s="782"/>
      <c r="G12" s="782"/>
      <c r="H12" s="782"/>
      <c r="I12" s="782"/>
      <c r="J12" s="782"/>
      <c r="K12" s="783"/>
      <c r="L12" s="784"/>
      <c r="M12" s="785"/>
    </row>
    <row r="13" spans="1:13" ht="18.75" customHeight="1">
      <c r="A13" s="786"/>
      <c r="B13" s="782"/>
      <c r="C13" s="782"/>
      <c r="D13" s="783"/>
      <c r="E13" s="781"/>
      <c r="F13" s="782"/>
      <c r="G13" s="782"/>
      <c r="H13" s="782"/>
      <c r="I13" s="782"/>
      <c r="J13" s="782"/>
      <c r="K13" s="783"/>
      <c r="L13" s="784"/>
      <c r="M13" s="785"/>
    </row>
    <row r="14" spans="1:13" ht="18.75" customHeight="1">
      <c r="A14" s="786"/>
      <c r="B14" s="782"/>
      <c r="C14" s="782"/>
      <c r="D14" s="783"/>
      <c r="E14" s="781"/>
      <c r="F14" s="782"/>
      <c r="G14" s="782"/>
      <c r="H14" s="782"/>
      <c r="I14" s="782"/>
      <c r="J14" s="782"/>
      <c r="K14" s="783"/>
      <c r="L14" s="784"/>
      <c r="M14" s="785"/>
    </row>
    <row r="15" spans="1:13" ht="18.75" customHeight="1">
      <c r="A15" s="786"/>
      <c r="B15" s="782"/>
      <c r="C15" s="782"/>
      <c r="D15" s="783"/>
      <c r="E15" s="781"/>
      <c r="F15" s="782"/>
      <c r="G15" s="782"/>
      <c r="H15" s="782"/>
      <c r="I15" s="782"/>
      <c r="J15" s="782"/>
      <c r="K15" s="783"/>
      <c r="L15" s="784"/>
      <c r="M15" s="785"/>
    </row>
    <row r="16" spans="1:13" ht="18.75" customHeight="1">
      <c r="A16" s="786"/>
      <c r="B16" s="782"/>
      <c r="C16" s="782"/>
      <c r="D16" s="783"/>
      <c r="E16" s="781"/>
      <c r="F16" s="782"/>
      <c r="G16" s="782"/>
      <c r="H16" s="782"/>
      <c r="I16" s="782"/>
      <c r="J16" s="782"/>
      <c r="K16" s="783"/>
      <c r="L16" s="784"/>
      <c r="M16" s="785"/>
    </row>
    <row r="17" spans="1:13" ht="18.75" customHeight="1">
      <c r="A17" s="786"/>
      <c r="B17" s="782"/>
      <c r="C17" s="782"/>
      <c r="D17" s="783"/>
      <c r="E17" s="781"/>
      <c r="F17" s="782"/>
      <c r="G17" s="782"/>
      <c r="H17" s="782"/>
      <c r="I17" s="782"/>
      <c r="J17" s="782"/>
      <c r="K17" s="783"/>
      <c r="L17" s="784"/>
      <c r="M17" s="785"/>
    </row>
    <row r="18" spans="1:13" ht="18.75" customHeight="1">
      <c r="A18" s="786"/>
      <c r="B18" s="782"/>
      <c r="C18" s="782"/>
      <c r="D18" s="783"/>
      <c r="E18" s="781"/>
      <c r="F18" s="782"/>
      <c r="G18" s="782"/>
      <c r="H18" s="782"/>
      <c r="I18" s="782"/>
      <c r="J18" s="782"/>
      <c r="K18" s="783"/>
      <c r="L18" s="784"/>
      <c r="M18" s="785"/>
    </row>
    <row r="19" spans="1:13" ht="18.75" customHeight="1">
      <c r="A19" s="786"/>
      <c r="B19" s="782"/>
      <c r="C19" s="782"/>
      <c r="D19" s="783"/>
      <c r="E19" s="781"/>
      <c r="F19" s="782"/>
      <c r="G19" s="782"/>
      <c r="H19" s="782"/>
      <c r="I19" s="782"/>
      <c r="J19" s="782"/>
      <c r="K19" s="783"/>
      <c r="L19" s="784"/>
      <c r="M19" s="785"/>
    </row>
    <row r="20" spans="1:13" ht="18.75" customHeight="1">
      <c r="A20" s="786"/>
      <c r="B20" s="782"/>
      <c r="C20" s="782"/>
      <c r="D20" s="783"/>
      <c r="E20" s="781"/>
      <c r="F20" s="782"/>
      <c r="G20" s="782"/>
      <c r="H20" s="782"/>
      <c r="I20" s="782"/>
      <c r="J20" s="782"/>
      <c r="K20" s="783"/>
      <c r="L20" s="784"/>
      <c r="M20" s="785"/>
    </row>
    <row r="21" spans="1:13" ht="18.75" customHeight="1">
      <c r="A21" s="786"/>
      <c r="B21" s="782"/>
      <c r="C21" s="782"/>
      <c r="D21" s="783"/>
      <c r="E21" s="781"/>
      <c r="F21" s="782"/>
      <c r="G21" s="782"/>
      <c r="H21" s="782"/>
      <c r="I21" s="782"/>
      <c r="J21" s="782"/>
      <c r="K21" s="783"/>
      <c r="L21" s="784"/>
      <c r="M21" s="785"/>
    </row>
    <row r="22" spans="1:13" ht="18.75" customHeight="1">
      <c r="A22" s="803"/>
      <c r="B22" s="788"/>
      <c r="C22" s="788"/>
      <c r="D22" s="789"/>
      <c r="E22" s="787"/>
      <c r="F22" s="788"/>
      <c r="G22" s="788"/>
      <c r="H22" s="788"/>
      <c r="I22" s="788"/>
      <c r="J22" s="788"/>
      <c r="K22" s="789"/>
      <c r="L22" s="790"/>
      <c r="M22" s="791"/>
    </row>
    <row r="23" spans="1:13" ht="36" customHeight="1" thickBot="1">
      <c r="A23" s="805" t="s">
        <v>412</v>
      </c>
      <c r="B23" s="806"/>
      <c r="C23" s="806"/>
      <c r="D23" s="806"/>
      <c r="E23" s="806"/>
      <c r="F23" s="806"/>
      <c r="G23" s="806"/>
      <c r="H23" s="806"/>
      <c r="I23" s="806"/>
      <c r="J23" s="806"/>
      <c r="K23" s="806"/>
      <c r="L23" s="806"/>
      <c r="M23" s="807"/>
    </row>
    <row r="24" spans="1:13" ht="15" customHeight="1">
      <c r="A24" s="328" t="s">
        <v>260</v>
      </c>
      <c r="C24" s="325"/>
      <c r="D24" s="325"/>
      <c r="E24" s="325"/>
      <c r="F24" s="325"/>
      <c r="G24" s="325"/>
      <c r="H24" s="325"/>
      <c r="I24" s="325"/>
      <c r="J24" s="325"/>
      <c r="K24" s="325"/>
      <c r="L24" s="325"/>
      <c r="M24" s="325"/>
    </row>
    <row r="25" spans="1:13" ht="16.899999999999999" customHeight="1">
      <c r="A25" s="804" t="s">
        <v>411</v>
      </c>
      <c r="B25" s="804"/>
      <c r="C25" s="804"/>
      <c r="D25" s="804"/>
      <c r="E25" s="804"/>
      <c r="F25" s="804"/>
      <c r="G25" s="804"/>
      <c r="H25" s="804"/>
      <c r="I25" s="804"/>
      <c r="J25" s="804"/>
      <c r="K25" s="804"/>
      <c r="L25" s="804"/>
      <c r="M25" s="804"/>
    </row>
    <row r="26" spans="1:13" ht="16.899999999999999" customHeight="1">
      <c r="A26" s="327"/>
      <c r="B26" s="325"/>
      <c r="C26" s="325"/>
      <c r="D26" s="325"/>
      <c r="E26" s="325"/>
      <c r="F26" s="325"/>
      <c r="G26" s="325"/>
      <c r="H26" s="325"/>
      <c r="I26" s="325"/>
      <c r="J26" s="325"/>
      <c r="K26" s="325"/>
      <c r="L26" s="325"/>
      <c r="M26" s="325"/>
    </row>
    <row r="27" spans="1:13">
      <c r="A27" s="326"/>
      <c r="B27" s="325"/>
      <c r="C27" s="325"/>
      <c r="D27" s="325"/>
      <c r="E27" s="325"/>
      <c r="F27" s="325"/>
      <c r="G27" s="325"/>
      <c r="H27" s="325"/>
      <c r="I27" s="325"/>
      <c r="J27" s="325"/>
      <c r="K27" s="325"/>
      <c r="L27" s="325"/>
      <c r="M27" s="325"/>
    </row>
  </sheetData>
  <mergeCells count="57">
    <mergeCell ref="A8:D8"/>
    <mergeCell ref="A7:M7"/>
    <mergeCell ref="L8:M8"/>
    <mergeCell ref="E8:K8"/>
    <mergeCell ref="A4:E4"/>
    <mergeCell ref="F4:M4"/>
    <mergeCell ref="A5:B5"/>
    <mergeCell ref="H5:I6"/>
    <mergeCell ref="A6:B6"/>
    <mergeCell ref="A9:D9"/>
    <mergeCell ref="E9:K9"/>
    <mergeCell ref="L9:M9"/>
    <mergeCell ref="A10:D10"/>
    <mergeCell ref="E10:K10"/>
    <mergeCell ref="L10:M10"/>
    <mergeCell ref="A11:D11"/>
    <mergeCell ref="E11:K11"/>
    <mergeCell ref="L11:M11"/>
    <mergeCell ref="A12:D12"/>
    <mergeCell ref="E12:K12"/>
    <mergeCell ref="L12:M12"/>
    <mergeCell ref="A25:M25"/>
    <mergeCell ref="L15:M15"/>
    <mergeCell ref="A16:D16"/>
    <mergeCell ref="E16:K16"/>
    <mergeCell ref="A23:M23"/>
    <mergeCell ref="A3:M3"/>
    <mergeCell ref="J5:M6"/>
    <mergeCell ref="C6:G6"/>
    <mergeCell ref="C5:G5"/>
    <mergeCell ref="A22:D22"/>
    <mergeCell ref="E13:K13"/>
    <mergeCell ref="L13:M13"/>
    <mergeCell ref="L16:M16"/>
    <mergeCell ref="A15:D15"/>
    <mergeCell ref="E15:K15"/>
    <mergeCell ref="E17:K17"/>
    <mergeCell ref="L17:M17"/>
    <mergeCell ref="A14:D14"/>
    <mergeCell ref="E14:K14"/>
    <mergeCell ref="L14:M14"/>
    <mergeCell ref="A13:D13"/>
    <mergeCell ref="A17:D17"/>
    <mergeCell ref="A21:D21"/>
    <mergeCell ref="E21:K21"/>
    <mergeCell ref="L21:M21"/>
    <mergeCell ref="E22:K22"/>
    <mergeCell ref="A20:D20"/>
    <mergeCell ref="E20:K20"/>
    <mergeCell ref="L20:M20"/>
    <mergeCell ref="L22:M22"/>
    <mergeCell ref="A18:D18"/>
    <mergeCell ref="E18:K18"/>
    <mergeCell ref="L18:M18"/>
    <mergeCell ref="A19:D19"/>
    <mergeCell ref="E19:K19"/>
    <mergeCell ref="L19:M19"/>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J21" sqref="J21"/>
    </sheetView>
  </sheetViews>
  <sheetFormatPr defaultRowHeight="13.5"/>
  <cols>
    <col min="1" max="2" width="9" style="245"/>
    <col min="3" max="3" width="13" style="245" customWidth="1"/>
    <col min="4" max="4" width="15.625" style="245" customWidth="1"/>
    <col min="5" max="8" width="10.625" style="245" customWidth="1"/>
    <col min="9" max="9" width="9" style="245"/>
    <col min="10" max="12" width="5.625" style="245" customWidth="1"/>
    <col min="13" max="16384" width="9" style="245"/>
  </cols>
  <sheetData>
    <row r="1" spans="2:13">
      <c r="B1" s="352" t="s">
        <v>450</v>
      </c>
    </row>
    <row r="2" spans="2:13">
      <c r="B2" s="245" t="s">
        <v>449</v>
      </c>
    </row>
    <row r="3" spans="2:13" ht="25.5" customHeight="1">
      <c r="C3" s="840" t="s">
        <v>448</v>
      </c>
      <c r="D3" s="841"/>
      <c r="E3" s="842"/>
      <c r="F3" s="842"/>
      <c r="G3" s="842"/>
      <c r="H3" s="842"/>
    </row>
    <row r="4" spans="2:13" ht="14.25" thickBot="1"/>
    <row r="5" spans="2:13" ht="28.5" customHeight="1">
      <c r="B5" s="351"/>
      <c r="C5" s="350"/>
      <c r="D5" s="350"/>
      <c r="E5" s="350"/>
      <c r="F5" s="350"/>
      <c r="G5" s="350"/>
      <c r="H5" s="350"/>
      <c r="I5" s="350"/>
      <c r="J5" s="350"/>
      <c r="K5" s="350"/>
      <c r="L5" s="350"/>
      <c r="M5" s="349"/>
    </row>
    <row r="6" spans="2:13" ht="22.5" customHeight="1">
      <c r="B6" s="340"/>
      <c r="C6" s="345"/>
      <c r="D6" s="348"/>
      <c r="E6" s="345"/>
      <c r="F6" s="347"/>
      <c r="G6" s="843"/>
      <c r="H6" s="845"/>
      <c r="I6" s="842" t="s">
        <v>447</v>
      </c>
      <c r="J6" s="842"/>
      <c r="K6" s="842"/>
      <c r="L6" s="842"/>
      <c r="M6" s="335"/>
    </row>
    <row r="7" spans="2:13" ht="22.5" customHeight="1">
      <c r="B7" s="340"/>
      <c r="C7" s="342"/>
      <c r="D7" s="344" t="s">
        <v>446</v>
      </c>
      <c r="E7" s="342" t="s">
        <v>445</v>
      </c>
      <c r="F7" s="341" t="s">
        <v>444</v>
      </c>
      <c r="G7" s="835" t="s">
        <v>443</v>
      </c>
      <c r="H7" s="836"/>
      <c r="I7" s="341"/>
      <c r="J7" s="341"/>
      <c r="K7" s="341"/>
      <c r="L7" s="346"/>
      <c r="M7" s="335"/>
    </row>
    <row r="8" spans="2:13" ht="22.5" customHeight="1">
      <c r="B8" s="340"/>
      <c r="C8" s="342"/>
      <c r="D8" s="344" t="s">
        <v>442</v>
      </c>
      <c r="E8" s="342" t="s">
        <v>441</v>
      </c>
      <c r="F8" s="341" t="s">
        <v>441</v>
      </c>
      <c r="G8" s="835" t="s">
        <v>440</v>
      </c>
      <c r="H8" s="836"/>
      <c r="I8" s="341"/>
      <c r="J8" s="341"/>
      <c r="K8" s="341"/>
      <c r="L8" s="343"/>
      <c r="M8" s="335"/>
    </row>
    <row r="9" spans="2:13" ht="22.5" customHeight="1">
      <c r="B9" s="340"/>
      <c r="C9" s="342"/>
      <c r="D9" s="339"/>
      <c r="E9" s="336"/>
      <c r="F9" s="338"/>
      <c r="G9" s="837"/>
      <c r="H9" s="838"/>
      <c r="I9" s="341"/>
      <c r="J9" s="341"/>
      <c r="K9" s="341" t="s">
        <v>439</v>
      </c>
      <c r="L9" s="341"/>
      <c r="M9" s="335"/>
    </row>
    <row r="10" spans="2:13" ht="22.5" customHeight="1">
      <c r="B10" s="340"/>
      <c r="C10" s="344"/>
      <c r="D10" s="343"/>
      <c r="E10" s="341"/>
      <c r="F10" s="341"/>
      <c r="G10" s="341"/>
      <c r="H10" s="341"/>
      <c r="I10" s="341"/>
      <c r="J10" s="341"/>
      <c r="K10" s="341"/>
      <c r="L10" s="343"/>
      <c r="M10" s="335"/>
    </row>
    <row r="11" spans="2:13" ht="22.5" customHeight="1">
      <c r="B11" s="340"/>
      <c r="C11" s="344" t="s">
        <v>438</v>
      </c>
      <c r="D11" s="343"/>
      <c r="E11" s="341"/>
      <c r="F11" s="341"/>
      <c r="G11" s="341"/>
      <c r="H11" s="341"/>
      <c r="I11" s="341"/>
      <c r="J11" s="341"/>
      <c r="K11" s="341"/>
      <c r="L11" s="337"/>
      <c r="M11" s="335"/>
    </row>
    <row r="12" spans="2:13" ht="22.5" customHeight="1">
      <c r="B12" s="340"/>
      <c r="C12" s="344" t="s">
        <v>437</v>
      </c>
      <c r="D12" s="343"/>
      <c r="E12" s="348"/>
      <c r="F12" s="347"/>
      <c r="G12" s="346"/>
      <c r="H12" s="345"/>
      <c r="I12" s="341"/>
      <c r="J12" s="843"/>
      <c r="K12" s="844"/>
      <c r="L12" s="845"/>
      <c r="M12" s="335"/>
    </row>
    <row r="13" spans="2:13" ht="22.5" customHeight="1">
      <c r="B13" s="340"/>
      <c r="C13" s="344"/>
      <c r="D13" s="343"/>
      <c r="E13" s="344"/>
      <c r="F13" s="341" t="s">
        <v>436</v>
      </c>
      <c r="G13" s="343"/>
      <c r="H13" s="342" t="s">
        <v>435</v>
      </c>
      <c r="I13" s="341"/>
      <c r="J13" s="846" t="s">
        <v>434</v>
      </c>
      <c r="K13" s="847"/>
      <c r="L13" s="848"/>
      <c r="M13" s="335"/>
    </row>
    <row r="14" spans="2:13" ht="22.5" customHeight="1">
      <c r="B14" s="340"/>
      <c r="C14" s="344"/>
      <c r="D14" s="343"/>
      <c r="E14" s="344"/>
      <c r="F14" s="341"/>
      <c r="G14" s="343"/>
      <c r="H14" s="342" t="s">
        <v>433</v>
      </c>
      <c r="I14" s="341"/>
      <c r="J14" s="846"/>
      <c r="K14" s="847"/>
      <c r="L14" s="848"/>
      <c r="M14" s="335"/>
    </row>
    <row r="15" spans="2:13" ht="22.5" customHeight="1">
      <c r="B15" s="340"/>
      <c r="C15" s="339"/>
      <c r="D15" s="337"/>
      <c r="E15" s="339"/>
      <c r="F15" s="338"/>
      <c r="G15" s="337"/>
      <c r="H15" s="336"/>
      <c r="I15" s="336"/>
      <c r="J15" s="837"/>
      <c r="K15" s="839"/>
      <c r="L15" s="838"/>
      <c r="M15" s="335"/>
    </row>
    <row r="16" spans="2:13" ht="71.25" customHeight="1" thickBot="1">
      <c r="B16" s="334"/>
      <c r="C16" s="333"/>
      <c r="D16" s="333"/>
      <c r="E16" s="333"/>
      <c r="F16" s="333"/>
      <c r="G16" s="333"/>
      <c r="H16" s="333"/>
      <c r="I16" s="333"/>
      <c r="J16" s="333"/>
      <c r="K16" s="333"/>
      <c r="L16" s="333"/>
      <c r="M16" s="332"/>
    </row>
    <row r="17" spans="2:3" ht="22.5" customHeight="1">
      <c r="B17" s="331" t="s">
        <v>432</v>
      </c>
      <c r="C17" s="245" t="s">
        <v>431</v>
      </c>
    </row>
    <row r="18" spans="2:3" ht="22.5" customHeight="1">
      <c r="B18" s="245">
        <v>2</v>
      </c>
      <c r="C18" s="245" t="s">
        <v>430</v>
      </c>
    </row>
    <row r="19" spans="2:3" ht="22.5" customHeight="1">
      <c r="B19" s="245">
        <v>3</v>
      </c>
      <c r="C19" s="245" t="s">
        <v>429</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view="pageBreakPreview" zoomScaleNormal="100" zoomScaleSheetLayoutView="100" workbookViewId="0">
      <selection activeCell="A7" sqref="A7:C7"/>
    </sheetView>
  </sheetViews>
  <sheetFormatPr defaultRowHeight="14.25"/>
  <cols>
    <col min="1" max="1" width="9" style="353"/>
    <col min="2" max="2" width="9" style="353" customWidth="1"/>
    <col min="3" max="8" width="9" style="353"/>
    <col min="9" max="9" width="11.75" style="353" customWidth="1"/>
    <col min="10" max="10" width="6.625" style="353" customWidth="1"/>
    <col min="11" max="16384" width="9" style="353"/>
  </cols>
  <sheetData>
    <row r="1" spans="1:9">
      <c r="A1" s="355" t="s">
        <v>616</v>
      </c>
    </row>
    <row r="3" spans="1:9">
      <c r="A3" s="852" t="s">
        <v>615</v>
      </c>
      <c r="B3" s="852"/>
      <c r="C3" s="852"/>
      <c r="D3" s="852"/>
      <c r="E3" s="852"/>
      <c r="F3" s="852"/>
      <c r="G3" s="852"/>
      <c r="H3" s="852"/>
      <c r="I3" s="852"/>
    </row>
    <row r="4" spans="1:9">
      <c r="A4" s="852" t="s">
        <v>614</v>
      </c>
      <c r="B4" s="852"/>
      <c r="C4" s="852"/>
      <c r="D4" s="852"/>
      <c r="E4" s="852"/>
      <c r="F4" s="852"/>
      <c r="G4" s="852"/>
      <c r="H4" s="852"/>
      <c r="I4" s="852"/>
    </row>
    <row r="6" spans="1:9">
      <c r="A6" s="850" t="s">
        <v>613</v>
      </c>
      <c r="B6" s="850"/>
      <c r="C6" s="850"/>
      <c r="D6" s="850"/>
      <c r="E6" s="850"/>
      <c r="F6" s="850"/>
      <c r="G6" s="850"/>
      <c r="H6" s="850"/>
    </row>
    <row r="7" spans="1:9" ht="14.65" customHeight="1">
      <c r="A7" s="853" t="s">
        <v>338</v>
      </c>
      <c r="B7" s="853"/>
      <c r="C7" s="853"/>
      <c r="D7" s="356"/>
      <c r="E7" s="356"/>
      <c r="F7" s="356"/>
      <c r="G7" s="356"/>
      <c r="H7" s="356"/>
    </row>
    <row r="8" spans="1:9" ht="14.65" customHeight="1">
      <c r="A8" s="853" t="s">
        <v>612</v>
      </c>
      <c r="B8" s="853"/>
      <c r="C8" s="853"/>
    </row>
    <row r="9" spans="1:9">
      <c r="E9" s="355" t="s">
        <v>611</v>
      </c>
    </row>
    <row r="10" spans="1:9" ht="26.25" customHeight="1">
      <c r="A10" s="850" t="s">
        <v>610</v>
      </c>
      <c r="B10" s="850"/>
      <c r="C10" s="850"/>
      <c r="D10" s="850"/>
      <c r="E10" s="851"/>
      <c r="F10" s="851"/>
      <c r="G10" s="851"/>
      <c r="H10" s="851"/>
    </row>
    <row r="11" spans="1:9">
      <c r="A11" s="355"/>
      <c r="B11" s="355"/>
      <c r="C11" s="355"/>
      <c r="E11" s="355" t="s">
        <v>609</v>
      </c>
    </row>
    <row r="12" spans="1:9" ht="26.25" customHeight="1">
      <c r="E12" s="851"/>
      <c r="F12" s="851"/>
      <c r="G12" s="851"/>
      <c r="H12" s="851"/>
    </row>
    <row r="14" spans="1:9">
      <c r="A14" s="853" t="s">
        <v>608</v>
      </c>
      <c r="B14" s="853"/>
      <c r="C14" s="853"/>
      <c r="D14" s="853"/>
      <c r="E14" s="853"/>
      <c r="F14" s="853"/>
      <c r="G14" s="853"/>
      <c r="H14" s="853"/>
    </row>
    <row r="16" spans="1:9">
      <c r="A16" s="853" t="s">
        <v>607</v>
      </c>
      <c r="B16" s="853"/>
      <c r="C16" s="853"/>
      <c r="D16" s="853"/>
      <c r="E16" s="853"/>
      <c r="F16" s="853"/>
      <c r="G16" s="853"/>
      <c r="H16" s="853"/>
      <c r="I16" s="853"/>
    </row>
    <row r="18" spans="1:10">
      <c r="A18" s="354" t="s">
        <v>606</v>
      </c>
    </row>
    <row r="19" spans="1:10">
      <c r="A19" s="849" t="s">
        <v>525</v>
      </c>
      <c r="B19" s="849"/>
      <c r="C19" s="849"/>
      <c r="D19" s="849"/>
      <c r="E19" s="849"/>
      <c r="F19" s="849"/>
      <c r="G19" s="849"/>
      <c r="H19" s="849"/>
      <c r="I19" s="849"/>
      <c r="J19" s="849"/>
    </row>
    <row r="20" spans="1:10">
      <c r="A20" s="849" t="s">
        <v>605</v>
      </c>
      <c r="B20" s="849"/>
      <c r="C20" s="849"/>
      <c r="D20" s="849"/>
      <c r="E20" s="849"/>
      <c r="F20" s="849"/>
      <c r="G20" s="849"/>
      <c r="H20" s="849"/>
      <c r="I20" s="849"/>
      <c r="J20" s="849"/>
    </row>
    <row r="21" spans="1:10">
      <c r="A21" s="849" t="s">
        <v>604</v>
      </c>
      <c r="B21" s="849"/>
      <c r="C21" s="849"/>
      <c r="D21" s="849"/>
      <c r="E21" s="849"/>
      <c r="F21" s="849"/>
      <c r="G21" s="849"/>
      <c r="H21" s="849"/>
      <c r="I21" s="849"/>
      <c r="J21" s="849"/>
    </row>
    <row r="22" spans="1:10">
      <c r="A22" s="849" t="s">
        <v>603</v>
      </c>
      <c r="B22" s="849"/>
      <c r="C22" s="849"/>
      <c r="D22" s="849"/>
      <c r="E22" s="849"/>
      <c r="F22" s="849"/>
      <c r="G22" s="849"/>
      <c r="H22" s="849"/>
      <c r="I22" s="849"/>
      <c r="J22" s="849"/>
    </row>
    <row r="23" spans="1:10">
      <c r="A23" s="849" t="s">
        <v>602</v>
      </c>
      <c r="B23" s="849"/>
      <c r="C23" s="849"/>
      <c r="D23" s="849"/>
      <c r="E23" s="849"/>
      <c r="F23" s="849"/>
      <c r="G23" s="849"/>
      <c r="H23" s="849"/>
      <c r="I23" s="849"/>
      <c r="J23" s="849"/>
    </row>
    <row r="24" spans="1:10">
      <c r="A24" s="849" t="s">
        <v>601</v>
      </c>
      <c r="B24" s="849"/>
      <c r="C24" s="849"/>
      <c r="D24" s="849"/>
      <c r="E24" s="849"/>
      <c r="F24" s="849"/>
      <c r="G24" s="849"/>
      <c r="H24" s="849"/>
      <c r="I24" s="849"/>
      <c r="J24" s="849"/>
    </row>
    <row r="25" spans="1:10">
      <c r="A25" s="354" t="s">
        <v>600</v>
      </c>
      <c r="B25" s="354"/>
      <c r="C25" s="354"/>
      <c r="D25" s="354"/>
      <c r="E25" s="354"/>
      <c r="F25" s="354"/>
      <c r="G25" s="354"/>
      <c r="H25" s="354"/>
      <c r="I25" s="354"/>
      <c r="J25" s="354"/>
    </row>
    <row r="26" spans="1:10">
      <c r="A26" s="849" t="s">
        <v>599</v>
      </c>
      <c r="B26" s="849"/>
      <c r="C26" s="849"/>
      <c r="D26" s="849"/>
      <c r="E26" s="849"/>
      <c r="F26" s="849"/>
      <c r="G26" s="849"/>
      <c r="H26" s="849"/>
      <c r="I26" s="849"/>
      <c r="J26" s="849"/>
    </row>
    <row r="27" spans="1:10">
      <c r="A27" s="849" t="s">
        <v>598</v>
      </c>
      <c r="B27" s="849"/>
      <c r="C27" s="849"/>
      <c r="D27" s="849"/>
      <c r="E27" s="849"/>
      <c r="F27" s="849"/>
      <c r="G27" s="849"/>
      <c r="H27" s="849"/>
      <c r="I27" s="849"/>
      <c r="J27" s="849"/>
    </row>
    <row r="28" spans="1:10">
      <c r="A28" s="849" t="s">
        <v>597</v>
      </c>
      <c r="B28" s="849"/>
      <c r="C28" s="849"/>
      <c r="D28" s="849"/>
      <c r="E28" s="849"/>
      <c r="F28" s="849"/>
      <c r="G28" s="849"/>
      <c r="H28" s="849"/>
      <c r="I28" s="849"/>
      <c r="J28" s="849"/>
    </row>
    <row r="29" spans="1:10">
      <c r="A29" s="849" t="s">
        <v>596</v>
      </c>
      <c r="B29" s="849"/>
      <c r="C29" s="849"/>
      <c r="D29" s="849"/>
      <c r="E29" s="849"/>
      <c r="F29" s="849"/>
      <c r="G29" s="849"/>
      <c r="H29" s="849"/>
      <c r="I29" s="849"/>
      <c r="J29" s="849"/>
    </row>
    <row r="30" spans="1:10">
      <c r="A30" s="849" t="s">
        <v>595</v>
      </c>
      <c r="B30" s="849"/>
      <c r="C30" s="849"/>
      <c r="D30" s="849"/>
      <c r="E30" s="849"/>
      <c r="F30" s="849"/>
      <c r="G30" s="849"/>
      <c r="H30" s="849"/>
      <c r="I30" s="849"/>
      <c r="J30" s="849"/>
    </row>
    <row r="31" spans="1:10">
      <c r="A31" s="849" t="s">
        <v>594</v>
      </c>
      <c r="B31" s="849"/>
      <c r="C31" s="849"/>
      <c r="D31" s="849"/>
      <c r="E31" s="849"/>
      <c r="F31" s="849"/>
      <c r="G31" s="849"/>
      <c r="H31" s="849"/>
      <c r="I31" s="849"/>
      <c r="J31" s="849"/>
    </row>
    <row r="32" spans="1:10">
      <c r="A32" s="849" t="s">
        <v>593</v>
      </c>
      <c r="B32" s="849"/>
      <c r="C32" s="849"/>
      <c r="D32" s="849"/>
      <c r="E32" s="849"/>
      <c r="F32" s="849"/>
      <c r="G32" s="849"/>
      <c r="H32" s="849"/>
      <c r="I32" s="849"/>
      <c r="J32" s="849"/>
    </row>
    <row r="33" spans="1:10">
      <c r="A33" s="849" t="s">
        <v>592</v>
      </c>
      <c r="B33" s="849"/>
      <c r="C33" s="849"/>
      <c r="D33" s="849"/>
      <c r="E33" s="849"/>
      <c r="F33" s="849"/>
      <c r="G33" s="849"/>
      <c r="H33" s="849"/>
      <c r="I33" s="849"/>
      <c r="J33" s="849"/>
    </row>
    <row r="34" spans="1:10">
      <c r="A34" s="849" t="s">
        <v>591</v>
      </c>
      <c r="B34" s="849"/>
      <c r="C34" s="849"/>
      <c r="D34" s="849"/>
      <c r="E34" s="849"/>
      <c r="F34" s="849"/>
      <c r="G34" s="849"/>
      <c r="H34" s="849"/>
      <c r="I34" s="849"/>
      <c r="J34" s="849"/>
    </row>
    <row r="35" spans="1:10">
      <c r="A35" s="849" t="s">
        <v>590</v>
      </c>
      <c r="B35" s="849"/>
      <c r="C35" s="849"/>
      <c r="D35" s="849"/>
      <c r="E35" s="849"/>
      <c r="F35" s="849"/>
      <c r="G35" s="849"/>
      <c r="H35" s="849"/>
      <c r="I35" s="849"/>
      <c r="J35" s="849"/>
    </row>
    <row r="36" spans="1:10">
      <c r="A36" s="849" t="s">
        <v>589</v>
      </c>
      <c r="B36" s="849"/>
      <c r="C36" s="849"/>
      <c r="D36" s="849"/>
      <c r="E36" s="849"/>
      <c r="F36" s="849"/>
      <c r="G36" s="849"/>
      <c r="H36" s="849"/>
      <c r="I36" s="849"/>
      <c r="J36" s="849"/>
    </row>
    <row r="37" spans="1:10">
      <c r="A37" s="849" t="s">
        <v>588</v>
      </c>
      <c r="B37" s="849"/>
      <c r="C37" s="849"/>
      <c r="D37" s="849"/>
      <c r="E37" s="849"/>
      <c r="F37" s="849"/>
      <c r="G37" s="849"/>
      <c r="H37" s="849"/>
      <c r="I37" s="849"/>
      <c r="J37" s="849"/>
    </row>
    <row r="38" spans="1:10">
      <c r="A38" s="849" t="s">
        <v>587</v>
      </c>
      <c r="B38" s="849"/>
      <c r="C38" s="849"/>
      <c r="D38" s="849"/>
      <c r="E38" s="849"/>
      <c r="F38" s="849"/>
      <c r="G38" s="849"/>
      <c r="H38" s="849"/>
      <c r="I38" s="849"/>
      <c r="J38" s="849"/>
    </row>
    <row r="39" spans="1:10">
      <c r="A39" s="849" t="s">
        <v>586</v>
      </c>
      <c r="B39" s="849"/>
      <c r="C39" s="849"/>
      <c r="D39" s="849"/>
      <c r="E39" s="849"/>
      <c r="F39" s="849"/>
      <c r="G39" s="849"/>
      <c r="H39" s="849"/>
      <c r="I39" s="849"/>
      <c r="J39" s="849"/>
    </row>
    <row r="40" spans="1:10">
      <c r="A40" s="849" t="s">
        <v>585</v>
      </c>
      <c r="B40" s="849"/>
      <c r="C40" s="849"/>
      <c r="D40" s="849"/>
      <c r="E40" s="849"/>
      <c r="F40" s="849"/>
      <c r="G40" s="849"/>
      <c r="H40" s="849"/>
      <c r="I40" s="849"/>
      <c r="J40" s="849"/>
    </row>
    <row r="41" spans="1:10">
      <c r="A41" s="849" t="s">
        <v>584</v>
      </c>
      <c r="B41" s="849"/>
      <c r="C41" s="849"/>
      <c r="D41" s="849"/>
      <c r="E41" s="849"/>
      <c r="F41" s="849"/>
      <c r="G41" s="849"/>
      <c r="H41" s="849"/>
      <c r="I41" s="849"/>
      <c r="J41" s="849"/>
    </row>
    <row r="42" spans="1:10">
      <c r="A42" s="849" t="s">
        <v>583</v>
      </c>
      <c r="B42" s="849"/>
      <c r="C42" s="849"/>
      <c r="D42" s="849"/>
      <c r="E42" s="849"/>
      <c r="F42" s="849"/>
      <c r="G42" s="849"/>
      <c r="H42" s="849"/>
      <c r="I42" s="849"/>
      <c r="J42" s="849"/>
    </row>
    <row r="43" spans="1:10">
      <c r="A43" s="849" t="s">
        <v>582</v>
      </c>
      <c r="B43" s="849"/>
      <c r="C43" s="849"/>
      <c r="D43" s="849"/>
      <c r="E43" s="849"/>
      <c r="F43" s="849"/>
      <c r="G43" s="849"/>
      <c r="H43" s="849"/>
      <c r="I43" s="849"/>
      <c r="J43" s="849"/>
    </row>
    <row r="44" spans="1:10">
      <c r="A44" s="849" t="s">
        <v>581</v>
      </c>
      <c r="B44" s="849"/>
      <c r="C44" s="849"/>
      <c r="D44" s="849"/>
      <c r="E44" s="849"/>
      <c r="F44" s="849"/>
      <c r="G44" s="849"/>
      <c r="H44" s="849"/>
      <c r="I44" s="849"/>
      <c r="J44" s="849"/>
    </row>
    <row r="45" spans="1:10">
      <c r="A45" s="849" t="s">
        <v>580</v>
      </c>
      <c r="B45" s="849"/>
      <c r="C45" s="849"/>
      <c r="D45" s="849"/>
      <c r="E45" s="849"/>
      <c r="F45" s="849"/>
      <c r="G45" s="849"/>
      <c r="H45" s="849"/>
      <c r="I45" s="849"/>
      <c r="J45" s="849"/>
    </row>
    <row r="46" spans="1:10">
      <c r="A46" s="849" t="s">
        <v>559</v>
      </c>
      <c r="B46" s="849"/>
      <c r="C46" s="849"/>
      <c r="D46" s="849"/>
      <c r="E46" s="849"/>
      <c r="F46" s="849"/>
      <c r="G46" s="849"/>
      <c r="H46" s="849"/>
      <c r="I46" s="849"/>
      <c r="J46" s="849"/>
    </row>
    <row r="47" spans="1:10">
      <c r="A47" s="849" t="s">
        <v>579</v>
      </c>
      <c r="B47" s="849"/>
      <c r="C47" s="849"/>
      <c r="D47" s="849"/>
      <c r="E47" s="849"/>
      <c r="F47" s="849"/>
      <c r="G47" s="849"/>
      <c r="H47" s="849"/>
      <c r="I47" s="849"/>
      <c r="J47" s="849"/>
    </row>
    <row r="48" spans="1:10">
      <c r="A48" s="849" t="s">
        <v>557</v>
      </c>
      <c r="B48" s="849"/>
      <c r="C48" s="849"/>
      <c r="D48" s="849"/>
      <c r="E48" s="849"/>
      <c r="F48" s="849"/>
      <c r="G48" s="849"/>
      <c r="H48" s="849"/>
      <c r="I48" s="849"/>
      <c r="J48" s="849"/>
    </row>
    <row r="49" spans="1:10">
      <c r="A49" s="849" t="s">
        <v>578</v>
      </c>
      <c r="B49" s="849"/>
      <c r="C49" s="849"/>
      <c r="D49" s="849"/>
      <c r="E49" s="849"/>
      <c r="F49" s="849"/>
      <c r="G49" s="849"/>
      <c r="H49" s="849"/>
      <c r="I49" s="849"/>
      <c r="J49" s="849"/>
    </row>
    <row r="50" spans="1:10">
      <c r="A50" s="849" t="s">
        <v>577</v>
      </c>
      <c r="B50" s="849"/>
      <c r="C50" s="849"/>
      <c r="D50" s="849"/>
      <c r="E50" s="849"/>
      <c r="F50" s="849"/>
      <c r="G50" s="849"/>
      <c r="H50" s="849"/>
      <c r="I50" s="849"/>
      <c r="J50" s="849"/>
    </row>
    <row r="51" spans="1:10">
      <c r="A51" s="849" t="s">
        <v>576</v>
      </c>
      <c r="B51" s="849"/>
      <c r="C51" s="849"/>
      <c r="D51" s="849"/>
      <c r="E51" s="849"/>
      <c r="F51" s="849"/>
      <c r="G51" s="849"/>
      <c r="H51" s="849"/>
      <c r="I51" s="849"/>
      <c r="J51" s="849"/>
    </row>
    <row r="52" spans="1:10">
      <c r="A52" s="849" t="s">
        <v>575</v>
      </c>
      <c r="B52" s="849"/>
      <c r="C52" s="849"/>
      <c r="D52" s="849"/>
      <c r="E52" s="849"/>
      <c r="F52" s="849"/>
      <c r="G52" s="849"/>
      <c r="H52" s="849"/>
      <c r="I52" s="849"/>
      <c r="J52" s="849"/>
    </row>
    <row r="53" spans="1:10">
      <c r="A53" s="849" t="s">
        <v>574</v>
      </c>
      <c r="B53" s="849"/>
      <c r="C53" s="849"/>
      <c r="D53" s="849"/>
      <c r="E53" s="849"/>
      <c r="F53" s="849"/>
      <c r="G53" s="849"/>
      <c r="H53" s="849"/>
      <c r="I53" s="849"/>
      <c r="J53" s="849"/>
    </row>
    <row r="54" spans="1:10">
      <c r="A54" s="849" t="s">
        <v>573</v>
      </c>
      <c r="B54" s="849"/>
      <c r="C54" s="849"/>
      <c r="D54" s="849"/>
      <c r="E54" s="849"/>
      <c r="F54" s="849"/>
      <c r="G54" s="849"/>
      <c r="H54" s="849"/>
      <c r="I54" s="849"/>
      <c r="J54" s="849"/>
    </row>
    <row r="55" spans="1:10">
      <c r="A55" s="849" t="s">
        <v>572</v>
      </c>
      <c r="B55" s="849"/>
      <c r="C55" s="849"/>
      <c r="D55" s="849"/>
      <c r="E55" s="849"/>
      <c r="F55" s="849"/>
      <c r="G55" s="849"/>
      <c r="H55" s="849"/>
      <c r="I55" s="849"/>
      <c r="J55" s="849"/>
    </row>
    <row r="56" spans="1:10">
      <c r="A56" s="849" t="s">
        <v>571</v>
      </c>
      <c r="B56" s="849"/>
      <c r="C56" s="849"/>
      <c r="D56" s="849"/>
      <c r="E56" s="849"/>
      <c r="F56" s="849"/>
      <c r="G56" s="849"/>
      <c r="H56" s="849"/>
      <c r="I56" s="849"/>
      <c r="J56" s="849"/>
    </row>
    <row r="57" spans="1:10">
      <c r="A57" s="849" t="s">
        <v>570</v>
      </c>
      <c r="B57" s="849"/>
      <c r="C57" s="849"/>
      <c r="D57" s="849"/>
      <c r="E57" s="849"/>
      <c r="F57" s="849"/>
      <c r="G57" s="849"/>
      <c r="H57" s="849"/>
      <c r="I57" s="849"/>
      <c r="J57" s="849"/>
    </row>
    <row r="58" spans="1:10">
      <c r="A58" s="849" t="s">
        <v>569</v>
      </c>
      <c r="B58" s="849"/>
      <c r="C58" s="849"/>
      <c r="D58" s="849"/>
      <c r="E58" s="849"/>
      <c r="F58" s="849"/>
      <c r="G58" s="849"/>
      <c r="H58" s="849"/>
      <c r="I58" s="849"/>
      <c r="J58" s="849"/>
    </row>
    <row r="59" spans="1:10">
      <c r="A59" s="849" t="s">
        <v>568</v>
      </c>
      <c r="B59" s="849"/>
      <c r="C59" s="849"/>
      <c r="D59" s="849"/>
      <c r="E59" s="849"/>
      <c r="F59" s="849"/>
      <c r="G59" s="849"/>
      <c r="H59" s="849"/>
      <c r="I59" s="849"/>
      <c r="J59" s="849"/>
    </row>
    <row r="60" spans="1:10">
      <c r="A60" s="849" t="s">
        <v>567</v>
      </c>
      <c r="B60" s="849"/>
      <c r="C60" s="849"/>
      <c r="D60" s="849"/>
      <c r="E60" s="849"/>
      <c r="F60" s="849"/>
      <c r="G60" s="849"/>
      <c r="H60" s="849"/>
      <c r="I60" s="849"/>
      <c r="J60" s="849"/>
    </row>
    <row r="61" spans="1:10">
      <c r="A61" s="849" t="s">
        <v>566</v>
      </c>
      <c r="B61" s="849"/>
      <c r="C61" s="849"/>
      <c r="D61" s="849"/>
      <c r="E61" s="849"/>
      <c r="F61" s="849"/>
      <c r="G61" s="849"/>
      <c r="H61" s="849"/>
      <c r="I61" s="849"/>
      <c r="J61" s="849"/>
    </row>
    <row r="62" spans="1:10">
      <c r="A62" s="849" t="s">
        <v>565</v>
      </c>
      <c r="B62" s="849"/>
      <c r="C62" s="849"/>
      <c r="D62" s="849"/>
      <c r="E62" s="849"/>
      <c r="F62" s="849"/>
      <c r="G62" s="849"/>
      <c r="H62" s="849"/>
      <c r="I62" s="849"/>
      <c r="J62" s="849"/>
    </row>
    <row r="63" spans="1:10">
      <c r="A63" s="849" t="s">
        <v>564</v>
      </c>
      <c r="B63" s="849"/>
      <c r="C63" s="849"/>
      <c r="D63" s="849"/>
      <c r="E63" s="849"/>
      <c r="F63" s="849"/>
      <c r="G63" s="849"/>
      <c r="H63" s="849"/>
      <c r="I63" s="849"/>
      <c r="J63" s="849"/>
    </row>
    <row r="64" spans="1:10">
      <c r="A64" s="849" t="s">
        <v>563</v>
      </c>
      <c r="B64" s="849"/>
      <c r="C64" s="849"/>
      <c r="D64" s="849"/>
      <c r="E64" s="849"/>
      <c r="F64" s="849"/>
      <c r="G64" s="849"/>
      <c r="H64" s="849"/>
      <c r="I64" s="849"/>
      <c r="J64" s="849"/>
    </row>
    <row r="65" spans="1:10">
      <c r="A65" s="849" t="s">
        <v>562</v>
      </c>
      <c r="B65" s="849"/>
      <c r="C65" s="849"/>
      <c r="D65" s="849"/>
      <c r="E65" s="849"/>
      <c r="F65" s="849"/>
      <c r="G65" s="849"/>
      <c r="H65" s="849"/>
      <c r="I65" s="849"/>
      <c r="J65" s="849"/>
    </row>
    <row r="66" spans="1:10">
      <c r="A66" s="849" t="s">
        <v>561</v>
      </c>
      <c r="B66" s="849"/>
      <c r="C66" s="849"/>
      <c r="D66" s="849"/>
      <c r="E66" s="849"/>
      <c r="F66" s="849"/>
      <c r="G66" s="849"/>
      <c r="H66" s="849"/>
      <c r="I66" s="849"/>
      <c r="J66" s="849"/>
    </row>
    <row r="67" spans="1:10">
      <c r="A67" s="849" t="s">
        <v>560</v>
      </c>
      <c r="B67" s="849"/>
      <c r="C67" s="849"/>
      <c r="D67" s="849"/>
      <c r="E67" s="849"/>
      <c r="F67" s="849"/>
      <c r="G67" s="849"/>
      <c r="H67" s="849"/>
      <c r="I67" s="849"/>
      <c r="J67" s="849"/>
    </row>
    <row r="68" spans="1:10">
      <c r="A68" s="849" t="s">
        <v>559</v>
      </c>
      <c r="B68" s="849"/>
      <c r="C68" s="849"/>
      <c r="D68" s="849"/>
      <c r="E68" s="849"/>
      <c r="F68" s="849"/>
      <c r="G68" s="849"/>
      <c r="H68" s="849"/>
      <c r="I68" s="849"/>
      <c r="J68" s="849"/>
    </row>
    <row r="69" spans="1:10">
      <c r="A69" s="849" t="s">
        <v>558</v>
      </c>
      <c r="B69" s="849"/>
      <c r="C69" s="849"/>
      <c r="D69" s="849"/>
      <c r="E69" s="849"/>
      <c r="F69" s="849"/>
      <c r="G69" s="849"/>
      <c r="H69" s="849"/>
      <c r="I69" s="849"/>
      <c r="J69" s="849"/>
    </row>
    <row r="70" spans="1:10">
      <c r="A70" s="849" t="s">
        <v>557</v>
      </c>
      <c r="B70" s="849"/>
      <c r="C70" s="849"/>
      <c r="D70" s="849"/>
      <c r="E70" s="849"/>
      <c r="F70" s="849"/>
      <c r="G70" s="849"/>
      <c r="H70" s="849"/>
      <c r="I70" s="849"/>
      <c r="J70" s="849"/>
    </row>
    <row r="71" spans="1:10">
      <c r="A71" s="849" t="s">
        <v>556</v>
      </c>
      <c r="B71" s="849"/>
      <c r="C71" s="849"/>
      <c r="D71" s="849"/>
      <c r="E71" s="849"/>
      <c r="F71" s="849"/>
      <c r="G71" s="849"/>
      <c r="H71" s="849"/>
      <c r="I71" s="849"/>
      <c r="J71" s="849"/>
    </row>
    <row r="72" spans="1:10">
      <c r="A72" s="849" t="s">
        <v>555</v>
      </c>
      <c r="B72" s="849"/>
      <c r="C72" s="849"/>
      <c r="D72" s="849"/>
      <c r="E72" s="849"/>
      <c r="F72" s="849"/>
      <c r="G72" s="849"/>
      <c r="H72" s="849"/>
      <c r="I72" s="849"/>
      <c r="J72" s="849"/>
    </row>
    <row r="73" spans="1:10">
      <c r="A73" s="849" t="s">
        <v>554</v>
      </c>
      <c r="B73" s="849"/>
      <c r="C73" s="849"/>
      <c r="D73" s="849"/>
      <c r="E73" s="849"/>
      <c r="F73" s="849"/>
      <c r="G73" s="849"/>
      <c r="H73" s="849"/>
      <c r="I73" s="849"/>
      <c r="J73" s="849"/>
    </row>
    <row r="74" spans="1:10">
      <c r="A74" s="854" t="s">
        <v>553</v>
      </c>
      <c r="B74" s="854"/>
      <c r="C74" s="854"/>
      <c r="D74" s="854"/>
      <c r="E74" s="854"/>
      <c r="F74" s="854"/>
      <c r="G74" s="854"/>
      <c r="H74" s="854"/>
      <c r="I74" s="854"/>
      <c r="J74" s="854"/>
    </row>
    <row r="75" spans="1:10">
      <c r="A75" s="849" t="s">
        <v>552</v>
      </c>
      <c r="B75" s="849"/>
      <c r="C75" s="849"/>
      <c r="D75" s="849"/>
      <c r="E75" s="849"/>
      <c r="F75" s="849"/>
      <c r="G75" s="849"/>
      <c r="H75" s="849"/>
      <c r="I75" s="849"/>
      <c r="J75" s="849"/>
    </row>
    <row r="76" spans="1:10">
      <c r="A76" s="849" t="s">
        <v>551</v>
      </c>
      <c r="B76" s="849"/>
      <c r="C76" s="849"/>
      <c r="D76" s="849"/>
      <c r="E76" s="849"/>
      <c r="F76" s="849"/>
      <c r="G76" s="849"/>
      <c r="H76" s="849"/>
      <c r="I76" s="849"/>
      <c r="J76" s="849"/>
    </row>
    <row r="77" spans="1:10">
      <c r="A77" s="849" t="s">
        <v>550</v>
      </c>
      <c r="B77" s="849"/>
      <c r="C77" s="849"/>
      <c r="D77" s="849"/>
      <c r="E77" s="849"/>
      <c r="F77" s="849"/>
      <c r="G77" s="849"/>
      <c r="H77" s="849"/>
      <c r="I77" s="849"/>
      <c r="J77" s="849"/>
    </row>
    <row r="78" spans="1:10">
      <c r="A78" s="849" t="s">
        <v>549</v>
      </c>
      <c r="B78" s="849"/>
      <c r="C78" s="849"/>
      <c r="D78" s="849"/>
      <c r="E78" s="849"/>
      <c r="F78" s="849"/>
      <c r="G78" s="849"/>
      <c r="H78" s="849"/>
      <c r="I78" s="849"/>
      <c r="J78" s="849"/>
    </row>
    <row r="79" spans="1:10">
      <c r="A79" s="849" t="s">
        <v>548</v>
      </c>
      <c r="B79" s="849"/>
      <c r="C79" s="849"/>
      <c r="D79" s="849"/>
      <c r="E79" s="849"/>
      <c r="F79" s="849"/>
      <c r="G79" s="849"/>
      <c r="H79" s="849"/>
      <c r="I79" s="849"/>
      <c r="J79" s="849"/>
    </row>
    <row r="80" spans="1:10">
      <c r="A80" s="849" t="s">
        <v>547</v>
      </c>
      <c r="B80" s="849"/>
      <c r="C80" s="849"/>
      <c r="D80" s="849"/>
      <c r="E80" s="849"/>
      <c r="F80" s="849"/>
      <c r="G80" s="849"/>
      <c r="H80" s="849"/>
      <c r="I80" s="849"/>
      <c r="J80" s="849"/>
    </row>
    <row r="81" spans="1:10">
      <c r="A81" s="849" t="s">
        <v>546</v>
      </c>
      <c r="B81" s="849"/>
      <c r="C81" s="849"/>
      <c r="D81" s="849"/>
      <c r="E81" s="849"/>
      <c r="F81" s="849"/>
      <c r="G81" s="849"/>
      <c r="H81" s="849"/>
      <c r="I81" s="849"/>
      <c r="J81" s="849"/>
    </row>
    <row r="82" spans="1:10">
      <c r="A82" s="849" t="s">
        <v>545</v>
      </c>
      <c r="B82" s="849"/>
      <c r="C82" s="849"/>
      <c r="D82" s="849"/>
      <c r="E82" s="849"/>
      <c r="F82" s="849"/>
      <c r="G82" s="849"/>
      <c r="H82" s="849"/>
      <c r="I82" s="849"/>
      <c r="J82" s="849"/>
    </row>
    <row r="83" spans="1:10">
      <c r="A83" s="849" t="s">
        <v>544</v>
      </c>
      <c r="B83" s="849"/>
      <c r="C83" s="849"/>
      <c r="D83" s="849"/>
      <c r="E83" s="849"/>
      <c r="F83" s="849"/>
      <c r="G83" s="849"/>
      <c r="H83" s="849"/>
      <c r="I83" s="849"/>
      <c r="J83" s="849"/>
    </row>
    <row r="84" spans="1:10">
      <c r="A84" s="849" t="s">
        <v>543</v>
      </c>
      <c r="B84" s="849"/>
      <c r="C84" s="849"/>
      <c r="D84" s="849"/>
      <c r="E84" s="849"/>
      <c r="F84" s="849"/>
      <c r="G84" s="849"/>
      <c r="H84" s="849"/>
      <c r="I84" s="849"/>
      <c r="J84" s="849"/>
    </row>
    <row r="85" spans="1:10">
      <c r="A85" s="849" t="s">
        <v>542</v>
      </c>
      <c r="B85" s="849"/>
      <c r="C85" s="849"/>
      <c r="D85" s="849"/>
      <c r="E85" s="849"/>
      <c r="F85" s="849"/>
      <c r="G85" s="849"/>
      <c r="H85" s="849"/>
      <c r="I85" s="849"/>
      <c r="J85" s="849"/>
    </row>
    <row r="86" spans="1:10">
      <c r="A86" s="849" t="s">
        <v>541</v>
      </c>
      <c r="B86" s="849"/>
      <c r="C86" s="849"/>
      <c r="D86" s="849"/>
      <c r="E86" s="849"/>
      <c r="F86" s="849"/>
      <c r="G86" s="849"/>
      <c r="H86" s="849"/>
      <c r="I86" s="849"/>
      <c r="J86" s="849"/>
    </row>
    <row r="87" spans="1:10">
      <c r="A87" s="849" t="s">
        <v>540</v>
      </c>
      <c r="B87" s="849"/>
      <c r="C87" s="849"/>
      <c r="D87" s="849"/>
      <c r="E87" s="849"/>
      <c r="F87" s="849"/>
      <c r="G87" s="849"/>
      <c r="H87" s="849"/>
      <c r="I87" s="849"/>
      <c r="J87" s="849"/>
    </row>
    <row r="88" spans="1:10">
      <c r="A88" s="849" t="s">
        <v>533</v>
      </c>
      <c r="B88" s="849"/>
      <c r="C88" s="849"/>
      <c r="D88" s="849"/>
      <c r="E88" s="849"/>
      <c r="F88" s="849"/>
      <c r="G88" s="849"/>
      <c r="H88" s="849"/>
      <c r="I88" s="849"/>
      <c r="J88" s="849"/>
    </row>
    <row r="89" spans="1:10">
      <c r="A89" s="849" t="s">
        <v>539</v>
      </c>
      <c r="B89" s="849"/>
      <c r="C89" s="849"/>
      <c r="D89" s="849"/>
      <c r="E89" s="849"/>
      <c r="F89" s="849"/>
      <c r="G89" s="849"/>
      <c r="H89" s="849"/>
      <c r="I89" s="849"/>
      <c r="J89" s="849"/>
    </row>
    <row r="90" spans="1:10">
      <c r="A90" s="849" t="s">
        <v>538</v>
      </c>
      <c r="B90" s="849"/>
      <c r="C90" s="849"/>
      <c r="D90" s="849"/>
      <c r="E90" s="849"/>
      <c r="F90" s="849"/>
      <c r="G90" s="849"/>
      <c r="H90" s="849"/>
      <c r="I90" s="849"/>
      <c r="J90" s="849"/>
    </row>
    <row r="91" spans="1:10">
      <c r="A91" s="849" t="s">
        <v>537</v>
      </c>
      <c r="B91" s="849"/>
      <c r="C91" s="849"/>
      <c r="D91" s="849"/>
      <c r="E91" s="849"/>
      <c r="F91" s="849"/>
      <c r="G91" s="849"/>
      <c r="H91" s="849"/>
      <c r="I91" s="849"/>
      <c r="J91" s="849"/>
    </row>
    <row r="92" spans="1:10">
      <c r="A92" s="849" t="s">
        <v>536</v>
      </c>
      <c r="B92" s="849"/>
      <c r="C92" s="849"/>
      <c r="D92" s="849"/>
      <c r="E92" s="849"/>
      <c r="F92" s="849"/>
      <c r="G92" s="849"/>
      <c r="H92" s="849"/>
      <c r="I92" s="849"/>
      <c r="J92" s="849"/>
    </row>
    <row r="93" spans="1:10">
      <c r="A93" s="849" t="s">
        <v>535</v>
      </c>
      <c r="B93" s="849"/>
      <c r="C93" s="849"/>
      <c r="D93" s="849"/>
      <c r="E93" s="849"/>
      <c r="F93" s="849"/>
      <c r="G93" s="849"/>
      <c r="H93" s="849"/>
      <c r="I93" s="849"/>
      <c r="J93" s="849"/>
    </row>
    <row r="94" spans="1:10">
      <c r="A94" s="849" t="s">
        <v>534</v>
      </c>
      <c r="B94" s="849"/>
      <c r="C94" s="849"/>
      <c r="D94" s="849"/>
      <c r="E94" s="849"/>
      <c r="F94" s="849"/>
      <c r="G94" s="849"/>
      <c r="H94" s="849"/>
      <c r="I94" s="849"/>
      <c r="J94" s="849"/>
    </row>
    <row r="95" spans="1:10">
      <c r="A95" s="849" t="s">
        <v>533</v>
      </c>
      <c r="B95" s="849"/>
      <c r="C95" s="849"/>
      <c r="D95" s="849"/>
      <c r="E95" s="849"/>
      <c r="F95" s="849"/>
      <c r="G95" s="849"/>
      <c r="H95" s="849"/>
      <c r="I95" s="849"/>
      <c r="J95" s="849"/>
    </row>
    <row r="96" spans="1:10">
      <c r="A96" s="849" t="s">
        <v>532</v>
      </c>
      <c r="B96" s="849"/>
      <c r="C96" s="849"/>
      <c r="D96" s="849"/>
      <c r="E96" s="849"/>
      <c r="F96" s="849"/>
      <c r="G96" s="849"/>
      <c r="H96" s="849"/>
      <c r="I96" s="849"/>
      <c r="J96" s="849"/>
    </row>
    <row r="97" spans="1:10">
      <c r="A97" s="849" t="s">
        <v>531</v>
      </c>
      <c r="B97" s="849"/>
      <c r="C97" s="849"/>
      <c r="D97" s="849"/>
      <c r="E97" s="849"/>
      <c r="F97" s="849"/>
      <c r="G97" s="849"/>
      <c r="H97" s="849"/>
      <c r="I97" s="849"/>
      <c r="J97" s="849"/>
    </row>
    <row r="98" spans="1:10">
      <c r="A98" s="849" t="s">
        <v>530</v>
      </c>
      <c r="B98" s="849"/>
      <c r="C98" s="849"/>
      <c r="D98" s="849"/>
      <c r="E98" s="849"/>
      <c r="F98" s="849"/>
      <c r="G98" s="849"/>
      <c r="H98" s="849"/>
      <c r="I98" s="849"/>
      <c r="J98" s="849"/>
    </row>
    <row r="99" spans="1:10">
      <c r="A99" s="849" t="s">
        <v>529</v>
      </c>
      <c r="B99" s="849"/>
      <c r="C99" s="849"/>
      <c r="D99" s="849"/>
      <c r="E99" s="849"/>
      <c r="F99" s="849"/>
      <c r="G99" s="849"/>
      <c r="H99" s="849"/>
      <c r="I99" s="849"/>
      <c r="J99" s="849"/>
    </row>
    <row r="100" spans="1:10">
      <c r="A100" s="849" t="s">
        <v>528</v>
      </c>
      <c r="B100" s="849"/>
      <c r="C100" s="849"/>
      <c r="D100" s="849"/>
      <c r="E100" s="849"/>
      <c r="F100" s="849"/>
      <c r="G100" s="849"/>
      <c r="H100" s="849"/>
      <c r="I100" s="849"/>
      <c r="J100" s="849"/>
    </row>
    <row r="101" spans="1:10">
      <c r="A101" s="849" t="s">
        <v>527</v>
      </c>
      <c r="B101" s="849"/>
      <c r="C101" s="849"/>
      <c r="D101" s="849"/>
      <c r="E101" s="849"/>
      <c r="F101" s="849"/>
      <c r="G101" s="849"/>
      <c r="H101" s="849"/>
      <c r="I101" s="849"/>
      <c r="J101" s="849"/>
    </row>
    <row r="102" spans="1:10">
      <c r="A102" s="849" t="s">
        <v>454</v>
      </c>
      <c r="B102" s="849"/>
      <c r="C102" s="849"/>
      <c r="D102" s="849"/>
      <c r="E102" s="849"/>
      <c r="F102" s="849"/>
      <c r="G102" s="849"/>
      <c r="H102" s="849"/>
      <c r="I102" s="849"/>
      <c r="J102" s="849"/>
    </row>
    <row r="104" spans="1:10">
      <c r="A104" s="354" t="s">
        <v>526</v>
      </c>
    </row>
    <row r="105" spans="1:10">
      <c r="A105" s="849" t="s">
        <v>525</v>
      </c>
      <c r="B105" s="849"/>
      <c r="C105" s="849"/>
      <c r="D105" s="849"/>
      <c r="E105" s="849"/>
      <c r="F105" s="849"/>
      <c r="G105" s="849"/>
      <c r="H105" s="849"/>
      <c r="I105" s="849"/>
      <c r="J105" s="849"/>
    </row>
    <row r="106" spans="1:10">
      <c r="A106" s="849" t="s">
        <v>524</v>
      </c>
      <c r="B106" s="849"/>
      <c r="C106" s="849"/>
      <c r="D106" s="849"/>
      <c r="E106" s="849"/>
      <c r="F106" s="849"/>
      <c r="G106" s="849"/>
      <c r="H106" s="849"/>
      <c r="I106" s="849"/>
      <c r="J106" s="849"/>
    </row>
    <row r="107" spans="1:10">
      <c r="A107" s="849" t="s">
        <v>523</v>
      </c>
      <c r="B107" s="849"/>
      <c r="C107" s="849"/>
      <c r="D107" s="849"/>
      <c r="E107" s="849"/>
      <c r="F107" s="849"/>
      <c r="G107" s="849"/>
      <c r="H107" s="849"/>
      <c r="I107" s="849"/>
      <c r="J107" s="849"/>
    </row>
    <row r="108" spans="1:10">
      <c r="A108" s="849" t="s">
        <v>522</v>
      </c>
      <c r="B108" s="849"/>
      <c r="C108" s="849"/>
      <c r="D108" s="849"/>
      <c r="E108" s="849"/>
      <c r="F108" s="849"/>
      <c r="G108" s="849"/>
      <c r="H108" s="849"/>
      <c r="I108" s="849"/>
      <c r="J108" s="849"/>
    </row>
    <row r="109" spans="1:10">
      <c r="A109" s="849" t="s">
        <v>521</v>
      </c>
      <c r="B109" s="849"/>
      <c r="C109" s="849"/>
      <c r="D109" s="849"/>
      <c r="E109" s="849"/>
      <c r="F109" s="849"/>
      <c r="G109" s="849"/>
      <c r="H109" s="849"/>
      <c r="I109" s="849"/>
      <c r="J109" s="849"/>
    </row>
    <row r="110" spans="1:10">
      <c r="A110" s="849" t="s">
        <v>520</v>
      </c>
      <c r="B110" s="849"/>
      <c r="C110" s="849"/>
      <c r="D110" s="849"/>
      <c r="E110" s="849"/>
      <c r="F110" s="849"/>
      <c r="G110" s="849"/>
      <c r="H110" s="849"/>
      <c r="I110" s="849"/>
      <c r="J110" s="849"/>
    </row>
    <row r="111" spans="1:10">
      <c r="A111" s="354" t="s">
        <v>519</v>
      </c>
      <c r="B111" s="354"/>
      <c r="C111" s="354"/>
      <c r="D111" s="354"/>
      <c r="E111" s="354"/>
      <c r="F111" s="354"/>
      <c r="G111" s="354"/>
      <c r="H111" s="354"/>
      <c r="I111" s="354"/>
      <c r="J111" s="354"/>
    </row>
    <row r="112" spans="1:10">
      <c r="A112" s="849" t="s">
        <v>518</v>
      </c>
      <c r="B112" s="849"/>
      <c r="C112" s="849"/>
      <c r="D112" s="849"/>
      <c r="E112" s="849"/>
      <c r="F112" s="849"/>
      <c r="G112" s="849"/>
      <c r="H112" s="849"/>
      <c r="I112" s="849"/>
      <c r="J112" s="849"/>
    </row>
    <row r="113" spans="1:10">
      <c r="A113" s="849" t="s">
        <v>517</v>
      </c>
      <c r="B113" s="849"/>
      <c r="C113" s="849"/>
      <c r="D113" s="849"/>
      <c r="E113" s="849"/>
      <c r="F113" s="849"/>
      <c r="G113" s="849"/>
      <c r="H113" s="849"/>
      <c r="I113" s="849"/>
      <c r="J113" s="849"/>
    </row>
    <row r="114" spans="1:10">
      <c r="A114" s="849" t="s">
        <v>516</v>
      </c>
      <c r="B114" s="849"/>
      <c r="C114" s="849"/>
      <c r="D114" s="849"/>
      <c r="E114" s="849"/>
      <c r="F114" s="849"/>
      <c r="G114" s="849"/>
      <c r="H114" s="849"/>
      <c r="I114" s="849"/>
      <c r="J114" s="849"/>
    </row>
    <row r="115" spans="1:10">
      <c r="A115" s="849" t="s">
        <v>515</v>
      </c>
      <c r="B115" s="849"/>
      <c r="C115" s="849"/>
      <c r="D115" s="849"/>
      <c r="E115" s="849"/>
      <c r="F115" s="849"/>
      <c r="G115" s="849"/>
      <c r="H115" s="849"/>
      <c r="I115" s="849"/>
      <c r="J115" s="849"/>
    </row>
    <row r="116" spans="1:10">
      <c r="A116" s="849" t="s">
        <v>514</v>
      </c>
      <c r="B116" s="849"/>
      <c r="C116" s="849"/>
      <c r="D116" s="849"/>
      <c r="E116" s="849"/>
      <c r="F116" s="849"/>
      <c r="G116" s="849"/>
      <c r="H116" s="849"/>
      <c r="I116" s="849"/>
      <c r="J116" s="849"/>
    </row>
    <row r="117" spans="1:10">
      <c r="A117" s="849" t="s">
        <v>513</v>
      </c>
      <c r="B117" s="849"/>
      <c r="C117" s="849"/>
      <c r="D117" s="849"/>
      <c r="E117" s="849"/>
      <c r="F117" s="849"/>
      <c r="G117" s="849"/>
      <c r="H117" s="849"/>
      <c r="I117" s="849"/>
      <c r="J117" s="849"/>
    </row>
    <row r="118" spans="1:10">
      <c r="A118" s="849" t="s">
        <v>512</v>
      </c>
      <c r="B118" s="849"/>
      <c r="C118" s="849"/>
      <c r="D118" s="849"/>
      <c r="E118" s="849"/>
      <c r="F118" s="849"/>
      <c r="G118" s="849"/>
      <c r="H118" s="849"/>
      <c r="I118" s="849"/>
      <c r="J118" s="849"/>
    </row>
    <row r="119" spans="1:10">
      <c r="A119" s="849" t="s">
        <v>511</v>
      </c>
      <c r="B119" s="849"/>
      <c r="C119" s="849"/>
      <c r="D119" s="849"/>
      <c r="E119" s="849"/>
      <c r="F119" s="849"/>
      <c r="G119" s="849"/>
      <c r="H119" s="849"/>
      <c r="I119" s="849"/>
      <c r="J119" s="849"/>
    </row>
    <row r="120" spans="1:10">
      <c r="A120" s="849" t="s">
        <v>510</v>
      </c>
      <c r="B120" s="849"/>
      <c r="C120" s="849"/>
      <c r="D120" s="849"/>
      <c r="E120" s="849"/>
      <c r="F120" s="849"/>
      <c r="G120" s="849"/>
      <c r="H120" s="849"/>
      <c r="I120" s="849"/>
      <c r="J120" s="849"/>
    </row>
    <row r="121" spans="1:10">
      <c r="A121" s="849" t="s">
        <v>509</v>
      </c>
      <c r="B121" s="849"/>
      <c r="C121" s="849"/>
      <c r="D121" s="849"/>
      <c r="E121" s="849"/>
      <c r="F121" s="849"/>
      <c r="G121" s="849"/>
      <c r="H121" s="849"/>
      <c r="I121" s="849"/>
      <c r="J121" s="849"/>
    </row>
    <row r="122" spans="1:10">
      <c r="A122" s="849" t="s">
        <v>508</v>
      </c>
      <c r="B122" s="849"/>
      <c r="C122" s="849"/>
      <c r="D122" s="849"/>
      <c r="E122" s="849"/>
      <c r="F122" s="849"/>
      <c r="G122" s="849"/>
      <c r="H122" s="849"/>
      <c r="I122" s="849"/>
      <c r="J122" s="849"/>
    </row>
    <row r="123" spans="1:10">
      <c r="A123" s="849" t="s">
        <v>507</v>
      </c>
      <c r="B123" s="849"/>
      <c r="C123" s="849"/>
      <c r="D123" s="849"/>
      <c r="E123" s="849"/>
      <c r="F123" s="849"/>
      <c r="G123" s="849"/>
      <c r="H123" s="849"/>
      <c r="I123" s="849"/>
      <c r="J123" s="849"/>
    </row>
    <row r="124" spans="1:10">
      <c r="A124" s="849" t="s">
        <v>506</v>
      </c>
      <c r="B124" s="849"/>
      <c r="C124" s="849"/>
      <c r="D124" s="849"/>
      <c r="E124" s="849"/>
      <c r="F124" s="849"/>
      <c r="G124" s="849"/>
      <c r="H124" s="849"/>
      <c r="I124" s="849"/>
      <c r="J124" s="849"/>
    </row>
    <row r="125" spans="1:10">
      <c r="A125" s="849" t="s">
        <v>505</v>
      </c>
      <c r="B125" s="849"/>
      <c r="C125" s="849"/>
      <c r="D125" s="849"/>
      <c r="E125" s="849"/>
      <c r="F125" s="849"/>
      <c r="G125" s="849"/>
      <c r="H125" s="849"/>
      <c r="I125" s="849"/>
      <c r="J125" s="849"/>
    </row>
    <row r="126" spans="1:10">
      <c r="A126" s="849" t="s">
        <v>504</v>
      </c>
      <c r="B126" s="849"/>
      <c r="C126" s="849"/>
      <c r="D126" s="849"/>
      <c r="E126" s="849"/>
      <c r="F126" s="849"/>
      <c r="G126" s="849"/>
      <c r="H126" s="849"/>
      <c r="I126" s="849"/>
      <c r="J126" s="849"/>
    </row>
    <row r="127" spans="1:10">
      <c r="A127" s="849" t="s">
        <v>503</v>
      </c>
      <c r="B127" s="849"/>
      <c r="C127" s="849"/>
      <c r="D127" s="849"/>
      <c r="E127" s="849"/>
      <c r="F127" s="849"/>
      <c r="G127" s="849"/>
      <c r="H127" s="849"/>
      <c r="I127" s="849"/>
      <c r="J127" s="849"/>
    </row>
    <row r="128" spans="1:10">
      <c r="A128" s="849" t="s">
        <v>502</v>
      </c>
      <c r="B128" s="849"/>
      <c r="C128" s="849"/>
      <c r="D128" s="849"/>
      <c r="E128" s="849"/>
      <c r="F128" s="849"/>
      <c r="G128" s="849"/>
      <c r="H128" s="849"/>
      <c r="I128" s="849"/>
      <c r="J128" s="849"/>
    </row>
    <row r="129" spans="1:10">
      <c r="A129" s="849" t="s">
        <v>501</v>
      </c>
      <c r="B129" s="849"/>
      <c r="C129" s="849"/>
      <c r="D129" s="849"/>
      <c r="E129" s="849"/>
      <c r="F129" s="849"/>
      <c r="G129" s="849"/>
      <c r="H129" s="849"/>
      <c r="I129" s="849"/>
      <c r="J129" s="849"/>
    </row>
    <row r="130" spans="1:10">
      <c r="A130" s="849" t="s">
        <v>500</v>
      </c>
      <c r="B130" s="849"/>
      <c r="C130" s="849"/>
      <c r="D130" s="849"/>
      <c r="E130" s="849"/>
      <c r="F130" s="849"/>
      <c r="G130" s="849"/>
      <c r="H130" s="849"/>
      <c r="I130" s="849"/>
      <c r="J130" s="849"/>
    </row>
    <row r="131" spans="1:10">
      <c r="A131" s="849" t="s">
        <v>499</v>
      </c>
      <c r="B131" s="849"/>
      <c r="C131" s="849"/>
      <c r="D131" s="849"/>
      <c r="E131" s="849"/>
      <c r="F131" s="849"/>
      <c r="G131" s="849"/>
      <c r="H131" s="849"/>
      <c r="I131" s="849"/>
      <c r="J131" s="849"/>
    </row>
    <row r="132" spans="1:10">
      <c r="A132" s="849" t="s">
        <v>498</v>
      </c>
      <c r="B132" s="849"/>
      <c r="C132" s="849"/>
      <c r="D132" s="849"/>
      <c r="E132" s="849"/>
      <c r="F132" s="849"/>
      <c r="G132" s="849"/>
      <c r="H132" s="849"/>
      <c r="I132" s="849"/>
      <c r="J132" s="849"/>
    </row>
    <row r="133" spans="1:10">
      <c r="A133" s="849" t="s">
        <v>497</v>
      </c>
      <c r="B133" s="849"/>
      <c r="C133" s="849"/>
      <c r="D133" s="849"/>
      <c r="E133" s="849"/>
      <c r="F133" s="849"/>
      <c r="G133" s="849"/>
      <c r="H133" s="849"/>
      <c r="I133" s="849"/>
      <c r="J133" s="849"/>
    </row>
    <row r="134" spans="1:10">
      <c r="A134" s="849" t="s">
        <v>496</v>
      </c>
      <c r="B134" s="849"/>
      <c r="C134" s="849"/>
      <c r="D134" s="849"/>
      <c r="E134" s="849"/>
      <c r="F134" s="849"/>
      <c r="G134" s="849"/>
      <c r="H134" s="849"/>
      <c r="I134" s="849"/>
      <c r="J134" s="849"/>
    </row>
    <row r="135" spans="1:10">
      <c r="A135" s="849" t="s">
        <v>495</v>
      </c>
      <c r="B135" s="849"/>
      <c r="C135" s="849"/>
      <c r="D135" s="849"/>
      <c r="E135" s="849"/>
      <c r="F135" s="849"/>
      <c r="G135" s="849"/>
      <c r="H135" s="849"/>
      <c r="I135" s="849"/>
      <c r="J135" s="849"/>
    </row>
    <row r="136" spans="1:10">
      <c r="A136" s="849" t="s">
        <v>494</v>
      </c>
      <c r="B136" s="849"/>
      <c r="C136" s="849"/>
      <c r="D136" s="849"/>
      <c r="E136" s="849"/>
      <c r="F136" s="849"/>
      <c r="G136" s="849"/>
      <c r="H136" s="849"/>
      <c r="I136" s="849"/>
      <c r="J136" s="849"/>
    </row>
    <row r="137" spans="1:10">
      <c r="A137" s="849" t="s">
        <v>493</v>
      </c>
      <c r="B137" s="849"/>
      <c r="C137" s="849"/>
      <c r="D137" s="849"/>
      <c r="E137" s="849"/>
      <c r="F137" s="849"/>
      <c r="G137" s="849"/>
      <c r="H137" s="849"/>
      <c r="I137" s="849"/>
      <c r="J137" s="849"/>
    </row>
    <row r="138" spans="1:10">
      <c r="A138" s="849" t="s">
        <v>492</v>
      </c>
      <c r="B138" s="849"/>
      <c r="C138" s="849"/>
      <c r="D138" s="849"/>
      <c r="E138" s="849"/>
      <c r="F138" s="849"/>
      <c r="G138" s="849"/>
      <c r="H138" s="849"/>
      <c r="I138" s="849"/>
      <c r="J138" s="849"/>
    </row>
    <row r="139" spans="1:10">
      <c r="A139" s="849" t="s">
        <v>491</v>
      </c>
      <c r="B139" s="849"/>
      <c r="C139" s="849"/>
      <c r="D139" s="849"/>
      <c r="E139" s="849"/>
      <c r="F139" s="849"/>
      <c r="G139" s="849"/>
      <c r="H139" s="849"/>
      <c r="I139" s="849"/>
      <c r="J139" s="849"/>
    </row>
    <row r="140" spans="1:10">
      <c r="A140" s="849" t="s">
        <v>490</v>
      </c>
      <c r="B140" s="849"/>
      <c r="C140" s="849"/>
      <c r="D140" s="849"/>
      <c r="E140" s="849"/>
      <c r="F140" s="849"/>
      <c r="G140" s="849"/>
      <c r="H140" s="849"/>
      <c r="I140" s="849"/>
      <c r="J140" s="849"/>
    </row>
    <row r="141" spans="1:10">
      <c r="A141" s="849" t="s">
        <v>489</v>
      </c>
      <c r="B141" s="849"/>
      <c r="C141" s="849"/>
      <c r="D141" s="849"/>
      <c r="E141" s="849"/>
      <c r="F141" s="849"/>
      <c r="G141" s="849"/>
      <c r="H141" s="849"/>
      <c r="I141" s="849"/>
      <c r="J141" s="849"/>
    </row>
    <row r="142" spans="1:10">
      <c r="A142" s="849" t="s">
        <v>488</v>
      </c>
      <c r="B142" s="849"/>
      <c r="C142" s="849"/>
      <c r="D142" s="849"/>
      <c r="E142" s="849"/>
      <c r="F142" s="849"/>
      <c r="G142" s="849"/>
      <c r="H142" s="849"/>
      <c r="I142" s="849"/>
      <c r="J142" s="849"/>
    </row>
    <row r="143" spans="1:10">
      <c r="A143" s="849" t="s">
        <v>487</v>
      </c>
      <c r="B143" s="849"/>
      <c r="C143" s="849"/>
      <c r="D143" s="849"/>
      <c r="E143" s="849"/>
      <c r="F143" s="849"/>
      <c r="G143" s="849"/>
      <c r="H143" s="849"/>
      <c r="I143" s="849"/>
      <c r="J143" s="849"/>
    </row>
    <row r="144" spans="1:10">
      <c r="A144" s="849" t="s">
        <v>486</v>
      </c>
      <c r="B144" s="849"/>
      <c r="C144" s="849"/>
      <c r="D144" s="849"/>
      <c r="E144" s="849"/>
      <c r="F144" s="849"/>
      <c r="G144" s="849"/>
      <c r="H144" s="849"/>
      <c r="I144" s="849"/>
      <c r="J144" s="849"/>
    </row>
    <row r="145" spans="1:10">
      <c r="A145" s="849" t="s">
        <v>485</v>
      </c>
      <c r="B145" s="849"/>
      <c r="C145" s="849"/>
      <c r="D145" s="849"/>
      <c r="E145" s="849"/>
      <c r="F145" s="849"/>
      <c r="G145" s="849"/>
      <c r="H145" s="849"/>
      <c r="I145" s="849"/>
      <c r="J145" s="849"/>
    </row>
    <row r="146" spans="1:10">
      <c r="A146" s="849" t="s">
        <v>484</v>
      </c>
      <c r="B146" s="849"/>
      <c r="C146" s="849"/>
      <c r="D146" s="849"/>
      <c r="E146" s="849"/>
      <c r="F146" s="849"/>
      <c r="G146" s="849"/>
      <c r="H146" s="849"/>
      <c r="I146" s="849"/>
      <c r="J146" s="849"/>
    </row>
    <row r="147" spans="1:10">
      <c r="A147" s="849" t="s">
        <v>483</v>
      </c>
      <c r="B147" s="849"/>
      <c r="C147" s="849"/>
      <c r="D147" s="849"/>
      <c r="E147" s="849"/>
      <c r="F147" s="849"/>
      <c r="G147" s="849"/>
      <c r="H147" s="849"/>
      <c r="I147" s="849"/>
      <c r="J147" s="849"/>
    </row>
    <row r="148" spans="1:10">
      <c r="A148" s="849" t="s">
        <v>482</v>
      </c>
      <c r="B148" s="849"/>
      <c r="C148" s="849"/>
      <c r="D148" s="849"/>
      <c r="E148" s="849"/>
      <c r="F148" s="849"/>
      <c r="G148" s="849"/>
      <c r="H148" s="849"/>
      <c r="I148" s="849"/>
      <c r="J148" s="849"/>
    </row>
    <row r="149" spans="1:10">
      <c r="A149" s="849" t="s">
        <v>481</v>
      </c>
      <c r="B149" s="849"/>
      <c r="C149" s="849"/>
      <c r="D149" s="849"/>
      <c r="E149" s="849"/>
      <c r="F149" s="849"/>
      <c r="G149" s="849"/>
      <c r="H149" s="849"/>
      <c r="I149" s="849"/>
      <c r="J149" s="849"/>
    </row>
    <row r="150" spans="1:10">
      <c r="A150" s="849" t="s">
        <v>480</v>
      </c>
      <c r="B150" s="849"/>
      <c r="C150" s="849"/>
      <c r="D150" s="849"/>
      <c r="E150" s="849"/>
      <c r="F150" s="849"/>
      <c r="G150" s="849"/>
      <c r="H150" s="849"/>
      <c r="I150" s="849"/>
      <c r="J150" s="849"/>
    </row>
    <row r="151" spans="1:10">
      <c r="A151" s="849" t="s">
        <v>479</v>
      </c>
      <c r="B151" s="849"/>
      <c r="C151" s="849"/>
      <c r="D151" s="849"/>
      <c r="E151" s="849"/>
      <c r="F151" s="849"/>
      <c r="G151" s="849"/>
      <c r="H151" s="849"/>
      <c r="I151" s="849"/>
      <c r="J151" s="849"/>
    </row>
    <row r="152" spans="1:10">
      <c r="A152" s="849" t="s">
        <v>478</v>
      </c>
      <c r="B152" s="849"/>
      <c r="C152" s="849"/>
      <c r="D152" s="849"/>
      <c r="E152" s="849"/>
      <c r="F152" s="849"/>
      <c r="G152" s="849"/>
      <c r="H152" s="849"/>
      <c r="I152" s="849"/>
      <c r="J152" s="849"/>
    </row>
    <row r="153" spans="1:10">
      <c r="A153" s="849" t="s">
        <v>477</v>
      </c>
      <c r="B153" s="849"/>
      <c r="C153" s="849"/>
      <c r="D153" s="849"/>
      <c r="E153" s="849"/>
      <c r="F153" s="849"/>
      <c r="G153" s="849"/>
      <c r="H153" s="849"/>
      <c r="I153" s="849"/>
      <c r="J153" s="849"/>
    </row>
    <row r="154" spans="1:10">
      <c r="A154" s="849" t="s">
        <v>476</v>
      </c>
      <c r="B154" s="849"/>
      <c r="C154" s="849"/>
      <c r="D154" s="849"/>
      <c r="E154" s="849"/>
      <c r="F154" s="849"/>
      <c r="G154" s="849"/>
      <c r="H154" s="849"/>
      <c r="I154" s="849"/>
      <c r="J154" s="849"/>
    </row>
    <row r="155" spans="1:10">
      <c r="A155" s="849" t="s">
        <v>475</v>
      </c>
      <c r="B155" s="849"/>
      <c r="C155" s="849"/>
      <c r="D155" s="849"/>
      <c r="E155" s="849"/>
      <c r="F155" s="849"/>
      <c r="G155" s="849"/>
      <c r="H155" s="849"/>
      <c r="I155" s="849"/>
      <c r="J155" s="849"/>
    </row>
    <row r="156" spans="1:10">
      <c r="A156" s="849" t="s">
        <v>474</v>
      </c>
      <c r="B156" s="849"/>
      <c r="C156" s="849"/>
      <c r="D156" s="849"/>
      <c r="E156" s="849"/>
      <c r="F156" s="849"/>
      <c r="G156" s="849"/>
      <c r="H156" s="849"/>
      <c r="I156" s="849"/>
      <c r="J156" s="849"/>
    </row>
    <row r="157" spans="1:10">
      <c r="A157" s="849" t="s">
        <v>473</v>
      </c>
      <c r="B157" s="849"/>
      <c r="C157" s="849"/>
      <c r="D157" s="849"/>
      <c r="E157" s="849"/>
      <c r="F157" s="849"/>
      <c r="G157" s="849"/>
      <c r="H157" s="849"/>
      <c r="I157" s="849"/>
      <c r="J157" s="849"/>
    </row>
    <row r="158" spans="1:10">
      <c r="A158" s="849" t="s">
        <v>472</v>
      </c>
      <c r="B158" s="849"/>
      <c r="C158" s="849"/>
      <c r="D158" s="849"/>
      <c r="E158" s="849"/>
      <c r="F158" s="849"/>
      <c r="G158" s="849"/>
      <c r="H158" s="849"/>
      <c r="I158" s="849"/>
      <c r="J158" s="849"/>
    </row>
    <row r="159" spans="1:10">
      <c r="A159" s="849" t="s">
        <v>471</v>
      </c>
      <c r="B159" s="849"/>
      <c r="C159" s="849"/>
      <c r="D159" s="849"/>
      <c r="E159" s="849"/>
      <c r="F159" s="849"/>
      <c r="G159" s="849"/>
      <c r="H159" s="849"/>
      <c r="I159" s="849"/>
      <c r="J159" s="849"/>
    </row>
    <row r="160" spans="1:10">
      <c r="A160" s="849" t="s">
        <v>470</v>
      </c>
      <c r="B160" s="849"/>
      <c r="C160" s="849"/>
      <c r="D160" s="849"/>
      <c r="E160" s="849"/>
      <c r="F160" s="849"/>
      <c r="G160" s="849"/>
      <c r="H160" s="849"/>
      <c r="I160" s="849"/>
      <c r="J160" s="849"/>
    </row>
    <row r="161" spans="1:10">
      <c r="A161" s="849" t="s">
        <v>469</v>
      </c>
      <c r="B161" s="849"/>
      <c r="C161" s="849"/>
      <c r="D161" s="849"/>
      <c r="E161" s="849"/>
      <c r="F161" s="849"/>
      <c r="G161" s="849"/>
      <c r="H161" s="849"/>
      <c r="I161" s="849"/>
      <c r="J161" s="849"/>
    </row>
    <row r="162" spans="1:10">
      <c r="A162" s="854" t="s">
        <v>468</v>
      </c>
      <c r="B162" s="854"/>
      <c r="C162" s="854"/>
      <c r="D162" s="854"/>
      <c r="E162" s="854"/>
      <c r="F162" s="854"/>
      <c r="G162" s="854"/>
      <c r="H162" s="854"/>
      <c r="I162" s="854"/>
      <c r="J162" s="854"/>
    </row>
    <row r="163" spans="1:10">
      <c r="A163" s="849" t="s">
        <v>467</v>
      </c>
      <c r="B163" s="849"/>
      <c r="C163" s="849"/>
      <c r="D163" s="849"/>
      <c r="E163" s="849"/>
      <c r="F163" s="849"/>
      <c r="G163" s="849"/>
      <c r="H163" s="849"/>
      <c r="I163" s="849"/>
      <c r="J163" s="849"/>
    </row>
    <row r="164" spans="1:10">
      <c r="A164" s="849" t="s">
        <v>466</v>
      </c>
      <c r="B164" s="849"/>
      <c r="C164" s="849"/>
      <c r="D164" s="849"/>
      <c r="E164" s="849"/>
      <c r="F164" s="849"/>
      <c r="G164" s="849"/>
      <c r="H164" s="849"/>
      <c r="I164" s="849"/>
      <c r="J164" s="849"/>
    </row>
    <row r="165" spans="1:10">
      <c r="A165" s="849" t="s">
        <v>465</v>
      </c>
      <c r="B165" s="849"/>
      <c r="C165" s="849"/>
      <c r="D165" s="849"/>
      <c r="E165" s="849"/>
      <c r="F165" s="849"/>
      <c r="G165" s="849"/>
      <c r="H165" s="849"/>
      <c r="I165" s="849"/>
      <c r="J165" s="849"/>
    </row>
    <row r="166" spans="1:10">
      <c r="A166" s="849" t="s">
        <v>464</v>
      </c>
      <c r="B166" s="849"/>
      <c r="C166" s="849"/>
      <c r="D166" s="849"/>
      <c r="E166" s="849"/>
      <c r="F166" s="849"/>
      <c r="G166" s="849"/>
      <c r="H166" s="849"/>
      <c r="I166" s="849"/>
      <c r="J166" s="849"/>
    </row>
    <row r="167" spans="1:10">
      <c r="A167" s="849" t="s">
        <v>463</v>
      </c>
      <c r="B167" s="849"/>
      <c r="C167" s="849"/>
      <c r="D167" s="849"/>
      <c r="E167" s="849"/>
      <c r="F167" s="849"/>
      <c r="G167" s="849"/>
      <c r="H167" s="849"/>
      <c r="I167" s="849"/>
      <c r="J167" s="849"/>
    </row>
    <row r="168" spans="1:10">
      <c r="A168" s="849" t="s">
        <v>462</v>
      </c>
      <c r="B168" s="849"/>
      <c r="C168" s="849"/>
      <c r="D168" s="849"/>
      <c r="E168" s="849"/>
      <c r="F168" s="849"/>
      <c r="G168" s="849"/>
      <c r="H168" s="849"/>
      <c r="I168" s="849"/>
      <c r="J168" s="849"/>
    </row>
    <row r="169" spans="1:10">
      <c r="A169" s="849" t="s">
        <v>461</v>
      </c>
      <c r="B169" s="849"/>
      <c r="C169" s="849"/>
      <c r="D169" s="849"/>
      <c r="E169" s="849"/>
      <c r="F169" s="849"/>
      <c r="G169" s="849"/>
      <c r="H169" s="849"/>
      <c r="I169" s="849"/>
      <c r="J169" s="849"/>
    </row>
    <row r="170" spans="1:10">
      <c r="A170" s="849" t="s">
        <v>460</v>
      </c>
      <c r="B170" s="849"/>
      <c r="C170" s="849"/>
      <c r="D170" s="849"/>
      <c r="E170" s="849"/>
      <c r="F170" s="849"/>
      <c r="G170" s="849"/>
      <c r="H170" s="849"/>
      <c r="I170" s="849"/>
      <c r="J170" s="849"/>
    </row>
    <row r="171" spans="1:10">
      <c r="A171" s="849" t="s">
        <v>459</v>
      </c>
      <c r="B171" s="849"/>
      <c r="C171" s="849"/>
      <c r="D171" s="849"/>
      <c r="E171" s="849"/>
      <c r="F171" s="849"/>
      <c r="G171" s="849"/>
      <c r="H171" s="849"/>
      <c r="I171" s="849"/>
      <c r="J171" s="849"/>
    </row>
    <row r="172" spans="1:10">
      <c r="A172" s="849" t="s">
        <v>458</v>
      </c>
      <c r="B172" s="849"/>
      <c r="C172" s="849"/>
      <c r="D172" s="849"/>
      <c r="E172" s="849"/>
      <c r="F172" s="849"/>
      <c r="G172" s="849"/>
      <c r="H172" s="849"/>
      <c r="I172" s="849"/>
      <c r="J172" s="849"/>
    </row>
    <row r="173" spans="1:10">
      <c r="A173" s="849" t="s">
        <v>457</v>
      </c>
      <c r="B173" s="849"/>
      <c r="C173" s="849"/>
      <c r="D173" s="849"/>
      <c r="E173" s="849"/>
      <c r="F173" s="849"/>
      <c r="G173" s="849"/>
      <c r="H173" s="849"/>
      <c r="I173" s="849"/>
      <c r="J173" s="849"/>
    </row>
    <row r="174" spans="1:10">
      <c r="A174" s="849" t="s">
        <v>456</v>
      </c>
      <c r="B174" s="849"/>
      <c r="C174" s="849"/>
      <c r="D174" s="849"/>
      <c r="E174" s="849"/>
      <c r="F174" s="849"/>
      <c r="G174" s="849"/>
      <c r="H174" s="849"/>
      <c r="I174" s="849"/>
      <c r="J174" s="849"/>
    </row>
    <row r="175" spans="1:10">
      <c r="A175" s="849" t="s">
        <v>455</v>
      </c>
      <c r="B175" s="849"/>
      <c r="C175" s="849"/>
      <c r="D175" s="849"/>
      <c r="E175" s="849"/>
      <c r="F175" s="849"/>
      <c r="G175" s="849"/>
      <c r="H175" s="849"/>
      <c r="I175" s="849"/>
      <c r="J175" s="849"/>
    </row>
    <row r="176" spans="1:10">
      <c r="A176" s="849" t="s">
        <v>453</v>
      </c>
      <c r="B176" s="849"/>
      <c r="C176" s="849"/>
      <c r="D176" s="849"/>
      <c r="E176" s="849"/>
      <c r="F176" s="849"/>
      <c r="G176" s="849"/>
      <c r="H176" s="849"/>
      <c r="I176" s="849"/>
      <c r="J176" s="849"/>
    </row>
    <row r="177" spans="1:10">
      <c r="A177" s="849" t="s">
        <v>452</v>
      </c>
      <c r="B177" s="849"/>
      <c r="C177" s="849"/>
      <c r="D177" s="849"/>
      <c r="E177" s="849"/>
      <c r="F177" s="849"/>
      <c r="G177" s="849"/>
      <c r="H177" s="849"/>
      <c r="I177" s="849"/>
      <c r="J177" s="849"/>
    </row>
    <row r="178" spans="1:10">
      <c r="A178" s="849" t="s">
        <v>451</v>
      </c>
      <c r="B178" s="849"/>
      <c r="C178" s="849"/>
      <c r="D178" s="849"/>
      <c r="E178" s="849"/>
      <c r="F178" s="849"/>
      <c r="G178" s="849"/>
      <c r="H178" s="849"/>
      <c r="I178" s="849"/>
      <c r="J178" s="849"/>
    </row>
    <row r="179" spans="1:10">
      <c r="A179" s="849"/>
      <c r="B179" s="849"/>
      <c r="C179" s="849"/>
      <c r="D179" s="849"/>
      <c r="E179" s="849"/>
      <c r="F179" s="849"/>
      <c r="G179" s="849"/>
      <c r="H179" s="849"/>
      <c r="I179" s="849"/>
      <c r="J179" s="849"/>
    </row>
  </sheetData>
  <mergeCells count="167">
    <mergeCell ref="A176:J176"/>
    <mergeCell ref="A177:J177"/>
    <mergeCell ref="A178:J178"/>
    <mergeCell ref="A179:J179"/>
    <mergeCell ref="A171:J171"/>
    <mergeCell ref="A172:J172"/>
    <mergeCell ref="A173:J173"/>
    <mergeCell ref="A174:J174"/>
    <mergeCell ref="A175:J175"/>
    <mergeCell ref="A166:J166"/>
    <mergeCell ref="A167:J167"/>
    <mergeCell ref="A168:J168"/>
    <mergeCell ref="A169:J169"/>
    <mergeCell ref="A170:J170"/>
    <mergeCell ref="A161:J161"/>
    <mergeCell ref="A162:J162"/>
    <mergeCell ref="A163:J163"/>
    <mergeCell ref="A164:J164"/>
    <mergeCell ref="A165:J165"/>
    <mergeCell ref="A156:J156"/>
    <mergeCell ref="A157:J157"/>
    <mergeCell ref="A158:J158"/>
    <mergeCell ref="A159:J159"/>
    <mergeCell ref="A160:J160"/>
    <mergeCell ref="A151:J151"/>
    <mergeCell ref="A152:J152"/>
    <mergeCell ref="A153:J153"/>
    <mergeCell ref="A154:J154"/>
    <mergeCell ref="A155:J155"/>
    <mergeCell ref="A146:J146"/>
    <mergeCell ref="A147:J147"/>
    <mergeCell ref="A148:J148"/>
    <mergeCell ref="A149:J149"/>
    <mergeCell ref="A150:J150"/>
    <mergeCell ref="A141:J141"/>
    <mergeCell ref="A142:J142"/>
    <mergeCell ref="A143:J143"/>
    <mergeCell ref="A144:J144"/>
    <mergeCell ref="A145:J145"/>
    <mergeCell ref="A136:J136"/>
    <mergeCell ref="A137:J137"/>
    <mergeCell ref="A138:J138"/>
    <mergeCell ref="A139:J139"/>
    <mergeCell ref="A140:J140"/>
    <mergeCell ref="A131:J131"/>
    <mergeCell ref="A132:J132"/>
    <mergeCell ref="A133:J133"/>
    <mergeCell ref="A134:J134"/>
    <mergeCell ref="A135:J135"/>
    <mergeCell ref="A127:J127"/>
    <mergeCell ref="A128:J128"/>
    <mergeCell ref="A129:J129"/>
    <mergeCell ref="A130:J130"/>
    <mergeCell ref="A121:J121"/>
    <mergeCell ref="A122:J122"/>
    <mergeCell ref="A123:J123"/>
    <mergeCell ref="A124:J124"/>
    <mergeCell ref="A125:J125"/>
    <mergeCell ref="A126:J126"/>
    <mergeCell ref="A118:J118"/>
    <mergeCell ref="A119:J119"/>
    <mergeCell ref="A120:J120"/>
    <mergeCell ref="A110:J110"/>
    <mergeCell ref="A112:J112"/>
    <mergeCell ref="A113:J113"/>
    <mergeCell ref="A114:J114"/>
    <mergeCell ref="A115:J115"/>
    <mergeCell ref="A116:J116"/>
    <mergeCell ref="A117:J117"/>
    <mergeCell ref="A71:J71"/>
    <mergeCell ref="A72:J72"/>
    <mergeCell ref="A84:J84"/>
    <mergeCell ref="A79:J79"/>
    <mergeCell ref="A80:J80"/>
    <mergeCell ref="A81:J81"/>
    <mergeCell ref="A109:J109"/>
    <mergeCell ref="A102:J102"/>
    <mergeCell ref="A100:J100"/>
    <mergeCell ref="A101:J101"/>
    <mergeCell ref="A106:J106"/>
    <mergeCell ref="A107:J107"/>
    <mergeCell ref="A108:J108"/>
    <mergeCell ref="A105:J105"/>
    <mergeCell ref="A82:J82"/>
    <mergeCell ref="A89:J89"/>
    <mergeCell ref="A90:J90"/>
    <mergeCell ref="A93:J93"/>
    <mergeCell ref="A98:J98"/>
    <mergeCell ref="A99:J99"/>
    <mergeCell ref="A85:J85"/>
    <mergeCell ref="A83:J83"/>
    <mergeCell ref="A97:J97"/>
    <mergeCell ref="A96:J96"/>
    <mergeCell ref="A94:J94"/>
    <mergeCell ref="A86:J86"/>
    <mergeCell ref="A87:J87"/>
    <mergeCell ref="A88:J88"/>
    <mergeCell ref="A95:J95"/>
    <mergeCell ref="A91:J91"/>
    <mergeCell ref="A92:J92"/>
    <mergeCell ref="A77:J77"/>
    <mergeCell ref="A78:J78"/>
    <mergeCell ref="A74:J74"/>
    <mergeCell ref="A75:J75"/>
    <mergeCell ref="A51:J51"/>
    <mergeCell ref="A52:J52"/>
    <mergeCell ref="A53:J53"/>
    <mergeCell ref="A54:J54"/>
    <mergeCell ref="A55:J55"/>
    <mergeCell ref="A61:J61"/>
    <mergeCell ref="A67:J67"/>
    <mergeCell ref="A68:J68"/>
    <mergeCell ref="A56:J56"/>
    <mergeCell ref="A57:J57"/>
    <mergeCell ref="A59:J59"/>
    <mergeCell ref="A58:J58"/>
    <mergeCell ref="A62:J62"/>
    <mergeCell ref="A60:J60"/>
    <mergeCell ref="A63:J63"/>
    <mergeCell ref="A73:J73"/>
    <mergeCell ref="A69:J69"/>
    <mergeCell ref="A70:J70"/>
    <mergeCell ref="A76:J76"/>
    <mergeCell ref="A66:J66"/>
    <mergeCell ref="A46:J46"/>
    <mergeCell ref="A64:J64"/>
    <mergeCell ref="A65:J65"/>
    <mergeCell ref="A47:J47"/>
    <mergeCell ref="A48:J48"/>
    <mergeCell ref="A49:J49"/>
    <mergeCell ref="A43:J43"/>
    <mergeCell ref="A45:J45"/>
    <mergeCell ref="A44:J44"/>
    <mergeCell ref="A50:J50"/>
    <mergeCell ref="A33:J33"/>
    <mergeCell ref="A34:J34"/>
    <mergeCell ref="A35:J35"/>
    <mergeCell ref="A41:J41"/>
    <mergeCell ref="A42:J42"/>
    <mergeCell ref="A27:J27"/>
    <mergeCell ref="A30:J30"/>
    <mergeCell ref="A28:J28"/>
    <mergeCell ref="A29:J29"/>
    <mergeCell ref="A36:J36"/>
    <mergeCell ref="A37:J37"/>
    <mergeCell ref="A38:J38"/>
    <mergeCell ref="A39:J39"/>
    <mergeCell ref="A40:J40"/>
    <mergeCell ref="A3:I3"/>
    <mergeCell ref="A8:C8"/>
    <mergeCell ref="A7:C7"/>
    <mergeCell ref="A4:I4"/>
    <mergeCell ref="A31:J31"/>
    <mergeCell ref="A32:J32"/>
    <mergeCell ref="A6:H6"/>
    <mergeCell ref="A16:I16"/>
    <mergeCell ref="A14:H14"/>
    <mergeCell ref="A23:J23"/>
    <mergeCell ref="A22:J22"/>
    <mergeCell ref="A24:J24"/>
    <mergeCell ref="A26:J26"/>
    <mergeCell ref="A10:D10"/>
    <mergeCell ref="E10:H10"/>
    <mergeCell ref="E12:H12"/>
    <mergeCell ref="A20:J20"/>
    <mergeCell ref="A21:J21"/>
    <mergeCell ref="A19:J19"/>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view="pageBreakPreview" zoomScaleNormal="100" zoomScaleSheetLayoutView="100" workbookViewId="0">
      <selection activeCell="B4" sqref="B4"/>
    </sheetView>
  </sheetViews>
  <sheetFormatPr defaultRowHeight="13.5"/>
  <cols>
    <col min="1" max="8" width="9" style="357"/>
    <col min="9" max="9" width="9.75" style="357" customWidth="1"/>
    <col min="10" max="16384" width="9" style="357"/>
  </cols>
  <sheetData>
    <row r="1" spans="1:9">
      <c r="A1" s="357" t="s">
        <v>632</v>
      </c>
    </row>
    <row r="3" spans="1:9">
      <c r="A3" s="860" t="s">
        <v>631</v>
      </c>
      <c r="B3" s="860"/>
      <c r="C3" s="860"/>
      <c r="D3" s="860"/>
      <c r="E3" s="860"/>
      <c r="F3" s="860"/>
      <c r="G3" s="860"/>
      <c r="H3" s="860"/>
      <c r="I3" s="860"/>
    </row>
    <row r="4" spans="1:9">
      <c r="A4" s="363"/>
      <c r="B4" s="363"/>
      <c r="C4" s="363"/>
      <c r="D4" s="363"/>
      <c r="E4" s="363"/>
      <c r="F4" s="363"/>
      <c r="G4" s="363"/>
      <c r="H4" s="363"/>
      <c r="I4" s="363"/>
    </row>
    <row r="6" spans="1:9">
      <c r="A6" s="864" t="s">
        <v>630</v>
      </c>
      <c r="B6" s="864"/>
      <c r="C6" s="864"/>
      <c r="D6" s="864"/>
      <c r="E6" s="864"/>
      <c r="F6" s="864"/>
      <c r="G6" s="864"/>
      <c r="H6" s="864"/>
      <c r="I6" s="864"/>
    </row>
    <row r="7" spans="1:9">
      <c r="A7" s="864"/>
      <c r="B7" s="864"/>
      <c r="C7" s="864"/>
      <c r="D7" s="864"/>
      <c r="E7" s="864"/>
      <c r="F7" s="864"/>
      <c r="G7" s="864"/>
      <c r="H7" s="864"/>
      <c r="I7" s="864"/>
    </row>
    <row r="8" spans="1:9">
      <c r="A8" s="864"/>
      <c r="B8" s="864"/>
      <c r="C8" s="864"/>
      <c r="D8" s="864"/>
      <c r="E8" s="864"/>
      <c r="F8" s="864"/>
      <c r="G8" s="864"/>
      <c r="H8" s="864"/>
      <c r="I8" s="864"/>
    </row>
    <row r="9" spans="1:9">
      <c r="A9" s="864"/>
      <c r="B9" s="864"/>
      <c r="C9" s="864"/>
      <c r="D9" s="864"/>
      <c r="E9" s="864"/>
      <c r="F9" s="864"/>
      <c r="G9" s="864"/>
      <c r="H9" s="864"/>
      <c r="I9" s="864"/>
    </row>
    <row r="11" spans="1:9">
      <c r="A11" s="861" t="s">
        <v>629</v>
      </c>
      <c r="B11" s="861"/>
      <c r="C11" s="861"/>
      <c r="D11" s="861"/>
      <c r="E11" s="861"/>
      <c r="F11" s="861"/>
      <c r="G11" s="861"/>
      <c r="H11" s="861"/>
      <c r="I11" s="861"/>
    </row>
    <row r="14" spans="1:9">
      <c r="C14" s="362" t="s">
        <v>628</v>
      </c>
    </row>
    <row r="15" spans="1:9" ht="26.25" customHeight="1">
      <c r="C15" s="862"/>
      <c r="D15" s="862"/>
      <c r="E15" s="862"/>
      <c r="F15" s="862"/>
      <c r="G15" s="862"/>
    </row>
    <row r="16" spans="1:9">
      <c r="C16" s="357" t="s">
        <v>627</v>
      </c>
    </row>
    <row r="17" spans="1:9" ht="26.25" customHeight="1">
      <c r="C17" s="862"/>
      <c r="D17" s="862"/>
      <c r="E17" s="862"/>
      <c r="F17" s="862"/>
      <c r="G17" s="862"/>
    </row>
    <row r="18" spans="1:9">
      <c r="C18" s="357" t="s">
        <v>626</v>
      </c>
    </row>
    <row r="19" spans="1:9" ht="26.25" customHeight="1">
      <c r="C19" s="862"/>
      <c r="D19" s="862"/>
      <c r="E19" s="862"/>
      <c r="F19" s="862"/>
      <c r="G19" s="862"/>
    </row>
    <row r="21" spans="1:9">
      <c r="A21" s="863" t="s">
        <v>625</v>
      </c>
      <c r="B21" s="863"/>
      <c r="C21" s="863"/>
      <c r="D21" s="863"/>
      <c r="E21" s="863"/>
      <c r="F21" s="863"/>
      <c r="G21" s="863"/>
      <c r="H21" s="863"/>
      <c r="I21" s="863"/>
    </row>
    <row r="22" spans="1:9">
      <c r="A22" s="361" t="s">
        <v>624</v>
      </c>
      <c r="B22" s="361"/>
      <c r="C22" s="361"/>
      <c r="D22" s="361"/>
      <c r="E22" s="361"/>
      <c r="F22" s="361"/>
      <c r="G22" s="361"/>
      <c r="H22" s="361"/>
      <c r="I22" s="361"/>
    </row>
    <row r="23" spans="1:9" ht="13.5" customHeight="1">
      <c r="A23" s="858" t="s">
        <v>623</v>
      </c>
      <c r="B23" s="858"/>
      <c r="C23" s="858"/>
      <c r="D23" s="858"/>
      <c r="E23" s="858"/>
      <c r="F23" s="858"/>
      <c r="G23" s="858"/>
      <c r="H23" s="858"/>
      <c r="I23" s="858"/>
    </row>
    <row r="24" spans="1:9">
      <c r="A24" s="858"/>
      <c r="B24" s="858"/>
      <c r="C24" s="858"/>
      <c r="D24" s="858"/>
      <c r="E24" s="858"/>
      <c r="F24" s="858"/>
      <c r="G24" s="858"/>
      <c r="H24" s="858"/>
      <c r="I24" s="858"/>
    </row>
    <row r="25" spans="1:9">
      <c r="A25" s="858"/>
      <c r="B25" s="858"/>
      <c r="C25" s="858"/>
      <c r="D25" s="858"/>
      <c r="E25" s="858"/>
      <c r="F25" s="858"/>
      <c r="G25" s="858"/>
      <c r="H25" s="858"/>
      <c r="I25" s="858"/>
    </row>
    <row r="26" spans="1:9">
      <c r="A26" s="858"/>
      <c r="B26" s="858"/>
      <c r="C26" s="858"/>
      <c r="D26" s="858"/>
      <c r="E26" s="858"/>
      <c r="F26" s="858"/>
      <c r="G26" s="858"/>
      <c r="H26" s="858"/>
      <c r="I26" s="858"/>
    </row>
    <row r="27" spans="1:9">
      <c r="A27" s="858"/>
      <c r="B27" s="858"/>
      <c r="C27" s="858"/>
      <c r="D27" s="858"/>
      <c r="E27" s="858"/>
      <c r="F27" s="858"/>
      <c r="G27" s="858"/>
      <c r="H27" s="858"/>
      <c r="I27" s="858"/>
    </row>
    <row r="28" spans="1:9">
      <c r="A28" s="858"/>
      <c r="B28" s="858"/>
      <c r="C28" s="858"/>
      <c r="D28" s="858"/>
      <c r="E28" s="858"/>
      <c r="F28" s="858"/>
      <c r="G28" s="858"/>
      <c r="H28" s="858"/>
      <c r="I28" s="858"/>
    </row>
    <row r="29" spans="1:9">
      <c r="A29" s="858"/>
      <c r="B29" s="858"/>
      <c r="C29" s="858"/>
      <c r="D29" s="858"/>
      <c r="E29" s="858"/>
      <c r="F29" s="858"/>
      <c r="G29" s="858"/>
      <c r="H29" s="858"/>
      <c r="I29" s="858"/>
    </row>
    <row r="30" spans="1:9">
      <c r="A30" s="858"/>
      <c r="B30" s="858"/>
      <c r="C30" s="858"/>
      <c r="D30" s="858"/>
      <c r="E30" s="858"/>
      <c r="F30" s="858"/>
      <c r="G30" s="858"/>
      <c r="H30" s="858"/>
      <c r="I30" s="858"/>
    </row>
    <row r="31" spans="1:9">
      <c r="A31" s="858"/>
      <c r="B31" s="858"/>
      <c r="C31" s="858"/>
      <c r="D31" s="858"/>
      <c r="E31" s="858"/>
      <c r="F31" s="858"/>
      <c r="G31" s="858"/>
      <c r="H31" s="858"/>
      <c r="I31" s="858"/>
    </row>
    <row r="32" spans="1:9">
      <c r="A32" s="855" t="s">
        <v>618</v>
      </c>
      <c r="B32" s="855"/>
      <c r="C32" s="855"/>
      <c r="D32" s="855"/>
      <c r="E32" s="855"/>
      <c r="F32" s="855"/>
      <c r="G32" s="855"/>
      <c r="H32" s="855"/>
      <c r="I32" s="855"/>
    </row>
    <row r="33" spans="1:9" ht="13.5" customHeight="1">
      <c r="A33" s="866" t="s">
        <v>622</v>
      </c>
      <c r="B33" s="866"/>
      <c r="C33" s="866"/>
      <c r="D33" s="866"/>
      <c r="E33" s="866"/>
      <c r="F33" s="866"/>
      <c r="G33" s="866"/>
      <c r="H33" s="866"/>
      <c r="I33" s="866"/>
    </row>
    <row r="34" spans="1:9">
      <c r="A34" s="866"/>
      <c r="B34" s="866"/>
      <c r="C34" s="866"/>
      <c r="D34" s="866"/>
      <c r="E34" s="866"/>
      <c r="F34" s="866"/>
      <c r="G34" s="866"/>
      <c r="H34" s="866"/>
      <c r="I34" s="866"/>
    </row>
    <row r="35" spans="1:9">
      <c r="A35" s="866"/>
      <c r="B35" s="866"/>
      <c r="C35" s="866"/>
      <c r="D35" s="866"/>
      <c r="E35" s="866"/>
      <c r="F35" s="866"/>
      <c r="G35" s="866"/>
      <c r="H35" s="866"/>
      <c r="I35" s="866"/>
    </row>
    <row r="36" spans="1:9">
      <c r="A36" s="866"/>
      <c r="B36" s="866"/>
      <c r="C36" s="866"/>
      <c r="D36" s="866"/>
      <c r="E36" s="866"/>
      <c r="F36" s="866"/>
      <c r="G36" s="866"/>
      <c r="H36" s="866"/>
      <c r="I36" s="866"/>
    </row>
    <row r="37" spans="1:9">
      <c r="A37" s="866"/>
      <c r="B37" s="866"/>
      <c r="C37" s="866"/>
      <c r="D37" s="866"/>
      <c r="E37" s="866"/>
      <c r="F37" s="866"/>
      <c r="G37" s="866"/>
      <c r="H37" s="866"/>
      <c r="I37" s="866"/>
    </row>
    <row r="38" spans="1:9">
      <c r="A38" s="866"/>
      <c r="B38" s="866"/>
      <c r="C38" s="866"/>
      <c r="D38" s="866"/>
      <c r="E38" s="866"/>
      <c r="F38" s="866"/>
      <c r="G38" s="866"/>
      <c r="H38" s="866"/>
      <c r="I38" s="866"/>
    </row>
    <row r="39" spans="1:9">
      <c r="A39" s="866"/>
      <c r="B39" s="866"/>
      <c r="C39" s="866"/>
      <c r="D39" s="866"/>
      <c r="E39" s="866"/>
      <c r="F39" s="866"/>
      <c r="G39" s="866"/>
      <c r="H39" s="866"/>
      <c r="I39" s="866"/>
    </row>
    <row r="40" spans="1:9">
      <c r="A40" s="866"/>
      <c r="B40" s="866"/>
      <c r="C40" s="866"/>
      <c r="D40" s="866"/>
      <c r="E40" s="866"/>
      <c r="F40" s="866"/>
      <c r="G40" s="866"/>
      <c r="H40" s="866"/>
      <c r="I40" s="866"/>
    </row>
    <row r="41" spans="1:9">
      <c r="A41" s="358"/>
      <c r="B41" s="358"/>
      <c r="C41" s="358"/>
      <c r="D41" s="358"/>
      <c r="E41" s="358"/>
      <c r="F41" s="358"/>
      <c r="G41" s="358"/>
      <c r="H41" s="358"/>
      <c r="I41" s="358"/>
    </row>
    <row r="42" spans="1:9">
      <c r="A42" s="360"/>
      <c r="B42" s="360"/>
      <c r="C42" s="360"/>
      <c r="D42" s="360"/>
      <c r="E42" s="360"/>
      <c r="F42" s="360"/>
      <c r="G42" s="360"/>
      <c r="H42" s="360"/>
      <c r="I42" s="360"/>
    </row>
    <row r="43" spans="1:9">
      <c r="A43" s="360"/>
      <c r="B43" s="360"/>
      <c r="C43" s="360"/>
      <c r="D43" s="360"/>
      <c r="E43" s="360"/>
      <c r="F43" s="360"/>
      <c r="G43" s="360"/>
      <c r="H43" s="360"/>
      <c r="I43" s="360"/>
    </row>
    <row r="44" spans="1:9">
      <c r="A44" s="360"/>
      <c r="B44" s="360"/>
      <c r="C44" s="360"/>
      <c r="D44" s="360"/>
      <c r="E44" s="360"/>
      <c r="F44" s="360"/>
      <c r="G44" s="360"/>
      <c r="H44" s="360"/>
      <c r="I44" s="360"/>
    </row>
    <row r="45" spans="1:9">
      <c r="A45" s="360"/>
      <c r="B45" s="360"/>
      <c r="C45" s="360"/>
      <c r="D45" s="360"/>
      <c r="E45" s="360"/>
      <c r="F45" s="360"/>
      <c r="G45" s="360"/>
      <c r="H45" s="360"/>
      <c r="I45" s="360"/>
    </row>
    <row r="46" spans="1:9">
      <c r="A46" s="360"/>
      <c r="B46" s="360"/>
      <c r="C46" s="360"/>
      <c r="D46" s="360"/>
      <c r="E46" s="360"/>
      <c r="F46" s="360"/>
      <c r="G46" s="360"/>
      <c r="H46" s="360"/>
      <c r="I46" s="360"/>
    </row>
    <row r="47" spans="1:9">
      <c r="A47" s="360"/>
      <c r="B47" s="360"/>
      <c r="C47" s="360"/>
      <c r="D47" s="360"/>
      <c r="E47" s="360"/>
      <c r="F47" s="360"/>
      <c r="G47" s="360"/>
      <c r="H47" s="360"/>
      <c r="I47" s="360"/>
    </row>
    <row r="48" spans="1:9">
      <c r="A48" s="360"/>
      <c r="B48" s="360"/>
      <c r="C48" s="360"/>
      <c r="D48" s="360"/>
      <c r="E48" s="360"/>
      <c r="F48" s="360"/>
      <c r="G48" s="360"/>
      <c r="H48" s="360"/>
      <c r="I48" s="360"/>
    </row>
    <row r="49" spans="1:9">
      <c r="A49" s="360"/>
      <c r="B49" s="360"/>
      <c r="C49" s="360"/>
      <c r="D49" s="360"/>
      <c r="E49" s="360"/>
      <c r="F49" s="360"/>
      <c r="G49" s="360"/>
      <c r="H49" s="360"/>
      <c r="I49" s="360"/>
    </row>
    <row r="50" spans="1:9">
      <c r="A50" s="360"/>
      <c r="B50" s="360"/>
      <c r="C50" s="360"/>
      <c r="D50" s="360"/>
      <c r="E50" s="360"/>
      <c r="F50" s="360"/>
      <c r="G50" s="360"/>
      <c r="H50" s="360"/>
      <c r="I50" s="360"/>
    </row>
    <row r="51" spans="1:9">
      <c r="A51" s="360"/>
      <c r="B51" s="360"/>
      <c r="C51" s="360"/>
      <c r="D51" s="360"/>
      <c r="E51" s="360"/>
      <c r="F51" s="360"/>
      <c r="G51" s="360"/>
      <c r="H51" s="360"/>
      <c r="I51" s="360"/>
    </row>
    <row r="52" spans="1:9">
      <c r="A52" s="360"/>
      <c r="B52" s="360"/>
      <c r="C52" s="360"/>
      <c r="D52" s="360"/>
      <c r="E52" s="360"/>
      <c r="F52" s="360"/>
      <c r="G52" s="360"/>
      <c r="H52" s="360"/>
      <c r="I52" s="360"/>
    </row>
    <row r="53" spans="1:9">
      <c r="A53" s="360"/>
      <c r="B53" s="360"/>
      <c r="C53" s="360"/>
      <c r="D53" s="360"/>
      <c r="E53" s="360"/>
      <c r="F53" s="360"/>
      <c r="G53" s="360"/>
      <c r="H53" s="360"/>
      <c r="I53" s="360"/>
    </row>
    <row r="54" spans="1:9">
      <c r="A54" s="360"/>
      <c r="B54" s="360"/>
      <c r="C54" s="360"/>
      <c r="D54" s="360"/>
      <c r="E54" s="360"/>
      <c r="F54" s="360"/>
      <c r="G54" s="360"/>
      <c r="H54" s="360"/>
      <c r="I54" s="360"/>
    </row>
    <row r="55" spans="1:9">
      <c r="A55" s="360"/>
      <c r="B55" s="360"/>
      <c r="C55" s="360"/>
      <c r="D55" s="360"/>
      <c r="E55" s="360"/>
      <c r="F55" s="360"/>
      <c r="G55" s="360"/>
      <c r="H55" s="360"/>
      <c r="I55" s="360"/>
    </row>
    <row r="56" spans="1:9">
      <c r="A56" s="360"/>
      <c r="B56" s="360"/>
      <c r="C56" s="360"/>
      <c r="D56" s="360"/>
      <c r="E56" s="360"/>
      <c r="F56" s="360"/>
      <c r="G56" s="360"/>
      <c r="H56" s="360"/>
      <c r="I56" s="360"/>
    </row>
    <row r="57" spans="1:9">
      <c r="A57" s="360"/>
      <c r="B57" s="360"/>
      <c r="C57" s="360"/>
      <c r="D57" s="360"/>
      <c r="E57" s="360"/>
      <c r="F57" s="360"/>
      <c r="G57" s="360"/>
      <c r="H57" s="360"/>
      <c r="I57" s="360"/>
    </row>
    <row r="58" spans="1:9">
      <c r="A58" s="360"/>
      <c r="B58" s="360"/>
      <c r="C58" s="360"/>
      <c r="D58" s="360"/>
      <c r="E58" s="360"/>
      <c r="F58" s="360"/>
      <c r="G58" s="360"/>
      <c r="H58" s="360"/>
      <c r="I58" s="360"/>
    </row>
    <row r="59" spans="1:9">
      <c r="A59" s="360"/>
      <c r="B59" s="360"/>
      <c r="C59" s="360"/>
      <c r="D59" s="360"/>
      <c r="E59" s="360"/>
      <c r="F59" s="360"/>
      <c r="G59" s="360"/>
      <c r="H59" s="360"/>
      <c r="I59" s="360"/>
    </row>
    <row r="60" spans="1:9">
      <c r="A60" s="865" t="s">
        <v>621</v>
      </c>
      <c r="B60" s="865"/>
      <c r="C60" s="865"/>
      <c r="D60" s="865"/>
      <c r="E60" s="865"/>
      <c r="F60" s="865"/>
      <c r="G60" s="865"/>
      <c r="H60" s="865"/>
      <c r="I60" s="865"/>
    </row>
    <row r="61" spans="1:9">
      <c r="A61" s="359" t="s">
        <v>620</v>
      </c>
      <c r="B61" s="359"/>
      <c r="C61" s="359"/>
      <c r="D61" s="359"/>
      <c r="E61" s="359"/>
      <c r="F61" s="359"/>
      <c r="G61" s="359"/>
      <c r="H61" s="359"/>
      <c r="I61" s="359"/>
    </row>
    <row r="62" spans="1:9" ht="13.5" customHeight="1">
      <c r="A62" s="857" t="s">
        <v>619</v>
      </c>
      <c r="B62" s="857"/>
      <c r="C62" s="857"/>
      <c r="D62" s="857"/>
      <c r="E62" s="857"/>
      <c r="F62" s="857"/>
      <c r="G62" s="857"/>
      <c r="H62" s="857"/>
      <c r="I62" s="857"/>
    </row>
    <row r="63" spans="1:9">
      <c r="A63" s="857"/>
      <c r="B63" s="857"/>
      <c r="C63" s="857"/>
      <c r="D63" s="857"/>
      <c r="E63" s="857"/>
      <c r="F63" s="857"/>
      <c r="G63" s="857"/>
      <c r="H63" s="857"/>
      <c r="I63" s="857"/>
    </row>
    <row r="64" spans="1:9">
      <c r="A64" s="857"/>
      <c r="B64" s="857"/>
      <c r="C64" s="857"/>
      <c r="D64" s="857"/>
      <c r="E64" s="857"/>
      <c r="F64" s="857"/>
      <c r="G64" s="857"/>
      <c r="H64" s="857"/>
      <c r="I64" s="857"/>
    </row>
    <row r="65" spans="1:9">
      <c r="A65" s="857"/>
      <c r="B65" s="857"/>
      <c r="C65" s="857"/>
      <c r="D65" s="857"/>
      <c r="E65" s="857"/>
      <c r="F65" s="857"/>
      <c r="G65" s="857"/>
      <c r="H65" s="857"/>
      <c r="I65" s="857"/>
    </row>
    <row r="66" spans="1:9">
      <c r="A66" s="857"/>
      <c r="B66" s="857"/>
      <c r="C66" s="857"/>
      <c r="D66" s="857"/>
      <c r="E66" s="857"/>
      <c r="F66" s="857"/>
      <c r="G66" s="857"/>
      <c r="H66" s="857"/>
      <c r="I66" s="857"/>
    </row>
    <row r="67" spans="1:9">
      <c r="A67" s="857"/>
      <c r="B67" s="857"/>
      <c r="C67" s="857"/>
      <c r="D67" s="857"/>
      <c r="E67" s="857"/>
      <c r="F67" s="857"/>
      <c r="G67" s="857"/>
      <c r="H67" s="857"/>
      <c r="I67" s="857"/>
    </row>
    <row r="68" spans="1:9">
      <c r="A68" s="857"/>
      <c r="B68" s="857"/>
      <c r="C68" s="857"/>
      <c r="D68" s="857"/>
      <c r="E68" s="857"/>
      <c r="F68" s="857"/>
      <c r="G68" s="857"/>
      <c r="H68" s="857"/>
      <c r="I68" s="857"/>
    </row>
    <row r="69" spans="1:9">
      <c r="A69" s="857"/>
      <c r="B69" s="857"/>
      <c r="C69" s="857"/>
      <c r="D69" s="857"/>
      <c r="E69" s="857"/>
      <c r="F69" s="857"/>
      <c r="G69" s="857"/>
      <c r="H69" s="857"/>
      <c r="I69" s="857"/>
    </row>
    <row r="70" spans="1:9">
      <c r="A70" s="857"/>
      <c r="B70" s="857"/>
      <c r="C70" s="857"/>
      <c r="D70" s="857"/>
      <c r="E70" s="857"/>
      <c r="F70" s="857"/>
      <c r="G70" s="857"/>
      <c r="H70" s="857"/>
      <c r="I70" s="857"/>
    </row>
    <row r="71" spans="1:9">
      <c r="A71" s="857"/>
      <c r="B71" s="857"/>
      <c r="C71" s="857"/>
      <c r="D71" s="857"/>
      <c r="E71" s="857"/>
      <c r="F71" s="857"/>
      <c r="G71" s="857"/>
      <c r="H71" s="857"/>
      <c r="I71" s="857"/>
    </row>
    <row r="72" spans="1:9">
      <c r="A72" s="857"/>
      <c r="B72" s="857"/>
      <c r="C72" s="857"/>
      <c r="D72" s="857"/>
      <c r="E72" s="857"/>
      <c r="F72" s="857"/>
      <c r="G72" s="857"/>
      <c r="H72" s="857"/>
      <c r="I72" s="857"/>
    </row>
    <row r="73" spans="1:9">
      <c r="A73" s="857"/>
      <c r="B73" s="857"/>
      <c r="C73" s="857"/>
      <c r="D73" s="857"/>
      <c r="E73" s="857"/>
      <c r="F73" s="857"/>
      <c r="G73" s="857"/>
      <c r="H73" s="857"/>
      <c r="I73" s="857"/>
    </row>
    <row r="74" spans="1:9">
      <c r="A74" s="857"/>
      <c r="B74" s="857"/>
      <c r="C74" s="857"/>
      <c r="D74" s="857"/>
      <c r="E74" s="857"/>
      <c r="F74" s="857"/>
      <c r="G74" s="857"/>
      <c r="H74" s="857"/>
      <c r="I74" s="857"/>
    </row>
    <row r="75" spans="1:9">
      <c r="A75" s="857"/>
      <c r="B75" s="857"/>
      <c r="C75" s="857"/>
      <c r="D75" s="857"/>
      <c r="E75" s="857"/>
      <c r="F75" s="857"/>
      <c r="G75" s="857"/>
      <c r="H75" s="857"/>
      <c r="I75" s="857"/>
    </row>
    <row r="76" spans="1:9">
      <c r="A76" s="857"/>
      <c r="B76" s="857"/>
      <c r="C76" s="857"/>
      <c r="D76" s="857"/>
      <c r="E76" s="857"/>
      <c r="F76" s="857"/>
      <c r="G76" s="857"/>
      <c r="H76" s="857"/>
      <c r="I76" s="857"/>
    </row>
    <row r="77" spans="1:9">
      <c r="A77" s="857"/>
      <c r="B77" s="857"/>
      <c r="C77" s="857"/>
      <c r="D77" s="857"/>
      <c r="E77" s="857"/>
      <c r="F77" s="857"/>
      <c r="G77" s="857"/>
      <c r="H77" s="857"/>
      <c r="I77" s="857"/>
    </row>
    <row r="78" spans="1:9">
      <c r="A78" s="857"/>
      <c r="B78" s="857"/>
      <c r="C78" s="857"/>
      <c r="D78" s="857"/>
      <c r="E78" s="857"/>
      <c r="F78" s="857"/>
      <c r="G78" s="857"/>
      <c r="H78" s="857"/>
      <c r="I78" s="857"/>
    </row>
    <row r="79" spans="1:9">
      <c r="A79" s="857"/>
      <c r="B79" s="857"/>
      <c r="C79" s="857"/>
      <c r="D79" s="857"/>
      <c r="E79" s="857"/>
      <c r="F79" s="857"/>
      <c r="G79" s="857"/>
      <c r="H79" s="857"/>
      <c r="I79" s="857"/>
    </row>
    <row r="80" spans="1:9">
      <c r="A80" s="857"/>
      <c r="B80" s="857"/>
      <c r="C80" s="857"/>
      <c r="D80" s="857"/>
      <c r="E80" s="857"/>
      <c r="F80" s="857"/>
      <c r="G80" s="857"/>
      <c r="H80" s="857"/>
      <c r="I80" s="857"/>
    </row>
    <row r="81" spans="1:9">
      <c r="A81" s="857"/>
      <c r="B81" s="857"/>
      <c r="C81" s="857"/>
      <c r="D81" s="857"/>
      <c r="E81" s="857"/>
      <c r="F81" s="857"/>
      <c r="G81" s="857"/>
      <c r="H81" s="857"/>
      <c r="I81" s="857"/>
    </row>
    <row r="82" spans="1:9">
      <c r="A82" s="857"/>
      <c r="B82" s="857"/>
      <c r="C82" s="857"/>
      <c r="D82" s="857"/>
      <c r="E82" s="857"/>
      <c r="F82" s="857"/>
      <c r="G82" s="857"/>
      <c r="H82" s="857"/>
      <c r="I82" s="857"/>
    </row>
    <row r="83" spans="1:9">
      <c r="A83" s="857"/>
      <c r="B83" s="857"/>
      <c r="C83" s="857"/>
      <c r="D83" s="857"/>
      <c r="E83" s="857"/>
      <c r="F83" s="857"/>
      <c r="G83" s="857"/>
      <c r="H83" s="857"/>
      <c r="I83" s="857"/>
    </row>
    <row r="84" spans="1:9">
      <c r="A84" s="857"/>
      <c r="B84" s="857"/>
      <c r="C84" s="857"/>
      <c r="D84" s="857"/>
      <c r="E84" s="857"/>
      <c r="F84" s="857"/>
      <c r="G84" s="857"/>
      <c r="H84" s="857"/>
      <c r="I84" s="857"/>
    </row>
    <row r="85" spans="1:9">
      <c r="A85" s="857"/>
      <c r="B85" s="857"/>
      <c r="C85" s="857"/>
      <c r="D85" s="857"/>
      <c r="E85" s="857"/>
      <c r="F85" s="857"/>
      <c r="G85" s="857"/>
      <c r="H85" s="857"/>
      <c r="I85" s="857"/>
    </row>
    <row r="86" spans="1:9">
      <c r="A86" s="857"/>
      <c r="B86" s="857"/>
      <c r="C86" s="857"/>
      <c r="D86" s="857"/>
      <c r="E86" s="857"/>
      <c r="F86" s="857"/>
      <c r="G86" s="857"/>
      <c r="H86" s="857"/>
      <c r="I86" s="857"/>
    </row>
    <row r="87" spans="1:9">
      <c r="A87" s="857"/>
      <c r="B87" s="857"/>
      <c r="C87" s="857"/>
      <c r="D87" s="857"/>
      <c r="E87" s="857"/>
      <c r="F87" s="857"/>
      <c r="G87" s="857"/>
      <c r="H87" s="857"/>
      <c r="I87" s="857"/>
    </row>
    <row r="88" spans="1:9">
      <c r="A88" s="857"/>
      <c r="B88" s="857"/>
      <c r="C88" s="857"/>
      <c r="D88" s="857"/>
      <c r="E88" s="857"/>
      <c r="F88" s="857"/>
      <c r="G88" s="857"/>
      <c r="H88" s="857"/>
      <c r="I88" s="857"/>
    </row>
    <row r="89" spans="1:9">
      <c r="A89" s="856" t="s">
        <v>618</v>
      </c>
      <c r="B89" s="856"/>
      <c r="C89" s="856"/>
      <c r="D89" s="856"/>
      <c r="E89" s="856"/>
      <c r="F89" s="856"/>
      <c r="G89" s="856"/>
      <c r="H89" s="856"/>
      <c r="I89" s="856"/>
    </row>
    <row r="90" spans="1:9" ht="13.5" customHeight="1">
      <c r="A90" s="859" t="s">
        <v>617</v>
      </c>
      <c r="B90" s="859"/>
      <c r="C90" s="859"/>
      <c r="D90" s="859"/>
      <c r="E90" s="859"/>
      <c r="F90" s="859"/>
      <c r="G90" s="859"/>
      <c r="H90" s="859"/>
      <c r="I90" s="859"/>
    </row>
    <row r="91" spans="1:9">
      <c r="A91" s="859"/>
      <c r="B91" s="859"/>
      <c r="C91" s="859"/>
      <c r="D91" s="859"/>
      <c r="E91" s="859"/>
      <c r="F91" s="859"/>
      <c r="G91" s="859"/>
      <c r="H91" s="859"/>
      <c r="I91" s="859"/>
    </row>
    <row r="92" spans="1:9">
      <c r="A92" s="859"/>
      <c r="B92" s="859"/>
      <c r="C92" s="859"/>
      <c r="D92" s="859"/>
      <c r="E92" s="859"/>
      <c r="F92" s="859"/>
      <c r="G92" s="859"/>
      <c r="H92" s="859"/>
      <c r="I92" s="859"/>
    </row>
    <row r="93" spans="1:9">
      <c r="A93" s="859"/>
      <c r="B93" s="859"/>
      <c r="C93" s="859"/>
      <c r="D93" s="859"/>
      <c r="E93" s="859"/>
      <c r="F93" s="859"/>
      <c r="G93" s="859"/>
      <c r="H93" s="859"/>
      <c r="I93" s="859"/>
    </row>
    <row r="94" spans="1:9">
      <c r="A94" s="859"/>
      <c r="B94" s="859"/>
      <c r="C94" s="859"/>
      <c r="D94" s="859"/>
      <c r="E94" s="859"/>
      <c r="F94" s="859"/>
      <c r="G94" s="859"/>
      <c r="H94" s="859"/>
      <c r="I94" s="859"/>
    </row>
    <row r="95" spans="1:9">
      <c r="A95" s="859"/>
      <c r="B95" s="859"/>
      <c r="C95" s="859"/>
      <c r="D95" s="859"/>
      <c r="E95" s="859"/>
      <c r="F95" s="859"/>
      <c r="G95" s="859"/>
      <c r="H95" s="859"/>
      <c r="I95" s="859"/>
    </row>
    <row r="96" spans="1:9">
      <c r="A96" s="859"/>
      <c r="B96" s="859"/>
      <c r="C96" s="859"/>
      <c r="D96" s="859"/>
      <c r="E96" s="859"/>
      <c r="F96" s="859"/>
      <c r="G96" s="859"/>
      <c r="H96" s="859"/>
      <c r="I96" s="859"/>
    </row>
    <row r="97" spans="1:9">
      <c r="A97" s="859"/>
      <c r="B97" s="859"/>
      <c r="C97" s="859"/>
      <c r="D97" s="859"/>
      <c r="E97" s="859"/>
      <c r="F97" s="859"/>
      <c r="G97" s="859"/>
      <c r="H97" s="859"/>
      <c r="I97" s="859"/>
    </row>
    <row r="98" spans="1:9">
      <c r="A98" s="859"/>
      <c r="B98" s="859"/>
      <c r="C98" s="859"/>
      <c r="D98" s="859"/>
      <c r="E98" s="859"/>
      <c r="F98" s="859"/>
      <c r="G98" s="859"/>
      <c r="H98" s="859"/>
      <c r="I98" s="859"/>
    </row>
    <row r="99" spans="1:9">
      <c r="A99" s="358"/>
      <c r="B99" s="358"/>
      <c r="C99" s="358"/>
      <c r="D99" s="358"/>
      <c r="E99" s="358"/>
      <c r="F99" s="358"/>
      <c r="G99" s="358"/>
      <c r="H99" s="358"/>
      <c r="I99" s="358"/>
    </row>
    <row r="100" spans="1:9">
      <c r="A100" s="358"/>
      <c r="B100" s="358"/>
      <c r="C100" s="358"/>
      <c r="D100" s="358"/>
      <c r="E100" s="358"/>
      <c r="F100" s="358"/>
      <c r="G100" s="358"/>
      <c r="H100" s="358"/>
      <c r="I100" s="358"/>
    </row>
  </sheetData>
  <mergeCells count="14">
    <mergeCell ref="A21:I21"/>
    <mergeCell ref="A6:I9"/>
    <mergeCell ref="A60:I60"/>
    <mergeCell ref="A33:I40"/>
    <mergeCell ref="A3:I3"/>
    <mergeCell ref="A11:I11"/>
    <mergeCell ref="C15:G15"/>
    <mergeCell ref="C17:G17"/>
    <mergeCell ref="C19:G19"/>
    <mergeCell ref="A32:I32"/>
    <mergeCell ref="A89:I89"/>
    <mergeCell ref="A62:I88"/>
    <mergeCell ref="A23:I31"/>
    <mergeCell ref="A90:I9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変更届必要書類 </vt:lpstr>
      <vt:lpstr>第5号様式　変更届出書</vt:lpstr>
      <vt:lpstr>付表３</vt:lpstr>
      <vt:lpstr>小多機（1枚用）</vt:lpstr>
      <vt:lpstr>シフト記号表（勤務時間帯）</vt:lpstr>
      <vt:lpstr>記入方法</vt:lpstr>
      <vt:lpstr>プルダウン・リスト</vt:lpstr>
      <vt:lpstr>【記載例】小多機</vt:lpstr>
      <vt:lpstr>【記載例】シフト記号表（勤務時間帯）</vt:lpstr>
      <vt:lpstr>参考様式２-1</vt:lpstr>
      <vt:lpstr>参考様式２-２</vt:lpstr>
      <vt:lpstr>参考様式3</vt:lpstr>
      <vt:lpstr>参考様式６</vt:lpstr>
      <vt:lpstr>参考様式７</vt:lpstr>
      <vt:lpstr>'シフト記号表（勤務時間帯）'!【記載例】シフト記号</vt:lpstr>
      <vt:lpstr>【記載例】シフト記号</vt:lpstr>
      <vt:lpstr>参考様式６!OLE_LINK1</vt:lpstr>
      <vt:lpstr>'【記載例】シフト記号表（勤務時間帯）'!Print_Area</vt:lpstr>
      <vt:lpstr>【記載例】小多機!Print_Area</vt:lpstr>
      <vt:lpstr>'シフト記号表（勤務時間帯）'!Print_Area</vt:lpstr>
      <vt:lpstr>記入方法!Print_Area</vt:lpstr>
      <vt:lpstr>'参考様式２-1'!Print_Area</vt:lpstr>
      <vt:lpstr>'参考様式２-２'!Print_Area</vt:lpstr>
      <vt:lpstr>参考様式６!Print_Area</vt:lpstr>
      <vt:lpstr>参考様式７!Print_Area</vt:lpstr>
      <vt:lpstr>'小多機（1枚用）'!Print_Area</vt:lpstr>
      <vt:lpstr>'第5号様式　変更届出書'!Print_Area</vt:lpstr>
      <vt:lpstr>付表３!Print_Area</vt:lpstr>
      <vt:lpstr>'変更届必要書類 '!Print_Area</vt:lpstr>
      <vt:lpstr>'小多機（1枚用）'!Print_Titles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2021-03-24T13:26:18Z</cp:lastPrinted>
  <dcterms:created xsi:type="dcterms:W3CDTF">2020-01-28T01:12:50Z</dcterms:created>
  <dcterms:modified xsi:type="dcterms:W3CDTF">2023-03-27T23:49:21Z</dcterms:modified>
</cp:coreProperties>
</file>