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0110政策部\011025財政課\08　公会計（財務諸表）\08　公会計（財務諸表）\13　財務書類作成\☆R3年度（R2年度決算）\09_公表\HP公表用\"/>
    </mc:Choice>
  </mc:AlternateContent>
  <bookViews>
    <workbookView xWindow="28680" yWindow="-120" windowWidth="29040" windowHeight="15840"/>
  </bookViews>
  <sheets>
    <sheet name="有形固定資産の明細" sheetId="2" r:id="rId1"/>
    <sheet name="有形固定資産に係る行政目的別の明細" sheetId="3" r:id="rId2"/>
    <sheet name="投資及び出資金の明細" sheetId="4" r:id="rId3"/>
    <sheet name="基金の明細" sheetId="5" r:id="rId4"/>
    <sheet name="貸付金の明細" sheetId="6" r:id="rId5"/>
    <sheet name="長期延滞債権の明細" sheetId="7" r:id="rId6"/>
    <sheet name="未収金の明細" sheetId="8" r:id="rId7"/>
    <sheet name="地方債等（借入先別）の明細" sheetId="9" r:id="rId8"/>
    <sheet name="地方債等（利率別）の明細" sheetId="10" r:id="rId9"/>
    <sheet name="地方債等（返済期間別）の明細" sheetId="11" r:id="rId10"/>
    <sheet name="特定の契約条項が付された地方債等の概要" sheetId="12" r:id="rId11"/>
    <sheet name="引当金の明細" sheetId="13" r:id="rId12"/>
    <sheet name="補助金等の明細" sheetId="14" r:id="rId13"/>
    <sheet name="財源の明細" sheetId="15" r:id="rId14"/>
    <sheet name="sheet1 (3)" sheetId="18" state="hidden" r:id="rId15"/>
    <sheet name="財源情報の明細" sheetId="16" r:id="rId16"/>
    <sheet name="資金の明細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CSV" localSheetId="14">#REF!</definedName>
    <definedName name="CSV">#REF!</definedName>
    <definedName name="CSVDATA" localSheetId="14">#REF!</definedName>
    <definedName name="CSVDATA">#REF!</definedName>
    <definedName name="DAN_KAIK_END" localSheetId="14">#REF!</definedName>
    <definedName name="DAN_KAIK_END">#REF!</definedName>
    <definedName name="DAN_KAIK_START" localSheetId="14">#REF!</definedName>
    <definedName name="DAN_KAIK_START">#REF!</definedName>
    <definedName name="_xlnm.Print_Area" localSheetId="5">長期延滞債権の明細!$A$1:$C$18</definedName>
    <definedName name="_xlnm.Print_Area" localSheetId="6">未収金の明細!$A$1:$C$18</definedName>
    <definedName name="_xlnm.Print_Titles" localSheetId="1">有形固定資産に係る行政目的別の明細!$1:$3</definedName>
    <definedName name="_xlnm.Print_Titles" localSheetId="0">有形固定資産の明細!$1:$8</definedName>
    <definedName name="X01Y01_04" localSheetId="14">#REF!</definedName>
    <definedName name="X01Y01_04">#REF!</definedName>
    <definedName name="X01Y01_36">'[1]36'!$K$14</definedName>
    <definedName name="X01Y02_04" localSheetId="14">#REF!</definedName>
    <definedName name="X01Y02_04">#REF!</definedName>
    <definedName name="X01Y02_36">'[1]36'!$L$14</definedName>
    <definedName name="X01Y03_04" localSheetId="14">#REF!</definedName>
    <definedName name="X01Y03_04">#REF!</definedName>
    <definedName name="X01Y03_36">'[1]36'!$M$14</definedName>
    <definedName name="X01Y04_04" localSheetId="14">#REF!</definedName>
    <definedName name="X01Y04_04">#REF!</definedName>
    <definedName name="X01Y04_36">'[1]36'!$N$14</definedName>
    <definedName name="X01Y05_04" localSheetId="14">#REF!</definedName>
    <definedName name="X01Y05_04">#REF!</definedName>
    <definedName name="X01Y05_36">'[1]36'!$O$14</definedName>
    <definedName name="X01Y06_04" localSheetId="14">#REF!</definedName>
    <definedName name="X01Y06_04">#REF!</definedName>
    <definedName name="X01Y06_36">'[1]36'!$P$14</definedName>
    <definedName name="X01Y07_04" localSheetId="14">#REF!</definedName>
    <definedName name="X01Y07_04">#REF!</definedName>
    <definedName name="X01Y07_36">'[1]36'!$Q$14</definedName>
    <definedName name="X01Y08_04" localSheetId="14">#REF!</definedName>
    <definedName name="X01Y08_04">#REF!</definedName>
    <definedName name="X01Y08_36">'[1]36'!$R$14</definedName>
    <definedName name="X01Y09_04" localSheetId="14">#REF!</definedName>
    <definedName name="X01Y09_04">#REF!</definedName>
    <definedName name="X01Y09_36">'[1]36'!$S$14</definedName>
    <definedName name="X01Y10_04" localSheetId="14">#REF!</definedName>
    <definedName name="X01Y10_04">#REF!</definedName>
    <definedName name="X01Y10_36">'[1]36'!$T$14</definedName>
    <definedName name="X01Y11_04" localSheetId="14">#REF!</definedName>
    <definedName name="X01Y11_04">#REF!</definedName>
    <definedName name="X01Y11_36">'[1]36'!$U$14</definedName>
    <definedName name="X01Y12_04" localSheetId="14">#REF!</definedName>
    <definedName name="X01Y12_04">#REF!</definedName>
    <definedName name="X01Y12_36">'[1]36'!$V$14</definedName>
    <definedName name="X01Y13_04" localSheetId="14">#REF!</definedName>
    <definedName name="X01Y13_04">#REF!</definedName>
    <definedName name="X01Y13_36">'[1]36'!$W$14</definedName>
    <definedName name="X01Y14_04" localSheetId="14">#REF!</definedName>
    <definedName name="X01Y14_04">#REF!</definedName>
    <definedName name="X01Y14_36">'[1]36'!$X$14</definedName>
    <definedName name="X01Y15_04" localSheetId="14">#REF!</definedName>
    <definedName name="X01Y15_04">#REF!</definedName>
    <definedName name="X01Y15_36">'[1]36'!$Y$14</definedName>
    <definedName name="X01Y16_04" localSheetId="14">#REF!</definedName>
    <definedName name="X01Y16_04">#REF!</definedName>
    <definedName name="X01Y16_36">'[1]36'!$Z$14</definedName>
    <definedName name="X01Y17_04" localSheetId="14">#REF!</definedName>
    <definedName name="X01Y17_04">#REF!</definedName>
    <definedName name="X01Y17_36">'[1]36'!$AA$14</definedName>
    <definedName name="X01Y18_04" localSheetId="14">#REF!</definedName>
    <definedName name="X01Y18_04">#REF!</definedName>
    <definedName name="X01Y18_36">'[1]36'!$AB$14</definedName>
    <definedName name="X01Y19_04" localSheetId="14">#REF!</definedName>
    <definedName name="X01Y19_04">#REF!</definedName>
    <definedName name="X01Y19_36">'[1]36'!$AC$14</definedName>
    <definedName name="X01Y20_04" localSheetId="14">#REF!</definedName>
    <definedName name="X01Y20_04">#REF!</definedName>
    <definedName name="X01Y20_36">'[1]36'!$AD$14</definedName>
    <definedName name="X01Y21_04" localSheetId="14">#REF!</definedName>
    <definedName name="X01Y21_04">#REF!</definedName>
    <definedName name="X01Y21_36">'[1]36'!$AE$14</definedName>
    <definedName name="X01Y22_04" localSheetId="14">#REF!</definedName>
    <definedName name="X01Y22_04">#REF!</definedName>
    <definedName name="X01Y23_04" localSheetId="14">#REF!</definedName>
    <definedName name="X01Y23_04">#REF!</definedName>
    <definedName name="X01Y24_04" localSheetId="14">#REF!</definedName>
    <definedName name="X01Y24_04">#REF!</definedName>
    <definedName name="X01Y25_04" localSheetId="14">#REF!</definedName>
    <definedName name="X01Y25_04">#REF!</definedName>
    <definedName name="X01Y26_04" localSheetId="14">#REF!</definedName>
    <definedName name="X01Y26_04">#REF!</definedName>
    <definedName name="X01Y27_04" localSheetId="14">#REF!</definedName>
    <definedName name="X01Y27_04">#REF!</definedName>
    <definedName name="X01Y28_04" localSheetId="14">#REF!</definedName>
    <definedName name="X01Y28_04">#REF!</definedName>
    <definedName name="X01Y29_04" localSheetId="14">#REF!</definedName>
    <definedName name="X01Y29_04">#REF!</definedName>
    <definedName name="X01Y30_04" localSheetId="14">#REF!</definedName>
    <definedName name="X01Y30_04">#REF!</definedName>
    <definedName name="X01Y31_04" localSheetId="14">#REF!</definedName>
    <definedName name="X01Y31_04">#REF!</definedName>
    <definedName name="X01Y32_04" localSheetId="14">#REF!</definedName>
    <definedName name="X01Y32_04">#REF!</definedName>
    <definedName name="X01Y33_04" localSheetId="14">#REF!</definedName>
    <definedName name="X01Y33_04">#REF!</definedName>
    <definedName name="X01Y34_04" localSheetId="14">#REF!</definedName>
    <definedName name="X01Y34_04">#REF!</definedName>
    <definedName name="X01Y35_04" localSheetId="14">#REF!</definedName>
    <definedName name="X01Y35_04">#REF!</definedName>
    <definedName name="X01Y36_04" localSheetId="14">#REF!</definedName>
    <definedName name="X01Y36_04">#REF!</definedName>
    <definedName name="X01Y37_04" localSheetId="14">#REF!</definedName>
    <definedName name="X01Y37_04">#REF!</definedName>
    <definedName name="X01Y38_04" localSheetId="14">#REF!</definedName>
    <definedName name="X01Y38_04">#REF!</definedName>
    <definedName name="X01Y39_04" localSheetId="14">#REF!</definedName>
    <definedName name="X01Y39_04">#REF!</definedName>
    <definedName name="X01Y40_04" localSheetId="14">#REF!</definedName>
    <definedName name="X01Y40_04">#REF!</definedName>
    <definedName name="X01Y41_04" localSheetId="14">#REF!</definedName>
    <definedName name="X01Y41_04">#REF!</definedName>
    <definedName name="X01Y42_04" localSheetId="14">#REF!</definedName>
    <definedName name="X01Y42_04">#REF!</definedName>
    <definedName name="X01Y43_04" localSheetId="14">#REF!</definedName>
    <definedName name="X01Y43_04">#REF!</definedName>
    <definedName name="X01Y44_04" localSheetId="14">#REF!</definedName>
    <definedName name="X01Y44_04">#REF!</definedName>
    <definedName name="X01Y45_04" localSheetId="14">#REF!</definedName>
    <definedName name="X01Y45_04">#REF!</definedName>
    <definedName name="X01Y46_04" localSheetId="14">#REF!</definedName>
    <definedName name="X01Y46_04">#REF!</definedName>
    <definedName name="X01Y47_04" localSheetId="14">#REF!</definedName>
    <definedName name="X01Y47_04">#REF!</definedName>
    <definedName name="X01Y48_04" localSheetId="14">#REF!</definedName>
    <definedName name="X01Y48_04">#REF!</definedName>
    <definedName name="X01Y49_04" localSheetId="14">#REF!</definedName>
    <definedName name="X01Y49_04">#REF!</definedName>
    <definedName name="X01Y50_04" localSheetId="14">#REF!</definedName>
    <definedName name="X01Y50_04">#REF!</definedName>
    <definedName name="X01Y51_04" localSheetId="14">#REF!</definedName>
    <definedName name="X01Y51_04">#REF!</definedName>
    <definedName name="X01Y52_04" localSheetId="14">#REF!</definedName>
    <definedName name="X01Y52_04">#REF!</definedName>
    <definedName name="X01Y53_04" localSheetId="14">#REF!</definedName>
    <definedName name="X01Y53_04">#REF!</definedName>
    <definedName name="X01Y54_04" localSheetId="14">#REF!</definedName>
    <definedName name="X01Y54_04">#REF!</definedName>
    <definedName name="X01Y55_04" localSheetId="14">#REF!</definedName>
    <definedName name="X01Y55_04">#REF!</definedName>
    <definedName name="X01Y56_04" localSheetId="14">#REF!</definedName>
    <definedName name="X01Y56_04">#REF!</definedName>
    <definedName name="X01Y57_04" localSheetId="14">#REF!</definedName>
    <definedName name="X01Y57_04">#REF!</definedName>
    <definedName name="X01Y58_04" localSheetId="14">#REF!</definedName>
    <definedName name="X01Y58_04">#REF!</definedName>
    <definedName name="X01Y59_04" localSheetId="14">#REF!</definedName>
    <definedName name="X01Y59_04">#REF!</definedName>
    <definedName name="X01Y60_04" localSheetId="14">#REF!</definedName>
    <definedName name="X01Y60_04">#REF!</definedName>
    <definedName name="X02Y01_04" localSheetId="14">#REF!</definedName>
    <definedName name="X02Y01_04">#REF!</definedName>
    <definedName name="X02Y01_36">'[1]36'!$K$15</definedName>
    <definedName name="X02Y02_04" localSheetId="14">#REF!</definedName>
    <definedName name="X02Y02_04">#REF!</definedName>
    <definedName name="X02Y02_36">'[1]36'!$L$15</definedName>
    <definedName name="X02Y03_04" localSheetId="14">#REF!</definedName>
    <definedName name="X02Y03_04">#REF!</definedName>
    <definedName name="X02Y03_36">'[1]36'!$M$15</definedName>
    <definedName name="X02Y04_04" localSheetId="14">#REF!</definedName>
    <definedName name="X02Y04_04">#REF!</definedName>
    <definedName name="X02Y04_36">'[1]36'!$N$15</definedName>
    <definedName name="X02Y05_04" localSheetId="14">#REF!</definedName>
    <definedName name="X02Y05_04">#REF!</definedName>
    <definedName name="X02Y05_36">'[1]36'!$O$15</definedName>
    <definedName name="X02Y06_04" localSheetId="14">#REF!</definedName>
    <definedName name="X02Y06_04">#REF!</definedName>
    <definedName name="X02Y06_36">'[1]36'!$P$15</definedName>
    <definedName name="X02Y07_04" localSheetId="14">#REF!</definedName>
    <definedName name="X02Y07_04">#REF!</definedName>
    <definedName name="X02Y07_36">'[1]36'!$Q$15</definedName>
    <definedName name="X02Y08_04" localSheetId="14">#REF!</definedName>
    <definedName name="X02Y08_04">#REF!</definedName>
    <definedName name="X02Y08_36">'[1]36'!$R$15</definedName>
    <definedName name="X02Y09_04" localSheetId="14">#REF!</definedName>
    <definedName name="X02Y09_04">#REF!</definedName>
    <definedName name="X02Y09_36">'[1]36'!$S$15</definedName>
    <definedName name="X02Y10_04" localSheetId="14">#REF!</definedName>
    <definedName name="X02Y10_04">#REF!</definedName>
    <definedName name="X02Y10_36">'[1]36'!$T$15</definedName>
    <definedName name="X02Y11_04" localSheetId="14">#REF!</definedName>
    <definedName name="X02Y11_04">#REF!</definedName>
    <definedName name="X02Y11_36">'[1]36'!$U$15</definedName>
    <definedName name="X02Y12_04" localSheetId="14">#REF!</definedName>
    <definedName name="X02Y12_04">#REF!</definedName>
    <definedName name="X02Y12_36">'[1]36'!$V$15</definedName>
    <definedName name="X02Y13_04" localSheetId="14">#REF!</definedName>
    <definedName name="X02Y13_04">#REF!</definedName>
    <definedName name="X02Y13_36">'[1]36'!$W$15</definedName>
    <definedName name="X02Y14_04" localSheetId="14">#REF!</definedName>
    <definedName name="X02Y14_04">#REF!</definedName>
    <definedName name="X02Y14_36">'[1]36'!$X$15</definedName>
    <definedName name="X02Y15_04" localSheetId="14">#REF!</definedName>
    <definedName name="X02Y15_04">#REF!</definedName>
    <definedName name="X02Y15_36">'[1]36'!$Y$15</definedName>
    <definedName name="X02Y16_04" localSheetId="14">#REF!</definedName>
    <definedName name="X02Y16_04">#REF!</definedName>
    <definedName name="X02Y16_36">'[1]36'!$Z$15</definedName>
    <definedName name="X02Y17_04" localSheetId="14">#REF!</definedName>
    <definedName name="X02Y17_04">#REF!</definedName>
    <definedName name="X02Y17_36">'[1]36'!$AA$15</definedName>
    <definedName name="X02Y18_04" localSheetId="14">#REF!</definedName>
    <definedName name="X02Y18_04">#REF!</definedName>
    <definedName name="X02Y18_36">'[1]36'!$AB$15</definedName>
    <definedName name="X02Y19_04" localSheetId="14">#REF!</definedName>
    <definedName name="X02Y19_04">#REF!</definedName>
    <definedName name="X02Y19_36">'[1]36'!$AC$15</definedName>
    <definedName name="X02Y20_04" localSheetId="14">#REF!</definedName>
    <definedName name="X02Y20_04">#REF!</definedName>
    <definedName name="X02Y20_36">'[1]36'!$AD$15</definedName>
    <definedName name="X02Y21_04" localSheetId="14">#REF!</definedName>
    <definedName name="X02Y21_04">#REF!</definedName>
    <definedName name="X02Y21_36">'[1]36'!$AE$15</definedName>
    <definedName name="X02Y22_04" localSheetId="14">#REF!</definedName>
    <definedName name="X02Y22_04">#REF!</definedName>
    <definedName name="X02Y23_04" localSheetId="14">#REF!</definedName>
    <definedName name="X02Y23_04">#REF!</definedName>
    <definedName name="X02Y24_04" localSheetId="14">#REF!</definedName>
    <definedName name="X02Y24_04">#REF!</definedName>
    <definedName name="X02Y25_04" localSheetId="14">#REF!</definedName>
    <definedName name="X02Y25_04">#REF!</definedName>
    <definedName name="X02Y26_04" localSheetId="14">#REF!</definedName>
    <definedName name="X02Y26_04">#REF!</definedName>
    <definedName name="X02Y27_04" localSheetId="14">#REF!</definedName>
    <definedName name="X02Y27_04">#REF!</definedName>
    <definedName name="X02Y28_04" localSheetId="14">#REF!</definedName>
    <definedName name="X02Y28_04">#REF!</definedName>
    <definedName name="X02Y29_04" localSheetId="14">#REF!</definedName>
    <definedName name="X02Y29_04">#REF!</definedName>
    <definedName name="X02Y30_04" localSheetId="14">#REF!</definedName>
    <definedName name="X02Y30_04">#REF!</definedName>
    <definedName name="X02Y31_04" localSheetId="14">#REF!</definedName>
    <definedName name="X02Y31_04">#REF!</definedName>
    <definedName name="X02Y32_04" localSheetId="14">#REF!</definedName>
    <definedName name="X02Y32_04">#REF!</definedName>
    <definedName name="X02Y33_04" localSheetId="14">#REF!</definedName>
    <definedName name="X02Y33_04">#REF!</definedName>
    <definedName name="X02Y34_04" localSheetId="14">#REF!</definedName>
    <definedName name="X02Y34_04">#REF!</definedName>
    <definedName name="X02Y35_04" localSheetId="14">#REF!</definedName>
    <definedName name="X02Y35_04">#REF!</definedName>
    <definedName name="X02Y36_04" localSheetId="14">#REF!</definedName>
    <definedName name="X02Y36_04">#REF!</definedName>
    <definedName name="X02Y37_04" localSheetId="14">#REF!</definedName>
    <definedName name="X02Y37_04">#REF!</definedName>
    <definedName name="X02Y38_04" localSheetId="14">#REF!</definedName>
    <definedName name="X02Y38_04">#REF!</definedName>
    <definedName name="X02Y39_04" localSheetId="14">#REF!</definedName>
    <definedName name="X02Y39_04">#REF!</definedName>
    <definedName name="X02Y40_04" localSheetId="14">#REF!</definedName>
    <definedName name="X02Y40_04">#REF!</definedName>
    <definedName name="X02Y41_04" localSheetId="14">#REF!</definedName>
    <definedName name="X02Y41_04">#REF!</definedName>
    <definedName name="X02Y42_04" localSheetId="14">#REF!</definedName>
    <definedName name="X02Y42_04">#REF!</definedName>
    <definedName name="X02Y43_04" localSheetId="14">#REF!</definedName>
    <definedName name="X02Y43_04">#REF!</definedName>
    <definedName name="X02Y44_04" localSheetId="14">#REF!</definedName>
    <definedName name="X02Y44_04">#REF!</definedName>
    <definedName name="X02Y45_04" localSheetId="14">#REF!</definedName>
    <definedName name="X02Y45_04">#REF!</definedName>
    <definedName name="X02Y46_04" localSheetId="14">#REF!</definedName>
    <definedName name="X02Y46_04">#REF!</definedName>
    <definedName name="X02Y47_04" localSheetId="14">#REF!</definedName>
    <definedName name="X02Y47_04">#REF!</definedName>
    <definedName name="X02Y48_04" localSheetId="14">#REF!</definedName>
    <definedName name="X02Y48_04">#REF!</definedName>
    <definedName name="X02Y49_04" localSheetId="14">#REF!</definedName>
    <definedName name="X02Y49_04">#REF!</definedName>
    <definedName name="X02Y50_04" localSheetId="14">#REF!</definedName>
    <definedName name="X02Y50_04">#REF!</definedName>
    <definedName name="X02Y51_04" localSheetId="14">#REF!</definedName>
    <definedName name="X02Y51_04">#REF!</definedName>
    <definedName name="X02Y52_04" localSheetId="14">#REF!</definedName>
    <definedName name="X02Y52_04">#REF!</definedName>
    <definedName name="X02Y53_04" localSheetId="14">#REF!</definedName>
    <definedName name="X02Y53_04">#REF!</definedName>
    <definedName name="X02Y54_04" localSheetId="14">#REF!</definedName>
    <definedName name="X02Y54_04">#REF!</definedName>
    <definedName name="X02Y55_04" localSheetId="14">#REF!</definedName>
    <definedName name="X02Y55_04">#REF!</definedName>
    <definedName name="X02Y56_04" localSheetId="14">#REF!</definedName>
    <definedName name="X02Y56_04">#REF!</definedName>
    <definedName name="X02Y57_04" localSheetId="14">#REF!</definedName>
    <definedName name="X02Y57_04">#REF!</definedName>
    <definedName name="X02Y58_04" localSheetId="14">#REF!</definedName>
    <definedName name="X02Y58_04">#REF!</definedName>
    <definedName name="X02Y59_04" localSheetId="14">#REF!</definedName>
    <definedName name="X02Y59_04">#REF!</definedName>
    <definedName name="X02Y60_04" localSheetId="14">#REF!</definedName>
    <definedName name="X02Y60_04">#REF!</definedName>
    <definedName name="X03Y01_36">'[1]36'!$K$16</definedName>
    <definedName name="X03Y02_36">'[1]36'!$L$16</definedName>
    <definedName name="X03Y03_36">'[1]36'!$M$16</definedName>
    <definedName name="X03Y04_36">'[1]36'!$N$16</definedName>
    <definedName name="X03Y05_36">'[1]36'!$O$16</definedName>
    <definedName name="X03Y06_36">'[1]36'!$P$16</definedName>
    <definedName name="X03Y07_36">'[1]36'!$Q$16</definedName>
    <definedName name="X03Y08_36">'[1]36'!$R$16</definedName>
    <definedName name="X03Y09_36">'[1]36'!$S$16</definedName>
    <definedName name="X03Y10_36">'[1]36'!$T$16</definedName>
    <definedName name="X03Y11_36">'[1]36'!$U$16</definedName>
    <definedName name="X03Y12_36">'[1]36'!$V$16</definedName>
    <definedName name="X03Y13_36">'[1]36'!$W$16</definedName>
    <definedName name="X03Y14_36">'[1]36'!$X$16</definedName>
    <definedName name="X03Y15_36">'[1]36'!$Y$16</definedName>
    <definedName name="X03Y16_36">'[1]36'!$Z$16</definedName>
    <definedName name="X03Y17_36">'[1]36'!$AA$16</definedName>
    <definedName name="X03Y18_36">'[1]36'!$AB$16</definedName>
    <definedName name="X03Y19_36">'[1]36'!$AC$16</definedName>
    <definedName name="X03Y20_36">'[1]36'!$AD$16</definedName>
    <definedName name="X03Y21_36">'[1]36'!$AE$16</definedName>
    <definedName name="X04Y01_36">'[1]36'!$K$17</definedName>
    <definedName name="X04Y02_36">'[1]36'!$L$17</definedName>
    <definedName name="X04Y03_36">'[1]36'!$M$17</definedName>
    <definedName name="X04Y04_36">'[1]36'!$N$17</definedName>
    <definedName name="X04Y05_36">'[1]36'!$O$17</definedName>
    <definedName name="X04Y06_36">'[1]36'!$P$17</definedName>
    <definedName name="X04Y07_36">'[1]36'!$Q$17</definedName>
    <definedName name="X04Y08_36">'[1]36'!$R$17</definedName>
    <definedName name="X04Y09_36">'[1]36'!$S$17</definedName>
    <definedName name="X04Y10_36">'[1]36'!$T$17</definedName>
    <definedName name="X04Y11_36">'[1]36'!$U$17</definedName>
    <definedName name="X04Y12_36">'[1]36'!$V$17</definedName>
    <definedName name="X04Y13_36">'[1]36'!$W$17</definedName>
    <definedName name="X04Y14_36">'[1]36'!$X$17</definedName>
    <definedName name="X04Y15_36">'[1]36'!$Y$17</definedName>
    <definedName name="X04Y16_36">'[1]36'!$Z$17</definedName>
    <definedName name="X04Y17_36">'[1]36'!$AA$17</definedName>
    <definedName name="X04Y18_36">'[1]36'!$AB$17</definedName>
    <definedName name="X04Y19_36">'[1]36'!$AC$17</definedName>
    <definedName name="X04Y20_36">'[1]36'!$AD$17</definedName>
    <definedName name="X04Y21_36">'[1]36'!$AE$17</definedName>
    <definedName name="X05Y01_36">'[1]36'!$K$18</definedName>
    <definedName name="X05Y02_36">'[1]36'!$L$18</definedName>
    <definedName name="X05Y03_36">'[1]36'!$M$18</definedName>
    <definedName name="X05Y04_36">'[1]36'!$N$18</definedName>
    <definedName name="X05Y05_36">'[1]36'!$O$18</definedName>
    <definedName name="X05Y06_36">'[1]36'!$P$18</definedName>
    <definedName name="X05Y07_36">'[1]36'!$Q$18</definedName>
    <definedName name="X05Y08_36">'[1]36'!$R$18</definedName>
    <definedName name="X05Y09_36">'[1]36'!$S$18</definedName>
    <definedName name="X05Y10_36">'[1]36'!$T$18</definedName>
    <definedName name="X05Y11_36">'[1]36'!$U$18</definedName>
    <definedName name="X05Y12_36">'[1]36'!$V$18</definedName>
    <definedName name="X05Y13_36">'[1]36'!$W$18</definedName>
    <definedName name="X05Y14_36">'[1]36'!$X$18</definedName>
    <definedName name="X05Y15_36">'[1]36'!$Y$18</definedName>
    <definedName name="X05Y16_36">'[1]36'!$Z$18</definedName>
    <definedName name="X05Y17_36">'[1]36'!$AA$18</definedName>
    <definedName name="X05Y18_36">'[1]36'!$AB$18</definedName>
    <definedName name="X05Y19_36">'[1]36'!$AC$18</definedName>
    <definedName name="X05Y20_36">'[1]36'!$AD$18</definedName>
    <definedName name="X05Y21_36">'[1]36'!$AE$18</definedName>
    <definedName name="X06Y01_36">'[1]36'!$K$19</definedName>
    <definedName name="X06Y02_36">'[1]36'!$L$19</definedName>
    <definedName name="X06Y03_36">'[1]36'!$M$19</definedName>
    <definedName name="X06Y04_36">'[1]36'!$N$19</definedName>
    <definedName name="X06Y05_36">'[1]36'!$O$19</definedName>
    <definedName name="X06Y06_36">'[1]36'!$P$19</definedName>
    <definedName name="X06Y07_36">'[1]36'!$Q$19</definedName>
    <definedName name="X06Y08_36">'[1]36'!$R$19</definedName>
    <definedName name="X06Y09_36">'[1]36'!$S$19</definedName>
    <definedName name="X06Y10_36">'[1]36'!$T$19</definedName>
    <definedName name="X06Y11_36">'[1]36'!$U$19</definedName>
    <definedName name="X06Y12_36">'[1]36'!$V$19</definedName>
    <definedName name="X06Y13_36">'[1]36'!$W$19</definedName>
    <definedName name="X06Y14_36">'[1]36'!$X$19</definedName>
    <definedName name="X06Y15_36">'[1]36'!$Y$19</definedName>
    <definedName name="X06Y16_36">'[1]36'!$Z$19</definedName>
    <definedName name="X06Y17_36">'[1]36'!$AA$19</definedName>
    <definedName name="X06Y18_36">'[1]36'!$AB$19</definedName>
    <definedName name="X06Y19_36">'[1]36'!$AC$19</definedName>
    <definedName name="X06Y20_36">'[1]36'!$AD$19</definedName>
    <definedName name="X06Y21_36">'[1]36'!$AE$19</definedName>
    <definedName name="X07Y01_36">'[1]36'!$K$20</definedName>
    <definedName name="X07Y02_36">'[1]36'!$L$20</definedName>
    <definedName name="X07Y03_36">'[1]36'!$M$20</definedName>
    <definedName name="X07Y04_36">'[1]36'!$N$20</definedName>
    <definedName name="X07Y05_36">'[1]36'!$O$20</definedName>
    <definedName name="X07Y06_36">'[1]36'!$P$20</definedName>
    <definedName name="X07Y07_36">'[1]36'!$Q$20</definedName>
    <definedName name="X07Y08_36">'[1]36'!$R$20</definedName>
    <definedName name="X07Y09_36">'[1]36'!$S$20</definedName>
    <definedName name="X07Y10_36">'[1]36'!$T$20</definedName>
    <definedName name="X07Y11_36">'[1]36'!$U$20</definedName>
    <definedName name="X07Y12_36">'[1]36'!$V$20</definedName>
    <definedName name="X07Y13_36">'[1]36'!$W$20</definedName>
    <definedName name="X07Y14_36">'[1]36'!$X$20</definedName>
    <definedName name="X07Y15_36">'[1]36'!$Y$20</definedName>
    <definedName name="X07Y16_36">'[1]36'!$Z$20</definedName>
    <definedName name="X07Y17_36">'[1]36'!$AA$20</definedName>
    <definedName name="X07Y18_36">'[1]36'!$AB$20</definedName>
    <definedName name="X07Y19_36">'[1]36'!$AC$20</definedName>
    <definedName name="X07Y20_36">'[1]36'!$AD$20</definedName>
    <definedName name="X07Y21_36">'[1]36'!$AE$20</definedName>
    <definedName name="X08Y01_36">'[1]36'!$K$21</definedName>
    <definedName name="X08Y02_36">'[1]36'!$L$21</definedName>
    <definedName name="X08Y03_36">'[1]36'!$M$21</definedName>
    <definedName name="X08Y04_36">'[1]36'!$N$21</definedName>
    <definedName name="X08Y05_36">'[1]36'!$O$21</definedName>
    <definedName name="X08Y06_36">'[1]36'!$P$21</definedName>
    <definedName name="X08Y07_36">'[1]36'!$Q$21</definedName>
    <definedName name="X08Y08_36">'[1]36'!$R$21</definedName>
    <definedName name="X08Y09_36">'[1]36'!$S$21</definedName>
    <definedName name="X08Y10_36">'[1]36'!$T$21</definedName>
    <definedName name="X08Y11_36">'[1]36'!$U$21</definedName>
    <definedName name="X08Y12_36">'[1]36'!$V$21</definedName>
    <definedName name="X08Y13_36">'[1]36'!$W$21</definedName>
    <definedName name="X08Y14_36">'[1]36'!$X$21</definedName>
    <definedName name="X08Y15_36">'[1]36'!$Y$21</definedName>
    <definedName name="X08Y16_36">'[1]36'!$Z$21</definedName>
    <definedName name="X08Y17_36">'[1]36'!$AA$21</definedName>
    <definedName name="X08Y18_36">'[1]36'!$AB$21</definedName>
    <definedName name="X08Y19_36">'[1]36'!$AC$21</definedName>
    <definedName name="X08Y20_36">'[1]36'!$AD$21</definedName>
    <definedName name="X08Y21_36">'[1]36'!$AE$21</definedName>
    <definedName name="X09Y01_36">'[1]36'!$K$22</definedName>
    <definedName name="X09Y02_36">'[1]36'!$L$22</definedName>
    <definedName name="X09Y03_36">'[1]36'!$M$22</definedName>
    <definedName name="X09Y04_36">'[1]36'!$N$22</definedName>
    <definedName name="X09Y05_36">'[1]36'!$O$22</definedName>
    <definedName name="X09Y06_36">'[1]36'!$P$22</definedName>
    <definedName name="X09Y07_36">'[1]36'!$Q$22</definedName>
    <definedName name="X09Y08_36">'[1]36'!$R$22</definedName>
    <definedName name="X09Y09_36">'[1]36'!$S$22</definedName>
    <definedName name="X09Y10_36">'[1]36'!$T$22</definedName>
    <definedName name="X09Y11_36">'[1]36'!$U$22</definedName>
    <definedName name="X09Y12_36">'[1]36'!$V$22</definedName>
    <definedName name="X09Y13_36">'[1]36'!$W$22</definedName>
    <definedName name="X09Y14_36">'[1]36'!$X$22</definedName>
    <definedName name="X09Y15_36">'[1]36'!$Y$22</definedName>
    <definedName name="X09Y16_36">'[1]36'!$Z$22</definedName>
    <definedName name="X09Y17_36">'[1]36'!$AA$22</definedName>
    <definedName name="X09Y18_36">'[1]36'!$AB$22</definedName>
    <definedName name="X09Y19_36">'[1]36'!$AC$22</definedName>
    <definedName name="X09Y20_36">'[1]36'!$AD$22</definedName>
    <definedName name="X09Y21_36">'[1]36'!$AE$22</definedName>
    <definedName name="X10Y01_36">'[1]36'!$K$23</definedName>
    <definedName name="X10Y02_36">'[1]36'!$L$23</definedName>
    <definedName name="X10Y03_36">'[1]36'!$M$23</definedName>
    <definedName name="X10Y04_36">'[1]36'!$N$23</definedName>
    <definedName name="X10Y05_36">'[1]36'!$O$23</definedName>
    <definedName name="X10Y06_36">'[1]36'!$P$23</definedName>
    <definedName name="X10Y07_36">'[1]36'!$Q$23</definedName>
    <definedName name="X10Y08_36">'[1]36'!$R$23</definedName>
    <definedName name="X10Y09_36">'[1]36'!$S$23</definedName>
    <definedName name="X10Y10_36">'[1]36'!$T$23</definedName>
    <definedName name="X10Y11_36">'[1]36'!$U$23</definedName>
    <definedName name="X10Y12_36">'[1]36'!$V$23</definedName>
    <definedName name="X10Y13_36">'[1]36'!$W$23</definedName>
    <definedName name="X10Y14_36">'[1]36'!$X$23</definedName>
    <definedName name="X10Y15_36">'[1]36'!$Y$23</definedName>
    <definedName name="X10Y16_36">'[1]36'!$Z$23</definedName>
    <definedName name="X10Y17_36">'[1]36'!$AA$23</definedName>
    <definedName name="X10Y18_36">'[1]36'!$AB$23</definedName>
    <definedName name="X10Y19_36">'[1]36'!$AC$23</definedName>
    <definedName name="X10Y20_36">'[1]36'!$AD$23</definedName>
    <definedName name="X10Y21_36">'[1]36'!$AE$23</definedName>
    <definedName name="X11Y01_36">'[1]36'!$K$24</definedName>
    <definedName name="X11Y02_36">'[1]36'!$L$24</definedName>
    <definedName name="X11Y03_36">'[1]36'!$M$24</definedName>
    <definedName name="X11Y04_36">'[1]36'!$N$24</definedName>
    <definedName name="X11Y05_36">'[1]36'!$O$24</definedName>
    <definedName name="X11Y06_36">'[1]36'!$P$24</definedName>
    <definedName name="X11Y07_36">'[1]36'!$Q$24</definedName>
    <definedName name="X11Y08_36">'[1]36'!$R$24</definedName>
    <definedName name="X11Y09_36">'[1]36'!$S$24</definedName>
    <definedName name="X11Y10_36">'[1]36'!$T$24</definedName>
    <definedName name="X11Y11_36">'[1]36'!$U$24</definedName>
    <definedName name="X11Y12_36">'[1]36'!$V$24</definedName>
    <definedName name="X11Y13_36">'[1]36'!$W$24</definedName>
    <definedName name="X11Y14_36">'[1]36'!$X$24</definedName>
    <definedName name="X11Y15_36">'[1]36'!$Y$24</definedName>
    <definedName name="X11Y16_36">'[1]36'!$Z$24</definedName>
    <definedName name="X11Y17_36">'[1]36'!$AA$24</definedName>
    <definedName name="X11Y18_36">'[1]36'!$AB$24</definedName>
    <definedName name="X11Y19_36">'[1]36'!$AC$24</definedName>
    <definedName name="X11Y20_36">'[1]36'!$AD$24</definedName>
    <definedName name="X11Y21_36">'[1]36'!$AE$24</definedName>
    <definedName name="X12Y01_13" localSheetId="14">'[2]13'!$U$24</definedName>
    <definedName name="X12Y01_13">'[3]13'!$U$24</definedName>
    <definedName name="X12Y01_36">'[1]36'!$K$25</definedName>
    <definedName name="X12Y02_36">'[1]36'!$L$25</definedName>
    <definedName name="X12Y03_13" localSheetId="14">'[2]13'!$Z$24</definedName>
    <definedName name="X12Y03_13">'[3]13'!$Z$24</definedName>
    <definedName name="X12Y03_36">'[1]36'!$M$25</definedName>
    <definedName name="X12Y04_36">'[1]36'!$N$25</definedName>
    <definedName name="X12Y05_36">'[1]36'!$O$25</definedName>
    <definedName name="X12Y06_36">'[1]36'!$P$25</definedName>
    <definedName name="X12Y07_36">'[1]36'!$Q$25</definedName>
    <definedName name="X12Y08_36">'[1]36'!$R$25</definedName>
    <definedName name="X12Y09_36">'[1]36'!$S$25</definedName>
    <definedName name="X12Y10_13" localSheetId="14">'[2]13'!$AG$24</definedName>
    <definedName name="X12Y10_13">'[3]13'!$AG$24</definedName>
    <definedName name="X12Y10_36">'[1]36'!$T$25</definedName>
    <definedName name="X12Y11_36">'[1]36'!$U$25</definedName>
    <definedName name="X12Y12_36">'[1]36'!$V$25</definedName>
    <definedName name="X12Y13_36">'[1]36'!$W$25</definedName>
    <definedName name="X12Y14_36">'[1]36'!$X$25</definedName>
    <definedName name="X12Y15_36">'[1]36'!$Y$25</definedName>
    <definedName name="X12Y16_36">'[1]36'!$Z$25</definedName>
    <definedName name="X12Y17_36">'[1]36'!$AA$25</definedName>
    <definedName name="X12Y18_36">'[1]36'!$AB$25</definedName>
    <definedName name="X12Y19_36">'[1]36'!$AC$25</definedName>
    <definedName name="X12Y20_36">'[1]36'!$AD$25</definedName>
    <definedName name="X12Y21_36">'[1]36'!$AE$25</definedName>
    <definedName name="X13Y01_36">'[1]36'!$K$26</definedName>
    <definedName name="X13Y02_36">'[1]36'!$L$26</definedName>
    <definedName name="X13Y03_36">'[1]36'!$M$26</definedName>
    <definedName name="X13Y04_36">'[1]36'!$N$26</definedName>
    <definedName name="X13Y05_36">'[1]36'!$O$26</definedName>
    <definedName name="X13Y06_36">'[1]36'!$P$26</definedName>
    <definedName name="X13Y07_36">'[1]36'!$Q$26</definedName>
    <definedName name="X13Y08_36">'[1]36'!$R$26</definedName>
    <definedName name="X13Y09_36">'[1]36'!$S$26</definedName>
    <definedName name="X13Y10_36">'[1]36'!$T$26</definedName>
    <definedName name="X13Y11_36">'[1]36'!$U$26</definedName>
    <definedName name="X13Y12_36">'[1]36'!$V$26</definedName>
    <definedName name="X13Y13_36">'[1]36'!$W$26</definedName>
    <definedName name="X13Y14_36">'[1]36'!$X$26</definedName>
    <definedName name="X13Y15_36">'[1]36'!$Y$26</definedName>
    <definedName name="X13Y16_36">'[1]36'!$Z$26</definedName>
    <definedName name="X13Y17_36">'[1]36'!$AA$26</definedName>
    <definedName name="X13Y18_36">'[1]36'!$AB$26</definedName>
    <definedName name="X13Y19_36">'[1]36'!$AC$26</definedName>
    <definedName name="X13Y20_36">'[1]36'!$AD$26</definedName>
    <definedName name="X13Y21_36">'[1]36'!$AE$26</definedName>
    <definedName name="X14Y01_36">'[1]36'!$K$27</definedName>
    <definedName name="X14Y02_36">'[1]36'!$L$27</definedName>
    <definedName name="X14Y03_36">'[1]36'!$M$27</definedName>
    <definedName name="X14Y04_36">'[1]36'!$N$27</definedName>
    <definedName name="X14Y05_36">'[1]36'!$O$27</definedName>
    <definedName name="X14Y06_36">'[1]36'!$P$27</definedName>
    <definedName name="X14Y07_36">'[1]36'!$Q$27</definedName>
    <definedName name="X14Y08_36">'[1]36'!$R$27</definedName>
    <definedName name="X14Y09_36">'[1]36'!$S$27</definedName>
    <definedName name="X14Y10_36">'[1]36'!$T$27</definedName>
    <definedName name="X14Y11_36">'[1]36'!$U$27</definedName>
    <definedName name="X14Y12_36">'[1]36'!$V$27</definedName>
    <definedName name="X14Y13_36">'[1]36'!$W$27</definedName>
    <definedName name="X14Y14_36">'[1]36'!$X$27</definedName>
    <definedName name="X14Y15_36">'[1]36'!$Y$27</definedName>
    <definedName name="X14Y16_36">'[1]36'!$Z$27</definedName>
    <definedName name="X14Y17_36">'[1]36'!$AA$27</definedName>
    <definedName name="X14Y18_36">'[1]36'!$AB$27</definedName>
    <definedName name="X14Y19_36">'[1]36'!$AC$27</definedName>
    <definedName name="X14Y20_36">'[1]36'!$AD$27</definedName>
    <definedName name="X14Y21_36">'[1]36'!$AE$27</definedName>
    <definedName name="X15Y01_36">'[1]36'!$K$28</definedName>
    <definedName name="X15Y02_36">'[1]36'!$L$28</definedName>
    <definedName name="X15Y03_36">'[1]36'!$M$28</definedName>
    <definedName name="X15Y04_36">'[1]36'!$N$28</definedName>
    <definedName name="X15Y05_36">'[1]36'!$O$28</definedName>
    <definedName name="X15Y06_36">'[1]36'!$P$28</definedName>
    <definedName name="X15Y07_36">'[1]36'!$Q$28</definedName>
    <definedName name="X15Y08_36">'[1]36'!$R$28</definedName>
    <definedName name="X15Y09_36">'[1]36'!$S$28</definedName>
    <definedName name="X15Y10_36">'[1]36'!$T$28</definedName>
    <definedName name="X15Y11_36">'[1]36'!$U$28</definedName>
    <definedName name="X15Y12_36">'[1]36'!$V$28</definedName>
    <definedName name="X15Y13_36">'[1]36'!$W$28</definedName>
    <definedName name="X15Y14_36">'[1]36'!$X$28</definedName>
    <definedName name="X15Y15_36">'[1]36'!$Y$28</definedName>
    <definedName name="X15Y16_36">'[1]36'!$Z$28</definedName>
    <definedName name="X15Y17_36">'[1]36'!$AA$28</definedName>
    <definedName name="X15Y18_36">'[1]36'!$AB$28</definedName>
    <definedName name="X15Y19_36">'[1]36'!$AC$28</definedName>
    <definedName name="X15Y20_36">'[1]36'!$AD$28</definedName>
    <definedName name="X15Y21_36">'[1]36'!$AE$28</definedName>
    <definedName name="X16Y01_36">'[1]36'!$K$29</definedName>
    <definedName name="X16Y02_36">'[1]36'!$L$29</definedName>
    <definedName name="X16Y03_36">'[1]36'!$M$29</definedName>
    <definedName name="X16Y04_36">'[1]36'!$N$29</definedName>
    <definedName name="X16Y05_36">'[1]36'!$O$29</definedName>
    <definedName name="X16Y06_36">'[1]36'!$P$29</definedName>
    <definedName name="X16Y07_36">'[1]36'!$Q$29</definedName>
    <definedName name="X16Y08_36">'[1]36'!$R$29</definedName>
    <definedName name="X16Y09_36">'[1]36'!$S$29</definedName>
    <definedName name="X16Y10_36">'[1]36'!$T$29</definedName>
    <definedName name="X16Y11_36">'[1]36'!$U$29</definedName>
    <definedName name="X16Y12_36">'[1]36'!$V$29</definedName>
    <definedName name="X16Y13_36">'[1]36'!$W$29</definedName>
    <definedName name="X16Y14_36">'[1]36'!$X$29</definedName>
    <definedName name="X16Y15_36">'[1]36'!$Y$29</definedName>
    <definedName name="X16Y16_36">'[1]36'!$Z$29</definedName>
    <definedName name="X16Y17_36">'[1]36'!$AA$29</definedName>
    <definedName name="X16Y18_36">'[1]36'!$AB$29</definedName>
    <definedName name="X16Y19_36">'[1]36'!$AC$29</definedName>
    <definedName name="X16Y20_36">'[1]36'!$AD$29</definedName>
    <definedName name="X16Y21_36">'[1]36'!$AE$29</definedName>
    <definedName name="X17Y01_36">'[1]36'!$K$30</definedName>
    <definedName name="X17Y02_36">'[1]36'!$L$30</definedName>
    <definedName name="X17Y03_36">'[1]36'!$M$30</definedName>
    <definedName name="X17Y04_36">'[1]36'!$N$30</definedName>
    <definedName name="X17Y05_36">'[1]36'!$O$30</definedName>
    <definedName name="X17Y06_36">'[1]36'!$P$30</definedName>
    <definedName name="X17Y07_36">'[1]36'!$Q$30</definedName>
    <definedName name="X17Y08_36">'[1]36'!$R$30</definedName>
    <definedName name="X17Y09_36">'[1]36'!$S$30</definedName>
    <definedName name="X17Y10_36">'[1]36'!$T$30</definedName>
    <definedName name="X17Y11_36">'[1]36'!$U$30</definedName>
    <definedName name="X17Y12_36">'[1]36'!$V$30</definedName>
    <definedName name="X17Y13_36">'[1]36'!$W$30</definedName>
    <definedName name="X17Y14_36">'[1]36'!$X$30</definedName>
    <definedName name="X17Y15_36">'[1]36'!$Y$30</definedName>
    <definedName name="X17Y16_36">'[1]36'!$Z$30</definedName>
    <definedName name="X17Y17_36">'[1]36'!$AA$30</definedName>
    <definedName name="X17Y18_36">'[1]36'!$AB$30</definedName>
    <definedName name="X17Y19_36">'[1]36'!$AC$30</definedName>
    <definedName name="X17Y20_36">'[1]36'!$AD$30</definedName>
    <definedName name="X17Y21_36">'[1]36'!$AE$30</definedName>
    <definedName name="X18Y01_36">'[1]36'!$K$31</definedName>
    <definedName name="X18Y02_36">'[1]36'!$L$31</definedName>
    <definedName name="X18Y03_36">'[1]36'!$M$31</definedName>
    <definedName name="X18Y04_36">'[1]36'!$N$31</definedName>
    <definedName name="X18Y05_36">'[1]36'!$O$31</definedName>
    <definedName name="X18Y06_36">'[1]36'!$P$31</definedName>
    <definedName name="X18Y07_36">'[1]36'!$Q$31</definedName>
    <definedName name="X18Y08_36">'[1]36'!$R$31</definedName>
    <definedName name="X18Y09_36">'[1]36'!$S$31</definedName>
    <definedName name="X18Y10_36">'[1]36'!$T$31</definedName>
    <definedName name="X18Y11_36">'[1]36'!$U$31</definedName>
    <definedName name="X18Y12_36">'[1]36'!$V$31</definedName>
    <definedName name="X18Y13_36">'[1]36'!$W$31</definedName>
    <definedName name="X18Y14_36">'[1]36'!$X$31</definedName>
    <definedName name="X18Y15_36">'[1]36'!$Y$31</definedName>
    <definedName name="X18Y16_36">'[1]36'!$Z$31</definedName>
    <definedName name="X18Y17_36">'[1]36'!$AA$31</definedName>
    <definedName name="X18Y18_36">'[1]36'!$AB$31</definedName>
    <definedName name="X18Y19_36">'[1]36'!$AC$31</definedName>
    <definedName name="X18Y20_36">'[1]36'!$AD$31</definedName>
    <definedName name="X18Y21_36">'[1]36'!$AE$31</definedName>
    <definedName name="X19Y01_36">'[1]36'!$K$32</definedName>
    <definedName name="X19Y02_36">'[1]36'!$L$32</definedName>
    <definedName name="X19Y03_36">'[1]36'!$M$32</definedName>
    <definedName name="X19Y04_36">'[1]36'!$N$32</definedName>
    <definedName name="X19Y05_36">'[1]36'!$O$32</definedName>
    <definedName name="X19Y06_36">'[1]36'!$P$32</definedName>
    <definedName name="X19Y07_36">'[1]36'!$Q$32</definedName>
    <definedName name="X19Y08_36">'[1]36'!$R$32</definedName>
    <definedName name="X19Y09_36">'[1]36'!$S$32</definedName>
    <definedName name="X19Y10_36">'[1]36'!$T$32</definedName>
    <definedName name="X19Y11_36">'[1]36'!$U$32</definedName>
    <definedName name="X19Y12_36">'[1]36'!$V$32</definedName>
    <definedName name="X19Y13_36">'[1]36'!$W$32</definedName>
    <definedName name="X19Y14_36">'[1]36'!$X$32</definedName>
    <definedName name="X19Y15_36">'[1]36'!$Y$32</definedName>
    <definedName name="X19Y16_36">'[1]36'!$Z$32</definedName>
    <definedName name="X19Y17_36">'[1]36'!$AA$32</definedName>
    <definedName name="X19Y18_36">'[1]36'!$AB$32</definedName>
    <definedName name="X19Y19_36">'[1]36'!$AC$32</definedName>
    <definedName name="X19Y20_36">'[1]36'!$AD$32</definedName>
    <definedName name="X19Y21_36">'[1]36'!$AE$32</definedName>
    <definedName name="X20Y01_36">'[1]36'!$K$33</definedName>
    <definedName name="X20Y02_36">'[1]36'!$L$33</definedName>
    <definedName name="X20Y03_36">'[1]36'!$M$33</definedName>
    <definedName name="X20Y04_36">'[1]36'!$N$33</definedName>
    <definedName name="X20Y05_36">'[1]36'!$O$33</definedName>
    <definedName name="X20Y06_36">'[1]36'!$P$33</definedName>
    <definedName name="X20Y07_36">'[1]36'!$Q$33</definedName>
    <definedName name="X20Y08_36">'[1]36'!$R$33</definedName>
    <definedName name="X20Y09_36">'[1]36'!$S$33</definedName>
    <definedName name="X20Y10_36">'[1]36'!$T$33</definedName>
    <definedName name="X20Y11_36">'[1]36'!$U$33</definedName>
    <definedName name="X20Y12_36">'[1]36'!$V$33</definedName>
    <definedName name="X20Y13_36">'[1]36'!$W$33</definedName>
    <definedName name="X20Y14_36">'[1]36'!$X$33</definedName>
    <definedName name="X20Y15_36">'[1]36'!$Y$33</definedName>
    <definedName name="X20Y16_36">'[1]36'!$Z$33</definedName>
    <definedName name="X20Y17_36">'[1]36'!$AA$33</definedName>
    <definedName name="X20Y18_36">'[1]36'!$AB$33</definedName>
    <definedName name="X20Y19_36">'[1]36'!$AC$33</definedName>
    <definedName name="X20Y20_36">'[1]36'!$AD$33</definedName>
    <definedName name="X20Y21_36">'[1]36'!$AE$33</definedName>
    <definedName name="X21Y01_36">'[1]36'!$K$34</definedName>
    <definedName name="X21Y02_36">'[1]36'!$L$34</definedName>
    <definedName name="X21Y03_36">'[1]36'!$M$34</definedName>
    <definedName name="X21Y04_36">'[1]36'!$N$34</definedName>
    <definedName name="X21Y05_36">'[1]36'!$O$34</definedName>
    <definedName name="X21Y06_36">'[1]36'!$P$34</definedName>
    <definedName name="X21Y07_36">'[1]36'!$Q$34</definedName>
    <definedName name="X21Y08_36">'[1]36'!$R$34</definedName>
    <definedName name="X21Y09_36">'[1]36'!$S$34</definedName>
    <definedName name="X21Y10_36">'[1]36'!$T$34</definedName>
    <definedName name="X21Y11_36">'[1]36'!$U$34</definedName>
    <definedName name="X21Y12_36">'[1]36'!$V$34</definedName>
    <definedName name="X21Y13_36">'[1]36'!$W$34</definedName>
    <definedName name="X21Y14_36">'[1]36'!$X$34</definedName>
    <definedName name="X21Y15_36">'[1]36'!$Y$34</definedName>
    <definedName name="X21Y16_36">'[1]36'!$Z$34</definedName>
    <definedName name="X21Y17_36">'[1]36'!$AA$34</definedName>
    <definedName name="X21Y18_36">'[1]36'!$AB$34</definedName>
    <definedName name="X21Y19_36">'[1]36'!$AC$34</definedName>
    <definedName name="X21Y20_36">'[1]36'!$AD$34</definedName>
    <definedName name="X21Y21_36">'[1]36'!$AE$34</definedName>
    <definedName name="X22Y01_36">'[1]36'!$K$35</definedName>
    <definedName name="X22Y02_36">'[1]36'!$L$35</definedName>
    <definedName name="X22Y03_36">'[1]36'!$M$35</definedName>
    <definedName name="X22Y04_36">'[1]36'!$N$35</definedName>
    <definedName name="X22Y05_36">'[1]36'!$O$35</definedName>
    <definedName name="X22Y06_36">'[1]36'!$P$35</definedName>
    <definedName name="X22Y07_36">'[1]36'!$Q$35</definedName>
    <definedName name="X22Y08_36">'[1]36'!$R$35</definedName>
    <definedName name="X22Y09_36">'[1]36'!$S$35</definedName>
    <definedName name="X22Y10_36">'[1]36'!$T$35</definedName>
    <definedName name="X22Y11_36">'[1]36'!$U$35</definedName>
    <definedName name="X22Y12_36">'[1]36'!$V$35</definedName>
    <definedName name="X22Y13_36">'[1]36'!$W$35</definedName>
    <definedName name="X22Y14_36">'[1]36'!$X$35</definedName>
    <definedName name="X22Y15_36">'[1]36'!$Y$35</definedName>
    <definedName name="X22Y16_36">'[1]36'!$Z$35</definedName>
    <definedName name="X22Y17_36">'[1]36'!$AA$35</definedName>
    <definedName name="X22Y18_36">'[1]36'!$AB$35</definedName>
    <definedName name="X22Y19_36">'[1]36'!$AC$35</definedName>
    <definedName name="X22Y20_36">'[1]36'!$AD$35</definedName>
    <definedName name="X22Y21_36">'[1]36'!$AE$35</definedName>
    <definedName name="X23Y01_36">'[1]36'!$K$36</definedName>
    <definedName name="X23Y02_36">'[1]36'!$L$36</definedName>
    <definedName name="X23Y03_36">'[1]36'!$M$36</definedName>
    <definedName name="X23Y04_36">'[1]36'!$N$36</definedName>
    <definedName name="X23Y05_36">'[1]36'!$O$36</definedName>
    <definedName name="X23Y06_36">'[1]36'!$P$36</definedName>
    <definedName name="X23Y07_36">'[1]36'!$Q$36</definedName>
    <definedName name="X23Y08_36">'[1]36'!$R$36</definedName>
    <definedName name="X23Y09_36">'[1]36'!$S$36</definedName>
    <definedName name="X23Y10_36">'[1]36'!$T$36</definedName>
    <definedName name="X23Y11_36">'[1]36'!$U$36</definedName>
    <definedName name="X23Y12_36">'[1]36'!$V$36</definedName>
    <definedName name="X23Y13_36">'[1]36'!$W$36</definedName>
    <definedName name="X23Y14_36">'[1]36'!$X$36</definedName>
    <definedName name="X23Y15_36">'[1]36'!$Y$36</definedName>
    <definedName name="X23Y16_36">'[1]36'!$Z$36</definedName>
    <definedName name="X23Y17_36">'[1]36'!$AA$36</definedName>
    <definedName name="X23Y18_36">'[1]36'!$AB$36</definedName>
    <definedName name="X23Y19_36">'[1]36'!$AC$36</definedName>
    <definedName name="X23Y20_36">'[1]36'!$AD$36</definedName>
    <definedName name="X23Y21_36">'[1]36'!$AE$36</definedName>
    <definedName name="X24Y01_36">'[1]36'!$K$37</definedName>
    <definedName name="X24Y02_36">'[1]36'!$L$37</definedName>
    <definedName name="X24Y03_36">'[1]36'!$M$37</definedName>
    <definedName name="X24Y04_36">'[1]36'!$N$37</definedName>
    <definedName name="X24Y05_36">'[1]36'!$O$37</definedName>
    <definedName name="X24Y06_36">'[1]36'!$P$37</definedName>
    <definedName name="X24Y07_36">'[1]36'!$Q$37</definedName>
    <definedName name="X24Y08_36">'[1]36'!$R$37</definedName>
    <definedName name="X24Y09_36">'[1]36'!$S$37</definedName>
    <definedName name="X24Y10_36">'[1]36'!$T$37</definedName>
    <definedName name="X24Y11_36">'[1]36'!$U$37</definedName>
    <definedName name="X24Y12_36">'[1]36'!$V$37</definedName>
    <definedName name="X24Y13_36">'[1]36'!$W$37</definedName>
    <definedName name="X24Y14_36">'[1]36'!$X$37</definedName>
    <definedName name="X24Y15_36">'[1]36'!$Y$37</definedName>
    <definedName name="X24Y16_36">'[1]36'!$Z$37</definedName>
    <definedName name="X24Y17_36">'[1]36'!$AA$37</definedName>
    <definedName name="X24Y18_36">'[1]36'!$AB$37</definedName>
    <definedName name="X24Y19_36">'[1]36'!$AC$37</definedName>
    <definedName name="X24Y20_36">'[1]36'!$AD$37</definedName>
    <definedName name="X24Y21_36">'[1]36'!$AE$37</definedName>
    <definedName name="X25Y01_36">'[1]36'!$K$38</definedName>
    <definedName name="X25Y02_36">'[1]36'!$L$38</definedName>
    <definedName name="X25Y03_36">'[1]36'!$M$38</definedName>
    <definedName name="X25Y04_36">'[1]36'!$N$38</definedName>
    <definedName name="X25Y05_36">'[1]36'!$O$38</definedName>
    <definedName name="X25Y06_36">'[1]36'!$P$38</definedName>
    <definedName name="X25Y07_36">'[1]36'!$Q$38</definedName>
    <definedName name="X25Y08_36">'[1]36'!$R$38</definedName>
    <definedName name="X25Y09_36">'[1]36'!$S$38</definedName>
    <definedName name="X25Y10_36">'[1]36'!$T$38</definedName>
    <definedName name="X25Y11_36">'[1]36'!$U$38</definedName>
    <definedName name="X25Y12_36">'[1]36'!$V$38</definedName>
    <definedName name="X25Y13_36">'[1]36'!$W$38</definedName>
    <definedName name="X25Y14_36">'[1]36'!$X$38</definedName>
    <definedName name="X25Y15_36">'[1]36'!$Y$38</definedName>
    <definedName name="X25Y16_36">'[1]36'!$Z$38</definedName>
    <definedName name="X25Y17_36">'[1]36'!$AA$38</definedName>
    <definedName name="X25Y18_36">'[1]36'!$AB$38</definedName>
    <definedName name="X25Y19_36">'[1]36'!$AC$38</definedName>
    <definedName name="X25Y20_36">'[1]36'!$AD$38</definedName>
    <definedName name="X25Y21_36">'[1]36'!$AE$38</definedName>
    <definedName name="X26Y01_36">'[1]36'!$K$39</definedName>
    <definedName name="X26Y02_36">'[1]36'!$L$39</definedName>
    <definedName name="X26Y03_36">'[1]36'!$M$39</definedName>
    <definedName name="X26Y04_36">'[1]36'!$N$39</definedName>
    <definedName name="X26Y05_36">'[1]36'!$O$39</definedName>
    <definedName name="X26Y06_36">'[1]36'!$P$39</definedName>
    <definedName name="X26Y07_36">'[1]36'!$Q$39</definedName>
    <definedName name="X26Y08_36">'[1]36'!$R$39</definedName>
    <definedName name="X26Y09_36">'[1]36'!$S$39</definedName>
    <definedName name="X26Y10_36">'[1]36'!$T$39</definedName>
    <definedName name="X26Y11_36">'[1]36'!$U$39</definedName>
    <definedName name="X26Y12_36">'[1]36'!$V$39</definedName>
    <definedName name="X26Y13_36">'[1]36'!$W$39</definedName>
    <definedName name="X26Y14_36">'[1]36'!$X$39</definedName>
    <definedName name="X26Y15_36">'[1]36'!$Y$39</definedName>
    <definedName name="X26Y16_36">'[1]36'!$Z$39</definedName>
    <definedName name="X26Y17_36">'[1]36'!$AA$39</definedName>
    <definedName name="X26Y18_36">'[1]36'!$AB$39</definedName>
    <definedName name="X26Y19_36">'[1]36'!$AC$39</definedName>
    <definedName name="X26Y20_36">'[1]36'!$AD$39</definedName>
    <definedName name="X26Y21_36">'[1]36'!$AE$39</definedName>
    <definedName name="X27Y01_36">'[1]36'!$K$40</definedName>
    <definedName name="X27Y02_36">'[1]36'!$L$40</definedName>
    <definedName name="X27Y03_36">'[1]36'!$M$40</definedName>
    <definedName name="X27Y04_36">'[1]36'!$N$40</definedName>
    <definedName name="X27Y05_36">'[1]36'!$O$40</definedName>
    <definedName name="X27Y06_36">'[1]36'!$P$40</definedName>
    <definedName name="X27Y07_36">'[1]36'!$Q$40</definedName>
    <definedName name="X27Y08_36">'[1]36'!$R$40</definedName>
    <definedName name="X27Y09_36">'[1]36'!$S$40</definedName>
    <definedName name="X27Y10_36">'[1]36'!$T$40</definedName>
    <definedName name="X27Y11_36">'[1]36'!$U$40</definedName>
    <definedName name="X27Y12_36">'[1]36'!$V$40</definedName>
    <definedName name="X27Y13_36">'[1]36'!$W$40</definedName>
    <definedName name="X27Y14_36">'[1]36'!$X$40</definedName>
    <definedName name="X27Y15_36">'[1]36'!$Y$40</definedName>
    <definedName name="X27Y16_36">'[1]36'!$Z$40</definedName>
    <definedName name="X27Y17_36">'[1]36'!$AA$40</definedName>
    <definedName name="X27Y18_36">'[1]36'!$AB$40</definedName>
    <definedName name="X27Y19_36">'[1]36'!$AC$40</definedName>
    <definedName name="X27Y20_36">'[1]36'!$AD$40</definedName>
    <definedName name="X27Y21_36">'[1]36'!$AE$40</definedName>
    <definedName name="X28Y01_36">'[1]36'!$K$41</definedName>
    <definedName name="X28Y02_36">'[1]36'!$L$41</definedName>
    <definedName name="X28Y03_36">'[1]36'!$M$41</definedName>
    <definedName name="X28Y04_36">'[1]36'!$N$41</definedName>
    <definedName name="X28Y05_36">'[1]36'!$O$41</definedName>
    <definedName name="X28Y06_36">'[1]36'!$P$41</definedName>
    <definedName name="X28Y07_36">'[1]36'!$Q$41</definedName>
    <definedName name="X28Y08_36">'[1]36'!$R$41</definedName>
    <definedName name="X28Y09_36">'[1]36'!$S$41</definedName>
    <definedName name="X28Y10_36">'[1]36'!$T$41</definedName>
    <definedName name="X28Y11_36">'[1]36'!$U$41</definedName>
    <definedName name="X28Y12_36">'[1]36'!$V$41</definedName>
    <definedName name="X28Y13_36">'[1]36'!$W$41</definedName>
    <definedName name="X28Y14_36">'[1]36'!$X$41</definedName>
    <definedName name="X28Y15_36">'[1]36'!$Y$41</definedName>
    <definedName name="X28Y16_36">'[1]36'!$Z$41</definedName>
    <definedName name="X28Y17_36">'[1]36'!$AA$41</definedName>
    <definedName name="X28Y18_36">'[1]36'!$AB$41</definedName>
    <definedName name="X28Y19_36">'[1]36'!$AC$41</definedName>
    <definedName name="X28Y20_36">'[1]36'!$AD$41</definedName>
    <definedName name="X28Y21_36">'[1]36'!$AE$41</definedName>
    <definedName name="X29Y01_36">'[1]36'!$K$42</definedName>
    <definedName name="X29Y02_36">'[1]36'!$L$42</definedName>
    <definedName name="X29Y03_36">'[1]36'!$M$42</definedName>
    <definedName name="X29Y04_36">'[1]36'!$N$42</definedName>
    <definedName name="X29Y05_36">'[1]36'!$O$42</definedName>
    <definedName name="X29Y06_36">'[1]36'!$P$42</definedName>
    <definedName name="X29Y07_36">'[1]36'!$Q$42</definedName>
    <definedName name="X29Y08_36">'[1]36'!$R$42</definedName>
    <definedName name="X29Y09_36">'[1]36'!$S$42</definedName>
    <definedName name="X29Y10_36">'[1]36'!$T$42</definedName>
    <definedName name="X29Y11_36">'[1]36'!$U$42</definedName>
    <definedName name="X29Y12_36">'[1]36'!$V$42</definedName>
    <definedName name="X29Y13_36">'[1]36'!$W$42</definedName>
    <definedName name="X29Y14_36">'[1]36'!$X$42</definedName>
    <definedName name="X29Y15_36">'[1]36'!$Y$42</definedName>
    <definedName name="X29Y16_36">'[1]36'!$Z$42</definedName>
    <definedName name="X29Y17_36">'[1]36'!$AA$42</definedName>
    <definedName name="X29Y18_36">'[1]36'!$AB$42</definedName>
    <definedName name="X29Y19_36">'[1]36'!$AC$42</definedName>
    <definedName name="X29Y20_36">'[1]36'!$AD$42</definedName>
    <definedName name="X29Y21_36">'[1]36'!$AE$42</definedName>
    <definedName name="X30Y01_36">'[1]36'!$K$43</definedName>
    <definedName name="X30Y02_36">'[1]36'!$L$43</definedName>
    <definedName name="X30Y03_36">'[1]36'!$M$43</definedName>
    <definedName name="X30Y04_36">'[1]36'!$N$43</definedName>
    <definedName name="X30Y05_36">'[1]36'!$O$43</definedName>
    <definedName name="X30Y06_36">'[1]36'!$P$43</definedName>
    <definedName name="X30Y07_36">'[1]36'!$Q$43</definedName>
    <definedName name="X30Y08_36">'[1]36'!$R$43</definedName>
    <definedName name="X30Y09_36">'[1]36'!$S$43</definedName>
    <definedName name="X30Y10_36">'[1]36'!$T$43</definedName>
    <definedName name="X30Y11_36">'[1]36'!$U$43</definedName>
    <definedName name="X30Y12_36">'[1]36'!$V$43</definedName>
    <definedName name="X30Y13_36">'[1]36'!$W$43</definedName>
    <definedName name="X30Y14_36">'[1]36'!$X$43</definedName>
    <definedName name="X30Y15_36">'[1]36'!$Y$43</definedName>
    <definedName name="X30Y16_36">'[1]36'!$Z$43</definedName>
    <definedName name="X30Y17_36">'[1]36'!$AA$43</definedName>
    <definedName name="X30Y18_36">'[1]36'!$AB$43</definedName>
    <definedName name="X30Y19_36">'[1]36'!$AC$43</definedName>
    <definedName name="X30Y20_36">'[1]36'!$AD$43</definedName>
    <definedName name="X30Y21_36">'[1]36'!$AE$43</definedName>
    <definedName name="X31Y01_36">'[1]36'!$K$44</definedName>
    <definedName name="X31Y02_36">'[1]36'!$L$44</definedName>
    <definedName name="X31Y03_36">'[1]36'!$M$44</definedName>
    <definedName name="X31Y04_36">'[1]36'!$N$44</definedName>
    <definedName name="X31Y05_36">'[1]36'!$O$44</definedName>
    <definedName name="X31Y06_36">'[1]36'!$P$44</definedName>
    <definedName name="X31Y07_36">'[1]36'!$Q$44</definedName>
    <definedName name="X31Y08_36">'[1]36'!$R$44</definedName>
    <definedName name="X31Y09_36">'[1]36'!$S$44</definedName>
    <definedName name="X31Y10_36">'[1]36'!$T$44</definedName>
    <definedName name="X31Y11_36">'[1]36'!$U$44</definedName>
    <definedName name="X31Y12_36">'[1]36'!$V$44</definedName>
    <definedName name="X31Y13_36">'[1]36'!$W$44</definedName>
    <definedName name="X31Y14_36">'[1]36'!$X$44</definedName>
    <definedName name="X31Y15_36">'[1]36'!$Y$44</definedName>
    <definedName name="X31Y16_36">'[1]36'!$Z$44</definedName>
    <definedName name="X31Y17_36">'[1]36'!$AA$44</definedName>
    <definedName name="X31Y18_36">'[1]36'!$AB$44</definedName>
    <definedName name="X31Y19_36">'[1]36'!$AC$44</definedName>
    <definedName name="X31Y20_36">'[1]36'!$AD$44</definedName>
    <definedName name="X31Y21_36">'[1]36'!$AE$44</definedName>
    <definedName name="X32Y01_36">'[1]36'!$K$45</definedName>
    <definedName name="X32Y02_36">'[1]36'!$L$45</definedName>
    <definedName name="X32Y03_36">'[1]36'!$M$45</definedName>
    <definedName name="X32Y04_36">'[1]36'!$N$45</definedName>
    <definedName name="X32Y05_36">'[1]36'!$O$45</definedName>
    <definedName name="X32Y06_36">'[1]36'!$P$45</definedName>
    <definedName name="X32Y07_36">'[1]36'!$Q$45</definedName>
    <definedName name="X32Y08_36">'[1]36'!$R$45</definedName>
    <definedName name="X32Y09_36">'[1]36'!$S$45</definedName>
    <definedName name="X32Y10_36">'[1]36'!$T$45</definedName>
    <definedName name="X32Y11_36">'[1]36'!$U$45</definedName>
    <definedName name="X32Y12_36">'[1]36'!$V$45</definedName>
    <definedName name="X32Y13_36">'[1]36'!$W$45</definedName>
    <definedName name="X32Y14_36">'[1]36'!$X$45</definedName>
    <definedName name="X32Y15_36">'[1]36'!$Y$45</definedName>
    <definedName name="X32Y16_36">'[1]36'!$Z$45</definedName>
    <definedName name="X32Y17_36">'[1]36'!$AA$45</definedName>
    <definedName name="X32Y18_36">'[1]36'!$AB$45</definedName>
    <definedName name="X32Y19_36">'[1]36'!$AC$45</definedName>
    <definedName name="X32Y20_36">'[1]36'!$AD$45</definedName>
    <definedName name="X32Y21_36">'[1]36'!$AE$45</definedName>
    <definedName name="X33Y01_36">'[1]36'!$K$46</definedName>
    <definedName name="X33Y02_13" localSheetId="14">'[2]13'!$Y$45</definedName>
    <definedName name="X33Y02_13">'[3]13'!$Y$45</definedName>
    <definedName name="X33Y02_36">'[1]36'!$L$46</definedName>
    <definedName name="X33Y03_13" localSheetId="14">'[2]13'!$Z$45</definedName>
    <definedName name="X33Y03_13">'[3]13'!$Z$45</definedName>
    <definedName name="X33Y03_36">'[1]36'!$M$46</definedName>
    <definedName name="X33Y04_36">'[1]36'!$N$46</definedName>
    <definedName name="X33Y05_36">'[1]36'!$O$46</definedName>
    <definedName name="X33Y06_36">'[1]36'!$P$46</definedName>
    <definedName name="X33Y07_36">'[1]36'!$Q$46</definedName>
    <definedName name="X33Y08_36">'[1]36'!$R$46</definedName>
    <definedName name="X33Y09_36">'[1]36'!$S$46</definedName>
    <definedName name="X33Y10_13" localSheetId="14">'[2]13'!$AG$45</definedName>
    <definedName name="X33Y10_13">'[3]13'!$AG$45</definedName>
    <definedName name="X33Y10_36">'[1]36'!$T$46</definedName>
    <definedName name="X33Y11_36">'[1]36'!$U$46</definedName>
    <definedName name="X33Y12_36">'[1]36'!$V$46</definedName>
    <definedName name="X33Y13_36">'[1]36'!$W$46</definedName>
    <definedName name="X33Y14_36">'[1]36'!$X$46</definedName>
    <definedName name="X33Y15_36">'[1]36'!$Y$46</definedName>
    <definedName name="X33Y16_36">'[1]36'!$Z$46</definedName>
    <definedName name="X33Y17_36">'[1]36'!$AA$46</definedName>
    <definedName name="X33Y18_36">'[1]36'!$AB$46</definedName>
    <definedName name="X33Y19_36">'[1]36'!$AC$46</definedName>
    <definedName name="X33Y20_36">'[1]36'!$AD$46</definedName>
    <definedName name="X33Y21_36">'[1]36'!$AE$46</definedName>
    <definedName name="X34Y02_13" localSheetId="14">'[2]13'!$Y$46</definedName>
    <definedName name="X34Y02_13">'[3]13'!$Y$46</definedName>
    <definedName name="X34Y03_13" localSheetId="14">'[2]13'!$Z$46</definedName>
    <definedName name="X34Y03_13">'[3]13'!$Z$46</definedName>
    <definedName name="X34Y10_13" localSheetId="14">'[2]13'!$AG$46</definedName>
    <definedName name="X34Y10_13">'[3]13'!$AG$46</definedName>
    <definedName name="X35Y02_13" localSheetId="14">'[2]13'!$Y$47</definedName>
    <definedName name="X35Y02_13">'[3]13'!$Y$47</definedName>
    <definedName name="X35Y03_13" localSheetId="14">'[2]13'!$Z$47</definedName>
    <definedName name="X35Y03_13">'[3]13'!$Z$47</definedName>
    <definedName name="X35Y10_13" localSheetId="14">'[2]13'!$AG$47</definedName>
    <definedName name="X35Y10_13">'[3]13'!$AG$47</definedName>
    <definedName name="カテゴリ一覧">[4]カテゴリ!$M$6:$M$16</definedName>
    <definedName name="フォーム共通定義_「画面ＩＤ」入力セルの位置_行" localSheetId="14">#REF!</definedName>
    <definedName name="フォーム共通定義_「画面ＩＤ」入力セルの位置_行">#REF!</definedName>
    <definedName name="フォーム共通定義_「画面ＩＤ」入力セルの位置_列" localSheetId="14">#REF!</definedName>
    <definedName name="フォーム共通定義_「画面ＩＤ」入力セルの位置_列">#REF!</definedName>
    <definedName name="画面イベント定義_「画面ＩＤ」入力セルの位置_行" localSheetId="14">#REF!</definedName>
    <definedName name="画面イベント定義_「画面ＩＤ」入力セルの位置_行">#REF!</definedName>
    <definedName name="画面イベント定義_「画面ＩＤ」入力セルの位置_列" localSheetId="14">#REF!</definedName>
    <definedName name="画面イベント定義_「画面ＩＤ」入力セルの位置_列">#REF!</definedName>
    <definedName name="論理データ型一覧">[4]論理データ型!$A$3:$A$41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6" l="1"/>
  <c r="E8" i="16"/>
  <c r="E7" i="16"/>
  <c r="J28" i="4"/>
  <c r="J22" i="4"/>
  <c r="J20" i="4"/>
  <c r="G20" i="4"/>
  <c r="B16" i="8" l="1"/>
  <c r="B16" i="7"/>
  <c r="G22" i="4" l="1"/>
  <c r="G28" i="4"/>
  <c r="D12" i="14"/>
  <c r="D7" i="14"/>
  <c r="D13" i="14" l="1"/>
  <c r="B8" i="17" l="1"/>
  <c r="E20" i="4" l="1"/>
  <c r="F13" i="5" l="1"/>
  <c r="F14" i="5"/>
  <c r="F15" i="5"/>
  <c r="E16" i="5"/>
  <c r="F5" i="6" l="1"/>
  <c r="D5" i="9"/>
  <c r="E5" i="9"/>
  <c r="F5" i="9"/>
  <c r="G5" i="9"/>
  <c r="D12" i="9"/>
  <c r="E12" i="9"/>
  <c r="C5" i="9"/>
  <c r="F9" i="13" l="1"/>
  <c r="F8" i="13"/>
  <c r="F7" i="13"/>
  <c r="F5" i="13"/>
  <c r="F6" i="13"/>
  <c r="B17" i="8" l="1"/>
  <c r="E9" i="15" l="1"/>
  <c r="H28" i="18"/>
  <c r="G26" i="18" l="1"/>
  <c r="D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H4" i="18"/>
  <c r="F26" i="18"/>
  <c r="H3" i="18"/>
  <c r="H26" i="18" l="1"/>
  <c r="J26" i="18" s="1"/>
  <c r="E26" i="18"/>
  <c r="B10" i="16" l="1"/>
  <c r="C10" i="16"/>
  <c r="D10" i="16"/>
  <c r="E10" i="16"/>
  <c r="F10" i="16"/>
  <c r="E12" i="15"/>
  <c r="E15" i="15"/>
  <c r="E16" i="15" l="1"/>
  <c r="E17" i="15" s="1"/>
  <c r="C10" i="13"/>
  <c r="D10" i="13"/>
  <c r="E10" i="13"/>
  <c r="F10" i="13" l="1"/>
  <c r="A4" i="10"/>
  <c r="K5" i="9"/>
  <c r="C12" i="9"/>
  <c r="C17" i="9" s="1"/>
  <c r="K12" i="9"/>
  <c r="B12" i="9" s="1"/>
  <c r="D17" i="9"/>
  <c r="E17" i="9"/>
  <c r="F17" i="9"/>
  <c r="G17" i="9"/>
  <c r="K17" i="9" l="1"/>
  <c r="B5" i="9"/>
  <c r="B17" i="9"/>
  <c r="B7" i="8"/>
  <c r="C17" i="8"/>
  <c r="C18" i="8" s="1"/>
  <c r="B18" i="8" l="1"/>
  <c r="B7" i="7"/>
  <c r="B17" i="7"/>
  <c r="C17" i="7"/>
  <c r="C18" i="7" s="1"/>
  <c r="B18" i="7" l="1"/>
  <c r="B6" i="6"/>
  <c r="C6" i="6"/>
  <c r="D6" i="6"/>
  <c r="E6" i="6"/>
  <c r="F6" i="6"/>
  <c r="F4" i="5"/>
  <c r="F5" i="5"/>
  <c r="F6" i="5"/>
  <c r="F7" i="5"/>
  <c r="F8" i="5"/>
  <c r="F9" i="5"/>
  <c r="F10" i="5"/>
  <c r="F11" i="5"/>
  <c r="F12" i="5"/>
  <c r="B16" i="5"/>
  <c r="C16" i="5"/>
  <c r="D16" i="5"/>
  <c r="F16" i="5" l="1"/>
  <c r="E9" i="4"/>
  <c r="H9" i="4" s="1"/>
  <c r="G9" i="4"/>
  <c r="E10" i="4"/>
  <c r="G10" i="4"/>
  <c r="E11" i="4"/>
  <c r="G11" i="4"/>
  <c r="H11" i="4"/>
  <c r="B12" i="4"/>
  <c r="C12" i="4"/>
  <c r="D12" i="4"/>
  <c r="F12" i="4"/>
  <c r="I12" i="4"/>
  <c r="J12" i="4"/>
  <c r="E16" i="4"/>
  <c r="G16" i="4"/>
  <c r="E17" i="4"/>
  <c r="G17" i="4"/>
  <c r="H17" i="4" s="1"/>
  <c r="E18" i="4"/>
  <c r="G18" i="4"/>
  <c r="H18" i="4"/>
  <c r="E19" i="4"/>
  <c r="G19" i="4"/>
  <c r="E21" i="4"/>
  <c r="G21" i="4"/>
  <c r="H21" i="4" s="1"/>
  <c r="E22" i="4"/>
  <c r="E23" i="4"/>
  <c r="G23" i="4"/>
  <c r="H23" i="4"/>
  <c r="E24" i="4"/>
  <c r="G24" i="4"/>
  <c r="E25" i="4"/>
  <c r="G25" i="4"/>
  <c r="E26" i="4"/>
  <c r="G26" i="4"/>
  <c r="H26" i="4" s="1"/>
  <c r="E27" i="4"/>
  <c r="G27" i="4"/>
  <c r="H27" i="4"/>
  <c r="E28" i="4"/>
  <c r="H28" i="4" s="1"/>
  <c r="B29" i="4"/>
  <c r="C29" i="4"/>
  <c r="D29" i="4"/>
  <c r="F29" i="4"/>
  <c r="J29" i="4"/>
  <c r="E12" i="4" l="1"/>
  <c r="H16" i="4"/>
  <c r="H25" i="4"/>
  <c r="H19" i="4"/>
  <c r="H24" i="4"/>
  <c r="H22" i="4"/>
  <c r="H20" i="4"/>
  <c r="E29" i="4"/>
  <c r="H10" i="4"/>
  <c r="H12" i="4" s="1"/>
  <c r="H29" i="4" l="1"/>
</calcChain>
</file>

<file path=xl/comments1.xml><?xml version="1.0" encoding="utf-8"?>
<comments xmlns="http://schemas.openxmlformats.org/spreadsheetml/2006/main">
  <authors>
    <author>酒井 健司</author>
  </authors>
  <commentList>
    <comment ref="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翌年度予算償還利子/地方債残高</t>
        </r>
      </text>
    </comment>
  </commentList>
</comments>
</file>

<file path=xl/sharedStrings.xml><?xml version="1.0" encoding="utf-8"?>
<sst xmlns="http://schemas.openxmlformats.org/spreadsheetml/2006/main" count="518" uniqueCount="258">
  <si>
    <t>合計</t>
    <phoneticPr fontId="4"/>
  </si>
  <si>
    <t xml:space="preserve"> 物品</t>
    <phoneticPr fontId="4"/>
  </si>
  <si>
    <t>-</t>
  </si>
  <si>
    <t>　　建設仮勘定</t>
    <phoneticPr fontId="4"/>
  </si>
  <si>
    <t>　　その他</t>
    <phoneticPr fontId="4"/>
  </si>
  <si>
    <t>　　工作物</t>
    <phoneticPr fontId="4"/>
  </si>
  <si>
    <t>　　建物</t>
    <phoneticPr fontId="4"/>
  </si>
  <si>
    <t>　　土地</t>
    <phoneticPr fontId="4"/>
  </si>
  <si>
    <t xml:space="preserve"> インフラ資産</t>
    <phoneticPr fontId="4"/>
  </si>
  <si>
    <t>　　航空機</t>
    <phoneticPr fontId="4"/>
  </si>
  <si>
    <t>　　浮標等</t>
    <phoneticPr fontId="4"/>
  </si>
  <si>
    <t>　　船舶</t>
    <phoneticPr fontId="4"/>
  </si>
  <si>
    <t>　　立木竹</t>
    <phoneticPr fontId="4"/>
  </si>
  <si>
    <t>　  土地</t>
    <phoneticPr fontId="4"/>
  </si>
  <si>
    <t xml:space="preserve"> 事業用資産</t>
    <phoneticPr fontId="4"/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</si>
  <si>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</si>
  <si>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</si>
  <si>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</si>
  <si>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</si>
  <si>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</si>
  <si>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</si>
  <si>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</si>
  <si>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区分</t>
  </si>
  <si>
    <t>（単位：円）</t>
  </si>
  <si>
    <t xml:space="preserve"> ①有形固定資産の明細</t>
    <phoneticPr fontId="4"/>
  </si>
  <si>
    <t>（１）資産項目の明細</t>
    <rPh sb="3" eb="5">
      <t>シサン</t>
    </rPh>
    <rPh sb="5" eb="7">
      <t>コウモク</t>
    </rPh>
    <rPh sb="8" eb="10">
      <t>メイサイ</t>
    </rPh>
    <phoneticPr fontId="3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</si>
  <si>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3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</si>
  <si>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3"/>
  </si>
  <si>
    <t>附属明細書</t>
    <rPh sb="0" eb="2">
      <t>フゾク</t>
    </rPh>
    <rPh sb="2" eb="5">
      <t>メイサイショ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</si>
  <si>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3"/>
  </si>
  <si>
    <t>合計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</si>
  <si>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</si>
  <si>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</si>
  <si>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</si>
  <si>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</si>
  <si>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</si>
  <si>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</si>
  <si>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</si>
  <si>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②有形固定資産の行政目的別明細</t>
    <phoneticPr fontId="4"/>
  </si>
  <si>
    <t>(株）テレビ神奈川</t>
  </si>
  <si>
    <t>地方公共団体金融機構</t>
  </si>
  <si>
    <t>公益財団法人神奈川県暴力追放推進センター</t>
  </si>
  <si>
    <t>一般社団法人砂防フロンティア整備推進機構</t>
  </si>
  <si>
    <t>公益財団法人かながわ健康財団</t>
  </si>
  <si>
    <t>公益財団法人リバーフロント研究所</t>
  </si>
  <si>
    <t>一般社団法人神奈川県畜産会</t>
  </si>
  <si>
    <t>公益財団法人かながわ国際交流財団</t>
  </si>
  <si>
    <t>一般社団法人神奈川県果実協会</t>
  </si>
  <si>
    <t>神奈川県信用保証協会</t>
  </si>
  <si>
    <t>神奈川県農業信用基金協会</t>
  </si>
  <si>
    <t>公益社団法人神奈川県農業公社</t>
  </si>
  <si>
    <t>秦野市森林組合</t>
  </si>
  <si>
    <t>(参考)財産に関する_x000D_
調書記載額</t>
  </si>
  <si>
    <t>貸借対照表計上額_x000D_
(A) - (H)_x000D_
(I)</t>
  </si>
  <si>
    <t>強制評価減_x000D_
(H)</t>
  </si>
  <si>
    <t>実質価額_x000D_
(D) X (F)_x000D_
(G)</t>
  </si>
  <si>
    <t>出資割合(%)_x000D_
(A) / (E)_x000D_
(F)</t>
  </si>
  <si>
    <t>資本金_x000D_
(E)</t>
  </si>
  <si>
    <t>純資産額_x000D_
(B) - (C)_x000D_
(D)</t>
  </si>
  <si>
    <t>負債_x000D_
(C)</t>
  </si>
  <si>
    <t>資産_x000D_
(B)</t>
  </si>
  <si>
    <t>出資金額_x000D_
(A)</t>
  </si>
  <si>
    <t>相手先名</t>
  </si>
  <si>
    <t>(単位：円)</t>
    <rPh sb="4" eb="5">
      <t>エン</t>
    </rPh>
    <phoneticPr fontId="4"/>
  </si>
  <si>
    <t>市場価格のないもののうち連結対象団体以外に対するもの</t>
  </si>
  <si>
    <t>公益財団法人秦野市スポーツ協会</t>
  </si>
  <si>
    <t>秦野市土地開発公社</t>
  </si>
  <si>
    <t>一般財団法人秦野市学校保全公社</t>
  </si>
  <si>
    <t>投資損失引当金_x000D_
計上額_x000D_
(H)</t>
  </si>
  <si>
    <t>出資金額_x000D_
(貸借対照表計上額)_x000D_
(A)</t>
  </si>
  <si>
    <t>市場価格のないもののうち連結対象団体に対するもの</t>
  </si>
  <si>
    <t>保有なし</t>
    <rPh sb="0" eb="2">
      <t>ホユウ</t>
    </rPh>
    <phoneticPr fontId="4"/>
  </si>
  <si>
    <t>評価差額_x000D_
(C) - (E)_x000D_
(F)</t>
  </si>
  <si>
    <t>取得原価_x000D_
(A) X (D)_x000D_
(E)</t>
  </si>
  <si>
    <t>取得単価_x000D_
(D)</t>
  </si>
  <si>
    <t>貸借対照表計上額_x000D_
(A) X (B)_x000D_
(C)</t>
  </si>
  <si>
    <t>時価単価_x000D_
(B)</t>
  </si>
  <si>
    <t>株数・口数など_x000D_
(A)</t>
  </si>
  <si>
    <t>銘柄名</t>
  </si>
  <si>
    <t>市場価格のあるもの</t>
  </si>
  <si>
    <t>③投資及び出資金の明細</t>
    <phoneticPr fontId="3"/>
  </si>
  <si>
    <t>土地開発基金</t>
    <rPh sb="0" eb="2">
      <t>トチ</t>
    </rPh>
    <rPh sb="2" eb="4">
      <t>カイハツ</t>
    </rPh>
    <rPh sb="4" eb="6">
      <t>キキン</t>
    </rPh>
    <phoneticPr fontId="14"/>
  </si>
  <si>
    <t>カルチャーパーク基金</t>
    <rPh sb="8" eb="10">
      <t>キキン</t>
    </rPh>
    <phoneticPr fontId="14"/>
  </si>
  <si>
    <t>地下水汚染対策基金</t>
    <rPh sb="0" eb="3">
      <t>チカスイ</t>
    </rPh>
    <rPh sb="3" eb="5">
      <t>オセン</t>
    </rPh>
    <rPh sb="5" eb="7">
      <t>タイサク</t>
    </rPh>
    <rPh sb="7" eb="9">
      <t>キキン</t>
    </rPh>
    <phoneticPr fontId="14"/>
  </si>
  <si>
    <t>スポーツ振興基金</t>
    <rPh sb="4" eb="6">
      <t>シンコウ</t>
    </rPh>
    <rPh sb="6" eb="8">
      <t>キキン</t>
    </rPh>
    <phoneticPr fontId="14"/>
  </si>
  <si>
    <t>みどり基金</t>
    <rPh sb="3" eb="5">
      <t>キキン</t>
    </rPh>
    <phoneticPr fontId="14"/>
  </si>
  <si>
    <t>文化振興基金</t>
    <rPh sb="0" eb="2">
      <t>ブンカ</t>
    </rPh>
    <rPh sb="2" eb="4">
      <t>シンコウ</t>
    </rPh>
    <rPh sb="4" eb="6">
      <t>キキン</t>
    </rPh>
    <phoneticPr fontId="14"/>
  </si>
  <si>
    <t>住宅新築等資金借入金償還準備基金</t>
    <rPh sb="0" eb="2">
      <t>ジュウタク</t>
    </rPh>
    <rPh sb="2" eb="4">
      <t>シンチク</t>
    </rPh>
    <rPh sb="4" eb="5">
      <t>トウ</t>
    </rPh>
    <rPh sb="5" eb="7">
      <t>シキン</t>
    </rPh>
    <rPh sb="7" eb="9">
      <t>カリイレ</t>
    </rPh>
    <rPh sb="9" eb="10">
      <t>キン</t>
    </rPh>
    <rPh sb="10" eb="12">
      <t>ショウカン</t>
    </rPh>
    <rPh sb="12" eb="14">
      <t>ジュンビ</t>
    </rPh>
    <rPh sb="14" eb="16">
      <t>キキン</t>
    </rPh>
    <phoneticPr fontId="14"/>
  </si>
  <si>
    <t>ふるさと基金</t>
    <rPh sb="4" eb="6">
      <t>キキン</t>
    </rPh>
    <phoneticPr fontId="14"/>
  </si>
  <si>
    <t>職員退職給与準備基金</t>
    <rPh sb="0" eb="2">
      <t>ショクイン</t>
    </rPh>
    <rPh sb="2" eb="4">
      <t>タイショク</t>
    </rPh>
    <rPh sb="4" eb="6">
      <t>キュウヨ</t>
    </rPh>
    <rPh sb="6" eb="8">
      <t>ジュンビ</t>
    </rPh>
    <rPh sb="8" eb="10">
      <t>キキン</t>
    </rPh>
    <phoneticPr fontId="14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</si>
  <si>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14"/>
  </si>
  <si>
    <t>財政調整基金</t>
    <rPh sb="0" eb="2">
      <t>ザイセイ</t>
    </rPh>
    <rPh sb="2" eb="4">
      <t>チョウセイ</t>
    </rPh>
    <rPh sb="4" eb="6">
      <t>キキン</t>
    </rPh>
    <phoneticPr fontId="14"/>
  </si>
  <si>
    <t>合計_x000D_
(貸借対照表計上額)</t>
  </si>
  <si>
    <t>その他</t>
  </si>
  <si>
    <t>土地</t>
  </si>
  <si>
    <t>有価証券</t>
  </si>
  <si>
    <t>現金預金</t>
  </si>
  <si>
    <t>種類</t>
  </si>
  <si>
    <t>④基金の明細</t>
    <phoneticPr fontId="3"/>
  </si>
  <si>
    <t>住宅新築等資金貸付金</t>
    <rPh sb="0" eb="2">
      <t>ジュウタク</t>
    </rPh>
    <rPh sb="2" eb="5">
      <t>シンチクトウ</t>
    </rPh>
    <rPh sb="5" eb="7">
      <t>シキン</t>
    </rPh>
    <rPh sb="7" eb="9">
      <t>カシツケ</t>
    </rPh>
    <rPh sb="9" eb="10">
      <t>キン</t>
    </rPh>
    <phoneticPr fontId="0"/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</si>
  <si>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</si>
  <si>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</si>
  <si>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</si>
  <si>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</si>
  <si>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</si>
  <si>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</si>
  <si>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⑤貸付金の明細</t>
    <phoneticPr fontId="3"/>
  </si>
  <si>
    <t>小計</t>
  </si>
  <si>
    <t>諸収入</t>
  </si>
  <si>
    <t>財産収入</t>
    <rPh sb="0" eb="2">
      <t>ザイサン</t>
    </rPh>
    <rPh sb="2" eb="4">
      <t>シュウニュウ</t>
    </rPh>
    <phoneticPr fontId="14"/>
  </si>
  <si>
    <t>使用料及び手数料</t>
  </si>
  <si>
    <t>分担金及び負担金</t>
  </si>
  <si>
    <t>都市計画税</t>
  </si>
  <si>
    <t>軽自動車税</t>
  </si>
  <si>
    <t>固定資産税</t>
  </si>
  <si>
    <t>市民税</t>
  </si>
  <si>
    <t>【未収金】</t>
  </si>
  <si>
    <t>住宅新築等資金貸付金</t>
    <phoneticPr fontId="4"/>
  </si>
  <si>
    <t>【貸付金】</t>
  </si>
  <si>
    <t>徴収不能引当金計上額</t>
  </si>
  <si>
    <t>⑥長期延滞債権の明細</t>
    <phoneticPr fontId="4"/>
  </si>
  <si>
    <t>財産収入</t>
  </si>
  <si>
    <t>【貸付金】</t>
    <phoneticPr fontId="4"/>
  </si>
  <si>
    <t>⑦未収金の明細</t>
    <phoneticPr fontId="4"/>
  </si>
  <si>
    <t>　合計</t>
  </si>
  <si>
    <t>　その他</t>
  </si>
  <si>
    <t>　退職手当債</t>
  </si>
  <si>
    <t>　減税補てん債</t>
  </si>
  <si>
    <t>　臨時財政対策債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</si>
  <si>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</si>
  <si>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</si>
  <si>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</si>
  <si>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</si>
  <si>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</si>
  <si>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</si>
  <si>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</si>
  <si>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</si>
  <si>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</si>
  <si>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</si>
  <si>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t>市場公募債</t>
  </si>
  <si>
    <t>その他の_x000D_
金融機関</t>
  </si>
  <si>
    <t>市中銀行</t>
  </si>
  <si>
    <t>地方公共団体_x000D_
金融機構</t>
  </si>
  <si>
    <t>政府資金</t>
  </si>
  <si>
    <t>地方債等残高</t>
  </si>
  <si>
    <t>①地方債（借入先別）の明細</t>
    <phoneticPr fontId="4"/>
  </si>
  <si>
    <t>（２）負債項目の明細</t>
    <phoneticPr fontId="4"/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</si>
  <si>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</si>
  <si>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</si>
  <si>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</si>
  <si>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</si>
  <si>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</si>
  <si>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</si>
  <si>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</si>
  <si>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</si>
  <si>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②地方債（利率別）の明細</t>
    <phoneticPr fontId="4"/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</si>
  <si>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</si>
  <si>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</si>
  <si>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</si>
  <si>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</si>
  <si>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</si>
  <si>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</si>
  <si>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</si>
  <si>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</si>
  <si>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</si>
  <si>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③地方債（返済期間別）の明細</t>
    <phoneticPr fontId="4"/>
  </si>
  <si>
    <t>該当なし</t>
    <rPh sb="0" eb="2">
      <t>ガイトウ</t>
    </rPh>
    <phoneticPr fontId="4"/>
  </si>
  <si>
    <t>契約条項の概要</t>
  </si>
  <si>
    <t>特定の契約条項が_x000D_
付された地方債等残高</t>
  </si>
  <si>
    <t>④特定の契約条項が付された地方債の概要</t>
    <phoneticPr fontId="4"/>
  </si>
  <si>
    <t>賞与等引当金</t>
    <phoneticPr fontId="14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</si>
  <si>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6"/>
  </si>
  <si>
    <t>損失補償等引当金</t>
    <phoneticPr fontId="14"/>
  </si>
  <si>
    <t>退職手当引当金</t>
    <phoneticPr fontId="14"/>
  </si>
  <si>
    <t>徴収不能引当金</t>
    <phoneticPr fontId="4"/>
  </si>
  <si>
    <t>目的使用</t>
  </si>
  <si>
    <t>本年度末残高</t>
  </si>
  <si>
    <t>本年度減少額</t>
  </si>
  <si>
    <t>本年度増加額</t>
  </si>
  <si>
    <t>前年度末残高</t>
  </si>
  <si>
    <t>⑤引当金の明細</t>
    <phoneticPr fontId="4"/>
  </si>
  <si>
    <t>計</t>
  </si>
  <si>
    <t>その他の補助金等</t>
  </si>
  <si>
    <t>日本赤十字社神奈川県支部</t>
  </si>
  <si>
    <t>他団体への公共施設等整備補助金等_x000D_
(所有外資産分)</t>
  </si>
  <si>
    <t>支出目的</t>
  </si>
  <si>
    <t>金額</t>
  </si>
  <si>
    <t>相手先</t>
  </si>
  <si>
    <t>名称</t>
  </si>
  <si>
    <t>（１）補助金等の明細</t>
    <phoneticPr fontId="4"/>
  </si>
  <si>
    <t>２．行政コスト計算書の内容に関する明細</t>
    <phoneticPr fontId="4"/>
  </si>
  <si>
    <t>都道府県等支出金</t>
    <phoneticPr fontId="4"/>
  </si>
  <si>
    <t>国庫支出金</t>
    <phoneticPr fontId="4"/>
  </si>
  <si>
    <t>経常的_x000D_
補助金</t>
  </si>
  <si>
    <t>資本的_x000D_
補助金</t>
  </si>
  <si>
    <t>国県等補助金</t>
  </si>
  <si>
    <t>その他</t>
    <phoneticPr fontId="4"/>
  </si>
  <si>
    <t>地方譲与税</t>
    <phoneticPr fontId="4"/>
  </si>
  <si>
    <t>地方交付税</t>
    <phoneticPr fontId="4"/>
  </si>
  <si>
    <t>地方税</t>
    <phoneticPr fontId="4"/>
  </si>
  <si>
    <t>税収等</t>
  </si>
  <si>
    <t>一般会計</t>
  </si>
  <si>
    <t>財源の内容</t>
  </si>
  <si>
    <t>会計</t>
  </si>
  <si>
    <t>（１）財源の明細</t>
    <phoneticPr fontId="4"/>
  </si>
  <si>
    <t>３．純資産変動計算書の内容に関する明細</t>
    <phoneticPr fontId="4"/>
  </si>
  <si>
    <t>貸付金・基金等の増加</t>
  </si>
  <si>
    <t>有形固定資産等の増加</t>
  </si>
  <si>
    <t>純行政コスト</t>
  </si>
  <si>
    <t>地方債等</t>
  </si>
  <si>
    <t>内訳</t>
  </si>
  <si>
    <t>（２）財源情報の明細</t>
    <phoneticPr fontId="4"/>
  </si>
  <si>
    <t>定期預金</t>
    <rPh sb="0" eb="2">
      <t>テイキ</t>
    </rPh>
    <rPh sb="2" eb="4">
      <t>ヨキン</t>
    </rPh>
    <phoneticPr fontId="4"/>
  </si>
  <si>
    <t>要求払預金</t>
    <rPh sb="0" eb="2">
      <t>ヨウキュウ</t>
    </rPh>
    <rPh sb="2" eb="3">
      <t>ハラ</t>
    </rPh>
    <rPh sb="3" eb="5">
      <t>ヨキン</t>
    </rPh>
    <phoneticPr fontId="4"/>
  </si>
  <si>
    <t>現金</t>
    <rPh sb="0" eb="2">
      <t>ゲンキン</t>
    </rPh>
    <phoneticPr fontId="4"/>
  </si>
  <si>
    <t>（１）資金の明細</t>
    <phoneticPr fontId="4"/>
  </si>
  <si>
    <t>４．資金収支計算書の内容に関する明細</t>
    <phoneticPr fontId="4"/>
  </si>
  <si>
    <t>【一般会計】</t>
    <rPh sb="1" eb="3">
      <t>イッパン</t>
    </rPh>
    <rPh sb="3" eb="5">
      <t>カイケイ</t>
    </rPh>
    <phoneticPr fontId="3"/>
  </si>
  <si>
    <t>決算書税収</t>
    <rPh sb="0" eb="3">
      <t>ケッサンショ</t>
    </rPh>
    <rPh sb="3" eb="5">
      <t>ゼイシュウ</t>
    </rPh>
    <phoneticPr fontId="3"/>
  </si>
  <si>
    <t>未収金計上</t>
    <rPh sb="0" eb="3">
      <t>ミシュウキン</t>
    </rPh>
    <rPh sb="3" eb="5">
      <t>ケイジョウ</t>
    </rPh>
    <phoneticPr fontId="3"/>
  </si>
  <si>
    <t>長期延滞債権回収</t>
    <rPh sb="0" eb="2">
      <t>チョウキ</t>
    </rPh>
    <rPh sb="2" eb="4">
      <t>エンタイ</t>
    </rPh>
    <rPh sb="4" eb="6">
      <t>サイケン</t>
    </rPh>
    <rPh sb="6" eb="8">
      <t>カイシュウ</t>
    </rPh>
    <phoneticPr fontId="3"/>
  </si>
  <si>
    <t>未払金（負担金減少）</t>
    <rPh sb="0" eb="3">
      <t>ミバライキン</t>
    </rPh>
    <rPh sb="4" eb="7">
      <t>フタンキン</t>
    </rPh>
    <rPh sb="7" eb="9">
      <t>ゲンショウ</t>
    </rPh>
    <phoneticPr fontId="3"/>
  </si>
  <si>
    <t>財務書類</t>
    <rPh sb="0" eb="2">
      <t>ザイム</t>
    </rPh>
    <rPh sb="2" eb="4">
      <t>ショルイ</t>
    </rPh>
    <phoneticPr fontId="3"/>
  </si>
  <si>
    <t>税収</t>
    <rPh sb="0" eb="2">
      <t>ゼイシュウ</t>
    </rPh>
    <phoneticPr fontId="14"/>
  </si>
  <si>
    <t>市税</t>
  </si>
  <si>
    <t>地方譲与税</t>
  </si>
  <si>
    <t>利子割交付金</t>
  </si>
  <si>
    <t>配当割交付金</t>
  </si>
  <si>
    <t>株式等譲渡所得割交付金</t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</si>
  <si>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14"/>
  </si>
  <si>
    <t>地方消費税交付金</t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</si>
  <si>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14"/>
  </si>
  <si>
    <t>ゴルフ場利用税交付金</t>
  </si>
  <si>
    <t>自動車取得税交付金</t>
  </si>
  <si>
    <t>地方特例交付金</t>
  </si>
  <si>
    <t>地方交付税</t>
  </si>
  <si>
    <t>交通安全対策特別交付金</t>
  </si>
  <si>
    <t>寄附金</t>
    <phoneticPr fontId="14"/>
  </si>
  <si>
    <t>還付未払金</t>
    <rPh sb="0" eb="2">
      <t>カンプ</t>
    </rPh>
    <rPh sb="2" eb="5">
      <t>ミバライキン</t>
    </rPh>
    <phoneticPr fontId="3"/>
  </si>
  <si>
    <t>（NW税収等）</t>
    <rPh sb="3" eb="5">
      <t>ゼイシュウ</t>
    </rPh>
    <rPh sb="5" eb="6">
      <t>トウ</t>
    </rPh>
    <phoneticPr fontId="14"/>
  </si>
  <si>
    <t>合計</t>
    <rPh sb="0" eb="2">
      <t>ゴウケイ</t>
    </rPh>
    <phoneticPr fontId="3"/>
  </si>
  <si>
    <t>財産区繰入金</t>
    <rPh sb="0" eb="3">
      <t>ザイサンク</t>
    </rPh>
    <rPh sb="3" eb="6">
      <t>クリイレキン</t>
    </rPh>
    <phoneticPr fontId="14"/>
  </si>
  <si>
    <t>その他</t>
    <rPh sb="2" eb="3">
      <t>タ</t>
    </rPh>
    <phoneticPr fontId="3"/>
  </si>
  <si>
    <t>地方税</t>
    <rPh sb="0" eb="3">
      <t>チホウゼイ</t>
    </rPh>
    <phoneticPr fontId="3"/>
  </si>
  <si>
    <t>地方交付税</t>
    <rPh sb="0" eb="5">
      <t>チホウコウフゼイ</t>
    </rPh>
    <phoneticPr fontId="3"/>
  </si>
  <si>
    <t>地方譲与税</t>
    <rPh sb="0" eb="5">
      <t>チホウジョウヨゼイ</t>
    </rPh>
    <phoneticPr fontId="3"/>
  </si>
  <si>
    <t>集計</t>
    <rPh sb="0" eb="2">
      <t>シュウケイ</t>
    </rPh>
    <phoneticPr fontId="21"/>
  </si>
  <si>
    <t>新型コロナウイルス感染症対策利子補給基金</t>
    <rPh sb="0" eb="2">
      <t>シンガタ</t>
    </rPh>
    <phoneticPr fontId="6"/>
  </si>
  <si>
    <t>秦野赤十字病院整備支援事業費</t>
    <rPh sb="0" eb="2">
      <t>ハダノ</t>
    </rPh>
    <rPh sb="2" eb="5">
      <t>セキジュウジ</t>
    </rPh>
    <rPh sb="5" eb="7">
      <t>ビョウイン</t>
    </rPh>
    <rPh sb="7" eb="9">
      <t>セイビ</t>
    </rPh>
    <rPh sb="9" eb="11">
      <t>シエン</t>
    </rPh>
    <rPh sb="11" eb="14">
      <t>ジギョウヒ</t>
    </rPh>
    <phoneticPr fontId="2"/>
  </si>
  <si>
    <t>その他</t>
    <rPh sb="2" eb="3">
      <t>タ</t>
    </rPh>
    <phoneticPr fontId="2"/>
  </si>
  <si>
    <t>特別定額給付金</t>
    <rPh sb="0" eb="2">
      <t>トクベツ</t>
    </rPh>
    <rPh sb="2" eb="4">
      <t>テイガク</t>
    </rPh>
    <rPh sb="4" eb="7">
      <t>キュウフキン</t>
    </rPh>
    <phoneticPr fontId="2"/>
  </si>
  <si>
    <t>後期高齢者医療広域連合負担金</t>
    <rPh sb="0" eb="2">
      <t>コウキ</t>
    </rPh>
    <rPh sb="2" eb="5">
      <t>コウレイシャ</t>
    </rPh>
    <rPh sb="5" eb="7">
      <t>イリョウ</t>
    </rPh>
    <rPh sb="7" eb="9">
      <t>コウイキ</t>
    </rPh>
    <rPh sb="9" eb="11">
      <t>レンゴウ</t>
    </rPh>
    <rPh sb="11" eb="14">
      <t>フタンキン</t>
    </rPh>
    <phoneticPr fontId="2"/>
  </si>
  <si>
    <t>秦野市伊勢原市環境衛生組合分担金</t>
    <rPh sb="13" eb="16">
      <t>ブンタンキン</t>
    </rPh>
    <phoneticPr fontId="2"/>
  </si>
  <si>
    <t>神奈川県後期高齢者医療広域連合</t>
    <rPh sb="0" eb="4">
      <t>カナガワケン</t>
    </rPh>
    <rPh sb="4" eb="9">
      <t>コウキコウレイシャ</t>
    </rPh>
    <rPh sb="9" eb="11">
      <t>イリョウ</t>
    </rPh>
    <rPh sb="11" eb="15">
      <t>コウイキレンゴウ</t>
    </rPh>
    <phoneticPr fontId="2"/>
  </si>
  <si>
    <t>秦野市伊勢原市環境衛生組合</t>
    <rPh sb="0" eb="3">
      <t>ハダノシ</t>
    </rPh>
    <rPh sb="3" eb="7">
      <t>イセハラシ</t>
    </rPh>
    <rPh sb="7" eb="9">
      <t>カンキョウ</t>
    </rPh>
    <rPh sb="9" eb="11">
      <t>エイセイ</t>
    </rPh>
    <rPh sb="11" eb="13">
      <t>クミアイ</t>
    </rPh>
    <phoneticPr fontId="2"/>
  </si>
  <si>
    <t>特別定額給付金</t>
  </si>
  <si>
    <t>一部事務組合分担金</t>
  </si>
  <si>
    <t>(集計参考R1)</t>
    <rPh sb="1" eb="3">
      <t>シュウケイ</t>
    </rPh>
    <rPh sb="3" eb="5">
      <t>サンコウ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</si>
</sst>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000"/>
    <numFmt numFmtId="178" formatCode="#,##0.000"/>
    <numFmt numFmtId="179" formatCode="#,##0;&quot;▲ &quot;#,##0"/>
    <numFmt numFmtId="180" formatCode="0.0%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11"/>
      <color theme="1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2" fillId="0" borderId="0"/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3" fontId="2" fillId="0" borderId="0" xfId="1" applyNumberFormat="1" applyFont="1"/>
    <xf numFmtId="3" fontId="2" fillId="0" borderId="1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left" vertical="center"/>
    </xf>
    <xf numFmtId="3" fontId="5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/>
    </xf>
    <xf numFmtId="3" fontId="6" fillId="0" borderId="0" xfId="1" applyNumberFormat="1" applyFont="1" applyAlignment="1">
      <alignment horizontal="right"/>
    </xf>
    <xf numFmtId="3" fontId="6" fillId="0" borderId="0" xfId="1" applyNumberFormat="1" applyFont="1"/>
    <xf numFmtId="3" fontId="7" fillId="0" borderId="0" xfId="1" applyNumberFormat="1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center"/>
    </xf>
    <xf numFmtId="3" fontId="10" fillId="0" borderId="1" xfId="1" applyNumberFormat="1" applyFont="1" applyBorder="1" applyAlignment="1">
      <alignment horizontal="right" vertical="center"/>
    </xf>
    <xf numFmtId="3" fontId="10" fillId="0" borderId="1" xfId="1" applyNumberFormat="1" applyFont="1" applyBorder="1" applyAlignment="1">
      <alignment horizontal="left" vertical="center"/>
    </xf>
    <xf numFmtId="9" fontId="2" fillId="0" borderId="0" xfId="2" applyFont="1" applyAlignment="1"/>
    <xf numFmtId="38" fontId="10" fillId="0" borderId="1" xfId="1" applyNumberFormat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3" fontId="10" fillId="0" borderId="1" xfId="1" applyNumberFormat="1" applyFont="1" applyBorder="1" applyAlignment="1">
      <alignment horizontal="center" vertical="center"/>
    </xf>
    <xf numFmtId="176" fontId="10" fillId="0" borderId="1" xfId="3" applyNumberFormat="1" applyFont="1" applyBorder="1" applyAlignment="1">
      <alignment horizontal="right" vertical="center"/>
    </xf>
    <xf numFmtId="176" fontId="10" fillId="0" borderId="1" xfId="4" applyNumberFormat="1" applyFont="1" applyFill="1" applyBorder="1" applyAlignment="1">
      <alignment horizontal="right" vertical="center"/>
    </xf>
    <xf numFmtId="10" fontId="10" fillId="0" borderId="1" xfId="5" applyNumberFormat="1" applyFont="1" applyFill="1" applyBorder="1" applyAlignment="1">
      <alignment horizontal="right" vertical="center"/>
    </xf>
    <xf numFmtId="176" fontId="10" fillId="0" borderId="1" xfId="4" applyNumberFormat="1" applyFont="1" applyFill="1" applyBorder="1" applyAlignment="1">
      <alignment vertical="center"/>
    </xf>
    <xf numFmtId="0" fontId="10" fillId="0" borderId="1" xfId="3" applyFont="1" applyBorder="1" applyAlignment="1">
      <alignment horizontal="left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176" fontId="10" fillId="0" borderId="1" xfId="1" applyNumberFormat="1" applyFont="1" applyBorder="1" applyAlignment="1">
      <alignment vertical="center"/>
    </xf>
    <xf numFmtId="176" fontId="10" fillId="0" borderId="1" xfId="1" applyNumberFormat="1" applyFont="1" applyBorder="1" applyAlignment="1">
      <alignment horizontal="right" vertical="center"/>
    </xf>
    <xf numFmtId="176" fontId="10" fillId="0" borderId="1" xfId="3" applyNumberFormat="1" applyFont="1" applyBorder="1">
      <alignment vertical="center"/>
    </xf>
    <xf numFmtId="176" fontId="10" fillId="0" borderId="1" xfId="4" applyNumberFormat="1" applyFont="1" applyBorder="1">
      <alignment vertical="center"/>
    </xf>
    <xf numFmtId="10" fontId="10" fillId="0" borderId="1" xfId="5" applyNumberFormat="1" applyFont="1" applyBorder="1">
      <alignment vertical="center"/>
    </xf>
    <xf numFmtId="176" fontId="10" fillId="0" borderId="1" xfId="6" applyNumberFormat="1" applyFont="1" applyFill="1" applyBorder="1" applyAlignment="1">
      <alignment horizontal="right" vertical="center"/>
    </xf>
    <xf numFmtId="176" fontId="10" fillId="0" borderId="1" xfId="4" applyNumberFormat="1" applyFont="1" applyFill="1" applyBorder="1">
      <alignment vertical="center"/>
    </xf>
    <xf numFmtId="176" fontId="10" fillId="0" borderId="2" xfId="6" applyNumberFormat="1" applyFont="1" applyFill="1" applyBorder="1" applyAlignment="1">
      <alignment vertical="center"/>
    </xf>
    <xf numFmtId="3" fontId="13" fillId="0" borderId="0" xfId="1" applyNumberFormat="1" applyFont="1"/>
    <xf numFmtId="38" fontId="10" fillId="0" borderId="1" xfId="7" applyFont="1" applyBorder="1">
      <alignment vertical="center"/>
    </xf>
    <xf numFmtId="38" fontId="10" fillId="0" borderId="3" xfId="7" applyFont="1" applyBorder="1">
      <alignment vertical="center"/>
    </xf>
    <xf numFmtId="0" fontId="10" fillId="0" borderId="1" xfId="8" applyFont="1" applyBorder="1" applyAlignment="1">
      <alignment vertical="center" wrapText="1"/>
    </xf>
    <xf numFmtId="0" fontId="7" fillId="0" borderId="0" xfId="1" applyFont="1" applyAlignment="1">
      <alignment horizontal="left" vertical="center"/>
    </xf>
    <xf numFmtId="38" fontId="10" fillId="0" borderId="1" xfId="7" applyFont="1" applyBorder="1" applyAlignment="1">
      <alignment horizontal="right" vertical="center"/>
    </xf>
    <xf numFmtId="177" fontId="2" fillId="0" borderId="0" xfId="1" applyNumberFormat="1" applyFont="1"/>
    <xf numFmtId="38" fontId="10" fillId="0" borderId="4" xfId="1" applyNumberFormat="1" applyFont="1" applyBorder="1" applyAlignment="1">
      <alignment vertical="center"/>
    </xf>
    <xf numFmtId="38" fontId="10" fillId="0" borderId="5" xfId="1" applyNumberFormat="1" applyFont="1" applyBorder="1" applyAlignment="1">
      <alignment vertical="center"/>
    </xf>
    <xf numFmtId="3" fontId="2" fillId="0" borderId="5" xfId="1" applyNumberFormat="1" applyFont="1" applyBorder="1" applyAlignment="1">
      <alignment horizontal="center" vertical="center"/>
    </xf>
    <xf numFmtId="38" fontId="10" fillId="0" borderId="1" xfId="7" applyFont="1" applyFill="1" applyBorder="1">
      <alignment vertical="center"/>
    </xf>
    <xf numFmtId="0" fontId="15" fillId="0" borderId="1" xfId="3" applyFont="1" applyBorder="1">
      <alignment vertical="center"/>
    </xf>
    <xf numFmtId="0" fontId="15" fillId="0" borderId="4" xfId="3" applyFont="1" applyBorder="1">
      <alignment vertical="center"/>
    </xf>
    <xf numFmtId="3" fontId="2" fillId="0" borderId="5" xfId="1" applyNumberFormat="1" applyFont="1" applyBorder="1" applyAlignment="1">
      <alignment horizontal="right" vertical="center"/>
    </xf>
    <xf numFmtId="178" fontId="2" fillId="0" borderId="0" xfId="1" applyNumberFormat="1" applyFont="1"/>
    <xf numFmtId="0" fontId="10" fillId="0" borderId="1" xfId="3" applyFont="1" applyBorder="1">
      <alignment vertical="center"/>
    </xf>
    <xf numFmtId="38" fontId="10" fillId="0" borderId="1" xfId="7" applyFont="1" applyFill="1" applyBorder="1" applyAlignment="1">
      <alignment horizontal="right" vertical="center"/>
    </xf>
    <xf numFmtId="38" fontId="10" fillId="0" borderId="5" xfId="7" applyFont="1" applyBorder="1" applyAlignment="1">
      <alignment horizontal="right" vertical="center"/>
    </xf>
    <xf numFmtId="38" fontId="10" fillId="0" borderId="8" xfId="7" applyFont="1" applyBorder="1">
      <alignment vertical="center"/>
    </xf>
    <xf numFmtId="38" fontId="10" fillId="0" borderId="9" xfId="7" applyFont="1" applyBorder="1">
      <alignment vertical="center"/>
    </xf>
    <xf numFmtId="38" fontId="2" fillId="0" borderId="8" xfId="7" applyFont="1" applyBorder="1" applyAlignment="1">
      <alignment vertical="center"/>
    </xf>
    <xf numFmtId="38" fontId="2" fillId="0" borderId="1" xfId="7" applyFont="1" applyBorder="1" applyAlignment="1">
      <alignment vertical="center"/>
    </xf>
    <xf numFmtId="3" fontId="2" fillId="2" borderId="9" xfId="1" applyNumberFormat="1" applyFont="1" applyFill="1" applyBorder="1" applyAlignment="1">
      <alignment horizontal="center" vertical="center"/>
    </xf>
    <xf numFmtId="3" fontId="2" fillId="2" borderId="8" xfId="1" applyNumberFormat="1" applyFont="1" applyFill="1" applyBorder="1" applyAlignment="1">
      <alignment horizontal="center" vertical="center"/>
    </xf>
    <xf numFmtId="3" fontId="2" fillId="2" borderId="10" xfId="1" applyNumberFormat="1" applyFont="1" applyFill="1" applyBorder="1" applyAlignment="1">
      <alignment horizontal="center" vertical="center"/>
    </xf>
    <xf numFmtId="3" fontId="2" fillId="2" borderId="11" xfId="1" applyNumberFormat="1" applyFont="1" applyFill="1" applyBorder="1" applyAlignment="1">
      <alignment horizontal="center" vertical="center"/>
    </xf>
    <xf numFmtId="10" fontId="10" fillId="0" borderId="1" xfId="2" applyNumberFormat="1" applyFont="1" applyBorder="1" applyAlignment="1">
      <alignment horizontal="right" vertical="center" shrinkToFit="1"/>
    </xf>
    <xf numFmtId="38" fontId="10" fillId="0" borderId="1" xfId="7" applyFont="1" applyBorder="1" applyAlignment="1">
      <alignment vertical="center" shrinkToFit="1"/>
    </xf>
    <xf numFmtId="38" fontId="10" fillId="0" borderId="9" xfId="7" applyFont="1" applyBorder="1" applyAlignment="1">
      <alignment horizontal="right" vertical="center" shrinkToFit="1"/>
    </xf>
    <xf numFmtId="3" fontId="2" fillId="0" borderId="9" xfId="1" applyNumberFormat="1" applyFont="1" applyBorder="1" applyAlignment="1">
      <alignment horizontal="right" vertical="center"/>
    </xf>
    <xf numFmtId="3" fontId="2" fillId="0" borderId="9" xfId="1" applyNumberFormat="1" applyFont="1" applyBorder="1" applyAlignment="1">
      <alignment horizontal="left" vertical="center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0" borderId="12" xfId="1" applyNumberFormat="1" applyFont="1" applyBorder="1" applyAlignment="1">
      <alignment horizontal="center" vertical="center"/>
    </xf>
    <xf numFmtId="38" fontId="10" fillId="0" borderId="1" xfId="7" applyFont="1" applyBorder="1" applyAlignment="1">
      <alignment vertical="center"/>
    </xf>
    <xf numFmtId="38" fontId="10" fillId="0" borderId="1" xfId="7" applyFont="1" applyFill="1" applyBorder="1" applyAlignment="1">
      <alignment vertical="center"/>
    </xf>
    <xf numFmtId="3" fontId="18" fillId="0" borderId="1" xfId="1" applyNumberFormat="1" applyFont="1" applyBorder="1" applyAlignment="1">
      <alignment horizontal="right" vertical="center"/>
    </xf>
    <xf numFmtId="3" fontId="19" fillId="0" borderId="9" xfId="1" applyNumberFormat="1" applyFont="1" applyBorder="1" applyAlignment="1">
      <alignment horizontal="center" vertical="center"/>
    </xf>
    <xf numFmtId="3" fontId="19" fillId="0" borderId="9" xfId="1" applyNumberFormat="1" applyFont="1" applyBorder="1" applyAlignment="1">
      <alignment vertical="center"/>
    </xf>
    <xf numFmtId="3" fontId="6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vertical="center"/>
    </xf>
    <xf numFmtId="38" fontId="23" fillId="0" borderId="1" xfId="11" applyFont="1" applyFill="1" applyBorder="1">
      <alignment vertical="center"/>
    </xf>
    <xf numFmtId="38" fontId="20" fillId="0" borderId="0" xfId="6" applyFont="1" applyFill="1">
      <alignment vertical="center"/>
    </xf>
    <xf numFmtId="38" fontId="23" fillId="0" borderId="2" xfId="11" applyFont="1" applyFill="1" applyBorder="1">
      <alignment vertical="center"/>
    </xf>
    <xf numFmtId="0" fontId="20" fillId="0" borderId="0" xfId="9" applyFill="1">
      <alignment vertical="center"/>
    </xf>
    <xf numFmtId="38" fontId="20" fillId="0" borderId="0" xfId="9" applyNumberFormat="1" applyFill="1">
      <alignment vertical="center"/>
    </xf>
    <xf numFmtId="0" fontId="20" fillId="0" borderId="15" xfId="9" applyFill="1" applyBorder="1">
      <alignment vertical="center"/>
    </xf>
    <xf numFmtId="0" fontId="20" fillId="0" borderId="15" xfId="9" applyFill="1" applyBorder="1" applyAlignment="1">
      <alignment horizontal="left" vertical="center"/>
    </xf>
    <xf numFmtId="0" fontId="20" fillId="0" borderId="16" xfId="9" applyFill="1" applyBorder="1" applyAlignment="1">
      <alignment horizontal="left" vertical="center"/>
    </xf>
    <xf numFmtId="0" fontId="20" fillId="0" borderId="17" xfId="9" applyFill="1" applyBorder="1">
      <alignment vertical="center"/>
    </xf>
    <xf numFmtId="0" fontId="20" fillId="0" borderId="18" xfId="9" applyFill="1" applyBorder="1">
      <alignment vertical="center"/>
    </xf>
    <xf numFmtId="0" fontId="22" fillId="0" borderId="2" xfId="10" applyFont="1" applyFill="1" applyBorder="1" applyAlignment="1">
      <alignment vertical="center"/>
    </xf>
    <xf numFmtId="38" fontId="20" fillId="0" borderId="19" xfId="9" applyNumberFormat="1" applyFill="1" applyBorder="1">
      <alignment vertical="center"/>
    </xf>
    <xf numFmtId="0" fontId="20" fillId="0" borderId="1" xfId="9" applyFill="1" applyBorder="1">
      <alignment vertical="center"/>
    </xf>
    <xf numFmtId="0" fontId="20" fillId="0" borderId="20" xfId="9" applyFill="1" applyBorder="1">
      <alignment vertical="center"/>
    </xf>
    <xf numFmtId="0" fontId="20" fillId="0" borderId="5" xfId="9" applyFill="1" applyBorder="1">
      <alignment vertical="center"/>
    </xf>
    <xf numFmtId="38" fontId="23" fillId="0" borderId="5" xfId="11" applyFont="1" applyFill="1" applyBorder="1">
      <alignment vertical="center"/>
    </xf>
    <xf numFmtId="38" fontId="23" fillId="0" borderId="21" xfId="11" applyFont="1" applyFill="1" applyBorder="1">
      <alignment vertical="center"/>
    </xf>
    <xf numFmtId="0" fontId="20" fillId="0" borderId="22" xfId="9" applyFill="1" applyBorder="1">
      <alignment vertical="center"/>
    </xf>
    <xf numFmtId="0" fontId="20" fillId="0" borderId="23" xfId="9" applyFill="1" applyBorder="1">
      <alignment vertical="center"/>
    </xf>
    <xf numFmtId="38" fontId="20" fillId="0" borderId="23" xfId="9" applyNumberFormat="1" applyFill="1" applyBorder="1">
      <alignment vertical="center"/>
    </xf>
    <xf numFmtId="38" fontId="20" fillId="0" borderId="24" xfId="9" applyNumberFormat="1" applyFill="1" applyBorder="1">
      <alignment vertical="center"/>
    </xf>
    <xf numFmtId="0" fontId="20" fillId="3" borderId="14" xfId="9" applyFill="1" applyBorder="1">
      <alignment vertical="center"/>
    </xf>
    <xf numFmtId="0" fontId="20" fillId="3" borderId="18" xfId="9" applyFill="1" applyBorder="1">
      <alignment vertical="center"/>
    </xf>
    <xf numFmtId="0" fontId="20" fillId="4" borderId="18" xfId="9" applyFill="1" applyBorder="1">
      <alignment vertical="center"/>
    </xf>
    <xf numFmtId="38" fontId="10" fillId="0" borderId="7" xfId="7" applyFont="1" applyBorder="1">
      <alignment vertical="center"/>
    </xf>
    <xf numFmtId="179" fontId="10" fillId="0" borderId="1" xfId="3" applyNumberFormat="1" applyFont="1" applyBorder="1" applyAlignment="1">
      <alignment horizontal="right" vertical="center"/>
    </xf>
    <xf numFmtId="0" fontId="10" fillId="0" borderId="1" xfId="3" applyFont="1" applyFill="1" applyBorder="1" applyAlignment="1">
      <alignment vertical="center" wrapText="1"/>
    </xf>
    <xf numFmtId="176" fontId="10" fillId="0" borderId="1" xfId="3" applyNumberFormat="1" applyFont="1" applyFill="1" applyBorder="1" applyAlignment="1">
      <alignment horizontal="right" vertical="center"/>
    </xf>
    <xf numFmtId="179" fontId="10" fillId="0" borderId="1" xfId="3" applyNumberFormat="1" applyFont="1" applyFill="1" applyBorder="1" applyAlignment="1">
      <alignment horizontal="right" vertical="center"/>
    </xf>
    <xf numFmtId="38" fontId="0" fillId="0" borderId="0" xfId="6" applyFont="1" applyFill="1">
      <alignment vertical="center"/>
    </xf>
    <xf numFmtId="0" fontId="10" fillId="0" borderId="1" xfId="3" applyFont="1" applyFill="1" applyBorder="1" applyAlignment="1">
      <alignment horizontal="left" vertical="center" wrapText="1"/>
    </xf>
    <xf numFmtId="3" fontId="2" fillId="0" borderId="1" xfId="1" applyNumberFormat="1" applyFont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left" vertical="center"/>
    </xf>
    <xf numFmtId="3" fontId="2" fillId="0" borderId="0" xfId="1" applyNumberFormat="1" applyFont="1" applyFill="1"/>
    <xf numFmtId="3" fontId="2" fillId="0" borderId="12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17" fillId="0" borderId="12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/>
    </xf>
    <xf numFmtId="3" fontId="10" fillId="0" borderId="1" xfId="1" applyNumberFormat="1" applyFont="1" applyFill="1" applyBorder="1" applyAlignment="1">
      <alignment horizontal="right" vertical="center"/>
    </xf>
    <xf numFmtId="9" fontId="6" fillId="0" borderId="0" xfId="13" applyFont="1" applyAlignment="1"/>
    <xf numFmtId="180" fontId="6" fillId="0" borderId="0" xfId="13" applyNumberFormat="1" applyFont="1" applyAlignment="1"/>
    <xf numFmtId="38" fontId="6" fillId="0" borderId="0" xfId="12" applyFont="1" applyAlignment="1"/>
    <xf numFmtId="0" fontId="9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7" fillId="0" borderId="0" xfId="1" applyNumberFormat="1" applyFont="1" applyAlignment="1">
      <alignment vertical="center"/>
    </xf>
    <xf numFmtId="3" fontId="2" fillId="2" borderId="1" xfId="1" applyNumberFormat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0" borderId="7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4" xfId="1" applyNumberFormat="1" applyFont="1" applyBorder="1" applyAlignment="1">
      <alignment horizontal="right" vertical="center"/>
    </xf>
    <xf numFmtId="3" fontId="2" fillId="2" borderId="2" xfId="1" applyNumberFormat="1" applyFont="1" applyFill="1" applyBorder="1" applyAlignment="1">
      <alignment horizontal="center" vertical="center"/>
    </xf>
    <xf numFmtId="3" fontId="2" fillId="0" borderId="1" xfId="1" applyNumberFormat="1" applyFont="1" applyBorder="1" applyAlignment="1">
      <alignment horizontal="left" vertical="center" wrapText="1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vertical="center"/>
    </xf>
    <xf numFmtId="3" fontId="19" fillId="2" borderId="9" xfId="1" applyNumberFormat="1" applyFont="1" applyFill="1" applyBorder="1" applyAlignment="1">
      <alignment horizontal="center" vertical="center"/>
    </xf>
    <xf numFmtId="3" fontId="19" fillId="0" borderId="13" xfId="1" applyNumberFormat="1" applyFont="1" applyBorder="1" applyAlignment="1">
      <alignment vertical="center"/>
    </xf>
    <xf numFmtId="3" fontId="19" fillId="2" borderId="1" xfId="1" applyNumberFormat="1" applyFont="1" applyFill="1" applyBorder="1" applyAlignment="1">
      <alignment horizontal="center" vertical="center"/>
    </xf>
    <xf numFmtId="3" fontId="19" fillId="0" borderId="5" xfId="1" applyNumberFormat="1" applyFont="1" applyBorder="1" applyAlignment="1">
      <alignment vertical="center"/>
    </xf>
  </cellXfs>
  <cellStyles count="14">
    <cellStyle name="パーセント" xfId="13" builtinId="5"/>
    <cellStyle name="パーセント 2" xfId="2"/>
    <cellStyle name="パーセント 3 2" xfId="5"/>
    <cellStyle name="桁区切り" xfId="12" builtinId="6"/>
    <cellStyle name="桁区切り 2" xfId="6"/>
    <cellStyle name="桁区切り 3" xfId="4"/>
    <cellStyle name="桁区切り 3 2" xfId="11"/>
    <cellStyle name="桁区切り 4" xfId="7"/>
    <cellStyle name="標準" xfId="0" builtinId="0"/>
    <cellStyle name="標準 10 17" xfId="8"/>
    <cellStyle name="標準 2" xfId="1"/>
    <cellStyle name="標準 2 4" xfId="3"/>
    <cellStyle name="標準 6 2 2" xfId="9"/>
    <cellStyle name="標準_附属明細表PL・NW・WS　20060423修正版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SW2016SV1\mmi-doc\ps_&#12497;&#12502;&#12522;&#12483;&#12463;&#12475;&#12463;&#12479;&#12540;\&#20844;&#20250;&#35336;\02.&#20316;&#26989;\H29&#24180;&#20316;&#26989;\&#21315;&#33865;&#30476;&#24066;&#30010;&#26449;&#32207;&#21512;&#20107;&#21209;&#32068;&#21512;_MMI&#20803;&#35531;\2_&#21463;&#38936;&#36039;&#26009;\290825_&#24517;&#29992;&#36039;&#26009;\01%20&#27770;&#31639;&#32113;&#35336;\02%20&#24179;&#25104;28&#24180;&#24230;\H28&#24180;&#24230;&#26222;&#36890;&#20250;&#3533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yksk\Desktop\H31\&#23433;&#25151;&#32068;&#21512;\&#38468;&#23646;&#26126;&#32048;\&#36001;&#28304;&#24773;&#22577;&#12398;&#26126;&#32048;\&#12304;&#25552;&#20986;&#12305;(&#38750;&#36039;&#37329;&#21462;&#24341;&#20837;&#21147;&#24460;)&#12288;&#36001;&#28304;&#24773;&#22577;&#12398;&#26126;&#32048;_19103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SW2016SV1\mmi-doc\Users\myksk\Desktop\H31\&#23433;&#25151;&#32068;&#21512;\&#38468;&#23646;&#26126;&#32048;\&#36001;&#28304;&#24773;&#22577;&#12398;&#26126;&#32048;\&#12304;&#25552;&#20986;&#12305;(&#38750;&#36039;&#37329;&#21462;&#24341;&#20837;&#21147;&#24460;)&#12288;&#36001;&#28304;&#24773;&#22577;&#12398;&#26126;&#32048;_19103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7"/>
      <sheetName val="08"/>
      <sheetName val="09"/>
      <sheetName val="10"/>
      <sheetName val="11"/>
      <sheetName val="12_1"/>
      <sheetName val="12_2"/>
      <sheetName val="13"/>
      <sheetName val="14"/>
      <sheetName val="15"/>
      <sheetName val="16"/>
      <sheetName val="19"/>
      <sheetName val="20"/>
      <sheetName val="21"/>
      <sheetName val="22"/>
      <sheetName val="23"/>
      <sheetName val="27"/>
      <sheetName val="29"/>
      <sheetName val="30"/>
      <sheetName val="32"/>
      <sheetName val="33"/>
      <sheetName val="34"/>
      <sheetName val="36"/>
      <sheetName val="37"/>
      <sheetName val="41"/>
      <sheetName val="42"/>
      <sheetName val="43"/>
      <sheetName val="44"/>
      <sheetName val="47"/>
      <sheetName val="48"/>
      <sheetName val="51"/>
      <sheetName val="52"/>
      <sheetName val="53"/>
      <sheetName val="56"/>
      <sheetName val="57"/>
      <sheetName val="60"/>
      <sheetName val="63"/>
      <sheetName val="64"/>
      <sheetName val="71"/>
      <sheetName val="72"/>
      <sheetName val="73"/>
      <sheetName val="74"/>
      <sheetName val="75"/>
      <sheetName val="76"/>
      <sheetName val="77"/>
      <sheetName val="78"/>
      <sheetName val="79_1"/>
      <sheetName val="79_2"/>
      <sheetName val="80"/>
      <sheetName val="81"/>
      <sheetName val="82"/>
      <sheetName val="83"/>
      <sheetName val="84"/>
      <sheetName val="85"/>
      <sheetName val="86_1"/>
      <sheetName val="86_2"/>
      <sheetName val="87"/>
      <sheetName val="89"/>
      <sheetName val="90"/>
      <sheetName val="93"/>
      <sheetName val="94"/>
      <sheetName val="95"/>
      <sheetName val="96"/>
      <sheetName val="97"/>
      <sheetName val="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5"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</row>
        <row r="16"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7"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</row>
        <row r="18"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</row>
        <row r="19"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</row>
        <row r="21"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</row>
        <row r="22"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</row>
        <row r="23"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</row>
        <row r="24"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</row>
        <row r="26"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</row>
        <row r="28"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29"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</row>
        <row r="30"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1"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</row>
        <row r="32"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3"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</row>
        <row r="34"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  <row r="35"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</row>
        <row r="36"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</row>
        <row r="37"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</row>
        <row r="38"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</row>
        <row r="39"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</row>
        <row r="40"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</row>
        <row r="41"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</row>
        <row r="42"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</row>
        <row r="43"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</row>
        <row r="44"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</row>
        <row r="45"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源情報明細 (2)"/>
      <sheetName val="計算シート"/>
      <sheetName val="純資産変動計算書(NW)"/>
      <sheetName val="資金収支計算書(CF)"/>
      <sheetName val="行政コスト計算書(PL)"/>
      <sheetName val="13"/>
    </sheetNames>
    <sheetDataSet>
      <sheetData sheetId="0"/>
      <sheetData sheetId="1"/>
      <sheetData sheetId="2"/>
      <sheetData sheetId="3"/>
      <sheetData sheetId="4"/>
      <sheetData sheetId="5">
        <row r="24">
          <cell r="U24">
            <v>424116</v>
          </cell>
          <cell r="Z24">
            <v>0</v>
          </cell>
          <cell r="AG24">
            <v>273200</v>
          </cell>
        </row>
        <row r="45">
          <cell r="Y45">
            <v>0</v>
          </cell>
          <cell r="Z45">
            <v>0</v>
          </cell>
          <cell r="AG45">
            <v>0</v>
          </cell>
        </row>
        <row r="46">
          <cell r="Y46">
            <v>0</v>
          </cell>
          <cell r="Z46">
            <v>0</v>
          </cell>
          <cell r="AG46">
            <v>0</v>
          </cell>
        </row>
        <row r="47">
          <cell r="Y47">
            <v>0</v>
          </cell>
          <cell r="Z47">
            <v>0</v>
          </cell>
          <cell r="AG47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源情報明細 (2)"/>
      <sheetName val="計算シート"/>
      <sheetName val="純資産変動計算書(NW)"/>
      <sheetName val="資金収支計算書(CF)"/>
      <sheetName val="行政コスト計算書(PL)"/>
      <sheetName val="13"/>
    </sheetNames>
    <sheetDataSet>
      <sheetData sheetId="0" refreshError="1"/>
      <sheetData sheetId="1" refreshError="1"/>
      <sheetData sheetId="2"/>
      <sheetData sheetId="3"/>
      <sheetData sheetId="4" refreshError="1"/>
      <sheetData sheetId="5">
        <row r="24">
          <cell r="U24">
            <v>424116</v>
          </cell>
          <cell r="Z24">
            <v>0</v>
          </cell>
          <cell r="AG24">
            <v>273200</v>
          </cell>
        </row>
        <row r="45">
          <cell r="Y45">
            <v>0</v>
          </cell>
          <cell r="Z45">
            <v>0</v>
          </cell>
          <cell r="AG45">
            <v>0</v>
          </cell>
        </row>
        <row r="46">
          <cell r="Y46">
            <v>0</v>
          </cell>
          <cell r="Z46">
            <v>0</v>
          </cell>
          <cell r="AG46">
            <v>0</v>
          </cell>
        </row>
        <row r="47">
          <cell r="Y47">
            <v>0</v>
          </cell>
          <cell r="Z47">
            <v>0</v>
          </cell>
          <cell r="AG47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workbookViewId="0">
      <selection sqref="A1:E1"/>
    </sheetView>
  </sheetViews>
  <sheetFormatPr defaultColWidth="8.875" defaultRowHeight="11.25"/>
  <cols>
    <col min="1" max="1" width="26.375" style="1" bestFit="1" customWidth="1"/>
    <col min="2" max="8" width="15.875" style="1" customWidth="1"/>
    <col min="9" max="16384" width="8.875" style="1"/>
  </cols>
  <sheetData>
    <row r="1" spans="1:19" s="12" customFormat="1" ht="18.75" customHeight="1">
      <c r="A1" s="117" t="s">
        <v>29</v>
      </c>
      <c r="B1" s="117"/>
      <c r="C1" s="117"/>
      <c r="D1" s="117"/>
      <c r="E1" s="117"/>
    </row>
    <row r="2" spans="1:19" s="12" customFormat="1" ht="24.75" customHeight="1">
      <c r="A2" s="119" t="s">
        <v>28</v>
      </c>
      <c r="B2" s="119"/>
      <c r="C2" s="119"/>
      <c r="D2" s="119"/>
      <c r="E2" s="119"/>
      <c r="F2" s="119"/>
      <c r="G2" s="119"/>
      <c r="H2" s="119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s="10" customFormat="1" ht="19.5" customHeight="1">
      <c r="A3" s="118" t="s">
        <v>27</v>
      </c>
      <c r="B3" s="118"/>
      <c r="C3" s="118"/>
      <c r="D3" s="118"/>
      <c r="E3" s="118"/>
      <c r="F3" s="118"/>
      <c r="G3" s="118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9" s="10" customFormat="1" ht="17.25" customHeight="1">
      <c r="A4" s="120" t="s">
        <v>26</v>
      </c>
      <c r="B4" s="120"/>
      <c r="C4" s="120"/>
      <c r="D4" s="120"/>
      <c r="E4" s="120"/>
      <c r="F4" s="120"/>
      <c r="G4" s="120"/>
      <c r="H4" s="120"/>
    </row>
    <row r="5" spans="1:19" s="10" customFormat="1" ht="16.5" customHeight="1">
      <c r="A5" s="120" t="s">
        <v>25</v>
      </c>
      <c r="B5" s="120"/>
      <c r="C5" s="120"/>
      <c r="D5" s="120"/>
      <c r="E5" s="120"/>
      <c r="F5" s="120"/>
      <c r="G5" s="120"/>
      <c r="H5" s="120"/>
    </row>
    <row r="6" spans="1:19" s="9" customFormat="1" ht="20.25" customHeight="1">
      <c r="A6" s="9" t="s">
        <v>24</v>
      </c>
    </row>
    <row r="7" spans="1:19" ht="13.5">
      <c r="A7" s="8"/>
      <c r="B7" s="8"/>
      <c r="C7" s="8"/>
      <c r="D7" s="8"/>
      <c r="E7" s="8"/>
      <c r="F7" s="8"/>
      <c r="G7" s="8"/>
      <c r="H7" s="7" t="s">
        <v>23</v>
      </c>
    </row>
    <row r="8" spans="1:19" ht="33.75">
      <c r="A8" s="6" t="s">
        <v>22</v>
      </c>
      <c r="B8" s="5" t="s">
        <v>21</v>
      </c>
      <c r="C8" s="5" t="s">
        <v>20</v>
      </c>
      <c r="D8" s="5" t="s">
        <v>19</v>
      </c>
      <c r="E8" s="5" t="s">
        <v>18</v>
      </c>
      <c r="F8" s="5" t="s">
        <v>17</v>
      </c>
      <c r="G8" s="5" t="s">
        <v>16</v>
      </c>
      <c r="H8" s="5" t="s">
        <v>15</v>
      </c>
    </row>
    <row r="9" spans="1:19">
      <c r="A9" s="4" t="s">
        <v>14</v>
      </c>
      <c r="B9" s="2">
        <v>133090270827</v>
      </c>
      <c r="C9" s="2">
        <v>4904204497</v>
      </c>
      <c r="D9" s="2">
        <v>931979780</v>
      </c>
      <c r="E9" s="2">
        <v>137062495544</v>
      </c>
      <c r="F9" s="2">
        <v>51049937483</v>
      </c>
      <c r="G9" s="2">
        <v>1755129059</v>
      </c>
      <c r="H9" s="2">
        <v>86012558061</v>
      </c>
    </row>
    <row r="10" spans="1:19">
      <c r="A10" s="4" t="s">
        <v>13</v>
      </c>
      <c r="B10" s="2">
        <v>55527840208</v>
      </c>
      <c r="C10" s="2">
        <v>55635990</v>
      </c>
      <c r="D10" s="2">
        <v>13309440</v>
      </c>
      <c r="E10" s="2">
        <v>55570166758</v>
      </c>
      <c r="F10" s="2" t="s">
        <v>2</v>
      </c>
      <c r="G10" s="2" t="s">
        <v>2</v>
      </c>
      <c r="H10" s="2">
        <v>55570166758</v>
      </c>
    </row>
    <row r="11" spans="1:19">
      <c r="A11" s="4" t="s">
        <v>12</v>
      </c>
      <c r="B11" s="2" t="s">
        <v>2</v>
      </c>
      <c r="C11" s="2" t="s">
        <v>2</v>
      </c>
      <c r="D11" s="2" t="s">
        <v>2</v>
      </c>
      <c r="E11" s="2" t="s">
        <v>2</v>
      </c>
      <c r="F11" s="2" t="s">
        <v>2</v>
      </c>
      <c r="G11" s="2" t="s">
        <v>2</v>
      </c>
      <c r="H11" s="2" t="s">
        <v>2</v>
      </c>
    </row>
    <row r="12" spans="1:19">
      <c r="A12" s="4" t="s">
        <v>6</v>
      </c>
      <c r="B12" s="2">
        <v>65561728300</v>
      </c>
      <c r="C12" s="2">
        <v>2466520862</v>
      </c>
      <c r="D12" s="2">
        <v>563060300</v>
      </c>
      <c r="E12" s="2">
        <v>67465188862</v>
      </c>
      <c r="F12" s="2">
        <v>42394325597</v>
      </c>
      <c r="G12" s="2">
        <v>1488427683</v>
      </c>
      <c r="H12" s="2">
        <v>25070863265</v>
      </c>
    </row>
    <row r="13" spans="1:19">
      <c r="A13" s="4" t="s">
        <v>5</v>
      </c>
      <c r="B13" s="2">
        <v>11597674579</v>
      </c>
      <c r="C13" s="2">
        <v>54661945</v>
      </c>
      <c r="D13" s="2" t="s">
        <v>2</v>
      </c>
      <c r="E13" s="2">
        <v>11652336524</v>
      </c>
      <c r="F13" s="2">
        <v>8655611886</v>
      </c>
      <c r="G13" s="2">
        <v>266701376</v>
      </c>
      <c r="H13" s="2">
        <v>2996724638</v>
      </c>
    </row>
    <row r="14" spans="1:19">
      <c r="A14" s="4" t="s">
        <v>11</v>
      </c>
      <c r="B14" s="2" t="s">
        <v>2</v>
      </c>
      <c r="C14" s="2" t="s">
        <v>2</v>
      </c>
      <c r="D14" s="2" t="s">
        <v>2</v>
      </c>
      <c r="E14" s="2" t="s">
        <v>2</v>
      </c>
      <c r="F14" s="2" t="s">
        <v>2</v>
      </c>
      <c r="G14" s="2" t="s">
        <v>2</v>
      </c>
      <c r="H14" s="2" t="s">
        <v>2</v>
      </c>
    </row>
    <row r="15" spans="1:19">
      <c r="A15" s="4" t="s">
        <v>10</v>
      </c>
      <c r="B15" s="2" t="s">
        <v>2</v>
      </c>
      <c r="C15" s="2" t="s">
        <v>2</v>
      </c>
      <c r="D15" s="2" t="s">
        <v>2</v>
      </c>
      <c r="E15" s="2" t="s">
        <v>2</v>
      </c>
      <c r="F15" s="2" t="s">
        <v>2</v>
      </c>
      <c r="G15" s="2" t="s">
        <v>2</v>
      </c>
      <c r="H15" s="2" t="s">
        <v>2</v>
      </c>
    </row>
    <row r="16" spans="1:19">
      <c r="A16" s="4" t="s">
        <v>9</v>
      </c>
      <c r="B16" s="2" t="s">
        <v>2</v>
      </c>
      <c r="C16" s="2" t="s">
        <v>2</v>
      </c>
      <c r="D16" s="2" t="s">
        <v>2</v>
      </c>
      <c r="E16" s="2" t="s">
        <v>2</v>
      </c>
      <c r="F16" s="2" t="s">
        <v>2</v>
      </c>
      <c r="G16" s="2" t="s">
        <v>2</v>
      </c>
      <c r="H16" s="2" t="s">
        <v>2</v>
      </c>
    </row>
    <row r="17" spans="1:8">
      <c r="A17" s="4" t="s">
        <v>4</v>
      </c>
      <c r="B17" s="2" t="s">
        <v>2</v>
      </c>
      <c r="C17" s="2" t="s">
        <v>2</v>
      </c>
      <c r="D17" s="2" t="s">
        <v>2</v>
      </c>
      <c r="E17" s="2" t="s">
        <v>2</v>
      </c>
      <c r="F17" s="2" t="s">
        <v>2</v>
      </c>
      <c r="G17" s="2" t="s">
        <v>2</v>
      </c>
      <c r="H17" s="2" t="s">
        <v>2</v>
      </c>
    </row>
    <row r="18" spans="1:8">
      <c r="A18" s="4" t="s">
        <v>3</v>
      </c>
      <c r="B18" s="2">
        <v>403027740</v>
      </c>
      <c r="C18" s="2">
        <v>2327385700</v>
      </c>
      <c r="D18" s="2">
        <v>355610040</v>
      </c>
      <c r="E18" s="2">
        <v>2374803400</v>
      </c>
      <c r="F18" s="2" t="s">
        <v>2</v>
      </c>
      <c r="G18" s="2" t="s">
        <v>2</v>
      </c>
      <c r="H18" s="2">
        <v>2374803400</v>
      </c>
    </row>
    <row r="19" spans="1:8">
      <c r="A19" s="4" t="s">
        <v>8</v>
      </c>
      <c r="B19" s="2">
        <v>208165278949</v>
      </c>
      <c r="C19" s="2">
        <v>1200241834</v>
      </c>
      <c r="D19" s="2">
        <v>8470740</v>
      </c>
      <c r="E19" s="2">
        <v>209357050043</v>
      </c>
      <c r="F19" s="2">
        <v>85949149526</v>
      </c>
      <c r="G19" s="2">
        <v>2848265740</v>
      </c>
      <c r="H19" s="2">
        <v>123407900517</v>
      </c>
    </row>
    <row r="20" spans="1:8">
      <c r="A20" s="4" t="s">
        <v>7</v>
      </c>
      <c r="B20" s="2">
        <v>53475716654</v>
      </c>
      <c r="C20" s="2">
        <v>345040824</v>
      </c>
      <c r="D20" s="2">
        <v>4995840</v>
      </c>
      <c r="E20" s="2">
        <v>53815761638</v>
      </c>
      <c r="F20" s="2" t="s">
        <v>2</v>
      </c>
      <c r="G20" s="2" t="s">
        <v>2</v>
      </c>
      <c r="H20" s="2">
        <v>53815761638</v>
      </c>
    </row>
    <row r="21" spans="1:8">
      <c r="A21" s="4" t="s">
        <v>6</v>
      </c>
      <c r="B21" s="2">
        <v>450316550</v>
      </c>
      <c r="C21" s="2" t="s">
        <v>2</v>
      </c>
      <c r="D21" s="2" t="s">
        <v>2</v>
      </c>
      <c r="E21" s="2">
        <v>450316550</v>
      </c>
      <c r="F21" s="2">
        <v>248775989</v>
      </c>
      <c r="G21" s="2">
        <v>17494978</v>
      </c>
      <c r="H21" s="2">
        <v>201540561</v>
      </c>
    </row>
    <row r="22" spans="1:8">
      <c r="A22" s="4" t="s">
        <v>5</v>
      </c>
      <c r="B22" s="2">
        <v>154239245745</v>
      </c>
      <c r="C22" s="2">
        <v>778986375</v>
      </c>
      <c r="D22" s="2" t="s">
        <v>2</v>
      </c>
      <c r="E22" s="2">
        <v>155018232120</v>
      </c>
      <c r="F22" s="2">
        <v>85700373537</v>
      </c>
      <c r="G22" s="2">
        <v>2830770762</v>
      </c>
      <c r="H22" s="2">
        <v>69317858583</v>
      </c>
    </row>
    <row r="23" spans="1:8">
      <c r="A23" s="4" t="s">
        <v>4</v>
      </c>
      <c r="B23" s="2" t="s">
        <v>2</v>
      </c>
      <c r="C23" s="2" t="s">
        <v>2</v>
      </c>
      <c r="D23" s="2" t="s">
        <v>2</v>
      </c>
      <c r="E23" s="2" t="s">
        <v>2</v>
      </c>
      <c r="F23" s="2" t="s">
        <v>2</v>
      </c>
      <c r="G23" s="2" t="s">
        <v>2</v>
      </c>
      <c r="H23" s="2" t="s">
        <v>2</v>
      </c>
    </row>
    <row r="24" spans="1:8">
      <c r="A24" s="4" t="s">
        <v>3</v>
      </c>
      <c r="B24" s="2" t="s">
        <v>2</v>
      </c>
      <c r="C24" s="2">
        <v>76214635</v>
      </c>
      <c r="D24" s="2">
        <v>3474900</v>
      </c>
      <c r="E24" s="2">
        <v>72739735</v>
      </c>
      <c r="F24" s="2" t="s">
        <v>2</v>
      </c>
      <c r="G24" s="2" t="s">
        <v>2</v>
      </c>
      <c r="H24" s="2">
        <v>72739735</v>
      </c>
    </row>
    <row r="25" spans="1:8">
      <c r="A25" s="4" t="s">
        <v>1</v>
      </c>
      <c r="B25" s="2">
        <v>3748736576</v>
      </c>
      <c r="C25" s="2">
        <v>148258000</v>
      </c>
      <c r="D25" s="2" t="s">
        <v>2</v>
      </c>
      <c r="E25" s="2">
        <v>3896994576</v>
      </c>
      <c r="F25" s="2">
        <v>1901915723</v>
      </c>
      <c r="G25" s="2">
        <v>179482666</v>
      </c>
      <c r="H25" s="2">
        <v>1995078853</v>
      </c>
    </row>
    <row r="26" spans="1:8">
      <c r="A26" s="3" t="s">
        <v>0</v>
      </c>
      <c r="B26" s="2">
        <v>345004286352</v>
      </c>
      <c r="C26" s="2">
        <v>6252704331</v>
      </c>
      <c r="D26" s="2">
        <v>940450520</v>
      </c>
      <c r="E26" s="2">
        <v>350316540163</v>
      </c>
      <c r="F26" s="2">
        <v>138901002732</v>
      </c>
      <c r="G26" s="2">
        <v>4782877465</v>
      </c>
      <c r="H26" s="2">
        <v>211415537431</v>
      </c>
    </row>
  </sheetData>
  <mergeCells count="5">
    <mergeCell ref="A1:E1"/>
    <mergeCell ref="A3:G3"/>
    <mergeCell ref="A2:H2"/>
    <mergeCell ref="A4:H4"/>
    <mergeCell ref="A5:H5"/>
  </mergeCells>
  <phoneticPr fontId="3"/>
  <pageMargins left="0.78740157480314965" right="0.39370078740157483" top="1.1811023622047245" bottom="0.39370078740157483" header="0.19685039370078741" footer="0.19685039370078741"/>
  <pageSetup paperSize="9"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workbookViewId="0">
      <selection sqref="A1:E1"/>
    </sheetView>
  </sheetViews>
  <sheetFormatPr defaultColWidth="8.875" defaultRowHeight="11.25"/>
  <cols>
    <col min="1" max="1" width="22.875" style="1" customWidth="1"/>
    <col min="2" max="10" width="12.875" style="1" customWidth="1"/>
    <col min="11" max="16384" width="8.875" style="1"/>
  </cols>
  <sheetData>
    <row r="1" spans="1:10" ht="17.25">
      <c r="A1" s="9" t="s">
        <v>165</v>
      </c>
    </row>
    <row r="2" spans="1:10" ht="13.5">
      <c r="J2" s="7" t="s">
        <v>63</v>
      </c>
    </row>
    <row r="3" spans="1:10" ht="22.5" customHeight="1">
      <c r="A3" s="57" t="s">
        <v>144</v>
      </c>
      <c r="B3" s="26" t="s">
        <v>164</v>
      </c>
      <c r="C3" s="25" t="s">
        <v>163</v>
      </c>
      <c r="D3" s="25" t="s">
        <v>162</v>
      </c>
      <c r="E3" s="25" t="s">
        <v>161</v>
      </c>
      <c r="F3" s="25" t="s">
        <v>160</v>
      </c>
      <c r="G3" s="25" t="s">
        <v>159</v>
      </c>
      <c r="H3" s="25" t="s">
        <v>158</v>
      </c>
      <c r="I3" s="25" t="s">
        <v>157</v>
      </c>
      <c r="J3" s="26" t="s">
        <v>156</v>
      </c>
    </row>
    <row r="4" spans="1:10" ht="18" customHeight="1">
      <c r="A4" s="64">
        <v>35087715462</v>
      </c>
      <c r="B4" s="2">
        <v>3351000123</v>
      </c>
      <c r="C4" s="2">
        <v>3372857045</v>
      </c>
      <c r="D4" s="2">
        <v>3339385629</v>
      </c>
      <c r="E4" s="2">
        <v>3134116699</v>
      </c>
      <c r="F4" s="2">
        <v>2787321894</v>
      </c>
      <c r="G4" s="2">
        <v>10692818592</v>
      </c>
      <c r="H4" s="2">
        <v>6203737916</v>
      </c>
      <c r="I4" s="2">
        <v>2206477564</v>
      </c>
      <c r="J4" s="2">
        <v>0</v>
      </c>
    </row>
  </sheetData>
  <phoneticPr fontId="3"/>
  <pageMargins left="0.39370078740157483" right="0.39370078740157483" top="1.1811023622047245" bottom="0.39370078740157483" header="0.19685039370078741" footer="0.19685039370078741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sqref="A1:E1"/>
    </sheetView>
  </sheetViews>
  <sheetFormatPr defaultColWidth="8.875" defaultRowHeight="11.25"/>
  <cols>
    <col min="1" max="1" width="22.875" style="1" customWidth="1"/>
    <col min="2" max="2" width="112.875" style="1" customWidth="1"/>
    <col min="3" max="16384" width="8.875" style="1"/>
  </cols>
  <sheetData>
    <row r="1" spans="1:2" ht="17.25">
      <c r="A1" s="9" t="s">
        <v>169</v>
      </c>
    </row>
    <row r="2" spans="1:2" ht="13.5">
      <c r="B2" s="7" t="s">
        <v>63</v>
      </c>
    </row>
    <row r="3" spans="1:2" ht="22.5" customHeight="1">
      <c r="A3" s="66" t="s">
        <v>168</v>
      </c>
      <c r="B3" s="26" t="s">
        <v>167</v>
      </c>
    </row>
    <row r="4" spans="1:2" ht="18" customHeight="1">
      <c r="A4" s="65" t="s">
        <v>166</v>
      </c>
      <c r="B4" s="2"/>
    </row>
  </sheetData>
  <phoneticPr fontId="3"/>
  <pageMargins left="0.39370078740157483" right="0.39370078740157483" top="1.1811023622047245" bottom="0.39370078740157483" header="0.19685039370078741" footer="0.19685039370078741"/>
  <pageSetup paperSize="9" scale="9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sqref="A1:E1"/>
    </sheetView>
  </sheetViews>
  <sheetFormatPr defaultColWidth="8.875" defaultRowHeight="11.25"/>
  <cols>
    <col min="1" max="1" width="18.875" style="1" customWidth="1"/>
    <col min="2" max="6" width="20.875" style="1" customWidth="1"/>
    <col min="7" max="7" width="10.25" style="1" customWidth="1"/>
    <col min="8" max="9" width="8.875" style="1"/>
    <col min="10" max="10" width="10.125" style="1" bestFit="1" customWidth="1"/>
    <col min="11" max="16384" width="8.875" style="1"/>
  </cols>
  <sheetData>
    <row r="1" spans="1:6" ht="17.25">
      <c r="A1" s="9" t="s">
        <v>180</v>
      </c>
    </row>
    <row r="2" spans="1:6" ht="13.5">
      <c r="F2" s="7" t="s">
        <v>63</v>
      </c>
    </row>
    <row r="3" spans="1:6" ht="22.5" customHeight="1">
      <c r="A3" s="122" t="s">
        <v>22</v>
      </c>
      <c r="B3" s="122" t="s">
        <v>179</v>
      </c>
      <c r="C3" s="122" t="s">
        <v>178</v>
      </c>
      <c r="D3" s="122" t="s">
        <v>177</v>
      </c>
      <c r="E3" s="122"/>
      <c r="F3" s="122" t="s">
        <v>176</v>
      </c>
    </row>
    <row r="4" spans="1:6" ht="22.5" customHeight="1">
      <c r="A4" s="122"/>
      <c r="B4" s="122"/>
      <c r="C4" s="122"/>
      <c r="D4" s="26" t="s">
        <v>175</v>
      </c>
      <c r="E4" s="26" t="s">
        <v>93</v>
      </c>
      <c r="F4" s="122"/>
    </row>
    <row r="5" spans="1:6" ht="18" customHeight="1">
      <c r="A5" s="15" t="s">
        <v>174</v>
      </c>
      <c r="B5" s="2">
        <v>114431370</v>
      </c>
      <c r="C5" s="2">
        <v>93545349</v>
      </c>
      <c r="D5" s="2">
        <v>94750828</v>
      </c>
      <c r="E5" s="2">
        <v>0</v>
      </c>
      <c r="F5" s="2">
        <f>+B5+C5-D5-E5</f>
        <v>113225891</v>
      </c>
    </row>
    <row r="6" spans="1:6" ht="18" customHeight="1">
      <c r="A6" s="18" t="s">
        <v>173</v>
      </c>
      <c r="B6" s="36">
        <v>6464877000</v>
      </c>
      <c r="C6" s="2"/>
      <c r="D6" s="2">
        <v>0</v>
      </c>
      <c r="E6" s="2">
        <v>81664000</v>
      </c>
      <c r="F6" s="2">
        <f>+B6+C6-D6-E6</f>
        <v>6383213000</v>
      </c>
    </row>
    <row r="7" spans="1:6" ht="18" customHeight="1">
      <c r="A7" s="18" t="s">
        <v>172</v>
      </c>
      <c r="B7" s="36">
        <v>1270991000</v>
      </c>
      <c r="C7" s="2">
        <v>0</v>
      </c>
      <c r="D7" s="2">
        <v>0</v>
      </c>
      <c r="E7" s="2">
        <v>159532000</v>
      </c>
      <c r="F7" s="2">
        <f t="shared" ref="F7:F10" si="0">+B7+C7-D7-E7</f>
        <v>1111459000</v>
      </c>
    </row>
    <row r="8" spans="1:6" ht="18" customHeight="1">
      <c r="A8" s="18" t="s">
        <v>171</v>
      </c>
      <c r="B8" s="45">
        <v>5000000</v>
      </c>
      <c r="C8" s="2">
        <v>0</v>
      </c>
      <c r="D8" s="2">
        <v>0</v>
      </c>
      <c r="E8" s="2"/>
      <c r="F8" s="2">
        <f t="shared" si="0"/>
        <v>5000000</v>
      </c>
    </row>
    <row r="9" spans="1:6" ht="18" customHeight="1">
      <c r="A9" s="18" t="s">
        <v>170</v>
      </c>
      <c r="B9" s="36">
        <v>645154021</v>
      </c>
      <c r="C9" s="2">
        <v>632876052</v>
      </c>
      <c r="D9" s="36">
        <v>645154021</v>
      </c>
      <c r="E9" s="2"/>
      <c r="F9" s="2">
        <f t="shared" si="0"/>
        <v>632876052</v>
      </c>
    </row>
    <row r="10" spans="1:6" ht="18" customHeight="1">
      <c r="A10" s="3" t="s">
        <v>30</v>
      </c>
      <c r="B10" s="36">
        <v>8500453391</v>
      </c>
      <c r="C10" s="36">
        <f>+SUM(C5:C9)</f>
        <v>726421401</v>
      </c>
      <c r="D10" s="36">
        <f>+SUM(D5:D9)</f>
        <v>739904849</v>
      </c>
      <c r="E10" s="36">
        <f>+SUM(E5:E9)</f>
        <v>241196000</v>
      </c>
      <c r="F10" s="45">
        <f t="shared" si="0"/>
        <v>8245773943</v>
      </c>
    </row>
  </sheetData>
  <mergeCells count="5">
    <mergeCell ref="A3:A4"/>
    <mergeCell ref="B3:B4"/>
    <mergeCell ref="C3:C4"/>
    <mergeCell ref="F3:F4"/>
    <mergeCell ref="D3:E3"/>
  </mergeCells>
  <phoneticPr fontId="3"/>
  <pageMargins left="0.39370078740157483" right="0.39370078740157483" top="1.1811023622047245" bottom="0.39370078740157483" header="0.19685039370078741" footer="0.19685039370078741"/>
  <pageSetup paperSize="9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4" workbookViewId="0">
      <selection sqref="A1:E1"/>
    </sheetView>
  </sheetViews>
  <sheetFormatPr defaultColWidth="8.875" defaultRowHeight="11.25"/>
  <cols>
    <col min="1" max="1" width="25.875" style="1" customWidth="1"/>
    <col min="2" max="2" width="26.125" style="1" customWidth="1"/>
    <col min="3" max="3" width="22.625" style="1" customWidth="1"/>
    <col min="4" max="4" width="18" style="1" customWidth="1"/>
    <col min="5" max="5" width="24.625" style="1" customWidth="1"/>
    <col min="6" max="16384" width="8.875" style="1"/>
  </cols>
  <sheetData>
    <row r="1" spans="1:8" ht="17.25">
      <c r="A1" s="9" t="s">
        <v>190</v>
      </c>
    </row>
    <row r="2" spans="1:8" ht="17.25">
      <c r="A2" s="9" t="s">
        <v>189</v>
      </c>
    </row>
    <row r="3" spans="1:8" ht="13.5">
      <c r="E3" s="7" t="s">
        <v>63</v>
      </c>
    </row>
    <row r="4" spans="1:8" ht="22.5" customHeight="1">
      <c r="A4" s="26" t="s">
        <v>22</v>
      </c>
      <c r="B4" s="26" t="s">
        <v>188</v>
      </c>
      <c r="C4" s="26" t="s">
        <v>187</v>
      </c>
      <c r="D4" s="26" t="s">
        <v>186</v>
      </c>
      <c r="E4" s="26" t="s">
        <v>185</v>
      </c>
    </row>
    <row r="5" spans="1:8" ht="18" customHeight="1">
      <c r="A5" s="128" t="s">
        <v>184</v>
      </c>
      <c r="B5" s="107" t="s">
        <v>248</v>
      </c>
      <c r="C5" s="107" t="s">
        <v>183</v>
      </c>
      <c r="D5" s="112">
        <v>127760043</v>
      </c>
      <c r="E5" s="107"/>
      <c r="F5" s="108"/>
      <c r="G5" s="108"/>
      <c r="H5" s="108"/>
    </row>
    <row r="6" spans="1:8" ht="18" customHeight="1">
      <c r="A6" s="128"/>
      <c r="B6" s="107" t="s">
        <v>249</v>
      </c>
      <c r="C6" s="107"/>
      <c r="D6" s="112">
        <v>330031000</v>
      </c>
      <c r="E6" s="107"/>
      <c r="F6" s="108"/>
      <c r="G6" s="108"/>
      <c r="H6" s="108"/>
    </row>
    <row r="7" spans="1:8" ht="18" customHeight="1">
      <c r="A7" s="129"/>
      <c r="B7" s="110" t="s">
        <v>181</v>
      </c>
      <c r="C7" s="109"/>
      <c r="D7" s="112">
        <f>+D5+D6</f>
        <v>457791043</v>
      </c>
      <c r="E7" s="109"/>
      <c r="F7" s="108"/>
      <c r="G7" s="108"/>
      <c r="H7" s="108"/>
    </row>
    <row r="8" spans="1:8" ht="18" customHeight="1">
      <c r="A8" s="130" t="s">
        <v>182</v>
      </c>
      <c r="B8" s="107" t="s">
        <v>250</v>
      </c>
      <c r="C8" s="107"/>
      <c r="D8" s="112">
        <v>16052100000</v>
      </c>
      <c r="E8" s="107" t="s">
        <v>255</v>
      </c>
      <c r="F8" s="108"/>
      <c r="G8" s="108"/>
      <c r="H8" s="108"/>
    </row>
    <row r="9" spans="1:8" ht="18" customHeight="1">
      <c r="A9" s="130"/>
      <c r="B9" s="107" t="s">
        <v>251</v>
      </c>
      <c r="C9" s="107" t="s">
        <v>253</v>
      </c>
      <c r="D9" s="112">
        <v>1350753727</v>
      </c>
      <c r="E9" s="107"/>
      <c r="F9" s="108"/>
      <c r="G9" s="108"/>
      <c r="H9" s="108"/>
    </row>
    <row r="10" spans="1:8" ht="18" customHeight="1">
      <c r="A10" s="130"/>
      <c r="B10" s="107" t="s">
        <v>252</v>
      </c>
      <c r="C10" s="107" t="s">
        <v>254</v>
      </c>
      <c r="D10" s="112">
        <v>1117737000</v>
      </c>
      <c r="E10" s="107" t="s">
        <v>256</v>
      </c>
      <c r="F10" s="108"/>
      <c r="G10" s="108"/>
      <c r="H10" s="108"/>
    </row>
    <row r="11" spans="1:8" ht="18" customHeight="1">
      <c r="A11" s="130"/>
      <c r="B11" s="107" t="s">
        <v>249</v>
      </c>
      <c r="C11" s="110"/>
      <c r="D11" s="113">
        <v>2191592857</v>
      </c>
      <c r="E11" s="110"/>
      <c r="F11" s="108"/>
      <c r="G11" s="108"/>
      <c r="H11" s="108"/>
    </row>
    <row r="12" spans="1:8" ht="18" customHeight="1">
      <c r="A12" s="129"/>
      <c r="B12" s="110" t="s">
        <v>181</v>
      </c>
      <c r="C12" s="109"/>
      <c r="D12" s="113">
        <f>+D8+D9+D10+D11</f>
        <v>20712183584</v>
      </c>
      <c r="E12" s="109"/>
      <c r="F12" s="108"/>
      <c r="G12" s="108"/>
      <c r="H12" s="108"/>
    </row>
    <row r="13" spans="1:8" ht="18" customHeight="1">
      <c r="A13" s="3" t="s">
        <v>30</v>
      </c>
      <c r="B13" s="67"/>
      <c r="C13" s="67"/>
      <c r="D13" s="14">
        <f>+D7+D12</f>
        <v>21169974627</v>
      </c>
      <c r="E13" s="111"/>
      <c r="F13" s="108"/>
      <c r="G13" s="108"/>
      <c r="H13" s="108"/>
    </row>
    <row r="14" spans="1:8">
      <c r="E14" s="108"/>
      <c r="F14" s="108"/>
      <c r="G14" s="108"/>
      <c r="H14" s="108"/>
    </row>
    <row r="15" spans="1:8">
      <c r="B15" s="108"/>
      <c r="C15" s="108"/>
      <c r="D15" s="108"/>
      <c r="E15" s="108"/>
    </row>
    <row r="16" spans="1:8">
      <c r="B16" s="108"/>
      <c r="C16" s="108"/>
      <c r="D16" s="108"/>
      <c r="E16" s="108"/>
    </row>
    <row r="17" spans="2:5">
      <c r="B17" s="108"/>
      <c r="C17" s="108"/>
      <c r="D17" s="108"/>
      <c r="E17" s="108"/>
    </row>
  </sheetData>
  <mergeCells count="2">
    <mergeCell ref="A5:A7"/>
    <mergeCell ref="A8:A12"/>
  </mergeCells>
  <phoneticPr fontId="3"/>
  <pageMargins left="0.59055118110236227" right="0.39370078740157483" top="1.1811023622047245" bottom="0.39370078740157483" header="0.19685039370078741" footer="0.19685039370078741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sqref="A1:E1"/>
    </sheetView>
  </sheetViews>
  <sheetFormatPr defaultColWidth="8.875" defaultRowHeight="11.25" outlineLevelCol="1"/>
  <cols>
    <col min="1" max="1" width="46" style="1" customWidth="1" outlineLevel="1"/>
    <col min="2" max="2" width="24.875" style="1" customWidth="1" outlineLevel="1"/>
    <col min="3" max="3" width="24.875" style="1" customWidth="1"/>
    <col min="4" max="4" width="13.5" style="1" bestFit="1" customWidth="1"/>
    <col min="5" max="5" width="24.875" style="1" customWidth="1"/>
    <col min="6" max="6" width="11" style="1" bestFit="1" customWidth="1"/>
    <col min="7" max="7" width="2" style="1" bestFit="1" customWidth="1"/>
    <col min="8" max="16384" width="8.875" style="1"/>
  </cols>
  <sheetData>
    <row r="1" spans="1:5" s="9" customFormat="1" ht="17.25">
      <c r="A1" s="9" t="s">
        <v>205</v>
      </c>
    </row>
    <row r="2" spans="1:5" s="9" customFormat="1" ht="17.25">
      <c r="A2" s="9" t="s">
        <v>204</v>
      </c>
    </row>
    <row r="3" spans="1:5" ht="13.5">
      <c r="E3" s="7" t="s">
        <v>63</v>
      </c>
    </row>
    <row r="4" spans="1:5" ht="22.5" customHeight="1">
      <c r="A4" s="26" t="s">
        <v>203</v>
      </c>
      <c r="B4" s="26" t="s">
        <v>22</v>
      </c>
      <c r="C4" s="122" t="s">
        <v>202</v>
      </c>
      <c r="D4" s="122"/>
      <c r="E4" s="26" t="s">
        <v>186</v>
      </c>
    </row>
    <row r="5" spans="1:5" ht="18" customHeight="1">
      <c r="A5" s="129" t="s">
        <v>201</v>
      </c>
      <c r="B5" s="129" t="s">
        <v>200</v>
      </c>
      <c r="C5" s="130" t="s">
        <v>199</v>
      </c>
      <c r="D5" s="132"/>
      <c r="E5" s="2">
        <v>22750467326</v>
      </c>
    </row>
    <row r="6" spans="1:5" ht="18" customHeight="1">
      <c r="A6" s="129"/>
      <c r="B6" s="129"/>
      <c r="C6" s="130" t="s">
        <v>198</v>
      </c>
      <c r="D6" s="132"/>
      <c r="E6" s="2">
        <v>3007463000</v>
      </c>
    </row>
    <row r="7" spans="1:5" ht="18" customHeight="1">
      <c r="A7" s="129"/>
      <c r="B7" s="129"/>
      <c r="C7" s="130" t="s">
        <v>197</v>
      </c>
      <c r="D7" s="132"/>
      <c r="E7" s="2">
        <v>351402000</v>
      </c>
    </row>
    <row r="8" spans="1:5" ht="18" customHeight="1">
      <c r="A8" s="129"/>
      <c r="B8" s="129"/>
      <c r="C8" s="130" t="s">
        <v>196</v>
      </c>
      <c r="D8" s="132"/>
      <c r="E8" s="69">
        <v>4667423815</v>
      </c>
    </row>
    <row r="9" spans="1:5" ht="18" customHeight="1">
      <c r="A9" s="129"/>
      <c r="B9" s="129"/>
      <c r="C9" s="129" t="s">
        <v>107</v>
      </c>
      <c r="D9" s="132"/>
      <c r="E9" s="2">
        <f>SUM(E5:E8)</f>
        <v>30776756141</v>
      </c>
    </row>
    <row r="10" spans="1:5" ht="18" customHeight="1">
      <c r="A10" s="129"/>
      <c r="B10" s="129" t="s">
        <v>195</v>
      </c>
      <c r="C10" s="131" t="s">
        <v>194</v>
      </c>
      <c r="D10" s="4" t="s">
        <v>192</v>
      </c>
      <c r="E10" s="2">
        <v>64191000</v>
      </c>
    </row>
    <row r="11" spans="1:5" ht="18" customHeight="1">
      <c r="A11" s="129"/>
      <c r="B11" s="129"/>
      <c r="C11" s="129"/>
      <c r="D11" s="4" t="s">
        <v>191</v>
      </c>
      <c r="E11" s="2">
        <v>16215054</v>
      </c>
    </row>
    <row r="12" spans="1:5" ht="18" customHeight="1">
      <c r="A12" s="129"/>
      <c r="B12" s="129"/>
      <c r="C12" s="129"/>
      <c r="D12" s="3" t="s">
        <v>181</v>
      </c>
      <c r="E12" s="68">
        <f>+SUM(E10:E11)</f>
        <v>80406054</v>
      </c>
    </row>
    <row r="13" spans="1:5" ht="18" customHeight="1">
      <c r="A13" s="129"/>
      <c r="B13" s="129"/>
      <c r="C13" s="131" t="s">
        <v>193</v>
      </c>
      <c r="D13" s="4" t="s">
        <v>192</v>
      </c>
      <c r="E13" s="2">
        <v>27677837734</v>
      </c>
    </row>
    <row r="14" spans="1:5" ht="18" customHeight="1">
      <c r="A14" s="129"/>
      <c r="B14" s="129"/>
      <c r="C14" s="129"/>
      <c r="D14" s="4" t="s">
        <v>191</v>
      </c>
      <c r="E14" s="2">
        <v>4044307827</v>
      </c>
    </row>
    <row r="15" spans="1:5" ht="18" customHeight="1">
      <c r="A15" s="129"/>
      <c r="B15" s="129"/>
      <c r="C15" s="129"/>
      <c r="D15" s="3" t="s">
        <v>181</v>
      </c>
      <c r="E15" s="68">
        <f>+SUM(E13:E14)</f>
        <v>31722145561</v>
      </c>
    </row>
    <row r="16" spans="1:5" ht="18" customHeight="1">
      <c r="A16" s="132"/>
      <c r="B16" s="132"/>
      <c r="C16" s="129" t="s">
        <v>107</v>
      </c>
      <c r="D16" s="132"/>
      <c r="E16" s="68">
        <f>+E12+E15</f>
        <v>31802551615</v>
      </c>
    </row>
    <row r="17" spans="1:5" ht="18" customHeight="1">
      <c r="A17" s="132"/>
      <c r="B17" s="129" t="s">
        <v>30</v>
      </c>
      <c r="C17" s="132"/>
      <c r="D17" s="132"/>
      <c r="E17" s="68">
        <f>+E9+E16</f>
        <v>62579307756</v>
      </c>
    </row>
  </sheetData>
  <mergeCells count="13">
    <mergeCell ref="C13:C15"/>
    <mergeCell ref="C16:D16"/>
    <mergeCell ref="B17:D17"/>
    <mergeCell ref="C4:D4"/>
    <mergeCell ref="A5:A17"/>
    <mergeCell ref="B5:B9"/>
    <mergeCell ref="C5:D5"/>
    <mergeCell ref="C6:D6"/>
    <mergeCell ref="C7:D7"/>
    <mergeCell ref="C8:D8"/>
    <mergeCell ref="C9:D9"/>
    <mergeCell ref="B10:B16"/>
    <mergeCell ref="C10:C12"/>
  </mergeCells>
  <phoneticPr fontId="3"/>
  <pageMargins left="0.39370078740157483" right="0.39370078740157483" top="1.1811023622047245" bottom="0.39370078740157483" header="0.19685039370078741" footer="0.19685039370078741"/>
  <pageSetup paperSize="9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85" zoomScaleNormal="85" workbookViewId="0">
      <selection activeCell="E17" sqref="E17"/>
    </sheetView>
  </sheetViews>
  <sheetFormatPr defaultColWidth="8.125" defaultRowHeight="18.75"/>
  <cols>
    <col min="1" max="1" width="6.75" style="78" bestFit="1" customWidth="1"/>
    <col min="2" max="2" width="11.75" style="78" bestFit="1" customWidth="1"/>
    <col min="3" max="3" width="15.125" style="78" customWidth="1"/>
    <col min="4" max="4" width="15.25" style="78" customWidth="1"/>
    <col min="5" max="5" width="13.25" style="78" customWidth="1"/>
    <col min="6" max="6" width="15" style="78" customWidth="1"/>
    <col min="7" max="8" width="14.25" style="78" customWidth="1"/>
    <col min="9" max="9" width="14.25" style="76" bestFit="1" customWidth="1"/>
    <col min="10" max="10" width="2.75" style="78" bestFit="1" customWidth="1"/>
    <col min="11" max="16384" width="8.125" style="78"/>
  </cols>
  <sheetData>
    <row r="1" spans="1:10" s="76" customFormat="1" ht="19.5" thickBot="1">
      <c r="B1" s="78" t="s">
        <v>217</v>
      </c>
      <c r="C1" s="78"/>
      <c r="D1" s="79"/>
      <c r="E1" s="79"/>
      <c r="F1" s="79"/>
      <c r="G1" s="79"/>
      <c r="H1" s="79"/>
      <c r="J1" s="78"/>
    </row>
    <row r="2" spans="1:10" s="76" customFormat="1">
      <c r="B2" s="96" t="s">
        <v>246</v>
      </c>
      <c r="C2" s="80"/>
      <c r="D2" s="81" t="s">
        <v>218</v>
      </c>
      <c r="E2" s="81" t="s">
        <v>219</v>
      </c>
      <c r="F2" s="81" t="s">
        <v>220</v>
      </c>
      <c r="G2" s="82" t="s">
        <v>221</v>
      </c>
      <c r="H2" s="83" t="s">
        <v>222</v>
      </c>
      <c r="I2" s="104" t="s">
        <v>257</v>
      </c>
      <c r="J2" s="78"/>
    </row>
    <row r="3" spans="1:10" s="76" customFormat="1">
      <c r="A3" s="76" t="s">
        <v>223</v>
      </c>
      <c r="B3" s="97" t="s">
        <v>243</v>
      </c>
      <c r="C3" s="85" t="s">
        <v>224</v>
      </c>
      <c r="D3" s="75">
        <v>22750467326</v>
      </c>
      <c r="E3" s="75"/>
      <c r="F3" s="75"/>
      <c r="G3" s="77">
        <v>0</v>
      </c>
      <c r="H3" s="86">
        <f t="shared" ref="H3:H25" si="0">SUM(D3:G3)</f>
        <v>22750467326</v>
      </c>
      <c r="I3" s="76">
        <v>23076944037</v>
      </c>
      <c r="J3" s="79"/>
    </row>
    <row r="4" spans="1:10" s="76" customFormat="1">
      <c r="A4" s="76" t="s">
        <v>223</v>
      </c>
      <c r="B4" s="97" t="s">
        <v>245</v>
      </c>
      <c r="C4" s="85" t="s">
        <v>225</v>
      </c>
      <c r="D4" s="75">
        <v>351402000</v>
      </c>
      <c r="E4" s="75"/>
      <c r="F4" s="75"/>
      <c r="G4" s="77"/>
      <c r="H4" s="86">
        <f t="shared" si="0"/>
        <v>351402000</v>
      </c>
      <c r="I4" s="76">
        <v>342602033</v>
      </c>
      <c r="J4" s="79"/>
    </row>
    <row r="5" spans="1:10" s="76" customFormat="1">
      <c r="A5" s="76" t="s">
        <v>223</v>
      </c>
      <c r="B5" s="98" t="s">
        <v>242</v>
      </c>
      <c r="C5" s="85" t="s">
        <v>226</v>
      </c>
      <c r="D5" s="75">
        <v>13346000</v>
      </c>
      <c r="E5" s="75"/>
      <c r="F5" s="75"/>
      <c r="G5" s="77"/>
      <c r="H5" s="86">
        <f t="shared" si="0"/>
        <v>13346000</v>
      </c>
      <c r="I5" s="76">
        <v>13503000</v>
      </c>
      <c r="J5" s="79"/>
    </row>
    <row r="6" spans="1:10" s="76" customFormat="1">
      <c r="A6" s="76" t="s">
        <v>223</v>
      </c>
      <c r="B6" s="98" t="s">
        <v>242</v>
      </c>
      <c r="C6" s="85" t="s">
        <v>227</v>
      </c>
      <c r="D6" s="75">
        <v>112614000</v>
      </c>
      <c r="E6" s="75"/>
      <c r="F6" s="75"/>
      <c r="G6" s="77"/>
      <c r="H6" s="86">
        <f t="shared" si="0"/>
        <v>112614000</v>
      </c>
      <c r="I6" s="76">
        <v>124266000</v>
      </c>
      <c r="J6" s="79"/>
    </row>
    <row r="7" spans="1:10" s="76" customFormat="1">
      <c r="A7" s="76" t="s">
        <v>223</v>
      </c>
      <c r="B7" s="98" t="s">
        <v>242</v>
      </c>
      <c r="C7" s="85" t="s">
        <v>228</v>
      </c>
      <c r="D7" s="75">
        <v>132855000</v>
      </c>
      <c r="E7" s="75"/>
      <c r="G7" s="77"/>
      <c r="H7" s="86">
        <f t="shared" si="0"/>
        <v>132855000</v>
      </c>
      <c r="I7" s="76">
        <v>74519000</v>
      </c>
      <c r="J7" s="79"/>
    </row>
    <row r="8" spans="1:10" s="76" customFormat="1">
      <c r="A8" s="76" t="s">
        <v>223</v>
      </c>
      <c r="B8" s="98" t="s">
        <v>242</v>
      </c>
      <c r="C8" s="85" t="s">
        <v>229</v>
      </c>
      <c r="D8" s="75">
        <v>103276000</v>
      </c>
      <c r="E8" s="75"/>
      <c r="F8" s="75"/>
      <c r="G8" s="77"/>
      <c r="H8" s="86">
        <f t="shared" si="0"/>
        <v>103276000</v>
      </c>
      <c r="I8" s="76">
        <v>0</v>
      </c>
      <c r="J8" s="79"/>
    </row>
    <row r="9" spans="1:10" s="76" customFormat="1">
      <c r="A9" s="76" t="s">
        <v>223</v>
      </c>
      <c r="B9" s="98" t="s">
        <v>242</v>
      </c>
      <c r="C9" s="85" t="s">
        <v>230</v>
      </c>
      <c r="D9" s="75">
        <v>3291347000</v>
      </c>
      <c r="E9" s="75"/>
      <c r="F9" s="75"/>
      <c r="G9" s="77"/>
      <c r="H9" s="86">
        <f t="shared" si="0"/>
        <v>3291347000</v>
      </c>
      <c r="I9" s="76">
        <v>2671275000</v>
      </c>
      <c r="J9" s="79"/>
    </row>
    <row r="10" spans="1:10" s="76" customFormat="1">
      <c r="A10" s="76" t="s">
        <v>223</v>
      </c>
      <c r="B10" s="98" t="s">
        <v>242</v>
      </c>
      <c r="C10" s="85" t="s">
        <v>231</v>
      </c>
      <c r="D10" s="75">
        <v>60621544</v>
      </c>
      <c r="E10" s="75"/>
      <c r="F10" s="75"/>
      <c r="G10" s="77"/>
      <c r="H10" s="86">
        <f t="shared" si="0"/>
        <v>60621544</v>
      </c>
      <c r="I10" s="76">
        <v>29510000</v>
      </c>
      <c r="J10" s="79"/>
    </row>
    <row r="11" spans="1:10" s="76" customFormat="1">
      <c r="A11" s="76" t="s">
        <v>223</v>
      </c>
      <c r="B11" s="98" t="s">
        <v>242</v>
      </c>
      <c r="C11" s="85" t="s">
        <v>232</v>
      </c>
      <c r="D11" s="75">
        <v>80494732</v>
      </c>
      <c r="E11" s="75"/>
      <c r="F11" s="75"/>
      <c r="G11" s="77"/>
      <c r="H11" s="86">
        <f t="shared" si="0"/>
        <v>80494732</v>
      </c>
      <c r="I11" s="76">
        <v>81130661</v>
      </c>
      <c r="J11" s="79"/>
    </row>
    <row r="12" spans="1:10" s="76" customFormat="1">
      <c r="A12" s="76" t="s">
        <v>223</v>
      </c>
      <c r="B12" s="98" t="s">
        <v>242</v>
      </c>
      <c r="C12" s="85" t="s">
        <v>233</v>
      </c>
      <c r="D12" s="75">
        <v>0</v>
      </c>
      <c r="E12" s="75"/>
      <c r="F12" s="75"/>
      <c r="G12" s="77"/>
      <c r="H12" s="86">
        <f t="shared" si="0"/>
        <v>0</v>
      </c>
      <c r="I12" s="76">
        <v>94515072</v>
      </c>
      <c r="J12" s="79"/>
    </row>
    <row r="13" spans="1:10" s="76" customFormat="1">
      <c r="A13" s="76" t="s">
        <v>223</v>
      </c>
      <c r="B13" s="98" t="s">
        <v>242</v>
      </c>
      <c r="C13" s="85" t="s">
        <v>234</v>
      </c>
      <c r="D13" s="75">
        <v>177966000</v>
      </c>
      <c r="E13" s="75"/>
      <c r="F13" s="75"/>
      <c r="G13" s="77"/>
      <c r="H13" s="86">
        <f t="shared" si="0"/>
        <v>177966000</v>
      </c>
      <c r="I13" s="76">
        <v>387227000</v>
      </c>
      <c r="J13" s="79"/>
    </row>
    <row r="14" spans="1:10" s="76" customFormat="1">
      <c r="A14" s="76" t="s">
        <v>223</v>
      </c>
      <c r="B14" s="97" t="s">
        <v>244</v>
      </c>
      <c r="C14" s="85" t="s">
        <v>235</v>
      </c>
      <c r="D14" s="75">
        <v>3007463000</v>
      </c>
      <c r="E14" s="75"/>
      <c r="F14" s="75"/>
      <c r="G14" s="77"/>
      <c r="H14" s="86">
        <f t="shared" si="0"/>
        <v>3007463000</v>
      </c>
      <c r="I14" s="76">
        <v>2901320000</v>
      </c>
      <c r="J14" s="79"/>
    </row>
    <row r="15" spans="1:10" s="76" customFormat="1">
      <c r="A15" s="76" t="s">
        <v>223</v>
      </c>
      <c r="B15" s="98" t="s">
        <v>242</v>
      </c>
      <c r="C15" s="85" t="s">
        <v>236</v>
      </c>
      <c r="D15" s="75">
        <v>22149000</v>
      </c>
      <c r="E15" s="75"/>
      <c r="F15" s="75"/>
      <c r="G15" s="77"/>
      <c r="H15" s="86">
        <f t="shared" si="0"/>
        <v>22149000</v>
      </c>
      <c r="I15" s="76">
        <v>20006000</v>
      </c>
      <c r="J15" s="79"/>
    </row>
    <row r="16" spans="1:10" s="76" customFormat="1">
      <c r="B16" s="98" t="s">
        <v>242</v>
      </c>
      <c r="C16" s="87" t="s">
        <v>111</v>
      </c>
      <c r="D16" s="75">
        <v>266495449</v>
      </c>
      <c r="E16" s="75"/>
      <c r="F16" s="75"/>
      <c r="G16" s="77"/>
      <c r="H16" s="86">
        <f t="shared" si="0"/>
        <v>266495449</v>
      </c>
      <c r="I16" s="76">
        <v>440260630</v>
      </c>
      <c r="J16" s="79"/>
    </row>
    <row r="17" spans="1:11" s="76" customFormat="1">
      <c r="B17" s="98" t="s">
        <v>242</v>
      </c>
      <c r="C17" s="87" t="s">
        <v>241</v>
      </c>
      <c r="D17" s="75">
        <v>31277016</v>
      </c>
      <c r="E17" s="75"/>
      <c r="F17" s="75"/>
      <c r="G17" s="77"/>
      <c r="H17" s="86">
        <f t="shared" si="0"/>
        <v>31277016</v>
      </c>
      <c r="I17" s="76">
        <v>14196625</v>
      </c>
      <c r="J17" s="79"/>
    </row>
    <row r="18" spans="1:11">
      <c r="A18" s="76"/>
      <c r="B18" s="98" t="s">
        <v>242</v>
      </c>
      <c r="C18" s="87" t="s">
        <v>237</v>
      </c>
      <c r="D18" s="75">
        <v>270787537</v>
      </c>
      <c r="E18" s="75"/>
      <c r="F18" s="75"/>
      <c r="G18" s="77"/>
      <c r="H18" s="86">
        <f t="shared" ref="H18" si="1">SUM(D18:G18)</f>
        <v>270787537</v>
      </c>
      <c r="I18" s="76">
        <v>286026842</v>
      </c>
      <c r="J18" s="79"/>
    </row>
    <row r="19" spans="1:11">
      <c r="B19" s="98"/>
      <c r="C19" s="87"/>
      <c r="D19" s="75"/>
      <c r="E19" s="75"/>
      <c r="F19" s="75"/>
      <c r="G19" s="77"/>
      <c r="H19" s="86">
        <f t="shared" si="0"/>
        <v>0</v>
      </c>
    </row>
    <row r="20" spans="1:11">
      <c r="A20" s="76"/>
      <c r="B20" s="98" t="s">
        <v>242</v>
      </c>
      <c r="C20" s="87"/>
      <c r="D20" s="75"/>
      <c r="E20" s="75">
        <v>1845220</v>
      </c>
      <c r="F20" s="75">
        <v>-3511036</v>
      </c>
      <c r="G20" s="77"/>
      <c r="H20" s="86">
        <f t="shared" si="0"/>
        <v>-1665816</v>
      </c>
    </row>
    <row r="21" spans="1:11">
      <c r="A21" s="76"/>
      <c r="B21" s="98" t="s">
        <v>242</v>
      </c>
      <c r="C21" s="87"/>
      <c r="D21" s="75"/>
      <c r="E21" s="75">
        <v>310450945</v>
      </c>
      <c r="F21" s="75">
        <v>-204590592</v>
      </c>
      <c r="G21" s="77"/>
      <c r="H21" s="86">
        <f t="shared" si="0"/>
        <v>105860353</v>
      </c>
    </row>
    <row r="22" spans="1:11">
      <c r="B22" s="84"/>
      <c r="C22" s="87"/>
      <c r="D22" s="75"/>
      <c r="E22" s="75"/>
      <c r="F22" s="75"/>
      <c r="G22" s="77"/>
      <c r="H22" s="86">
        <f t="shared" si="0"/>
        <v>0</v>
      </c>
    </row>
    <row r="23" spans="1:11">
      <c r="B23" s="84"/>
      <c r="C23" s="87"/>
      <c r="D23" s="75"/>
      <c r="E23" s="75"/>
      <c r="F23" s="75"/>
      <c r="G23" s="77"/>
      <c r="H23" s="86">
        <f t="shared" si="0"/>
        <v>0</v>
      </c>
    </row>
    <row r="24" spans="1:11">
      <c r="B24" s="84"/>
      <c r="C24" s="87"/>
      <c r="D24" s="75"/>
      <c r="E24" s="75"/>
      <c r="F24" s="75"/>
      <c r="G24" s="77"/>
      <c r="H24" s="86">
        <f t="shared" si="0"/>
        <v>0</v>
      </c>
    </row>
    <row r="25" spans="1:11" ht="19.5" thickBot="1">
      <c r="B25" s="88" t="s">
        <v>238</v>
      </c>
      <c r="C25" s="89"/>
      <c r="D25" s="90"/>
      <c r="E25" s="90"/>
      <c r="F25" s="90"/>
      <c r="G25" s="91"/>
      <c r="H25" s="86">
        <f t="shared" si="0"/>
        <v>0</v>
      </c>
      <c r="I25" s="76" t="s">
        <v>239</v>
      </c>
    </row>
    <row r="26" spans="1:11" ht="20.25" thickTop="1" thickBot="1">
      <c r="B26" s="92" t="s">
        <v>240</v>
      </c>
      <c r="C26" s="93"/>
      <c r="D26" s="94">
        <f>SUM(D3:D25)</f>
        <v>30672561604</v>
      </c>
      <c r="E26" s="94">
        <f>SUM(E3:E25)</f>
        <v>312296165</v>
      </c>
      <c r="F26" s="94">
        <f>SUM(F3:F25)</f>
        <v>-208101628</v>
      </c>
      <c r="G26" s="94">
        <f>SUM(G3:G25)</f>
        <v>0</v>
      </c>
      <c r="H26" s="95">
        <f>SUM(H3:H25)</f>
        <v>30776756141</v>
      </c>
      <c r="I26" s="76">
        <v>30776756141</v>
      </c>
      <c r="J26" s="79">
        <f>+I26-H26</f>
        <v>0</v>
      </c>
      <c r="K26" s="79"/>
    </row>
    <row r="27" spans="1:11">
      <c r="E27" s="79"/>
      <c r="J27" s="76"/>
    </row>
    <row r="28" spans="1:11">
      <c r="G28" s="76" t="s">
        <v>242</v>
      </c>
      <c r="H28" s="79">
        <f>SUMIF($B$3:$B$24,"その他",$H$3:$H$25)</f>
        <v>4667423815</v>
      </c>
    </row>
    <row r="29" spans="1:11">
      <c r="D29" s="79"/>
      <c r="H29" s="79"/>
    </row>
    <row r="30" spans="1:11">
      <c r="H30" s="79"/>
    </row>
    <row r="31" spans="1:11">
      <c r="I31" s="78"/>
      <c r="J31" s="79"/>
    </row>
    <row r="32" spans="1:11">
      <c r="H32" s="79"/>
      <c r="J32" s="79"/>
    </row>
  </sheetData>
  <phoneticPr fontId="3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="85" zoomScaleNormal="85" workbookViewId="0">
      <selection sqref="A1:E1"/>
    </sheetView>
  </sheetViews>
  <sheetFormatPr defaultColWidth="8.875" defaultRowHeight="20.25" customHeight="1"/>
  <cols>
    <col min="1" max="1" width="23.375" style="8" customWidth="1"/>
    <col min="2" max="6" width="20.875" style="8" customWidth="1"/>
    <col min="7" max="7" width="13" style="8" bestFit="1" customWidth="1"/>
    <col min="8" max="8" width="14" style="8" bestFit="1" customWidth="1"/>
    <col min="9" max="9" width="12.875" style="8" bestFit="1" customWidth="1"/>
    <col min="10" max="12" width="8.875" style="8"/>
    <col min="13" max="13" width="9.25" style="8" bestFit="1" customWidth="1"/>
    <col min="14" max="16384" width="8.875" style="8"/>
  </cols>
  <sheetData>
    <row r="1" spans="1:14" ht="20.25" customHeight="1">
      <c r="A1" s="121" t="s">
        <v>211</v>
      </c>
      <c r="B1" s="121"/>
      <c r="C1" s="121"/>
      <c r="D1" s="121"/>
      <c r="E1" s="121"/>
      <c r="F1" s="121"/>
    </row>
    <row r="2" spans="1:14" ht="20.25" customHeight="1">
      <c r="A2" s="74"/>
      <c r="B2" s="74"/>
      <c r="C2" s="74"/>
      <c r="D2" s="74"/>
      <c r="E2" s="74"/>
      <c r="F2" s="73" t="s">
        <v>23</v>
      </c>
    </row>
    <row r="3" spans="1:14" ht="20.25" customHeight="1">
      <c r="A3" s="133" t="s">
        <v>22</v>
      </c>
      <c r="B3" s="135" t="s">
        <v>186</v>
      </c>
      <c r="C3" s="135" t="s">
        <v>210</v>
      </c>
      <c r="D3" s="135"/>
      <c r="E3" s="135"/>
      <c r="F3" s="135"/>
    </row>
    <row r="4" spans="1:14" ht="20.25" customHeight="1">
      <c r="A4" s="133"/>
      <c r="B4" s="135"/>
      <c r="C4" s="135" t="s">
        <v>195</v>
      </c>
      <c r="D4" s="135" t="s">
        <v>209</v>
      </c>
      <c r="E4" s="135" t="s">
        <v>200</v>
      </c>
      <c r="F4" s="135" t="s">
        <v>93</v>
      </c>
    </row>
    <row r="5" spans="1:14" ht="20.25" customHeight="1" thickBot="1">
      <c r="A5" s="134"/>
      <c r="B5" s="136"/>
      <c r="C5" s="136"/>
      <c r="D5" s="136"/>
      <c r="E5" s="136"/>
      <c r="F5" s="136"/>
    </row>
    <row r="6" spans="1:14" ht="20.25" customHeight="1" thickTop="1">
      <c r="A6" s="72" t="s">
        <v>208</v>
      </c>
      <c r="B6" s="70">
        <v>63519578752</v>
      </c>
      <c r="C6" s="70">
        <v>31087566362.23793</v>
      </c>
      <c r="D6" s="70">
        <v>2519390586.7446957</v>
      </c>
      <c r="E6" s="70">
        <f>B6-C6-D6-F6</f>
        <v>19071959205.017372</v>
      </c>
      <c r="F6" s="70">
        <v>10840662598</v>
      </c>
    </row>
    <row r="7" spans="1:14" ht="20.25" customHeight="1">
      <c r="A7" s="72" t="s">
        <v>207</v>
      </c>
      <c r="B7" s="70">
        <v>5884321068</v>
      </c>
      <c r="C7" s="70">
        <v>714985252.76207078</v>
      </c>
      <c r="D7" s="70">
        <v>1127909413.2553041</v>
      </c>
      <c r="E7" s="70">
        <f>B7-C7-D7</f>
        <v>4041426401.982625</v>
      </c>
      <c r="F7" s="70">
        <v>0</v>
      </c>
    </row>
    <row r="8" spans="1:14" ht="20.25" customHeight="1">
      <c r="A8" s="72" t="s">
        <v>206</v>
      </c>
      <c r="B8" s="70">
        <v>1708458702</v>
      </c>
      <c r="C8" s="70">
        <v>0</v>
      </c>
      <c r="D8" s="70">
        <v>0</v>
      </c>
      <c r="E8" s="70">
        <f>B8</f>
        <v>1708458702</v>
      </c>
      <c r="F8" s="70">
        <v>0</v>
      </c>
    </row>
    <row r="9" spans="1:14" ht="20.25" customHeight="1">
      <c r="A9" s="72" t="s">
        <v>93</v>
      </c>
      <c r="B9" s="70"/>
      <c r="C9" s="70"/>
      <c r="D9" s="70"/>
      <c r="E9" s="70"/>
      <c r="F9" s="70"/>
    </row>
    <row r="10" spans="1:14" ht="20.25" customHeight="1">
      <c r="A10" s="71" t="s">
        <v>30</v>
      </c>
      <c r="B10" s="70">
        <f>SUM(B6:B9)</f>
        <v>71112358522</v>
      </c>
      <c r="C10" s="70">
        <f>SUM(C6:C9)</f>
        <v>31802551615</v>
      </c>
      <c r="D10" s="70">
        <f>SUM(D6:D9)</f>
        <v>3647300000</v>
      </c>
      <c r="E10" s="70">
        <f>SUM(E6:E9)</f>
        <v>24821844308.999996</v>
      </c>
      <c r="F10" s="70">
        <f>SUM(F6:F9)</f>
        <v>10840662598</v>
      </c>
    </row>
    <row r="12" spans="1:14" ht="20.25" customHeight="1">
      <c r="N12" s="115"/>
    </row>
    <row r="13" spans="1:14" ht="20.25" customHeight="1">
      <c r="N13" s="115"/>
    </row>
    <row r="14" spans="1:14" ht="20.25" customHeight="1">
      <c r="N14" s="115"/>
    </row>
    <row r="15" spans="1:14" ht="20.25" customHeight="1">
      <c r="D15" s="115"/>
      <c r="F15" s="116"/>
    </row>
    <row r="16" spans="1:14" ht="20.25" customHeight="1">
      <c r="D16" s="115"/>
      <c r="F16" s="116"/>
      <c r="G16" s="115"/>
      <c r="J16" s="114"/>
    </row>
    <row r="17" spans="7:9" ht="20.25" customHeight="1">
      <c r="G17" s="115"/>
      <c r="I17" s="114"/>
    </row>
  </sheetData>
  <mergeCells count="8">
    <mergeCell ref="A1:F1"/>
    <mergeCell ref="A3:A5"/>
    <mergeCell ref="B3:B5"/>
    <mergeCell ref="C3:F3"/>
    <mergeCell ref="C4:C5"/>
    <mergeCell ref="D4:D5"/>
    <mergeCell ref="E4:E5"/>
    <mergeCell ref="F4:F5"/>
  </mergeCells>
  <phoneticPr fontId="3"/>
  <printOptions horizontalCentered="1"/>
  <pageMargins left="0.39370078740157483" right="0.39370078740157483" top="1.1811023622047245" bottom="0.39370078740157483" header="0.19685039370078741" footer="0.19685039370078741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workbookViewId="0">
      <selection sqref="A1:E1"/>
    </sheetView>
  </sheetViews>
  <sheetFormatPr defaultColWidth="8.875" defaultRowHeight="11.25"/>
  <cols>
    <col min="1" max="1" width="44" style="1" customWidth="1"/>
    <col min="2" max="2" width="40.875" style="1" customWidth="1"/>
    <col min="3" max="16384" width="8.875" style="1"/>
  </cols>
  <sheetData>
    <row r="1" spans="1:2" s="9" customFormat="1" ht="17.25">
      <c r="A1" s="9" t="s">
        <v>216</v>
      </c>
    </row>
    <row r="2" spans="1:2" s="9" customFormat="1" ht="17.25">
      <c r="A2" s="9" t="s">
        <v>215</v>
      </c>
    </row>
    <row r="3" spans="1:2" ht="13.5">
      <c r="B3" s="7" t="s">
        <v>63</v>
      </c>
    </row>
    <row r="4" spans="1:2" ht="22.5" customHeight="1">
      <c r="A4" s="26" t="s">
        <v>97</v>
      </c>
      <c r="B4" s="26" t="s">
        <v>176</v>
      </c>
    </row>
    <row r="5" spans="1:2" ht="18" customHeight="1">
      <c r="A5" s="4" t="s">
        <v>214</v>
      </c>
      <c r="B5" s="2">
        <v>2115197337</v>
      </c>
    </row>
    <row r="6" spans="1:2" ht="18" customHeight="1">
      <c r="A6" s="4" t="s">
        <v>213</v>
      </c>
      <c r="B6" s="14">
        <v>0</v>
      </c>
    </row>
    <row r="7" spans="1:2" ht="18" customHeight="1">
      <c r="A7" s="4" t="s">
        <v>212</v>
      </c>
      <c r="B7" s="2">
        <v>0</v>
      </c>
    </row>
    <row r="8" spans="1:2" ht="18" customHeight="1">
      <c r="A8" s="3" t="s">
        <v>30</v>
      </c>
      <c r="B8" s="14">
        <f>B5</f>
        <v>2115197337</v>
      </c>
    </row>
  </sheetData>
  <phoneticPr fontId="3"/>
  <pageMargins left="0.78740157480314965" right="0.39370078740157483" top="1.1811023622047245" bottom="0.39370078740157483" header="0.19685039370078741" footer="0.19685039370078741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sqref="A1:E1"/>
    </sheetView>
  </sheetViews>
  <sheetFormatPr defaultColWidth="8.875" defaultRowHeight="11.25"/>
  <cols>
    <col min="1" max="1" width="30.875" style="1" customWidth="1"/>
    <col min="2" max="11" width="15.875" style="1" customWidth="1"/>
    <col min="12" max="16384" width="8.875" style="1"/>
  </cols>
  <sheetData>
    <row r="1" spans="1:9" ht="17.25">
      <c r="A1" s="121" t="s">
        <v>38</v>
      </c>
      <c r="B1" s="121"/>
      <c r="C1" s="121"/>
      <c r="D1" s="121"/>
      <c r="E1" s="121"/>
      <c r="F1" s="121"/>
      <c r="G1" s="121"/>
      <c r="H1" s="121"/>
      <c r="I1" s="121"/>
    </row>
    <row r="2" spans="1:9" ht="13.5">
      <c r="A2" s="8"/>
      <c r="B2" s="8"/>
      <c r="C2" s="8"/>
      <c r="D2" s="8"/>
      <c r="E2" s="8"/>
      <c r="F2" s="8"/>
      <c r="G2" s="8"/>
      <c r="H2" s="8"/>
      <c r="I2" s="7" t="s">
        <v>23</v>
      </c>
    </row>
    <row r="3" spans="1:9" ht="22.5">
      <c r="A3" s="6" t="s">
        <v>22</v>
      </c>
      <c r="B3" s="5" t="s">
        <v>37</v>
      </c>
      <c r="C3" s="6" t="s">
        <v>36</v>
      </c>
      <c r="D3" s="6" t="s">
        <v>35</v>
      </c>
      <c r="E3" s="6" t="s">
        <v>34</v>
      </c>
      <c r="F3" s="6" t="s">
        <v>33</v>
      </c>
      <c r="G3" s="6" t="s">
        <v>32</v>
      </c>
      <c r="H3" s="6" t="s">
        <v>31</v>
      </c>
      <c r="I3" s="6" t="s">
        <v>30</v>
      </c>
    </row>
    <row r="4" spans="1:9">
      <c r="A4" s="4" t="s">
        <v>14</v>
      </c>
      <c r="B4" s="2">
        <v>6141062494</v>
      </c>
      <c r="C4" s="2">
        <v>51399390359</v>
      </c>
      <c r="D4" s="2">
        <v>7527902989</v>
      </c>
      <c r="E4" s="2">
        <v>2073514740</v>
      </c>
      <c r="F4" s="2">
        <v>5247941195</v>
      </c>
      <c r="G4" s="2">
        <v>3953697408</v>
      </c>
      <c r="H4" s="2">
        <v>9669048876</v>
      </c>
      <c r="I4" s="2">
        <v>86012558061</v>
      </c>
    </row>
    <row r="5" spans="1:9">
      <c r="A5" s="15" t="s">
        <v>13</v>
      </c>
      <c r="B5" s="14">
        <v>4760205922</v>
      </c>
      <c r="C5" s="14">
        <v>32719599612</v>
      </c>
      <c r="D5" s="14">
        <v>4433804195</v>
      </c>
      <c r="E5" s="14">
        <v>1186913546</v>
      </c>
      <c r="F5" s="14">
        <v>4538050847</v>
      </c>
      <c r="G5" s="14">
        <v>1094803313</v>
      </c>
      <c r="H5" s="14">
        <v>6836789323</v>
      </c>
      <c r="I5" s="14">
        <v>55570166758</v>
      </c>
    </row>
    <row r="6" spans="1:9">
      <c r="A6" s="4" t="s">
        <v>12</v>
      </c>
      <c r="B6" s="2" t="s">
        <v>2</v>
      </c>
      <c r="C6" s="2" t="s">
        <v>2</v>
      </c>
      <c r="D6" s="2" t="s">
        <v>2</v>
      </c>
      <c r="E6" s="2" t="s">
        <v>2</v>
      </c>
      <c r="F6" s="2" t="s">
        <v>2</v>
      </c>
      <c r="G6" s="2" t="s">
        <v>2</v>
      </c>
      <c r="H6" s="2" t="s">
        <v>2</v>
      </c>
      <c r="I6" s="2" t="s">
        <v>2</v>
      </c>
    </row>
    <row r="7" spans="1:9">
      <c r="A7" s="4" t="s">
        <v>6</v>
      </c>
      <c r="B7" s="2">
        <v>1286566640</v>
      </c>
      <c r="C7" s="2">
        <v>15343886412</v>
      </c>
      <c r="D7" s="2">
        <v>3087922582</v>
      </c>
      <c r="E7" s="2">
        <v>867174346</v>
      </c>
      <c r="F7" s="2">
        <v>629362060</v>
      </c>
      <c r="G7" s="2">
        <v>1069680362</v>
      </c>
      <c r="H7" s="2">
        <v>2786270863</v>
      </c>
      <c r="I7" s="2">
        <v>25070863265</v>
      </c>
    </row>
    <row r="8" spans="1:9">
      <c r="A8" s="4" t="s">
        <v>5</v>
      </c>
      <c r="B8" s="2">
        <v>50689232</v>
      </c>
      <c r="C8" s="2">
        <v>1008518635</v>
      </c>
      <c r="D8" s="2">
        <v>6176212</v>
      </c>
      <c r="E8" s="2">
        <v>19426848</v>
      </c>
      <c r="F8" s="2">
        <v>80528288</v>
      </c>
      <c r="G8" s="2">
        <v>1789213733</v>
      </c>
      <c r="H8" s="2">
        <v>42171690</v>
      </c>
      <c r="I8" s="2">
        <v>2996724638</v>
      </c>
    </row>
    <row r="9" spans="1:9">
      <c r="A9" s="4" t="s">
        <v>11</v>
      </c>
      <c r="B9" s="2" t="s">
        <v>2</v>
      </c>
      <c r="C9" s="2" t="s">
        <v>2</v>
      </c>
      <c r="D9" s="2" t="s">
        <v>2</v>
      </c>
      <c r="E9" s="2" t="s">
        <v>2</v>
      </c>
      <c r="F9" s="2" t="s">
        <v>2</v>
      </c>
      <c r="G9" s="2" t="s">
        <v>2</v>
      </c>
      <c r="H9" s="2" t="s">
        <v>2</v>
      </c>
      <c r="I9" s="2" t="s">
        <v>2</v>
      </c>
    </row>
    <row r="10" spans="1:9">
      <c r="A10" s="4" t="s">
        <v>10</v>
      </c>
      <c r="B10" s="2" t="s">
        <v>2</v>
      </c>
      <c r="C10" s="2" t="s">
        <v>2</v>
      </c>
      <c r="D10" s="2" t="s">
        <v>2</v>
      </c>
      <c r="E10" s="2" t="s">
        <v>2</v>
      </c>
      <c r="F10" s="2" t="s">
        <v>2</v>
      </c>
      <c r="G10" s="2" t="s">
        <v>2</v>
      </c>
      <c r="H10" s="2" t="s">
        <v>2</v>
      </c>
      <c r="I10" s="2" t="s">
        <v>2</v>
      </c>
    </row>
    <row r="11" spans="1:9">
      <c r="A11" s="4" t="s">
        <v>9</v>
      </c>
      <c r="B11" s="2" t="s">
        <v>2</v>
      </c>
      <c r="C11" s="2" t="s">
        <v>2</v>
      </c>
      <c r="D11" s="2" t="s">
        <v>2</v>
      </c>
      <c r="E11" s="2" t="s">
        <v>2</v>
      </c>
      <c r="F11" s="2" t="s">
        <v>2</v>
      </c>
      <c r="G11" s="2" t="s">
        <v>2</v>
      </c>
      <c r="H11" s="2" t="s">
        <v>2</v>
      </c>
      <c r="I11" s="2" t="s">
        <v>2</v>
      </c>
    </row>
    <row r="12" spans="1:9">
      <c r="A12" s="4" t="s">
        <v>4</v>
      </c>
      <c r="B12" s="2" t="s">
        <v>2</v>
      </c>
      <c r="C12" s="2" t="s">
        <v>2</v>
      </c>
      <c r="D12" s="2" t="s">
        <v>2</v>
      </c>
      <c r="E12" s="2" t="s">
        <v>2</v>
      </c>
      <c r="F12" s="2" t="s">
        <v>2</v>
      </c>
      <c r="G12" s="2" t="s">
        <v>2</v>
      </c>
      <c r="H12" s="2" t="s">
        <v>2</v>
      </c>
      <c r="I12" s="2" t="s">
        <v>2</v>
      </c>
    </row>
    <row r="13" spans="1:9">
      <c r="A13" s="4" t="s">
        <v>3</v>
      </c>
      <c r="B13" s="2">
        <v>43600700</v>
      </c>
      <c r="C13" s="2">
        <v>2327385700</v>
      </c>
      <c r="D13" s="2" t="s">
        <v>2</v>
      </c>
      <c r="E13" s="2" t="s">
        <v>2</v>
      </c>
      <c r="F13" s="2" t="s">
        <v>2</v>
      </c>
      <c r="G13" s="2" t="s">
        <v>2</v>
      </c>
      <c r="H13" s="2">
        <v>3817000</v>
      </c>
      <c r="I13" s="2">
        <v>2374803400</v>
      </c>
    </row>
    <row r="14" spans="1:9">
      <c r="A14" s="4" t="s">
        <v>8</v>
      </c>
      <c r="B14" s="2">
        <v>119416460861</v>
      </c>
      <c r="C14" s="2">
        <v>734096084</v>
      </c>
      <c r="D14" s="2" t="s">
        <v>2</v>
      </c>
      <c r="E14" s="2" t="s">
        <v>2</v>
      </c>
      <c r="F14" s="2">
        <v>2500823417</v>
      </c>
      <c r="G14" s="2" t="s">
        <v>2</v>
      </c>
      <c r="H14" s="2">
        <v>755728155</v>
      </c>
      <c r="I14" s="2">
        <v>123407108517</v>
      </c>
    </row>
    <row r="15" spans="1:9">
      <c r="A15" s="4" t="s">
        <v>7</v>
      </c>
      <c r="B15" s="2">
        <v>52190227659</v>
      </c>
      <c r="C15" s="2">
        <v>734096083</v>
      </c>
      <c r="D15" s="2" t="s">
        <v>2</v>
      </c>
      <c r="E15" s="2" t="s">
        <v>2</v>
      </c>
      <c r="F15" s="2">
        <v>292177862</v>
      </c>
      <c r="G15" s="2" t="s">
        <v>2</v>
      </c>
      <c r="H15" s="2">
        <v>599260034</v>
      </c>
      <c r="I15" s="2">
        <v>53815761638</v>
      </c>
    </row>
    <row r="16" spans="1:9">
      <c r="A16" s="4" t="s">
        <v>6</v>
      </c>
      <c r="B16" s="2">
        <v>201540560</v>
      </c>
      <c r="C16" s="2" t="s">
        <v>2</v>
      </c>
      <c r="D16" s="2" t="s">
        <v>2</v>
      </c>
      <c r="E16" s="2" t="s">
        <v>2</v>
      </c>
      <c r="F16" s="2" t="s">
        <v>2</v>
      </c>
      <c r="G16" s="2" t="s">
        <v>2</v>
      </c>
      <c r="H16" s="2">
        <v>1</v>
      </c>
      <c r="I16" s="2">
        <v>201540561</v>
      </c>
    </row>
    <row r="17" spans="1:9">
      <c r="A17" s="4" t="s">
        <v>5</v>
      </c>
      <c r="B17" s="2">
        <v>66951952907</v>
      </c>
      <c r="C17" s="2">
        <v>1</v>
      </c>
      <c r="D17" s="2" t="s">
        <v>2</v>
      </c>
      <c r="E17" s="2" t="s">
        <v>2</v>
      </c>
      <c r="F17" s="2">
        <v>2208645555</v>
      </c>
      <c r="G17" s="2" t="s">
        <v>2</v>
      </c>
      <c r="H17" s="2">
        <v>156468120</v>
      </c>
      <c r="I17" s="2">
        <v>69317066583</v>
      </c>
    </row>
    <row r="18" spans="1:9">
      <c r="A18" s="4" t="s">
        <v>4</v>
      </c>
      <c r="B18" s="2" t="s">
        <v>2</v>
      </c>
      <c r="C18" s="2" t="s">
        <v>2</v>
      </c>
      <c r="D18" s="2" t="s">
        <v>2</v>
      </c>
      <c r="E18" s="2" t="s">
        <v>2</v>
      </c>
      <c r="F18" s="2" t="s">
        <v>2</v>
      </c>
      <c r="G18" s="2" t="s">
        <v>2</v>
      </c>
      <c r="H18" s="2" t="s">
        <v>2</v>
      </c>
      <c r="I18" s="2" t="s">
        <v>2</v>
      </c>
    </row>
    <row r="19" spans="1:9">
      <c r="A19" s="4" t="s">
        <v>3</v>
      </c>
      <c r="B19" s="2">
        <v>72739735</v>
      </c>
      <c r="C19" s="2" t="s">
        <v>2</v>
      </c>
      <c r="D19" s="2" t="s">
        <v>2</v>
      </c>
      <c r="E19" s="2" t="s">
        <v>2</v>
      </c>
      <c r="F19" s="2" t="s">
        <v>2</v>
      </c>
      <c r="G19" s="2" t="s">
        <v>2</v>
      </c>
      <c r="H19" s="2" t="s">
        <v>2</v>
      </c>
      <c r="I19" s="2">
        <v>72739735</v>
      </c>
    </row>
    <row r="20" spans="1:9">
      <c r="A20" s="15" t="s">
        <v>1</v>
      </c>
      <c r="B20" s="14">
        <v>605882</v>
      </c>
      <c r="C20" s="14">
        <v>1517857779</v>
      </c>
      <c r="D20" s="14">
        <v>4145341</v>
      </c>
      <c r="E20" s="14">
        <v>7701501</v>
      </c>
      <c r="F20" s="14">
        <v>2</v>
      </c>
      <c r="G20" s="14">
        <v>429665020</v>
      </c>
      <c r="H20" s="14">
        <v>35103328</v>
      </c>
      <c r="I20" s="14">
        <v>1995078853</v>
      </c>
    </row>
    <row r="21" spans="1:9">
      <c r="A21" s="3" t="s">
        <v>0</v>
      </c>
      <c r="B21" s="2">
        <v>125558129237</v>
      </c>
      <c r="C21" s="2">
        <v>53651344222</v>
      </c>
      <c r="D21" s="2">
        <v>7532048330</v>
      </c>
      <c r="E21" s="2">
        <v>2081216241</v>
      </c>
      <c r="F21" s="2">
        <v>7748764614</v>
      </c>
      <c r="G21" s="2">
        <v>4383362428</v>
      </c>
      <c r="H21" s="2">
        <v>10459880359</v>
      </c>
      <c r="I21" s="2">
        <v>211414745431</v>
      </c>
    </row>
  </sheetData>
  <mergeCells count="1">
    <mergeCell ref="A1:I1"/>
  </mergeCells>
  <phoneticPr fontId="3"/>
  <pageMargins left="0.39370078740157483" right="0.39370078740157483" top="1.1811023622047245" bottom="0.19685039370078741" header="0.19685039370078741" footer="0.19685039370078741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zoomScale="115" zoomScaleNormal="115" workbookViewId="0">
      <selection sqref="A1:E1"/>
    </sheetView>
  </sheetViews>
  <sheetFormatPr defaultColWidth="8.875" defaultRowHeight="11.25"/>
  <cols>
    <col min="1" max="1" width="19.75" style="1" customWidth="1"/>
    <col min="2" max="11" width="15.375" style="1" customWidth="1"/>
    <col min="12" max="12" width="13.125" style="1" bestFit="1" customWidth="1"/>
    <col min="13" max="13" width="13.25" style="1" customWidth="1"/>
    <col min="14" max="16384" width="8.875" style="1"/>
  </cols>
  <sheetData>
    <row r="1" spans="1:14" ht="17.25">
      <c r="A1" s="10" t="s">
        <v>80</v>
      </c>
    </row>
    <row r="2" spans="1:14" ht="13.5">
      <c r="A2" s="35"/>
      <c r="H2" s="7"/>
    </row>
    <row r="3" spans="1:14" ht="13.5">
      <c r="A3" s="8" t="s">
        <v>79</v>
      </c>
      <c r="H3" s="7" t="s">
        <v>63</v>
      </c>
    </row>
    <row r="4" spans="1:14" ht="37.5" customHeight="1">
      <c r="A4" s="26" t="s">
        <v>78</v>
      </c>
      <c r="B4" s="25" t="s">
        <v>77</v>
      </c>
      <c r="C4" s="25" t="s">
        <v>76</v>
      </c>
      <c r="D4" s="25" t="s">
        <v>75</v>
      </c>
      <c r="E4" s="25" t="s">
        <v>74</v>
      </c>
      <c r="F4" s="25" t="s">
        <v>73</v>
      </c>
      <c r="G4" s="25" t="s">
        <v>72</v>
      </c>
      <c r="H4" s="25" t="s">
        <v>52</v>
      </c>
    </row>
    <row r="5" spans="1:14" ht="18" customHeight="1">
      <c r="A5" s="4" t="s">
        <v>71</v>
      </c>
      <c r="B5" s="2"/>
      <c r="C5" s="2"/>
      <c r="D5" s="2"/>
      <c r="E5" s="2"/>
      <c r="F5" s="2"/>
      <c r="G5" s="2"/>
      <c r="H5" s="2"/>
    </row>
    <row r="7" spans="1:14" ht="13.5">
      <c r="A7" s="8" t="s">
        <v>70</v>
      </c>
      <c r="J7" s="7" t="s">
        <v>63</v>
      </c>
    </row>
    <row r="8" spans="1:14" ht="37.5" customHeight="1">
      <c r="A8" s="26" t="s">
        <v>62</v>
      </c>
      <c r="B8" s="25" t="s">
        <v>69</v>
      </c>
      <c r="C8" s="25" t="s">
        <v>60</v>
      </c>
      <c r="D8" s="25" t="s">
        <v>59</v>
      </c>
      <c r="E8" s="25" t="s">
        <v>58</v>
      </c>
      <c r="F8" s="25" t="s">
        <v>57</v>
      </c>
      <c r="G8" s="25" t="s">
        <v>56</v>
      </c>
      <c r="H8" s="25" t="s">
        <v>55</v>
      </c>
      <c r="I8" s="25" t="s">
        <v>68</v>
      </c>
      <c r="J8" s="25" t="s">
        <v>52</v>
      </c>
    </row>
    <row r="9" spans="1:14" ht="25.15" customHeight="1">
      <c r="A9" s="105" t="s">
        <v>67</v>
      </c>
      <c r="B9" s="34">
        <v>5000000</v>
      </c>
      <c r="C9" s="34">
        <v>93470512</v>
      </c>
      <c r="D9" s="32">
        <v>87946806</v>
      </c>
      <c r="E9" s="33">
        <f>C9-D9</f>
        <v>5523706</v>
      </c>
      <c r="F9" s="32">
        <v>5000000</v>
      </c>
      <c r="G9" s="31">
        <f>B9/F9</f>
        <v>1</v>
      </c>
      <c r="H9" s="30">
        <f>E9*G9</f>
        <v>5523706</v>
      </c>
      <c r="I9" s="20"/>
      <c r="J9" s="29">
        <v>5000000</v>
      </c>
    </row>
    <row r="10" spans="1:14" ht="25.15" customHeight="1">
      <c r="A10" s="105" t="s">
        <v>66</v>
      </c>
      <c r="B10" s="34">
        <v>5000000</v>
      </c>
      <c r="C10" s="34">
        <v>2036553552</v>
      </c>
      <c r="D10" s="32">
        <v>2002017295</v>
      </c>
      <c r="E10" s="33">
        <f>C10-D10</f>
        <v>34536257</v>
      </c>
      <c r="F10" s="32">
        <v>5000000</v>
      </c>
      <c r="G10" s="31">
        <f>B10/F10</f>
        <v>1</v>
      </c>
      <c r="H10" s="30">
        <f>E10*G10</f>
        <v>34536257</v>
      </c>
      <c r="I10" s="102">
        <v>5000000</v>
      </c>
      <c r="J10" s="29">
        <v>5000000</v>
      </c>
    </row>
    <row r="11" spans="1:14" ht="25.15" customHeight="1">
      <c r="A11" s="24" t="s">
        <v>65</v>
      </c>
      <c r="B11" s="34">
        <v>50000000</v>
      </c>
      <c r="C11" s="34">
        <v>87027186</v>
      </c>
      <c r="D11" s="32">
        <v>7143856</v>
      </c>
      <c r="E11" s="33">
        <f>C11-D11</f>
        <v>79883330</v>
      </c>
      <c r="F11" s="32">
        <v>50000000</v>
      </c>
      <c r="G11" s="31">
        <f>B11/F11</f>
        <v>1</v>
      </c>
      <c r="H11" s="30">
        <f>E11*G11</f>
        <v>79883330</v>
      </c>
      <c r="I11" s="20"/>
      <c r="J11" s="29">
        <v>50000000</v>
      </c>
    </row>
    <row r="12" spans="1:14" ht="18" customHeight="1">
      <c r="A12" s="19" t="s">
        <v>30</v>
      </c>
      <c r="B12" s="27">
        <f>+SUM(B9:B11)</f>
        <v>60000000</v>
      </c>
      <c r="C12" s="27">
        <f>+SUM(C9:C11)</f>
        <v>2217051250</v>
      </c>
      <c r="D12" s="27">
        <f>+SUM(D9:D11)</f>
        <v>2097107957</v>
      </c>
      <c r="E12" s="27">
        <f>+SUM(E9:E11)</f>
        <v>119943293</v>
      </c>
      <c r="F12" s="27">
        <f>+SUM(F9:F11)</f>
        <v>60000000</v>
      </c>
      <c r="G12" s="28"/>
      <c r="H12" s="27">
        <f>+SUM(H9:H11)</f>
        <v>119943293</v>
      </c>
      <c r="I12" s="27">
        <f>+SUM(I9:I11)</f>
        <v>5000000</v>
      </c>
      <c r="J12" s="27">
        <f>+SUM(J9:J11)</f>
        <v>60000000</v>
      </c>
    </row>
    <row r="14" spans="1:14" ht="13.5">
      <c r="A14" s="8" t="s">
        <v>64</v>
      </c>
      <c r="K14" s="7" t="s">
        <v>63</v>
      </c>
    </row>
    <row r="15" spans="1:14" ht="37.5" customHeight="1">
      <c r="A15" s="26" t="s">
        <v>62</v>
      </c>
      <c r="B15" s="25" t="s">
        <v>61</v>
      </c>
      <c r="C15" s="25" t="s">
        <v>60</v>
      </c>
      <c r="D15" s="25" t="s">
        <v>59</v>
      </c>
      <c r="E15" s="25" t="s">
        <v>58</v>
      </c>
      <c r="F15" s="25" t="s">
        <v>57</v>
      </c>
      <c r="G15" s="25" t="s">
        <v>56</v>
      </c>
      <c r="H15" s="25" t="s">
        <v>55</v>
      </c>
      <c r="I15" s="25" t="s">
        <v>54</v>
      </c>
      <c r="J15" s="25" t="s">
        <v>53</v>
      </c>
      <c r="K15" s="25" t="s">
        <v>52</v>
      </c>
    </row>
    <row r="16" spans="1:14" ht="25.15" customHeight="1">
      <c r="A16" s="24" t="s">
        <v>51</v>
      </c>
      <c r="B16" s="20">
        <v>45000</v>
      </c>
      <c r="C16" s="23">
        <v>302912502</v>
      </c>
      <c r="D16" s="21">
        <v>176578217</v>
      </c>
      <c r="E16" s="21">
        <f t="shared" ref="E16:E28" si="0">+C16-D16</f>
        <v>126334285</v>
      </c>
      <c r="F16" s="21">
        <v>23091000</v>
      </c>
      <c r="G16" s="22">
        <f t="shared" ref="G16:G28" si="1">+B16/F16</f>
        <v>1.9488112251526569E-3</v>
      </c>
      <c r="H16" s="21">
        <f t="shared" ref="H16:H28" si="2">+E16*G16</f>
        <v>246201.67272963491</v>
      </c>
      <c r="I16" s="100">
        <v>0</v>
      </c>
      <c r="J16" s="20">
        <v>45000</v>
      </c>
      <c r="K16" s="20"/>
      <c r="N16" s="16"/>
    </row>
    <row r="17" spans="1:14" ht="25.15" customHeight="1">
      <c r="A17" s="101" t="s">
        <v>50</v>
      </c>
      <c r="B17" s="102">
        <v>800000</v>
      </c>
      <c r="C17" s="23">
        <v>214930528</v>
      </c>
      <c r="D17" s="21">
        <v>109974249</v>
      </c>
      <c r="E17" s="21">
        <f t="shared" si="0"/>
        <v>104956279</v>
      </c>
      <c r="F17" s="21">
        <v>69100000</v>
      </c>
      <c r="G17" s="22">
        <f t="shared" si="1"/>
        <v>1.1577424023154847E-2</v>
      </c>
      <c r="H17" s="21">
        <f t="shared" si="2"/>
        <v>1215123.3458755426</v>
      </c>
      <c r="I17" s="103">
        <v>0</v>
      </c>
      <c r="J17" s="102">
        <v>800000</v>
      </c>
      <c r="K17" s="102"/>
      <c r="N17" s="16"/>
    </row>
    <row r="18" spans="1:14" ht="25.15" customHeight="1">
      <c r="A18" s="101" t="s">
        <v>49</v>
      </c>
      <c r="B18" s="102">
        <v>1560000</v>
      </c>
      <c r="C18" s="23">
        <v>233465220858</v>
      </c>
      <c r="D18" s="21">
        <v>221760527579</v>
      </c>
      <c r="E18" s="21">
        <f t="shared" si="0"/>
        <v>11704693279</v>
      </c>
      <c r="F18" s="21">
        <v>5347170000</v>
      </c>
      <c r="G18" s="22">
        <f t="shared" si="1"/>
        <v>2.9174310897166162E-4</v>
      </c>
      <c r="H18" s="21">
        <f t="shared" si="2"/>
        <v>3414763.6067751725</v>
      </c>
      <c r="I18" s="103">
        <v>0</v>
      </c>
      <c r="J18" s="102">
        <v>1560000</v>
      </c>
      <c r="K18" s="102"/>
      <c r="N18" s="16"/>
    </row>
    <row r="19" spans="1:14" ht="25.15" customHeight="1">
      <c r="A19" s="101" t="s">
        <v>48</v>
      </c>
      <c r="B19" s="102">
        <v>41130000</v>
      </c>
      <c r="C19" s="23">
        <v>1289079809853</v>
      </c>
      <c r="D19" s="21">
        <v>1209612723454</v>
      </c>
      <c r="E19" s="21">
        <f t="shared" si="0"/>
        <v>79467086399</v>
      </c>
      <c r="F19" s="21">
        <v>57281586399</v>
      </c>
      <c r="G19" s="22">
        <f t="shared" si="1"/>
        <v>7.1803178971869457E-4</v>
      </c>
      <c r="H19" s="21">
        <f t="shared" si="2"/>
        <v>57059894.2708041</v>
      </c>
      <c r="I19" s="103">
        <v>0</v>
      </c>
      <c r="J19" s="102">
        <v>41130000</v>
      </c>
      <c r="K19" s="102"/>
      <c r="N19" s="16"/>
    </row>
    <row r="20" spans="1:14" ht="25.15" customHeight="1">
      <c r="A20" s="101" t="s">
        <v>47</v>
      </c>
      <c r="B20" s="102">
        <v>360000</v>
      </c>
      <c r="C20" s="23">
        <v>177208961</v>
      </c>
      <c r="D20" s="21">
        <v>90277800</v>
      </c>
      <c r="E20" s="21">
        <f t="shared" si="0"/>
        <v>86931161</v>
      </c>
      <c r="F20" s="21">
        <v>86931161</v>
      </c>
      <c r="G20" s="22">
        <f t="shared" si="1"/>
        <v>4.1412077770363607E-3</v>
      </c>
      <c r="H20" s="21">
        <f t="shared" si="2"/>
        <v>359999.99999999994</v>
      </c>
      <c r="I20" s="103">
        <v>0</v>
      </c>
      <c r="J20" s="102">
        <f>B20</f>
        <v>360000</v>
      </c>
      <c r="K20" s="102"/>
      <c r="N20" s="16"/>
    </row>
    <row r="21" spans="1:14" ht="25.15" customHeight="1">
      <c r="A21" s="101" t="s">
        <v>46</v>
      </c>
      <c r="B21" s="102">
        <v>1292000</v>
      </c>
      <c r="C21" s="23">
        <v>4557041981</v>
      </c>
      <c r="D21" s="21">
        <v>54125109</v>
      </c>
      <c r="E21" s="21">
        <f t="shared" si="0"/>
        <v>4502916872</v>
      </c>
      <c r="F21" s="21">
        <v>855179404</v>
      </c>
      <c r="G21" s="22">
        <f t="shared" si="1"/>
        <v>1.5107941023331756E-3</v>
      </c>
      <c r="H21" s="21">
        <f t="shared" si="2"/>
        <v>6802980.2535141511</v>
      </c>
      <c r="I21" s="103">
        <v>0</v>
      </c>
      <c r="J21" s="102">
        <v>1292000</v>
      </c>
      <c r="K21" s="102"/>
      <c r="N21" s="16"/>
    </row>
    <row r="22" spans="1:14" ht="25.15" customHeight="1">
      <c r="A22" s="101" t="s">
        <v>45</v>
      </c>
      <c r="B22" s="102">
        <v>2500000</v>
      </c>
      <c r="C22" s="23">
        <v>370238940</v>
      </c>
      <c r="D22" s="21">
        <v>314294012</v>
      </c>
      <c r="E22" s="21">
        <f t="shared" si="0"/>
        <v>55944928</v>
      </c>
      <c r="F22" s="21">
        <v>55944928</v>
      </c>
      <c r="G22" s="22">
        <f t="shared" si="1"/>
        <v>4.4686803422108255E-2</v>
      </c>
      <c r="H22" s="21">
        <f t="shared" si="2"/>
        <v>2500000</v>
      </c>
      <c r="I22" s="103">
        <v>0</v>
      </c>
      <c r="J22" s="102">
        <f>B22</f>
        <v>2500000</v>
      </c>
      <c r="K22" s="102"/>
      <c r="N22" s="16"/>
    </row>
    <row r="23" spans="1:14" ht="25.15" customHeight="1">
      <c r="A23" s="101" t="s">
        <v>44</v>
      </c>
      <c r="B23" s="102">
        <v>1000000</v>
      </c>
      <c r="C23" s="23">
        <v>2090332196</v>
      </c>
      <c r="D23" s="21">
        <v>487332090</v>
      </c>
      <c r="E23" s="21">
        <f t="shared" si="0"/>
        <v>1603000106</v>
      </c>
      <c r="F23" s="21">
        <v>542300000</v>
      </c>
      <c r="G23" s="22">
        <f t="shared" si="1"/>
        <v>1.8439977872026553E-3</v>
      </c>
      <c r="H23" s="21">
        <f t="shared" si="2"/>
        <v>2955928.6483496218</v>
      </c>
      <c r="I23" s="103">
        <v>0</v>
      </c>
      <c r="J23" s="102">
        <v>1000000</v>
      </c>
      <c r="K23" s="102"/>
      <c r="N23" s="16"/>
    </row>
    <row r="24" spans="1:14" ht="25.15" customHeight="1">
      <c r="A24" s="101" t="s">
        <v>43</v>
      </c>
      <c r="B24" s="102">
        <v>2400000</v>
      </c>
      <c r="C24" s="23">
        <v>929556773</v>
      </c>
      <c r="D24" s="21">
        <v>45932854</v>
      </c>
      <c r="E24" s="21">
        <f t="shared" si="0"/>
        <v>883623919</v>
      </c>
      <c r="F24" s="21">
        <v>727190925</v>
      </c>
      <c r="G24" s="22">
        <f t="shared" si="1"/>
        <v>3.3003712195665809E-3</v>
      </c>
      <c r="H24" s="21">
        <f t="shared" si="2"/>
        <v>2916286.9511882318</v>
      </c>
      <c r="I24" s="103">
        <v>0</v>
      </c>
      <c r="J24" s="102">
        <v>2400000</v>
      </c>
      <c r="K24" s="102"/>
      <c r="N24" s="16"/>
    </row>
    <row r="25" spans="1:14" ht="25.15" customHeight="1">
      <c r="A25" s="101" t="s">
        <v>42</v>
      </c>
      <c r="B25" s="102">
        <v>400000</v>
      </c>
      <c r="C25" s="23">
        <v>2745303110</v>
      </c>
      <c r="D25" s="21">
        <v>656645364</v>
      </c>
      <c r="E25" s="21">
        <f t="shared" si="0"/>
        <v>2088657746</v>
      </c>
      <c r="F25" s="21">
        <v>400000000</v>
      </c>
      <c r="G25" s="22">
        <f t="shared" si="1"/>
        <v>1E-3</v>
      </c>
      <c r="H25" s="21">
        <f t="shared" si="2"/>
        <v>2088657.746</v>
      </c>
      <c r="I25" s="103">
        <v>0</v>
      </c>
      <c r="J25" s="102">
        <v>400000</v>
      </c>
      <c r="K25" s="102"/>
      <c r="N25" s="16"/>
    </row>
    <row r="26" spans="1:14" ht="25.15" customHeight="1">
      <c r="A26" s="101" t="s">
        <v>41</v>
      </c>
      <c r="B26" s="102">
        <v>4000000</v>
      </c>
      <c r="C26" s="23">
        <v>524808117</v>
      </c>
      <c r="D26" s="21">
        <v>4020951</v>
      </c>
      <c r="E26" s="21">
        <f t="shared" si="0"/>
        <v>520787166</v>
      </c>
      <c r="F26" s="21">
        <v>500000000</v>
      </c>
      <c r="G26" s="22">
        <f t="shared" si="1"/>
        <v>8.0000000000000002E-3</v>
      </c>
      <c r="H26" s="21">
        <f t="shared" si="2"/>
        <v>4166297.3280000002</v>
      </c>
      <c r="I26" s="103">
        <v>0</v>
      </c>
      <c r="J26" s="20">
        <v>4000000</v>
      </c>
      <c r="K26" s="20"/>
      <c r="N26" s="16"/>
    </row>
    <row r="27" spans="1:14" ht="25.15" customHeight="1">
      <c r="A27" s="101" t="s">
        <v>40</v>
      </c>
      <c r="B27" s="102">
        <v>88000</v>
      </c>
      <c r="C27" s="23">
        <v>24857606000000</v>
      </c>
      <c r="D27" s="21">
        <v>24516985000000</v>
      </c>
      <c r="E27" s="21">
        <f t="shared" si="0"/>
        <v>340621000000</v>
      </c>
      <c r="F27" s="21">
        <v>16602000000</v>
      </c>
      <c r="G27" s="22">
        <f t="shared" si="1"/>
        <v>5.3005661968437536E-6</v>
      </c>
      <c r="H27" s="21">
        <f t="shared" si="2"/>
        <v>1805484.1585351161</v>
      </c>
      <c r="I27" s="103">
        <v>0</v>
      </c>
      <c r="J27" s="20">
        <v>88000</v>
      </c>
      <c r="K27" s="20"/>
      <c r="N27" s="16"/>
    </row>
    <row r="28" spans="1:14" ht="25.15" customHeight="1">
      <c r="A28" s="101" t="s">
        <v>39</v>
      </c>
      <c r="B28" s="102">
        <v>12750000</v>
      </c>
      <c r="C28" s="23">
        <v>22169000000</v>
      </c>
      <c r="D28" s="21">
        <v>15886000000</v>
      </c>
      <c r="E28" s="21">
        <f t="shared" si="0"/>
        <v>6283000000</v>
      </c>
      <c r="F28" s="21">
        <v>3600000000</v>
      </c>
      <c r="G28" s="22">
        <f t="shared" si="1"/>
        <v>3.5416666666666665E-3</v>
      </c>
      <c r="H28" s="21">
        <f t="shared" si="2"/>
        <v>22252291.666666664</v>
      </c>
      <c r="I28" s="103">
        <v>0</v>
      </c>
      <c r="J28" s="102">
        <f>B28</f>
        <v>12750000</v>
      </c>
      <c r="K28" s="20"/>
      <c r="N28" s="16"/>
    </row>
    <row r="29" spans="1:14" ht="25.15" customHeight="1">
      <c r="A29" s="19" t="s">
        <v>30</v>
      </c>
      <c r="B29" s="17">
        <f>+SUM(B16:B28)</f>
        <v>68325000</v>
      </c>
      <c r="C29" s="17">
        <f>+SUM(C16:C28)</f>
        <v>26414232363819</v>
      </c>
      <c r="D29" s="17">
        <f>+SUM(D16:D28)</f>
        <v>25966183431679</v>
      </c>
      <c r="E29" s="17">
        <f>+SUM(E16:E28)</f>
        <v>448048932140</v>
      </c>
      <c r="F29" s="17">
        <f>+SUM(F16:F28)</f>
        <v>86090493817</v>
      </c>
      <c r="G29" s="18"/>
      <c r="H29" s="17">
        <f>+SUM(H16:H28)</f>
        <v>107783909.64843825</v>
      </c>
      <c r="I29" s="18">
        <v>0</v>
      </c>
      <c r="J29" s="17">
        <f>+SUM(J16:J28)</f>
        <v>68325000</v>
      </c>
      <c r="K29" s="17"/>
      <c r="N29" s="16"/>
    </row>
    <row r="30" spans="1:14" ht="28.5" customHeight="1"/>
    <row r="31" spans="1:14" ht="28.5" customHeight="1"/>
  </sheetData>
  <phoneticPr fontId="3"/>
  <pageMargins left="0.59055118110236227" right="0.39370078740157483" top="1.1811023622047245" bottom="0.39370078740157483" header="0.19685039370078741" footer="0.19685039370078741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="85" zoomScaleNormal="85" workbookViewId="0">
      <selection sqref="A1:E1"/>
    </sheetView>
  </sheetViews>
  <sheetFormatPr defaultColWidth="8.875" defaultRowHeight="11.25"/>
  <cols>
    <col min="1" max="1" width="31.75" style="1" customWidth="1"/>
    <col min="2" max="7" width="19.125" style="1" customWidth="1"/>
    <col min="8" max="8" width="10.75" style="1" bestFit="1" customWidth="1"/>
    <col min="9" max="16384" width="8.875" style="1"/>
  </cols>
  <sheetData>
    <row r="1" spans="1:7" ht="17.25">
      <c r="A1" s="39" t="s">
        <v>98</v>
      </c>
    </row>
    <row r="2" spans="1:7" ht="13.5">
      <c r="G2" s="7" t="s">
        <v>63</v>
      </c>
    </row>
    <row r="3" spans="1:7" ht="22.5" customHeight="1">
      <c r="A3" s="26" t="s">
        <v>97</v>
      </c>
      <c r="B3" s="26" t="s">
        <v>96</v>
      </c>
      <c r="C3" s="26" t="s">
        <v>95</v>
      </c>
      <c r="D3" s="26" t="s">
        <v>94</v>
      </c>
      <c r="E3" s="26" t="s">
        <v>93</v>
      </c>
      <c r="F3" s="25" t="s">
        <v>92</v>
      </c>
      <c r="G3" s="25" t="s">
        <v>52</v>
      </c>
    </row>
    <row r="4" spans="1:7" ht="18" customHeight="1">
      <c r="A4" s="38" t="s">
        <v>91</v>
      </c>
      <c r="B4" s="37">
        <v>2323665841</v>
      </c>
      <c r="C4" s="37">
        <v>22818500</v>
      </c>
      <c r="D4" s="37"/>
      <c r="E4" s="2"/>
      <c r="F4" s="37">
        <f t="shared" ref="F4:F16" si="0">+SUM(B4:E4)</f>
        <v>2346484341</v>
      </c>
      <c r="G4" s="37">
        <v>2346484341</v>
      </c>
    </row>
    <row r="5" spans="1:7" ht="18" customHeight="1">
      <c r="A5" s="38" t="s">
        <v>90</v>
      </c>
      <c r="B5" s="37">
        <v>200214685</v>
      </c>
      <c r="C5" s="37"/>
      <c r="D5" s="37"/>
      <c r="E5" s="37"/>
      <c r="F5" s="37">
        <f t="shared" si="0"/>
        <v>200214685</v>
      </c>
      <c r="G5" s="37">
        <v>200214685</v>
      </c>
    </row>
    <row r="6" spans="1:7" ht="18" customHeight="1">
      <c r="A6" s="38" t="s">
        <v>89</v>
      </c>
      <c r="B6" s="37">
        <v>151360780</v>
      </c>
      <c r="C6" s="37"/>
      <c r="D6" s="37"/>
      <c r="E6" s="37"/>
      <c r="F6" s="37">
        <f t="shared" si="0"/>
        <v>151360780</v>
      </c>
      <c r="G6" s="37">
        <v>151360780</v>
      </c>
    </row>
    <row r="7" spans="1:7" ht="18" customHeight="1">
      <c r="A7" s="38" t="s">
        <v>88</v>
      </c>
      <c r="B7" s="37">
        <v>614392775</v>
      </c>
      <c r="C7" s="37"/>
      <c r="D7" s="37"/>
      <c r="E7" s="37"/>
      <c r="F7" s="37">
        <f t="shared" si="0"/>
        <v>614392775</v>
      </c>
      <c r="G7" s="37">
        <v>614392775</v>
      </c>
    </row>
    <row r="8" spans="1:7" ht="18" customHeight="1">
      <c r="A8" s="38" t="s">
        <v>87</v>
      </c>
      <c r="B8" s="37">
        <v>10775294</v>
      </c>
      <c r="C8" s="37"/>
      <c r="D8" s="37"/>
      <c r="E8" s="37"/>
      <c r="F8" s="37">
        <f t="shared" si="0"/>
        <v>10775294</v>
      </c>
      <c r="G8" s="37">
        <v>10775294</v>
      </c>
    </row>
    <row r="9" spans="1:7" ht="18" customHeight="1">
      <c r="A9" s="38" t="s">
        <v>86</v>
      </c>
      <c r="B9" s="37">
        <v>64345673</v>
      </c>
      <c r="C9" s="37"/>
      <c r="D9" s="37"/>
      <c r="E9" s="37"/>
      <c r="F9" s="37">
        <f t="shared" si="0"/>
        <v>64345673</v>
      </c>
      <c r="G9" s="37">
        <v>64345673</v>
      </c>
    </row>
    <row r="10" spans="1:7" ht="18" customHeight="1">
      <c r="A10" s="38" t="s">
        <v>85</v>
      </c>
      <c r="B10" s="37">
        <v>8268186</v>
      </c>
      <c r="C10" s="37"/>
      <c r="D10" s="37"/>
      <c r="E10" s="37"/>
      <c r="F10" s="37">
        <f t="shared" si="0"/>
        <v>8268186</v>
      </c>
      <c r="G10" s="37">
        <v>8268186</v>
      </c>
    </row>
    <row r="11" spans="1:7" ht="17.45" customHeight="1">
      <c r="A11" s="38" t="s">
        <v>84</v>
      </c>
      <c r="B11" s="37">
        <v>2024926</v>
      </c>
      <c r="C11" s="37"/>
      <c r="D11" s="37"/>
      <c r="E11" s="37"/>
      <c r="F11" s="37">
        <f t="shared" si="0"/>
        <v>2024926</v>
      </c>
      <c r="G11" s="37">
        <v>2024926</v>
      </c>
    </row>
    <row r="12" spans="1:7" ht="18" customHeight="1">
      <c r="A12" s="38" t="s">
        <v>83</v>
      </c>
      <c r="B12" s="37">
        <v>947686</v>
      </c>
      <c r="C12" s="37"/>
      <c r="D12" s="37"/>
      <c r="E12" s="37"/>
      <c r="F12" s="37">
        <f t="shared" si="0"/>
        <v>947686</v>
      </c>
      <c r="G12" s="37">
        <v>947686</v>
      </c>
    </row>
    <row r="13" spans="1:7" ht="18" customHeight="1">
      <c r="A13" s="38" t="s">
        <v>82</v>
      </c>
      <c r="B13" s="37">
        <v>2298752</v>
      </c>
      <c r="C13" s="37"/>
      <c r="D13" s="37"/>
      <c r="E13" s="37"/>
      <c r="F13" s="37">
        <f t="shared" si="0"/>
        <v>2298752</v>
      </c>
      <c r="G13" s="99">
        <v>2298752</v>
      </c>
    </row>
    <row r="14" spans="1:7" ht="18" customHeight="1">
      <c r="A14" s="38" t="s">
        <v>81</v>
      </c>
      <c r="B14" s="37">
        <v>230773032</v>
      </c>
      <c r="C14" s="37"/>
      <c r="D14" s="37">
        <v>76226968</v>
      </c>
      <c r="E14" s="37"/>
      <c r="F14" s="37">
        <f t="shared" si="0"/>
        <v>307000000</v>
      </c>
      <c r="G14" s="36">
        <v>307000000</v>
      </c>
    </row>
    <row r="15" spans="1:7" ht="18" customHeight="1">
      <c r="A15" s="38" t="s">
        <v>247</v>
      </c>
      <c r="B15" s="37">
        <v>350000000</v>
      </c>
      <c r="C15" s="37"/>
      <c r="D15" s="37"/>
      <c r="E15" s="2"/>
      <c r="F15" s="37">
        <f t="shared" si="0"/>
        <v>350000000</v>
      </c>
      <c r="G15" s="37">
        <v>350000000</v>
      </c>
    </row>
    <row r="16" spans="1:7" ht="18" customHeight="1">
      <c r="A16" s="3" t="s">
        <v>30</v>
      </c>
      <c r="B16" s="2">
        <f>+SUM(B4:B15)</f>
        <v>3959067630</v>
      </c>
      <c r="C16" s="36">
        <f>+SUM(C4:C15)</f>
        <v>22818500</v>
      </c>
      <c r="D16" s="36">
        <f>+SUM(D4:D15)</f>
        <v>76226968</v>
      </c>
      <c r="E16" s="36">
        <f>+SUM(E4:E15)</f>
        <v>0</v>
      </c>
      <c r="F16" s="36">
        <f t="shared" si="0"/>
        <v>4058113098</v>
      </c>
      <c r="G16" s="36">
        <v>4058113098</v>
      </c>
    </row>
  </sheetData>
  <phoneticPr fontId="3"/>
  <pageMargins left="0.39370078740157483" right="0.39370078740157483" top="1.1811023622047245" bottom="0.39370078740157483" header="0.19685039370078741" footer="0.19685039370078741"/>
  <pageSetup paperSize="9" scale="9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workbookViewId="0">
      <selection sqref="A1:E1"/>
    </sheetView>
  </sheetViews>
  <sheetFormatPr defaultColWidth="8.875" defaultRowHeight="11.25"/>
  <cols>
    <col min="1" max="1" width="30.875" style="1" customWidth="1"/>
    <col min="2" max="6" width="19.875" style="1" customWidth="1"/>
    <col min="7" max="16384" width="8.875" style="1"/>
  </cols>
  <sheetData>
    <row r="1" spans="1:6" ht="17.25">
      <c r="A1" s="39" t="s">
        <v>106</v>
      </c>
    </row>
    <row r="2" spans="1:6" ht="13.5">
      <c r="F2" s="7" t="s">
        <v>63</v>
      </c>
    </row>
    <row r="3" spans="1:6" ht="22.5" customHeight="1">
      <c r="A3" s="122" t="s">
        <v>105</v>
      </c>
      <c r="B3" s="122" t="s">
        <v>104</v>
      </c>
      <c r="C3" s="122"/>
      <c r="D3" s="122" t="s">
        <v>103</v>
      </c>
      <c r="E3" s="122"/>
      <c r="F3" s="123" t="s">
        <v>102</v>
      </c>
    </row>
    <row r="4" spans="1:6" ht="22.5" customHeight="1">
      <c r="A4" s="122"/>
      <c r="B4" s="26" t="s">
        <v>101</v>
      </c>
      <c r="C4" s="25" t="s">
        <v>100</v>
      </c>
      <c r="D4" s="26" t="s">
        <v>101</v>
      </c>
      <c r="E4" s="25" t="s">
        <v>100</v>
      </c>
      <c r="F4" s="122"/>
    </row>
    <row r="5" spans="1:6" ht="18" customHeight="1">
      <c r="A5" s="4" t="s">
        <v>99</v>
      </c>
      <c r="B5" s="2">
        <v>5175567</v>
      </c>
      <c r="C5" s="2"/>
      <c r="D5" s="2">
        <v>3270315</v>
      </c>
      <c r="E5" s="2"/>
      <c r="F5" s="2">
        <f>+B5+D5</f>
        <v>8445882</v>
      </c>
    </row>
    <row r="6" spans="1:6" ht="18" customHeight="1">
      <c r="A6" s="3" t="s">
        <v>30</v>
      </c>
      <c r="B6" s="36">
        <f>+SUM(B5:B5)</f>
        <v>5175567</v>
      </c>
      <c r="C6" s="36">
        <f>+SUM(C5:C5)</f>
        <v>0</v>
      </c>
      <c r="D6" s="36">
        <f>+SUM(D5:D5)</f>
        <v>3270315</v>
      </c>
      <c r="E6" s="36">
        <f>+SUM(E5:E5)</f>
        <v>0</v>
      </c>
      <c r="F6" s="40">
        <f>+F5</f>
        <v>8445882</v>
      </c>
    </row>
  </sheetData>
  <mergeCells count="4">
    <mergeCell ref="A3:A4"/>
    <mergeCell ref="B3:C3"/>
    <mergeCell ref="D3:E3"/>
    <mergeCell ref="F3:F4"/>
  </mergeCells>
  <phoneticPr fontId="3"/>
  <pageMargins left="0.39370078740157483" right="0.39370078740157483" top="1.1811023622047245" bottom="0.39370078740157483" header="0.19685039370078741" footer="0.19685039370078741"/>
  <pageSetup paperSize="9" scale="9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view="pageBreakPreview" zoomScale="85" zoomScaleNormal="85" zoomScaleSheetLayoutView="85" workbookViewId="0">
      <selection sqref="A1:E1"/>
    </sheetView>
  </sheetViews>
  <sheetFormatPr defaultColWidth="8.875" defaultRowHeight="11.25"/>
  <cols>
    <col min="1" max="1" width="26.625" style="1" bestFit="1" customWidth="1"/>
    <col min="2" max="2" width="23.5" style="1" customWidth="1"/>
    <col min="3" max="3" width="23.875" style="1" customWidth="1"/>
    <col min="4" max="16384" width="8.875" style="1"/>
  </cols>
  <sheetData>
    <row r="1" spans="1:3" ht="17.25">
      <c r="A1" s="9" t="s">
        <v>120</v>
      </c>
    </row>
    <row r="2" spans="1:3" ht="13.5">
      <c r="C2" s="7" t="s">
        <v>63</v>
      </c>
    </row>
    <row r="3" spans="1:3" ht="22.5" customHeight="1">
      <c r="A3" s="26" t="s">
        <v>105</v>
      </c>
      <c r="B3" s="26" t="s">
        <v>101</v>
      </c>
      <c r="C3" s="26" t="s">
        <v>119</v>
      </c>
    </row>
    <row r="4" spans="1:3" ht="18" customHeight="1">
      <c r="A4" s="4" t="s">
        <v>118</v>
      </c>
      <c r="B4" s="2"/>
      <c r="C4" s="2"/>
    </row>
    <row r="5" spans="1:3" ht="18" customHeight="1">
      <c r="A5" s="4" t="s">
        <v>117</v>
      </c>
      <c r="B5" s="36">
        <v>197037715</v>
      </c>
      <c r="C5" s="2"/>
    </row>
    <row r="6" spans="1:3" ht="18" customHeight="1">
      <c r="A6" s="107"/>
      <c r="B6" s="36"/>
      <c r="C6" s="2"/>
    </row>
    <row r="7" spans="1:3" ht="18" customHeight="1" thickBot="1">
      <c r="A7" s="44" t="s">
        <v>107</v>
      </c>
      <c r="B7" s="43">
        <f>+SUM(B5:B6)</f>
        <v>197037715</v>
      </c>
      <c r="C7" s="48">
        <v>0</v>
      </c>
    </row>
    <row r="8" spans="1:3" ht="18" customHeight="1" thickTop="1">
      <c r="A8" s="4" t="s">
        <v>116</v>
      </c>
      <c r="B8" s="2"/>
      <c r="C8" s="2"/>
    </row>
    <row r="9" spans="1:3" ht="18" customHeight="1">
      <c r="A9" s="47" t="s">
        <v>115</v>
      </c>
      <c r="B9" s="36">
        <v>259470183</v>
      </c>
      <c r="C9" s="124">
        <v>110139321</v>
      </c>
    </row>
    <row r="10" spans="1:3" ht="18" customHeight="1">
      <c r="A10" s="47" t="s">
        <v>114</v>
      </c>
      <c r="B10" s="36">
        <v>226601855</v>
      </c>
      <c r="C10" s="125"/>
    </row>
    <row r="11" spans="1:3" ht="18" customHeight="1">
      <c r="A11" s="47" t="s">
        <v>113</v>
      </c>
      <c r="B11" s="36">
        <v>11326308</v>
      </c>
      <c r="C11" s="125"/>
    </row>
    <row r="12" spans="1:3" ht="18" customHeight="1">
      <c r="A12" s="47" t="s">
        <v>112</v>
      </c>
      <c r="B12" s="36">
        <v>75999013</v>
      </c>
      <c r="C12" s="125"/>
    </row>
    <row r="13" spans="1:3" ht="18" customHeight="1">
      <c r="A13" s="46" t="s">
        <v>111</v>
      </c>
      <c r="B13" s="36">
        <v>6012497</v>
      </c>
      <c r="C13" s="125"/>
    </row>
    <row r="14" spans="1:3" ht="18" customHeight="1">
      <c r="A14" s="46" t="s">
        <v>110</v>
      </c>
      <c r="B14" s="45">
        <v>1564000</v>
      </c>
      <c r="C14" s="125"/>
    </row>
    <row r="15" spans="1:3" ht="18" customHeight="1">
      <c r="A15" s="46" t="s">
        <v>109</v>
      </c>
      <c r="B15" s="45">
        <v>0</v>
      </c>
      <c r="C15" s="125"/>
    </row>
    <row r="16" spans="1:3" ht="18" customHeight="1">
      <c r="A16" s="46" t="s">
        <v>108</v>
      </c>
      <c r="B16" s="45">
        <f>110856563+37366007</f>
        <v>148222570</v>
      </c>
      <c r="C16" s="126"/>
    </row>
    <row r="17" spans="1:3" ht="18" customHeight="1" thickBot="1">
      <c r="A17" s="44" t="s">
        <v>107</v>
      </c>
      <c r="B17" s="43">
        <f>+SUM(B9:B16)</f>
        <v>729196426</v>
      </c>
      <c r="C17" s="43">
        <f>+C9</f>
        <v>110139321</v>
      </c>
    </row>
    <row r="18" spans="1:3" ht="18" customHeight="1" thickTop="1">
      <c r="A18" s="3" t="s">
        <v>30</v>
      </c>
      <c r="B18" s="42">
        <f>+B7+B17</f>
        <v>926234141</v>
      </c>
      <c r="C18" s="42">
        <f>+C7+C17</f>
        <v>110139321</v>
      </c>
    </row>
    <row r="19" spans="1:3">
      <c r="C19" s="41"/>
    </row>
  </sheetData>
  <mergeCells count="1">
    <mergeCell ref="C9:C16"/>
  </mergeCells>
  <phoneticPr fontId="3"/>
  <pageMargins left="1.1811023622047245" right="0.39370078740157483" top="0.59055118110236227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view="pageBreakPreview" zoomScale="85" zoomScaleNormal="85" zoomScaleSheetLayoutView="85" workbookViewId="0">
      <selection sqref="A1:E1"/>
    </sheetView>
  </sheetViews>
  <sheetFormatPr defaultColWidth="8.875" defaultRowHeight="11.25"/>
  <cols>
    <col min="1" max="1" width="30.875" style="1" customWidth="1"/>
    <col min="2" max="2" width="19.875" style="1" customWidth="1"/>
    <col min="3" max="3" width="22.5" style="1" customWidth="1"/>
    <col min="4" max="4" width="8.875" style="1"/>
    <col min="5" max="5" width="10.25" style="1" bestFit="1" customWidth="1"/>
    <col min="6" max="16384" width="8.875" style="1"/>
  </cols>
  <sheetData>
    <row r="1" spans="1:3" ht="17.25">
      <c r="A1" s="9" t="s">
        <v>123</v>
      </c>
    </row>
    <row r="2" spans="1:3" ht="13.5">
      <c r="C2" s="7" t="s">
        <v>63</v>
      </c>
    </row>
    <row r="3" spans="1:3" ht="22.5" customHeight="1">
      <c r="A3" s="26" t="s">
        <v>105</v>
      </c>
      <c r="B3" s="26" t="s">
        <v>101</v>
      </c>
      <c r="C3" s="26" t="s">
        <v>119</v>
      </c>
    </row>
    <row r="4" spans="1:3" ht="18" customHeight="1">
      <c r="A4" s="4" t="s">
        <v>122</v>
      </c>
      <c r="B4" s="2"/>
      <c r="C4" s="2"/>
    </row>
    <row r="5" spans="1:3" ht="18" customHeight="1">
      <c r="A5" s="4" t="s">
        <v>117</v>
      </c>
      <c r="B5" s="40">
        <v>2140498</v>
      </c>
      <c r="C5" s="40"/>
    </row>
    <row r="6" spans="1:3" ht="18" customHeight="1">
      <c r="A6" s="106"/>
      <c r="B6" s="40"/>
      <c r="C6" s="40"/>
    </row>
    <row r="7" spans="1:3" ht="18" customHeight="1" thickBot="1">
      <c r="A7" s="44" t="s">
        <v>107</v>
      </c>
      <c r="B7" s="52">
        <f>+SUM(B5:B6)</f>
        <v>2140498</v>
      </c>
      <c r="C7" s="48">
        <v>0</v>
      </c>
    </row>
    <row r="8" spans="1:3" ht="18" customHeight="1" thickTop="1">
      <c r="A8" s="4" t="s">
        <v>116</v>
      </c>
      <c r="B8" s="2"/>
      <c r="C8" s="2"/>
    </row>
    <row r="9" spans="1:3" ht="18" customHeight="1">
      <c r="A9" s="47" t="s">
        <v>115</v>
      </c>
      <c r="B9" s="36">
        <v>156745918</v>
      </c>
      <c r="C9" s="124">
        <v>3086570</v>
      </c>
    </row>
    <row r="10" spans="1:3" ht="18" customHeight="1">
      <c r="A10" s="47" t="s">
        <v>114</v>
      </c>
      <c r="B10" s="36">
        <v>120274165</v>
      </c>
      <c r="C10" s="125"/>
    </row>
    <row r="11" spans="1:3" ht="18" customHeight="1">
      <c r="A11" s="47" t="s">
        <v>113</v>
      </c>
      <c r="B11" s="40">
        <v>6749900</v>
      </c>
      <c r="C11" s="125"/>
    </row>
    <row r="12" spans="1:3" ht="18" customHeight="1">
      <c r="A12" s="47" t="s">
        <v>112</v>
      </c>
      <c r="B12" s="40">
        <v>23191629</v>
      </c>
      <c r="C12" s="125"/>
    </row>
    <row r="13" spans="1:3" ht="18" customHeight="1">
      <c r="A13" s="47" t="s">
        <v>111</v>
      </c>
      <c r="B13" s="40">
        <v>1845220</v>
      </c>
      <c r="C13" s="125"/>
    </row>
    <row r="14" spans="1:3" ht="18" customHeight="1">
      <c r="A14" s="46" t="s">
        <v>110</v>
      </c>
      <c r="B14" s="51">
        <v>0</v>
      </c>
      <c r="C14" s="125"/>
    </row>
    <row r="15" spans="1:3" ht="18" customHeight="1">
      <c r="A15" s="46" t="s">
        <v>121</v>
      </c>
      <c r="B15" s="40">
        <v>70000</v>
      </c>
      <c r="C15" s="125"/>
    </row>
    <row r="16" spans="1:3" ht="18" customHeight="1">
      <c r="A16" s="50" t="s">
        <v>108</v>
      </c>
      <c r="B16" s="40">
        <f>19327219+152714</f>
        <v>19479933</v>
      </c>
      <c r="C16" s="126"/>
    </row>
    <row r="17" spans="1:3" ht="18" customHeight="1" thickBot="1">
      <c r="A17" s="44" t="s">
        <v>107</v>
      </c>
      <c r="B17" s="43">
        <f>+SUM(B9:B16)</f>
        <v>328356765</v>
      </c>
      <c r="C17" s="43">
        <f>+C9</f>
        <v>3086570</v>
      </c>
    </row>
    <row r="18" spans="1:3" ht="18" customHeight="1" thickTop="1">
      <c r="A18" s="3" t="s">
        <v>30</v>
      </c>
      <c r="B18" s="42">
        <f>+B7+B17</f>
        <v>330497263</v>
      </c>
      <c r="C18" s="42">
        <f>+C7+C17</f>
        <v>3086570</v>
      </c>
    </row>
    <row r="19" spans="1:3">
      <c r="C19" s="49"/>
    </row>
  </sheetData>
  <mergeCells count="1">
    <mergeCell ref="C9:C16"/>
  </mergeCells>
  <phoneticPr fontId="3"/>
  <pageMargins left="1.1811023622047245" right="0.39370078740157483" top="0.59055118110236227" bottom="0.39370078740157483" header="0.19685039370078741" footer="0.19685039370078741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85" zoomScaleNormal="85" workbookViewId="0">
      <selection sqref="A1:E1"/>
    </sheetView>
  </sheetViews>
  <sheetFormatPr defaultColWidth="8.875" defaultRowHeight="11.25"/>
  <cols>
    <col min="1" max="1" width="20.875" style="1" customWidth="1"/>
    <col min="2" max="2" width="14.875" style="1" customWidth="1"/>
    <col min="3" max="3" width="16.875" style="1" customWidth="1"/>
    <col min="4" max="11" width="14.875" style="1" customWidth="1"/>
    <col min="12" max="16384" width="8.875" style="1"/>
  </cols>
  <sheetData>
    <row r="1" spans="1:11" ht="17.25">
      <c r="A1" s="9" t="s">
        <v>146</v>
      </c>
    </row>
    <row r="2" spans="1:11" ht="17.25">
      <c r="A2" s="9" t="s">
        <v>145</v>
      </c>
      <c r="K2" s="7" t="s">
        <v>63</v>
      </c>
    </row>
    <row r="3" spans="1:11" ht="22.5" customHeight="1">
      <c r="A3" s="122" t="s">
        <v>97</v>
      </c>
      <c r="B3" s="127" t="s">
        <v>144</v>
      </c>
      <c r="C3" s="60"/>
      <c r="D3" s="122" t="s">
        <v>143</v>
      </c>
      <c r="E3" s="123" t="s">
        <v>142</v>
      </c>
      <c r="F3" s="122" t="s">
        <v>141</v>
      </c>
      <c r="G3" s="123" t="s">
        <v>140</v>
      </c>
      <c r="H3" s="127" t="s">
        <v>139</v>
      </c>
      <c r="I3" s="59"/>
      <c r="J3" s="58"/>
      <c r="K3" s="122" t="s">
        <v>93</v>
      </c>
    </row>
    <row r="4" spans="1:11" ht="22.5" customHeight="1">
      <c r="A4" s="122"/>
      <c r="B4" s="122"/>
      <c r="C4" s="57" t="s">
        <v>138</v>
      </c>
      <c r="D4" s="122"/>
      <c r="E4" s="122"/>
      <c r="F4" s="122"/>
      <c r="G4" s="122"/>
      <c r="H4" s="122"/>
      <c r="I4" s="26" t="s">
        <v>137</v>
      </c>
      <c r="J4" s="26" t="s">
        <v>136</v>
      </c>
      <c r="K4" s="122"/>
    </row>
    <row r="5" spans="1:11" ht="18" customHeight="1">
      <c r="A5" s="4" t="s">
        <v>135</v>
      </c>
      <c r="B5" s="56">
        <f>+SUM(D5:K5)</f>
        <v>12009409007</v>
      </c>
      <c r="C5" s="54">
        <f>+SUM(C6:C11)</f>
        <v>1341551249</v>
      </c>
      <c r="D5" s="53">
        <f>+SUM(D6:D11)</f>
        <v>3050256616</v>
      </c>
      <c r="E5" s="36">
        <f>+SUM(E6:E11)</f>
        <v>2812674614</v>
      </c>
      <c r="F5" s="36">
        <f>+SUM(F6:F11)</f>
        <v>603590892</v>
      </c>
      <c r="G5" s="36">
        <f>+SUM(G6:G11)</f>
        <v>1260758000</v>
      </c>
      <c r="H5" s="36"/>
      <c r="I5" s="36"/>
      <c r="J5" s="36"/>
      <c r="K5" s="36">
        <f>+SUM(K6:K11)</f>
        <v>4282128885</v>
      </c>
    </row>
    <row r="6" spans="1:11" ht="18" customHeight="1">
      <c r="A6" s="4" t="s">
        <v>134</v>
      </c>
      <c r="B6" s="56">
        <v>3379010129</v>
      </c>
      <c r="C6" s="54">
        <v>210536652</v>
      </c>
      <c r="D6" s="53">
        <v>722765323</v>
      </c>
      <c r="E6" s="36">
        <v>1652577659</v>
      </c>
      <c r="F6" s="36">
        <v>0</v>
      </c>
      <c r="G6" s="36">
        <v>46800034</v>
      </c>
      <c r="H6" s="36">
        <v>0</v>
      </c>
      <c r="I6" s="36">
        <v>0</v>
      </c>
      <c r="J6" s="36">
        <v>0</v>
      </c>
      <c r="K6" s="45">
        <v>956867113</v>
      </c>
    </row>
    <row r="7" spans="1:11" ht="18" customHeight="1">
      <c r="A7" s="4" t="s">
        <v>133</v>
      </c>
      <c r="B7" s="56">
        <v>58046389</v>
      </c>
      <c r="C7" s="54">
        <v>19171348</v>
      </c>
      <c r="D7" s="53">
        <v>58046389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45"/>
    </row>
    <row r="8" spans="1:11" ht="18" customHeight="1">
      <c r="A8" s="4" t="s">
        <v>132</v>
      </c>
      <c r="B8" s="56">
        <v>36000000</v>
      </c>
      <c r="C8" s="54">
        <v>0</v>
      </c>
      <c r="D8" s="53">
        <v>36000000</v>
      </c>
      <c r="E8" s="36">
        <v>0</v>
      </c>
      <c r="F8" s="36">
        <v>0</v>
      </c>
      <c r="G8" s="36">
        <v>0</v>
      </c>
      <c r="H8" s="36"/>
      <c r="I8" s="36"/>
      <c r="J8" s="36"/>
      <c r="K8" s="45"/>
    </row>
    <row r="9" spans="1:11" ht="18" customHeight="1">
      <c r="A9" s="4" t="s">
        <v>131</v>
      </c>
      <c r="B9" s="56">
        <v>2819616764</v>
      </c>
      <c r="C9" s="54">
        <v>251480246</v>
      </c>
      <c r="D9" s="53">
        <v>1926404301</v>
      </c>
      <c r="E9" s="36">
        <v>250820708</v>
      </c>
      <c r="F9" s="36">
        <v>0</v>
      </c>
      <c r="G9" s="36">
        <v>475316672</v>
      </c>
      <c r="H9" s="36">
        <v>0</v>
      </c>
      <c r="I9" s="36">
        <v>0</v>
      </c>
      <c r="J9" s="36">
        <v>0</v>
      </c>
      <c r="K9" s="45">
        <v>167075083</v>
      </c>
    </row>
    <row r="10" spans="1:11" ht="18" customHeight="1">
      <c r="A10" s="4" t="s">
        <v>130</v>
      </c>
      <c r="B10" s="56">
        <v>4850842837</v>
      </c>
      <c r="C10" s="54">
        <v>721866582</v>
      </c>
      <c r="D10" s="53">
        <v>196440603</v>
      </c>
      <c r="E10" s="36">
        <v>909276247</v>
      </c>
      <c r="F10" s="36">
        <v>603590892</v>
      </c>
      <c r="G10" s="36">
        <v>738641294</v>
      </c>
      <c r="H10" s="36">
        <v>0</v>
      </c>
      <c r="I10" s="36">
        <v>0</v>
      </c>
      <c r="J10" s="36">
        <v>0</v>
      </c>
      <c r="K10" s="45">
        <v>2402893801</v>
      </c>
    </row>
    <row r="11" spans="1:11" ht="18" customHeight="1">
      <c r="A11" s="4" t="s">
        <v>125</v>
      </c>
      <c r="B11" s="56">
        <v>865892888</v>
      </c>
      <c r="C11" s="54">
        <v>138496421</v>
      </c>
      <c r="D11" s="53">
        <v>110600000</v>
      </c>
      <c r="E11" s="53">
        <v>0</v>
      </c>
      <c r="F11" s="53">
        <v>0</v>
      </c>
      <c r="G11" s="53">
        <v>0</v>
      </c>
      <c r="H11" s="36">
        <v>0</v>
      </c>
      <c r="I11" s="36">
        <v>0</v>
      </c>
      <c r="J11" s="36">
        <v>0</v>
      </c>
      <c r="K11" s="53">
        <v>755292888</v>
      </c>
    </row>
    <row r="12" spans="1:11" ht="18" customHeight="1">
      <c r="A12" s="4" t="s">
        <v>129</v>
      </c>
      <c r="B12" s="56">
        <f t="shared" ref="B12" si="0">+SUM(D12:K12)</f>
        <v>23078306455</v>
      </c>
      <c r="C12" s="54">
        <f>+SUM(C13:C16)</f>
        <v>2009448874</v>
      </c>
      <c r="D12" s="53">
        <f>+SUM(D13:D16)</f>
        <v>19538296919</v>
      </c>
      <c r="E12" s="36">
        <f>+SUM(E13:E16)</f>
        <v>3532676198</v>
      </c>
      <c r="F12" s="36"/>
      <c r="G12" s="36"/>
      <c r="H12" s="36"/>
      <c r="I12" s="36"/>
      <c r="J12" s="36"/>
      <c r="K12" s="36">
        <f>+SUM(K13:K16)</f>
        <v>7333338</v>
      </c>
    </row>
    <row r="13" spans="1:11" ht="18" customHeight="1">
      <c r="A13" s="4" t="s">
        <v>128</v>
      </c>
      <c r="B13" s="56">
        <v>22672265090</v>
      </c>
      <c r="C13" s="54">
        <v>1877105527</v>
      </c>
      <c r="D13" s="53">
        <v>19139588892</v>
      </c>
      <c r="E13" s="36">
        <v>3532676198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45">
        <v>0</v>
      </c>
    </row>
    <row r="14" spans="1:11" ht="18" customHeight="1">
      <c r="A14" s="4" t="s">
        <v>127</v>
      </c>
      <c r="B14" s="56">
        <v>343841020</v>
      </c>
      <c r="C14" s="54">
        <v>112946134</v>
      </c>
      <c r="D14" s="53">
        <v>343841020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45">
        <v>0</v>
      </c>
    </row>
    <row r="15" spans="1:11" ht="18" customHeight="1">
      <c r="A15" s="4" t="s">
        <v>126</v>
      </c>
      <c r="B15" s="56">
        <v>0</v>
      </c>
      <c r="C15" s="54">
        <v>0</v>
      </c>
      <c r="D15" s="53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45">
        <v>0</v>
      </c>
    </row>
    <row r="16" spans="1:11" ht="18" customHeight="1">
      <c r="A16" s="4" t="s">
        <v>125</v>
      </c>
      <c r="B16" s="56">
        <v>62200345</v>
      </c>
      <c r="C16" s="54">
        <v>19397213</v>
      </c>
      <c r="D16" s="53">
        <v>54867007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45">
        <v>7333338</v>
      </c>
    </row>
    <row r="17" spans="1:11" ht="18" customHeight="1">
      <c r="A17" s="3" t="s">
        <v>124</v>
      </c>
      <c r="B17" s="55">
        <f t="shared" ref="B17:G17" si="1">+B5+B12</f>
        <v>35087715462</v>
      </c>
      <c r="C17" s="54">
        <f t="shared" si="1"/>
        <v>3351000123</v>
      </c>
      <c r="D17" s="53">
        <f t="shared" si="1"/>
        <v>22588553535</v>
      </c>
      <c r="E17" s="36">
        <f t="shared" si="1"/>
        <v>6345350812</v>
      </c>
      <c r="F17" s="36">
        <f t="shared" si="1"/>
        <v>603590892</v>
      </c>
      <c r="G17" s="36">
        <f t="shared" si="1"/>
        <v>1260758000</v>
      </c>
      <c r="H17" s="36">
        <v>0</v>
      </c>
      <c r="I17" s="36">
        <v>0</v>
      </c>
      <c r="J17" s="36">
        <v>0</v>
      </c>
      <c r="K17" s="45">
        <f>+K5+K12</f>
        <v>4289462223</v>
      </c>
    </row>
  </sheetData>
  <mergeCells count="8">
    <mergeCell ref="G3:G4"/>
    <mergeCell ref="H3:H4"/>
    <mergeCell ref="K3:K4"/>
    <mergeCell ref="A3:A4"/>
    <mergeCell ref="B3:B4"/>
    <mergeCell ref="D3:D4"/>
    <mergeCell ref="E3:E4"/>
    <mergeCell ref="F3:F4"/>
  </mergeCells>
  <phoneticPr fontId="3"/>
  <pageMargins left="0.39370078740157483" right="0.39370078740157483" top="1.1811023622047245" bottom="0.39370078740157483" header="0.19685039370078741" footer="0.19685039370078741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workbookViewId="0">
      <selection sqref="A1:E1"/>
    </sheetView>
  </sheetViews>
  <sheetFormatPr defaultColWidth="8.875" defaultRowHeight="11.25"/>
  <cols>
    <col min="1" max="1" width="22.875" style="1" customWidth="1"/>
    <col min="2" max="8" width="13.5" style="1" customWidth="1"/>
    <col min="9" max="9" width="12.875" style="1" customWidth="1"/>
    <col min="10" max="16384" width="8.875" style="1"/>
  </cols>
  <sheetData>
    <row r="1" spans="1:9" ht="17.25">
      <c r="A1" s="9" t="s">
        <v>155</v>
      </c>
    </row>
    <row r="2" spans="1:9" ht="13.5">
      <c r="I2" s="7" t="s">
        <v>63</v>
      </c>
    </row>
    <row r="3" spans="1:9" ht="37.5" customHeight="1">
      <c r="A3" s="57" t="s">
        <v>144</v>
      </c>
      <c r="B3" s="26" t="s">
        <v>154</v>
      </c>
      <c r="C3" s="25" t="s">
        <v>153</v>
      </c>
      <c r="D3" s="25" t="s">
        <v>152</v>
      </c>
      <c r="E3" s="25" t="s">
        <v>151</v>
      </c>
      <c r="F3" s="25" t="s">
        <v>150</v>
      </c>
      <c r="G3" s="25" t="s">
        <v>149</v>
      </c>
      <c r="H3" s="26" t="s">
        <v>148</v>
      </c>
      <c r="I3" s="25" t="s">
        <v>147</v>
      </c>
    </row>
    <row r="4" spans="1:9" ht="18" customHeight="1">
      <c r="A4" s="63">
        <f>B4+C4+D4+E4+F4+G4+H4</f>
        <v>35087715462</v>
      </c>
      <c r="B4" s="62">
        <v>34160425636</v>
      </c>
      <c r="C4" s="62">
        <v>905644635</v>
      </c>
      <c r="D4" s="62">
        <v>13853049</v>
      </c>
      <c r="E4" s="62">
        <v>2582399</v>
      </c>
      <c r="F4" s="62">
        <v>5209743</v>
      </c>
      <c r="G4" s="62">
        <v>0</v>
      </c>
      <c r="H4" s="62">
        <v>0</v>
      </c>
      <c r="I4" s="61">
        <v>8.6033911409972262E-4</v>
      </c>
    </row>
  </sheetData>
  <phoneticPr fontId="3"/>
  <pageMargins left="0.39370078740157483" right="0.39370078740157483" top="1.1811023622047245" bottom="0.39370078740157483" header="0.19685039370078741" footer="0.19685039370078741"/>
  <pageSetup paperSize="9" scale="9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4</vt:i4>
      </vt:variant>
    </vt:vector>
  </HeadingPairs>
  <TitlesOfParts>
    <vt:vector size="21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sheet1 (3)</vt:lpstr>
      <vt:lpstr>財源情報の明細</vt:lpstr>
      <vt:lpstr>資金の明細</vt:lpstr>
      <vt:lpstr>長期延滞債権の明細!Print_Area</vt:lpstr>
      <vt:lpstr>未収金の明細!Print_Area</vt:lpstr>
      <vt:lpstr>有形固定資産に係る行政目的別の明細!Print_Titles</vt:lpstr>
      <vt:lpstr>有形固定資産の明細!Print_Titles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薫</dc:creator>
  <cp:lastModifiedBy>程島 拓海</cp:lastModifiedBy>
  <cp:lastPrinted>2022-02-08T00:44:28Z</cp:lastPrinted>
  <dcterms:created xsi:type="dcterms:W3CDTF">2021-03-02T02:50:48Z</dcterms:created>
  <dcterms:modified xsi:type="dcterms:W3CDTF">2022-04-18T02:49:17Z</dcterms:modified>
</cp:coreProperties>
</file>