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r04svjim:80/panfocus/dav/0000003135202601301149040310001E0D6C362B25081611EBEB09C1453924/1/"/>
    </mc:Choice>
  </mc:AlternateContent>
  <workbookProtection workbookAlgorithmName="SHA-512" workbookHashValue="8gPgXBHoEQ2sTcJ2/FsqkrtgXLw0GZ2Q3zl7XB6o1gTq/DFSGSyrbpBDZkDV7TIGtW8MYhwiNZSrQfk2NfZ3pg==" workbookSaltValue="U061ekUbobZk8jx5beCp3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<sst xmlns="http://schemas.openxmlformats.org/spreadsheetml/2006/main" count="228" uniqueCount="112">
  <si>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</si>
  <si>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</si>
  <si>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</si>
  <si>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</si>
  <si>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</si>
  <si>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</si>
  <si>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</si>
  <si>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</si>
  <si>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</si>
  <si>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</si>
  <si>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</si>
  <si>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</si>
  <si>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</si>
  <si>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</si>
  <si>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</si>
  <si>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</si>
  <si>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</si>
  <si>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</si>
  <si>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</si>
  <si>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</si>
  <si>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</si>
  <si>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</si>
  <si>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</si>
  <si>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</si>
  <si>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</si>
  <si>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</si>
  <si>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</si>
  <si>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</si>
  <si>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</si>
  <si>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</si>
  <si>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</si>
  <si>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</si>
  <si>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</si>
  <si>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</si>
  <si>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</si>
  <si>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</si>
  <si>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</si>
  <si>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</si>
  <si>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</si>
  <si>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</si>
  <si>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</si>
  <si>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</si>
  <si>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</si>
  <si>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</si>
  <si>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</si>
  <si>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</si>
  <si>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</si>
  <si>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</si>
  <si>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</si>
  <si>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</si>
  <si>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</si>
  <si>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</si>
  <si>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</si>
  <si>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</si>
  <si>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</si>
  <si>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</si>
  <si>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</si>
  <si>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</si>
  <si>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</si>
  <si>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</si>
  <si>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</si>
  <si>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</si>
  <si>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</si>
  <si>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</si>
  <si>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</si>
  <si>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</si>
  <si>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</si>
  <si>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</si>
  <si>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</si>
  <si>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</si>
  <si>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</si>
  <si>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</si>
  <si>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</si>
  <si>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</si>
  <si>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</si>
  <si>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</si>
  <si>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</si>
  <si>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</si>
  <si>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</si>
  <si>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</si>
  <si>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</si>
  <si>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</si>
  <si>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</si>
  <si>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</si>
  <si>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</si>
  <si>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</si>
  <si>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</si>
  <si>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</si>
  <si>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</si>
  <si>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</si>
  <si>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</si>
  <si>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</si>
  <si>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</si>
  <si>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</si>
  <si>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</si>
  <si>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</si>
  <si>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</si>
  <si>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</si>
  <si>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</si>
  <si>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</si>
  <si>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</si>
  <si>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</si>
  <si>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</si>
  <si>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</si>
  <si>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</si>
  <si>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</si>
  <si>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</si>
  <si>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</si>
  <si>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</si>
  <si>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有形固定資産減価償却率及び管路経年化率は、いずれも全国平均よりも高い水準で推移しており、今後も増加していく見込みです。
　老朽化した水道施設の更新は喫緊の課題ですが、給水収益が減少傾向にあるなか、限られた資金で施設を更新するために、適切な維持管理を行うとともに、引続き計画的な施設の更新に努めていきます。</t>
    <phoneticPr fontId="4"/>
  </si>
  <si>
    <t>　人口減少などによる水需要の低下に伴い、給水収益は減少していき、さらに長期化する物価高騰等により維持管理費が増加する中で、高度経済成長期以降に整備した施設の更新需要に対応しなければならず、今後も厳しい経営環境が続くことが想定されます。
　そのような状況下における上下水道事業経営のあるべき姿と、具体的な行動を示す「はだの上下水道ビジョン」を令和３年３月に策定し、事業を展開しています。
　今後も、このビジョンに基づき直面する課題に着実に対応し、健全経営の持続に努めていきます。</t>
    <rPh sb="35" eb="38">
      <t>チョウキカ</t>
    </rPh>
    <phoneticPr fontId="4"/>
  </si>
  <si>
    <t>　経常収支比率は、引続き100％を超えていることから、単年度収支は健全性を維持しています。
　料金回収率は、令和５年度に料金改定をしたことに伴い、前年度比3.55ポイントの増加となりましたが、物価高騰等により費用が増加していることから、100％を下回っています。このため、引続き費用の適正な執行に努めるとともに、今後の適正な料金体系のあり方について検討していきます。
　また、流動比率は、200％を超えており、短期的な債務に対する支払能力は有しています。しかし、今後は、施設の維持管理費や更新費用が増加することが見込まれることから、健全経営を維持していくために、十分な補填財源を保有していくよう、努めていきます。
　次に、企業債残高対給水収益比率は、類似団体平均と同程度となっています。今後は、施設の更新費用が増加することに伴い、企業債の借入額が増加することで、当該比率も上昇する見込みです。このことによる、将来負担の増加が最小限度となるよう、今後の企業債の借入に当たっては、引続き、経営状況を鑑みながら、適切な借入額を判断していきます。</t>
    <rPh sb="60" eb="62">
      <t>リョウキン</t>
    </rPh>
    <rPh sb="73" eb="77">
      <t>ゼンネンドヒ</t>
    </rPh>
    <rPh sb="86" eb="8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</si>
</sst>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0.98</c:v>
                </c:pt>
                <c:pt idx="1">
                  <c:v>0.71</c:v>
                </c:pt>
                <c:pt idx="2">
                  <c:v>0.73</c:v>
                </c:pt>
                <c:pt idx="3">
                  <c:v>0.42</c:v>
                </c:pt>
                <c:pt idx="4">
                  <c:v>0.54</c:v>
                </c:pt>
              </c:numCache>
            </c:numRef>
          </c:val>
          <c:extLst>
            <c:ext xmlns:c16="http://schemas.microsoft.com/office/drawing/2014/chart" uri="{C3380CC4-5D6E-409C-BE32-E72D297353CC}">
              <c16:uniqueId val="{00000000-10B4-4DE7-A42D-6546738B5C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10B4-4DE7-A42D-6546738B5C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59.25</c:v>
                </c:pt>
                <c:pt idx="1">
                  <c:v>59.44</c:v>
                </c:pt>
                <c:pt idx="2">
                  <c:v>57.68</c:v>
                </c:pt>
                <c:pt idx="3">
                  <c:v>57.64</c:v>
                </c:pt>
                <c:pt idx="4">
                  <c:v>57.38</c:v>
                </c:pt>
              </c:numCache>
            </c:numRef>
          </c:val>
          <c:extLst>
            <c:ext xmlns:c16="http://schemas.microsoft.com/office/drawing/2014/chart" uri="{C3380CC4-5D6E-409C-BE32-E72D297353CC}">
              <c16:uniqueId val="{00000000-9143-4E7B-BD22-79AFAD2A151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9143-4E7B-BD22-79AFAD2A151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93.44</c:v>
                </c:pt>
                <c:pt idx="1">
                  <c:v>92.32</c:v>
                </c:pt>
                <c:pt idx="2">
                  <c:v>92.97</c:v>
                </c:pt>
                <c:pt idx="3">
                  <c:v>91.39</c:v>
                </c:pt>
                <c:pt idx="4">
                  <c:v>91.28</c:v>
                </c:pt>
              </c:numCache>
            </c:numRef>
          </c:val>
          <c:extLst>
            <c:ext xmlns:c16="http://schemas.microsoft.com/office/drawing/2014/chart" uri="{C3380CC4-5D6E-409C-BE32-E72D297353CC}">
              <c16:uniqueId val="{00000000-2A75-4E83-9F4D-46EBA1AFAE4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2A75-4E83-9F4D-46EBA1AFAE4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104.7</c:v>
                </c:pt>
                <c:pt idx="1">
                  <c:v>111.32</c:v>
                </c:pt>
                <c:pt idx="2">
                  <c:v>106.33</c:v>
                </c:pt>
                <c:pt idx="3">
                  <c:v>107.1</c:v>
                </c:pt>
                <c:pt idx="4">
                  <c:v>110.84</c:v>
                </c:pt>
              </c:numCache>
            </c:numRef>
          </c:val>
          <c:extLst>
            <c:ext xmlns:c16="http://schemas.microsoft.com/office/drawing/2014/chart" uri="{C3380CC4-5D6E-409C-BE32-E72D297353CC}">
              <c16:uniqueId val="{00000000-0B4D-4328-989B-73B90447FED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0B4D-4328-989B-73B90447FED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56.57</c:v>
                </c:pt>
                <c:pt idx="1">
                  <c:v>57.32</c:v>
                </c:pt>
                <c:pt idx="2">
                  <c:v>58.27</c:v>
                </c:pt>
                <c:pt idx="3">
                  <c:v>58.9</c:v>
                </c:pt>
                <c:pt idx="4">
                  <c:v>58.86</c:v>
                </c:pt>
              </c:numCache>
            </c:numRef>
          </c:val>
          <c:extLst>
            <c:ext xmlns:c16="http://schemas.microsoft.com/office/drawing/2014/chart" uri="{C3380CC4-5D6E-409C-BE32-E72D297353CC}">
              <c16:uniqueId val="{00000000-5D3B-406A-8A58-F245071CCC8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5D3B-406A-8A58-F245071CCC8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24.8</c:v>
                </c:pt>
                <c:pt idx="1">
                  <c:v>28.61</c:v>
                </c:pt>
                <c:pt idx="2">
                  <c:v>31.47</c:v>
                </c:pt>
                <c:pt idx="3">
                  <c:v>31.37</c:v>
                </c:pt>
                <c:pt idx="4">
                  <c:v>35.53</c:v>
                </c:pt>
              </c:numCache>
            </c:numRef>
          </c:val>
          <c:extLst>
            <c:ext xmlns:c16="http://schemas.microsoft.com/office/drawing/2014/chart" uri="{C3380CC4-5D6E-409C-BE32-E72D297353CC}">
              <c16:uniqueId val="{00000000-D40F-4043-A3EB-BC4E7E194AF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D40F-4043-A3EB-BC4E7E194AF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4C-4A55-9906-80B038EE3A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514C-4A55-9906-80B038EE3A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274.55</c:v>
                </c:pt>
                <c:pt idx="1">
                  <c:v>302.02</c:v>
                </c:pt>
                <c:pt idx="2">
                  <c:v>253.34</c:v>
                </c:pt>
                <c:pt idx="3">
                  <c:v>267.37</c:v>
                </c:pt>
                <c:pt idx="4">
                  <c:v>231.06</c:v>
                </c:pt>
              </c:numCache>
            </c:numRef>
          </c:val>
          <c:extLst>
            <c:ext xmlns:c16="http://schemas.microsoft.com/office/drawing/2014/chart" uri="{C3380CC4-5D6E-409C-BE32-E72D297353CC}">
              <c16:uniqueId val="{00000000-E057-4FCF-9690-C29AF94505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E057-4FCF-9690-C29AF94505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362.76</c:v>
                </c:pt>
                <c:pt idx="1">
                  <c:v>310.7</c:v>
                </c:pt>
                <c:pt idx="2">
                  <c:v>413.67</c:v>
                </c:pt>
                <c:pt idx="3">
                  <c:v>306.24</c:v>
                </c:pt>
                <c:pt idx="4">
                  <c:v>294.14</c:v>
                </c:pt>
              </c:numCache>
            </c:numRef>
          </c:val>
          <c:extLst>
            <c:ext xmlns:c16="http://schemas.microsoft.com/office/drawing/2014/chart" uri="{C3380CC4-5D6E-409C-BE32-E72D297353CC}">
              <c16:uniqueId val="{00000000-9B09-4207-809A-07022E12327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9B09-4207-809A-07022E12327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90.16</c:v>
                </c:pt>
                <c:pt idx="1">
                  <c:v>100.48</c:v>
                </c:pt>
                <c:pt idx="2">
                  <c:v>71.13</c:v>
                </c:pt>
                <c:pt idx="3">
                  <c:v>95.59</c:v>
                </c:pt>
                <c:pt idx="4">
                  <c:v>99.14</c:v>
                </c:pt>
              </c:numCache>
            </c:numRef>
          </c:val>
          <c:extLst>
            <c:ext xmlns:c16="http://schemas.microsoft.com/office/drawing/2014/chart" uri="{C3380CC4-5D6E-409C-BE32-E72D297353CC}">
              <c16:uniqueId val="{00000000-F97D-4D9E-BC38-1E666978A9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F97D-4D9E-BC38-1E666978A9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114.53</c:v>
                </c:pt>
                <c:pt idx="1">
                  <c:v>117.55</c:v>
                </c:pt>
                <c:pt idx="2">
                  <c:v>124.33</c:v>
                </c:pt>
                <c:pt idx="3">
                  <c:v>126.48</c:v>
                </c:pt>
                <c:pt idx="4">
                  <c:v>128.04</c:v>
                </c:pt>
              </c:numCache>
            </c:numRef>
          </c:val>
          <c:extLst>
            <c:ext xmlns:c16="http://schemas.microsoft.com/office/drawing/2014/chart" uri="{C3380CC4-5D6E-409C-BE32-E72D297353CC}">
              <c16:uniqueId val="{00000000-23FD-47DD-B5ED-CDB48D6D52D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23FD-47DD-B5ED-CDB48D6D52D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神奈川県　秦野市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158573</v>
      </c>
      <c r="AM8" s="44"/>
      <c r="AN8" s="44"/>
      <c r="AO8" s="44"/>
      <c r="AP8" s="44"/>
      <c r="AQ8" s="44"/>
      <c r="AR8" s="44"/>
      <c r="AS8" s="44"/>
      <c r="AT8" s="45">
        <f>データ!$S$6</f>
        <v>103.76</v>
      </c>
      <c r="AU8" s="46"/>
      <c r="AV8" s="46"/>
      <c r="AW8" s="46"/>
      <c r="AX8" s="46"/>
      <c r="AY8" s="46"/>
      <c r="AZ8" s="46"/>
      <c r="BA8" s="46"/>
      <c r="BB8" s="47">
        <f>データ!$T$6</f>
        <v>1528.27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70.25</v>
      </c>
      <c r="J10" s="46"/>
      <c r="K10" s="46"/>
      <c r="L10" s="46"/>
      <c r="M10" s="46"/>
      <c r="N10" s="46"/>
      <c r="O10" s="80"/>
      <c r="P10" s="47">
        <f>データ!$P$6</f>
        <v>99.91</v>
      </c>
      <c r="Q10" s="47"/>
      <c r="R10" s="47"/>
      <c r="S10" s="47"/>
      <c r="T10" s="47"/>
      <c r="U10" s="47"/>
      <c r="V10" s="47"/>
      <c r="W10" s="44">
        <f>データ!$Q$6</f>
        <v>2068</v>
      </c>
      <c r="X10" s="44"/>
      <c r="Y10" s="44"/>
      <c r="Z10" s="44"/>
      <c r="AA10" s="44"/>
      <c r="AB10" s="44"/>
      <c r="AC10" s="44"/>
      <c r="AD10" s="2"/>
      <c r="AE10" s="2"/>
      <c r="AF10" s="2"/>
      <c r="AG10" s="2"/>
      <c r="AH10" s="2"/>
      <c r="AI10" s="2"/>
      <c r="AJ10" s="2"/>
      <c r="AK10" s="2"/>
      <c r="AL10" s="44">
        <f>データ!$U$6</f>
        <v>158267</v>
      </c>
      <c r="AM10" s="44"/>
      <c r="AN10" s="44"/>
      <c r="AO10" s="44"/>
      <c r="AP10" s="44"/>
      <c r="AQ10" s="44"/>
      <c r="AR10" s="44"/>
      <c r="AS10" s="44"/>
      <c r="AT10" s="45">
        <f>データ!$V$6</f>
        <v>44.58</v>
      </c>
      <c r="AU10" s="46"/>
      <c r="AV10" s="46"/>
      <c r="AW10" s="46"/>
      <c r="AX10" s="46"/>
      <c r="AY10" s="46"/>
      <c r="AZ10" s="46"/>
      <c r="BA10" s="46"/>
      <c r="BB10" s="47">
        <f>データ!$W$6</f>
        <v>3550.18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4lpzTfqCRWq0MYfjs5GclQej1OGfkLRvKQEVC+M4o+YVEX48HMmbUDWjBSMVnUMLU2VQFpUQD2fZLY3WHNe9g==" saltValue="WgBLUoa0/uFO6fM7BNnOH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142115</v>
      </c>
      <c r="D6" s="20">
        <f t="shared" si="3"/>
        <v>46</v>
      </c>
      <c r="E6" s="20">
        <f t="shared" si="3"/>
        <v>1</v>
      </c>
      <c r="F6" s="20">
        <f t="shared" si="3"/>
        <v>0</v>
      </c>
      <c r="G6" s="20">
        <f t="shared" si="3"/>
        <v>1</v>
      </c>
      <c r="H6" s="20" t="str">
        <f t="shared" si="3"/>
        <v>神奈川県　秦野市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70.25</v>
      </c>
      <c r="P6" s="21">
        <f t="shared" si="3"/>
        <v>99.91</v>
      </c>
      <c r="Q6" s="21">
        <f t="shared" si="3"/>
        <v>2068</v>
      </c>
      <c r="R6" s="21">
        <f t="shared" si="3"/>
        <v>158573</v>
      </c>
      <c r="S6" s="21">
        <f t="shared" si="3"/>
        <v>103.76</v>
      </c>
      <c r="T6" s="21">
        <f t="shared" si="3"/>
        <v>1528.27</v>
      </c>
      <c r="U6" s="21">
        <f t="shared" si="3"/>
        <v>158267</v>
      </c>
      <c r="V6" s="21">
        <f t="shared" si="3"/>
        <v>44.58</v>
      </c>
      <c r="W6" s="21">
        <f t="shared" si="3"/>
        <v>3550.18</v>
      </c>
      <c r="X6" s="22">
        <f>IF(X7="",NA(),X7)</f>
        <v>104.7</v>
      </c>
      <c r="Y6" s="22">
        <f t="shared" ref="Y6:AG6" si="4">IF(Y7="",NA(),Y7)</f>
        <v>111.32</v>
      </c>
      <c r="Z6" s="22">
        <f t="shared" si="4"/>
        <v>106.33</v>
      </c>
      <c r="AA6" s="22">
        <f t="shared" si="4"/>
        <v>107.1</v>
      </c>
      <c r="AB6" s="22">
        <f t="shared" si="4"/>
        <v>110.84</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274.55</v>
      </c>
      <c r="AU6" s="22">
        <f t="shared" ref="AU6:BC6" si="6">IF(AU7="",NA(),AU7)</f>
        <v>302.02</v>
      </c>
      <c r="AV6" s="22">
        <f t="shared" si="6"/>
        <v>253.34</v>
      </c>
      <c r="AW6" s="22">
        <f t="shared" si="6"/>
        <v>267.37</v>
      </c>
      <c r="AX6" s="22">
        <f t="shared" si="6"/>
        <v>231.06</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362.76</v>
      </c>
      <c r="BF6" s="22">
        <f t="shared" ref="BF6:BN6" si="7">IF(BF7="",NA(),BF7)</f>
        <v>310.7</v>
      </c>
      <c r="BG6" s="22">
        <f t="shared" si="7"/>
        <v>413.67</v>
      </c>
      <c r="BH6" s="22">
        <f t="shared" si="7"/>
        <v>306.24</v>
      </c>
      <c r="BI6" s="22">
        <f t="shared" si="7"/>
        <v>294.14</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90.16</v>
      </c>
      <c r="BQ6" s="22">
        <f t="shared" ref="BQ6:BY6" si="8">IF(BQ7="",NA(),BQ7)</f>
        <v>100.48</v>
      </c>
      <c r="BR6" s="22">
        <f t="shared" si="8"/>
        <v>71.13</v>
      </c>
      <c r="BS6" s="22">
        <f t="shared" si="8"/>
        <v>95.59</v>
      </c>
      <c r="BT6" s="22">
        <f t="shared" si="8"/>
        <v>99.14</v>
      </c>
      <c r="BU6" s="22">
        <f t="shared" si="8"/>
        <v>103.75</v>
      </c>
      <c r="BV6" s="22">
        <f t="shared" si="8"/>
        <v>105.3</v>
      </c>
      <c r="BW6" s="22">
        <f t="shared" si="8"/>
        <v>99.41</v>
      </c>
      <c r="BX6" s="22">
        <f t="shared" si="8"/>
        <v>101.11</v>
      </c>
      <c r="BY6" s="22">
        <f t="shared" si="8"/>
        <v>102.03</v>
      </c>
      <c r="BZ6" s="21" t="str">
        <f>IF(BZ7="","",IF(BZ7="-","【-】","【"&amp;SUBSTITUTE(TEXT(BZ7,"#,##0.00"),"-","△")&amp;"】"))</f>
        <v>【97.59】</v>
      </c>
      <c r="CA6" s="22">
        <f>IF(CA7="",NA(),CA7)</f>
        <v>114.53</v>
      </c>
      <c r="CB6" s="22">
        <f t="shared" ref="CB6:CJ6" si="9">IF(CB7="",NA(),CB7)</f>
        <v>117.55</v>
      </c>
      <c r="CC6" s="22">
        <f t="shared" si="9"/>
        <v>124.33</v>
      </c>
      <c r="CD6" s="22">
        <f t="shared" si="9"/>
        <v>126.48</v>
      </c>
      <c r="CE6" s="22">
        <f t="shared" si="9"/>
        <v>128.04</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59.25</v>
      </c>
      <c r="CM6" s="22">
        <f t="shared" ref="CM6:CU6" si="10">IF(CM7="",NA(),CM7)</f>
        <v>59.44</v>
      </c>
      <c r="CN6" s="22">
        <f t="shared" si="10"/>
        <v>57.68</v>
      </c>
      <c r="CO6" s="22">
        <f t="shared" si="10"/>
        <v>57.64</v>
      </c>
      <c r="CP6" s="22">
        <f t="shared" si="10"/>
        <v>57.38</v>
      </c>
      <c r="CQ6" s="22">
        <f t="shared" si="10"/>
        <v>63.12</v>
      </c>
      <c r="CR6" s="22">
        <f t="shared" si="10"/>
        <v>62.57</v>
      </c>
      <c r="CS6" s="22">
        <f t="shared" si="10"/>
        <v>61.56</v>
      </c>
      <c r="CT6" s="22">
        <f t="shared" si="10"/>
        <v>60.84</v>
      </c>
      <c r="CU6" s="22">
        <f t="shared" si="10"/>
        <v>60.8</v>
      </c>
      <c r="CV6" s="21" t="str">
        <f>IF(CV7="","",IF(CV7="-","【-】","【"&amp;SUBSTITUTE(TEXT(CV7,"#,##0.00"),"-","△")&amp;"】"))</f>
        <v>【60.21】</v>
      </c>
      <c r="CW6" s="22">
        <f>IF(CW7="",NA(),CW7)</f>
        <v>93.44</v>
      </c>
      <c r="CX6" s="22">
        <f t="shared" ref="CX6:DF6" si="11">IF(CX7="",NA(),CX7)</f>
        <v>92.32</v>
      </c>
      <c r="CY6" s="22">
        <f t="shared" si="11"/>
        <v>92.97</v>
      </c>
      <c r="CZ6" s="22">
        <f t="shared" si="11"/>
        <v>91.39</v>
      </c>
      <c r="DA6" s="22">
        <f t="shared" si="11"/>
        <v>91.28</v>
      </c>
      <c r="DB6" s="22">
        <f t="shared" si="11"/>
        <v>90.09</v>
      </c>
      <c r="DC6" s="22">
        <f t="shared" si="11"/>
        <v>90.21</v>
      </c>
      <c r="DD6" s="22">
        <f t="shared" si="11"/>
        <v>90.11</v>
      </c>
      <c r="DE6" s="22">
        <f t="shared" si="11"/>
        <v>89.73</v>
      </c>
      <c r="DF6" s="22">
        <f t="shared" si="11"/>
        <v>89.86</v>
      </c>
      <c r="DG6" s="21" t="str">
        <f>IF(DG7="","",IF(DG7="-","【-】","【"&amp;SUBSTITUTE(TEXT(DG7,"#,##0.00"),"-","△")&amp;"】"))</f>
        <v>【89.21】</v>
      </c>
      <c r="DH6" s="22">
        <f>IF(DH7="",NA(),DH7)</f>
        <v>56.57</v>
      </c>
      <c r="DI6" s="22">
        <f t="shared" ref="DI6:DQ6" si="12">IF(DI7="",NA(),DI7)</f>
        <v>57.32</v>
      </c>
      <c r="DJ6" s="22">
        <f t="shared" si="12"/>
        <v>58.27</v>
      </c>
      <c r="DK6" s="22">
        <f t="shared" si="12"/>
        <v>58.9</v>
      </c>
      <c r="DL6" s="22">
        <f t="shared" si="12"/>
        <v>58.86</v>
      </c>
      <c r="DM6" s="22">
        <f t="shared" si="12"/>
        <v>50.31</v>
      </c>
      <c r="DN6" s="22">
        <f t="shared" si="12"/>
        <v>50.74</v>
      </c>
      <c r="DO6" s="22">
        <f t="shared" si="12"/>
        <v>51.49</v>
      </c>
      <c r="DP6" s="22">
        <f t="shared" si="12"/>
        <v>51.94</v>
      </c>
      <c r="DQ6" s="22">
        <f t="shared" si="12"/>
        <v>52.46</v>
      </c>
      <c r="DR6" s="21" t="str">
        <f>IF(DR7="","",IF(DR7="-","【-】","【"&amp;SUBSTITUTE(TEXT(DR7,"#,##0.00"),"-","△")&amp;"】"))</f>
        <v>【52.41】</v>
      </c>
      <c r="DS6" s="22">
        <f>IF(DS7="",NA(),DS7)</f>
        <v>24.8</v>
      </c>
      <c r="DT6" s="22">
        <f t="shared" ref="DT6:EB6" si="13">IF(DT7="",NA(),DT7)</f>
        <v>28.61</v>
      </c>
      <c r="DU6" s="22">
        <f t="shared" si="13"/>
        <v>31.47</v>
      </c>
      <c r="DV6" s="22">
        <f t="shared" si="13"/>
        <v>31.37</v>
      </c>
      <c r="DW6" s="22">
        <f t="shared" si="13"/>
        <v>35.53</v>
      </c>
      <c r="DX6" s="22">
        <f t="shared" si="13"/>
        <v>21.34</v>
      </c>
      <c r="DY6" s="22">
        <f t="shared" si="13"/>
        <v>23.27</v>
      </c>
      <c r="DZ6" s="22">
        <f t="shared" si="13"/>
        <v>25.18</v>
      </c>
      <c r="EA6" s="22">
        <f t="shared" si="13"/>
        <v>26.52</v>
      </c>
      <c r="EB6" s="22">
        <f t="shared" si="13"/>
        <v>28.4</v>
      </c>
      <c r="EC6" s="21" t="str">
        <f>IF(EC7="","",IF(EC7="-","【-】","【"&amp;SUBSTITUTE(TEXT(EC7,"#,##0.00"),"-","△")&amp;"】"))</f>
        <v>【26.78】</v>
      </c>
      <c r="ED6" s="22">
        <f>IF(ED7="",NA(),ED7)</f>
        <v>0.98</v>
      </c>
      <c r="EE6" s="22">
        <f t="shared" ref="EE6:EM6" si="14">IF(EE7="",NA(),EE7)</f>
        <v>0.71</v>
      </c>
      <c r="EF6" s="22">
        <f t="shared" si="14"/>
        <v>0.73</v>
      </c>
      <c r="EG6" s="22">
        <f t="shared" si="14"/>
        <v>0.42</v>
      </c>
      <c r="EH6" s="22">
        <f t="shared" si="14"/>
        <v>0.54</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142115</v>
      </c>
      <c r="D7" s="24">
        <v>46</v>
      </c>
      <c r="E7" s="24">
        <v>1</v>
      </c>
      <c r="F7" s="24">
        <v>0</v>
      </c>
      <c r="G7" s="24">
        <v>1</v>
      </c>
      <c r="H7" s="24" t="s">
        <v>93</v>
      </c>
      <c r="I7" s="24" t="s">
        <v>94</v>
      </c>
      <c r="J7" s="24" t="s">
        <v>95</v>
      </c>
      <c r="K7" s="24" t="s">
        <v>96</v>
      </c>
      <c r="L7" s="24" t="s">
        <v>97</v>
      </c>
      <c r="M7" s="24" t="s">
        <v>98</v>
      </c>
      <c r="N7" s="25" t="s">
        <v>99</v>
      </c>
      <c r="O7" s="25">
        <v>70.25</v>
      </c>
      <c r="P7" s="25">
        <v>99.91</v>
      </c>
      <c r="Q7" s="25">
        <v>2068</v>
      </c>
      <c r="R7" s="25">
        <v>158573</v>
      </c>
      <c r="S7" s="25">
        <v>103.76</v>
      </c>
      <c r="T7" s="25">
        <v>1528.27</v>
      </c>
      <c r="U7" s="25">
        <v>158267</v>
      </c>
      <c r="V7" s="25">
        <v>44.58</v>
      </c>
      <c r="W7" s="25">
        <v>3550.18</v>
      </c>
      <c r="X7" s="25">
        <v>104.7</v>
      </c>
      <c r="Y7" s="25">
        <v>111.32</v>
      </c>
      <c r="Z7" s="25">
        <v>106.33</v>
      </c>
      <c r="AA7" s="25">
        <v>107.1</v>
      </c>
      <c r="AB7" s="25">
        <v>110.84</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274.55</v>
      </c>
      <c r="AU7" s="25">
        <v>302.02</v>
      </c>
      <c r="AV7" s="25">
        <v>253.34</v>
      </c>
      <c r="AW7" s="25">
        <v>267.37</v>
      </c>
      <c r="AX7" s="25">
        <v>231.06</v>
      </c>
      <c r="AY7" s="25">
        <v>306.08</v>
      </c>
      <c r="AZ7" s="25">
        <v>306.14999999999998</v>
      </c>
      <c r="BA7" s="25">
        <v>297.54000000000002</v>
      </c>
      <c r="BB7" s="25">
        <v>289.44</v>
      </c>
      <c r="BC7" s="25">
        <v>282.19</v>
      </c>
      <c r="BD7" s="25">
        <v>239.69</v>
      </c>
      <c r="BE7" s="25">
        <v>362.76</v>
      </c>
      <c r="BF7" s="25">
        <v>310.7</v>
      </c>
      <c r="BG7" s="25">
        <v>413.67</v>
      </c>
      <c r="BH7" s="25">
        <v>306.24</v>
      </c>
      <c r="BI7" s="25">
        <v>294.14</v>
      </c>
      <c r="BJ7" s="25">
        <v>294.66000000000003</v>
      </c>
      <c r="BK7" s="25">
        <v>285.27</v>
      </c>
      <c r="BL7" s="25">
        <v>294.73</v>
      </c>
      <c r="BM7" s="25">
        <v>301.23</v>
      </c>
      <c r="BN7" s="25">
        <v>300.33</v>
      </c>
      <c r="BO7" s="25">
        <v>264.86</v>
      </c>
      <c r="BP7" s="25">
        <v>90.16</v>
      </c>
      <c r="BQ7" s="25">
        <v>100.48</v>
      </c>
      <c r="BR7" s="25">
        <v>71.13</v>
      </c>
      <c r="BS7" s="25">
        <v>95.59</v>
      </c>
      <c r="BT7" s="25">
        <v>99.14</v>
      </c>
      <c r="BU7" s="25">
        <v>103.75</v>
      </c>
      <c r="BV7" s="25">
        <v>105.3</v>
      </c>
      <c r="BW7" s="25">
        <v>99.41</v>
      </c>
      <c r="BX7" s="25">
        <v>101.11</v>
      </c>
      <c r="BY7" s="25">
        <v>102.03</v>
      </c>
      <c r="BZ7" s="25">
        <v>97.59</v>
      </c>
      <c r="CA7" s="25">
        <v>114.53</v>
      </c>
      <c r="CB7" s="25">
        <v>117.55</v>
      </c>
      <c r="CC7" s="25">
        <v>124.33</v>
      </c>
      <c r="CD7" s="25">
        <v>126.48</v>
      </c>
      <c r="CE7" s="25">
        <v>128.04</v>
      </c>
      <c r="CF7" s="25">
        <v>159.93</v>
      </c>
      <c r="CG7" s="25">
        <v>162.77000000000001</v>
      </c>
      <c r="CH7" s="25">
        <v>170.87</v>
      </c>
      <c r="CI7" s="25">
        <v>171.09</v>
      </c>
      <c r="CJ7" s="25">
        <v>173.56</v>
      </c>
      <c r="CK7" s="25">
        <v>181.66</v>
      </c>
      <c r="CL7" s="25">
        <v>59.25</v>
      </c>
      <c r="CM7" s="25">
        <v>59.44</v>
      </c>
      <c r="CN7" s="25">
        <v>57.68</v>
      </c>
      <c r="CO7" s="25">
        <v>57.64</v>
      </c>
      <c r="CP7" s="25">
        <v>57.38</v>
      </c>
      <c r="CQ7" s="25">
        <v>63.12</v>
      </c>
      <c r="CR7" s="25">
        <v>62.57</v>
      </c>
      <c r="CS7" s="25">
        <v>61.56</v>
      </c>
      <c r="CT7" s="25">
        <v>60.84</v>
      </c>
      <c r="CU7" s="25">
        <v>60.8</v>
      </c>
      <c r="CV7" s="25">
        <v>60.21</v>
      </c>
      <c r="CW7" s="25">
        <v>93.44</v>
      </c>
      <c r="CX7" s="25">
        <v>92.32</v>
      </c>
      <c r="CY7" s="25">
        <v>92.97</v>
      </c>
      <c r="CZ7" s="25">
        <v>91.39</v>
      </c>
      <c r="DA7" s="25">
        <v>91.28</v>
      </c>
      <c r="DB7" s="25">
        <v>90.09</v>
      </c>
      <c r="DC7" s="25">
        <v>90.21</v>
      </c>
      <c r="DD7" s="25">
        <v>90.11</v>
      </c>
      <c r="DE7" s="25">
        <v>89.73</v>
      </c>
      <c r="DF7" s="25">
        <v>89.86</v>
      </c>
      <c r="DG7" s="25">
        <v>89.21</v>
      </c>
      <c r="DH7" s="25">
        <v>56.57</v>
      </c>
      <c r="DI7" s="25">
        <v>57.32</v>
      </c>
      <c r="DJ7" s="25">
        <v>58.27</v>
      </c>
      <c r="DK7" s="25">
        <v>58.9</v>
      </c>
      <c r="DL7" s="25">
        <v>58.86</v>
      </c>
      <c r="DM7" s="25">
        <v>50.31</v>
      </c>
      <c r="DN7" s="25">
        <v>50.74</v>
      </c>
      <c r="DO7" s="25">
        <v>51.49</v>
      </c>
      <c r="DP7" s="25">
        <v>51.94</v>
      </c>
      <c r="DQ7" s="25">
        <v>52.46</v>
      </c>
      <c r="DR7" s="25">
        <v>52.41</v>
      </c>
      <c r="DS7" s="25">
        <v>24.8</v>
      </c>
      <c r="DT7" s="25">
        <v>28.61</v>
      </c>
      <c r="DU7" s="25">
        <v>31.47</v>
      </c>
      <c r="DV7" s="25">
        <v>31.37</v>
      </c>
      <c r="DW7" s="25">
        <v>35.53</v>
      </c>
      <c r="DX7" s="25">
        <v>21.34</v>
      </c>
      <c r="DY7" s="25">
        <v>23.27</v>
      </c>
      <c r="DZ7" s="25">
        <v>25.18</v>
      </c>
      <c r="EA7" s="25">
        <v>26.52</v>
      </c>
      <c r="EB7" s="25">
        <v>28.4</v>
      </c>
      <c r="EC7" s="25">
        <v>26.78</v>
      </c>
      <c r="ED7" s="25">
        <v>0.98</v>
      </c>
      <c r="EE7" s="25">
        <v>0.71</v>
      </c>
      <c r="EF7" s="25">
        <v>0.73</v>
      </c>
      <c r="EG7" s="25">
        <v>0.42</v>
      </c>
      <c r="EH7" s="25">
        <v>0.54</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2025-12-12T09:15:01Z</dcterms:created>
  <dcterms:modified xsi:type="dcterms:W3CDTF">2026-01-30T02:49:18Z</dcterms:modified>
  <cp:category/>
</cp:coreProperties>
</file>