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1010上下水道局\101010経営総務課\03_財務担当\99_照会・回答\令和６年度\03　財政課\20250122_Fwd 【県市町村課：依頼27〆】公営企業に係る経営比較分析表の分析について\"/>
    </mc:Choice>
  </mc:AlternateContent>
  <workbookProtection workbookAlgorithmName="SHA-512" workbookHashValue="uR77lh8Q1tqjIkf2j996V/NYOo7uMrcfiwUAujzFNkGrHZEArL/VB45VtpleBPOIOOFdv2Xtzc8ng1VqKFAJOg==" workbookSaltValue="jqgw6eHC5lxQTw8UkwaVy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<sst xmlns="http://schemas.openxmlformats.org/spreadsheetml/2006/main" count="228" uniqueCount="113">
  <si>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</si>
  <si>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</si>
  <si>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</si>
  <si>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</si>
  <si>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</si>
  <si>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</si>
  <si>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</si>
  <si>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</si>
  <si>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</si>
  <si>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</si>
  <si>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</si>
  <si>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</si>
  <si>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</si>
  <si>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</si>
  <si>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</si>
  <si>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</si>
  <si>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</si>
  <si>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</si>
  <si>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</si>
  <si>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</si>
  <si>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</si>
  <si>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</si>
  <si>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</si>
  <si>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</si>
  <si>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</si>
  <si>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</si>
  <si>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</si>
  <si>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</si>
  <si>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</si>
  <si>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</si>
  <si>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</si>
  <si>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</si>
  <si>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</si>
  <si>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</si>
  <si>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</si>
  <si>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</si>
  <si>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</si>
  <si>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</si>
  <si>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</si>
  <si>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</si>
  <si>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</si>
  <si>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</si>
  <si>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</si>
  <si>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</si>
  <si>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</si>
  <si>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</si>
  <si>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</si>
  <si>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</si>
  <si>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</si>
  <si>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</si>
  <si>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</si>
  <si>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</si>
  <si>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</si>
  <si>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</si>
  <si>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</si>
  <si>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</si>
  <si>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</si>
  <si>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</si>
  <si>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</si>
  <si>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</si>
  <si>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</si>
  <si>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</si>
  <si>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</si>
  <si>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</si>
  <si>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</si>
  <si>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</si>
  <si>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</si>
  <si>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</si>
  <si>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</si>
  <si>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</si>
  <si>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</si>
  <si>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</si>
  <si>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</si>
  <si>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</si>
  <si>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</si>
  <si>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</si>
  <si>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</si>
  <si>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</si>
  <si>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</si>
  <si>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</si>
  <si>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</si>
  <si>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</si>
  <si>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</si>
  <si>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</si>
  <si>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</si>
  <si>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</si>
  <si>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</si>
  <si>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</si>
  <si>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</si>
  <si>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</si>
  <si>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</si>
  <si>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</si>
  <si>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</si>
  <si>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</si>
  <si>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</si>
  <si>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</si>
  <si>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</si>
  <si>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</si>
  <si>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</si>
  <si>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</si>
  <si>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</si>
  <si>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</si>
  <si>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</si>
  <si>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</si>
  <si>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</si>
  <si>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</si>
  <si>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</si>
  <si>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</si>
  <si>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</si>
  <si>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</si>
  <si>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人口減少などによる水需要の低下に伴い、給水収益は減少していき、さらに物価高騰等により維持管理費が増加する中で、高度経済成長期以降に整備した施設の更新需要に対応しなければならず、今後も厳しい経営環境が続くことが想定されます。
　そのような状況下における上下水道事業経営のあるべき姿と、具体的な行動を示す「はだの上下水道ビジョン」を令和３年３月に策定し、事業を展開しています。
　今後も、このビジョンに基づき直面する課題に着実に対応し、健全経営の持続に努めていきます。</t>
    <rPh sb="35" eb="37">
      <t>ブッカ</t>
    </rPh>
    <rPh sb="37" eb="39">
      <t>コウトウ</t>
    </rPh>
    <rPh sb="39" eb="40">
      <t>トウ</t>
    </rPh>
    <rPh sb="43" eb="48">
      <t>イジカンリヒ</t>
    </rPh>
    <rPh sb="49" eb="51">
      <t>ゾウカ</t>
    </rPh>
    <phoneticPr fontId="4"/>
  </si>
  <si>
    <t>　有形固定資産減価償却率及び管路経年化率は、いずれも全国平均よりも高い水準で推移しており、今後も増加していく見込みです。
　老朽化した水道施設の更新は喫緊の課題ですが、給水収益が減少傾向にあるなか、限られた資金で施設を更新するために、適切な維持管理を行うとともに、引続き計画的な施設の更新に努めていきます。</t>
    <rPh sb="45" eb="47">
      <t>コンゴ</t>
    </rPh>
    <rPh sb="48" eb="50">
      <t>ゾウカ</t>
    </rPh>
    <rPh sb="54" eb="56">
      <t>ミコ</t>
    </rPh>
    <rPh sb="117" eb="119">
      <t>テキセツ</t>
    </rPh>
    <rPh sb="120" eb="124">
      <t>イジカンリ</t>
    </rPh>
    <rPh sb="125" eb="126">
      <t>オコナ</t>
    </rPh>
    <rPh sb="132" eb="134">
      <t>ヒキツヅ</t>
    </rPh>
    <rPh sb="135" eb="138">
      <t>ケイカクテキ</t>
    </rPh>
    <rPh sb="139" eb="141">
      <t>シセツ</t>
    </rPh>
    <rPh sb="142" eb="144">
      <t>コウシン</t>
    </rPh>
    <rPh sb="145" eb="146">
      <t>ツト</t>
    </rPh>
    <phoneticPr fontId="4"/>
  </si>
  <si>
    <t>　経常収支比率は、引続き100％を超えていることから、単年度収支は健全性を維持しています。
　しかし、料金回収率は、令和５年度に料金改定をしたものの、物価高騰等により費用が増加していることから、100％を下回っています。このため、引続き費用の適正な執行に努めるとともに、今後の適正な料金体系のあり方について検討していきます。
　また、流動比率は、200％を超えており、短期的な債務に対する支払能力は有しています。しかし、今後は、施設の維持管理費や更新費用が増加することが見込まれることから、健全経営を維持していくために、十分な補填財源を保有していくよう、努めていきます。
　次に、企業債残高対給水収益比率は、類似団体平均と同程度となっています。今後は、施設の更新費用が増加することに伴い、企業債の借入額が増加することで、当該比率も上昇する見込みです。このことによる、将来負担の増加が最小限度となるよう、今後の企業債の借入に当たっては、引続き、経営状況を鑑みながら、適切な借入額を判断していきます。</t>
    <rPh sb="9" eb="11">
      <t>ヒキツヅ</t>
    </rPh>
    <rPh sb="167" eb="169">
      <t>リュウドウ</t>
    </rPh>
    <rPh sb="169" eb="171">
      <t>ヒリツ</t>
    </rPh>
    <rPh sb="178" eb="179">
      <t>コ</t>
    </rPh>
    <rPh sb="184" eb="187">
      <t>タンキテキ</t>
    </rPh>
    <rPh sb="188" eb="190">
      <t>サイム</t>
    </rPh>
    <rPh sb="191" eb="192">
      <t>タイ</t>
    </rPh>
    <rPh sb="194" eb="196">
      <t>シハライ</t>
    </rPh>
    <rPh sb="196" eb="198">
      <t>ノウリョク</t>
    </rPh>
    <rPh sb="199" eb="200">
      <t>ユウ</t>
    </rPh>
    <rPh sb="210" eb="212">
      <t>コンゴ</t>
    </rPh>
    <rPh sb="214" eb="216">
      <t>シセツ</t>
    </rPh>
    <rPh sb="217" eb="222">
      <t>イジカンリヒ</t>
    </rPh>
    <rPh sb="223" eb="225">
      <t>コウシン</t>
    </rPh>
    <rPh sb="225" eb="227">
      <t>ヒヨウ</t>
    </rPh>
    <rPh sb="228" eb="230">
      <t>ゾウカ</t>
    </rPh>
    <rPh sb="235" eb="237">
      <t>ミコ</t>
    </rPh>
    <rPh sb="245" eb="249">
      <t>ケンゼンケイエイ</t>
    </rPh>
    <rPh sb="250" eb="252">
      <t>イジ</t>
    </rPh>
    <rPh sb="260" eb="262">
      <t>ジュウブン</t>
    </rPh>
    <rPh sb="263" eb="265">
      <t>ホテン</t>
    </rPh>
    <rPh sb="265" eb="267">
      <t>ザイゲン</t>
    </rPh>
    <rPh sb="268" eb="270">
      <t>ホユウ</t>
    </rPh>
    <rPh sb="277" eb="278">
      <t>ツト</t>
    </rPh>
    <rPh sb="287" eb="288">
      <t>ツギ</t>
    </rPh>
    <rPh sb="290" eb="293">
      <t>キギョウサイ</t>
    </rPh>
    <rPh sb="293" eb="295">
      <t>ザンダカ</t>
    </rPh>
    <rPh sb="295" eb="296">
      <t>タイ</t>
    </rPh>
    <rPh sb="296" eb="300">
      <t>キュウスイシュウエキ</t>
    </rPh>
    <rPh sb="300" eb="302">
      <t>ヒリツ</t>
    </rPh>
    <rPh sb="304" eb="308">
      <t>ルイジダンタイ</t>
    </rPh>
    <rPh sb="308" eb="310">
      <t>ヘイキン</t>
    </rPh>
    <rPh sb="311" eb="314">
      <t>ドウテイド</t>
    </rPh>
    <rPh sb="322" eb="324">
      <t>コンゴ</t>
    </rPh>
    <rPh sb="326" eb="328">
      <t>シセツ</t>
    </rPh>
    <rPh sb="329" eb="331">
      <t>コウシン</t>
    </rPh>
    <rPh sb="331" eb="333">
      <t>ヒヨウ</t>
    </rPh>
    <rPh sb="334" eb="336">
      <t>ゾウカ</t>
    </rPh>
    <rPh sb="341" eb="342">
      <t>トモナ</t>
    </rPh>
    <rPh sb="344" eb="347">
      <t>キギョウサイ</t>
    </rPh>
    <rPh sb="348" eb="350">
      <t>カリイ</t>
    </rPh>
    <rPh sb="350" eb="351">
      <t>ガク</t>
    </rPh>
    <rPh sb="352" eb="354">
      <t>ゾウカ</t>
    </rPh>
    <rPh sb="360" eb="362">
      <t>トウガイ</t>
    </rPh>
    <rPh sb="362" eb="364">
      <t>ヒリツ</t>
    </rPh>
    <rPh sb="365" eb="367">
      <t>ジョウショウ</t>
    </rPh>
    <rPh sb="369" eb="371">
      <t>ミコ</t>
    </rPh>
    <rPh sb="383" eb="385">
      <t>ショウライ</t>
    </rPh>
    <rPh sb="385" eb="387">
      <t>フタン</t>
    </rPh>
    <rPh sb="388" eb="390">
      <t>ゾウカ</t>
    </rPh>
    <rPh sb="391" eb="393">
      <t>サイショウ</t>
    </rPh>
    <rPh sb="393" eb="395">
      <t>ゲンド</t>
    </rPh>
    <rPh sb="401" eb="403">
      <t>コンゴ</t>
    </rPh>
    <rPh sb="404" eb="407">
      <t>キギョウサイ</t>
    </rPh>
    <rPh sb="408" eb="410">
      <t>カリイ</t>
    </rPh>
    <rPh sb="411" eb="412">
      <t>ア</t>
    </rPh>
    <rPh sb="417" eb="419">
      <t>ヒキツヅ</t>
    </rPh>
    <rPh sb="421" eb="423">
      <t>ケイエイ</t>
    </rPh>
    <rPh sb="423" eb="425">
      <t>ジョウキョウ</t>
    </rPh>
    <rPh sb="426" eb="427">
      <t>カンガ</t>
    </rPh>
    <rPh sb="432" eb="434">
      <t>テキセツ</t>
    </rPh>
    <rPh sb="435" eb="437">
      <t>カリイレ</t>
    </rPh>
    <rPh sb="437" eb="438">
      <t>ガク</t>
    </rPh>
    <rPh sb="439" eb="441">
      <t>ハンダン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</si>
</sst>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0.56000000000000005</c:v>
                </c:pt>
                <c:pt idx="1">
                  <c:v>0.98</c:v>
                </c:pt>
                <c:pt idx="2">
                  <c:v>0.71</c:v>
                </c:pt>
                <c:pt idx="3">
                  <c:v>0.73</c:v>
                </c:pt>
                <c:pt idx="4">
                  <c:v>0.42</c:v>
                </c:pt>
              </c:numCache>
            </c:numRef>
          </c:val>
          <c:extLst>
            <c:ext xmlns:c16="http://schemas.microsoft.com/office/drawing/2014/chart" uri="{C3380CC4-5D6E-409C-BE32-E72D297353CC}">
              <c16:uniqueId val="{00000000-BC57-40D1-8055-5FBB9452FB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BC57-40D1-8055-5FBB9452FB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58.38</c:v>
                </c:pt>
                <c:pt idx="1">
                  <c:v>59.25</c:v>
                </c:pt>
                <c:pt idx="2">
                  <c:v>59.44</c:v>
                </c:pt>
                <c:pt idx="3">
                  <c:v>57.68</c:v>
                </c:pt>
                <c:pt idx="4">
                  <c:v>57.64</c:v>
                </c:pt>
              </c:numCache>
            </c:numRef>
          </c:val>
          <c:extLst>
            <c:ext xmlns:c16="http://schemas.microsoft.com/office/drawing/2014/chart" uri="{C3380CC4-5D6E-409C-BE32-E72D297353CC}">
              <c16:uniqueId val="{00000000-5450-4EFA-A17F-041C386D7A6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5450-4EFA-A17F-041C386D7A6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93.61</c:v>
                </c:pt>
                <c:pt idx="1">
                  <c:v>93.44</c:v>
                </c:pt>
                <c:pt idx="2">
                  <c:v>92.32</c:v>
                </c:pt>
                <c:pt idx="3">
                  <c:v>92.97</c:v>
                </c:pt>
                <c:pt idx="4">
                  <c:v>91.39</c:v>
                </c:pt>
              </c:numCache>
            </c:numRef>
          </c:val>
          <c:extLst>
            <c:ext xmlns:c16="http://schemas.microsoft.com/office/drawing/2014/chart" uri="{C3380CC4-5D6E-409C-BE32-E72D297353CC}">
              <c16:uniqueId val="{00000000-7DE3-4A70-AB2E-759F6D152A0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7DE3-4A70-AB2E-759F6D152A0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108.4</c:v>
                </c:pt>
                <c:pt idx="1">
                  <c:v>104.7</c:v>
                </c:pt>
                <c:pt idx="2">
                  <c:v>111.32</c:v>
                </c:pt>
                <c:pt idx="3">
                  <c:v>106.33</c:v>
                </c:pt>
                <c:pt idx="4">
                  <c:v>107.1</c:v>
                </c:pt>
              </c:numCache>
            </c:numRef>
          </c:val>
          <c:extLst>
            <c:ext xmlns:c16="http://schemas.microsoft.com/office/drawing/2014/chart" uri="{C3380CC4-5D6E-409C-BE32-E72D297353CC}">
              <c16:uniqueId val="{00000000-189D-4123-BBB4-3D2BFBA4B52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189D-4123-BBB4-3D2BFBA4B52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56.35</c:v>
                </c:pt>
                <c:pt idx="1">
                  <c:v>56.57</c:v>
                </c:pt>
                <c:pt idx="2">
                  <c:v>57.32</c:v>
                </c:pt>
                <c:pt idx="3">
                  <c:v>58.27</c:v>
                </c:pt>
                <c:pt idx="4">
                  <c:v>58.9</c:v>
                </c:pt>
              </c:numCache>
            </c:numRef>
          </c:val>
          <c:extLst>
            <c:ext xmlns:c16="http://schemas.microsoft.com/office/drawing/2014/chart" uri="{C3380CC4-5D6E-409C-BE32-E72D297353CC}">
              <c16:uniqueId val="{00000000-D4B7-4415-BC17-42AF68AE0A1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D4B7-4415-BC17-42AF68AE0A1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22.43</c:v>
                </c:pt>
                <c:pt idx="1">
                  <c:v>24.8</c:v>
                </c:pt>
                <c:pt idx="2">
                  <c:v>28.61</c:v>
                </c:pt>
                <c:pt idx="3">
                  <c:v>31.47</c:v>
                </c:pt>
                <c:pt idx="4">
                  <c:v>31.37</c:v>
                </c:pt>
              </c:numCache>
            </c:numRef>
          </c:val>
          <c:extLst>
            <c:ext xmlns:c16="http://schemas.microsoft.com/office/drawing/2014/chart" uri="{C3380CC4-5D6E-409C-BE32-E72D297353CC}">
              <c16:uniqueId val="{00000000-09B9-4A6D-8CAB-AE188599603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09B9-4A6D-8CAB-AE188599603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4C-4048-8C3A-FAA7C37C59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184C-4048-8C3A-FAA7C37C59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311.31</c:v>
                </c:pt>
                <c:pt idx="1">
                  <c:v>274.55</c:v>
                </c:pt>
                <c:pt idx="2">
                  <c:v>302.02</c:v>
                </c:pt>
                <c:pt idx="3">
                  <c:v>253.34</c:v>
                </c:pt>
                <c:pt idx="4">
                  <c:v>267.37</c:v>
                </c:pt>
              </c:numCache>
            </c:numRef>
          </c:val>
          <c:extLst>
            <c:ext xmlns:c16="http://schemas.microsoft.com/office/drawing/2014/chart" uri="{C3380CC4-5D6E-409C-BE32-E72D297353CC}">
              <c16:uniqueId val="{00000000-6DA5-4414-9DED-6F03E1C0C3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6DA5-4414-9DED-6F03E1C0C3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317.70999999999998</c:v>
                </c:pt>
                <c:pt idx="1">
                  <c:v>362.76</c:v>
                </c:pt>
                <c:pt idx="2">
                  <c:v>310.7</c:v>
                </c:pt>
                <c:pt idx="3">
                  <c:v>413.67</c:v>
                </c:pt>
                <c:pt idx="4">
                  <c:v>306.24</c:v>
                </c:pt>
              </c:numCache>
            </c:numRef>
          </c:val>
          <c:extLst>
            <c:ext xmlns:c16="http://schemas.microsoft.com/office/drawing/2014/chart" uri="{C3380CC4-5D6E-409C-BE32-E72D297353CC}">
              <c16:uniqueId val="{00000000-E4B7-4CF9-A82D-49B1DD6140B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E4B7-4CF9-A82D-49B1DD6140B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99.26</c:v>
                </c:pt>
                <c:pt idx="1">
                  <c:v>90.16</c:v>
                </c:pt>
                <c:pt idx="2">
                  <c:v>100.48</c:v>
                </c:pt>
                <c:pt idx="3">
                  <c:v>71.13</c:v>
                </c:pt>
                <c:pt idx="4">
                  <c:v>95.59</c:v>
                </c:pt>
              </c:numCache>
            </c:numRef>
          </c:val>
          <c:extLst>
            <c:ext xmlns:c16="http://schemas.microsoft.com/office/drawing/2014/chart" uri="{C3380CC4-5D6E-409C-BE32-E72D297353CC}">
              <c16:uniqueId val="{00000000-4720-463F-859C-6DD762D7E59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4720-463F-859C-6DD762D7E59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121.08</c:v>
                </c:pt>
                <c:pt idx="1">
                  <c:v>114.53</c:v>
                </c:pt>
                <c:pt idx="2">
                  <c:v>117.55</c:v>
                </c:pt>
                <c:pt idx="3">
                  <c:v>124.33</c:v>
                </c:pt>
                <c:pt idx="4">
                  <c:v>126.48</c:v>
                </c:pt>
              </c:numCache>
            </c:numRef>
          </c:val>
          <c:extLst>
            <c:ext xmlns:c16="http://schemas.microsoft.com/office/drawing/2014/chart" uri="{C3380CC4-5D6E-409C-BE32-E72D297353CC}">
              <c16:uniqueId val="{00000000-683F-42FE-90E7-6FE008FE3D2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683F-42FE-90E7-6FE008FE3D2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神奈川県　秦野市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A2</v>
      </c>
      <c r="X8" s="77"/>
      <c r="Y8" s="77"/>
      <c r="Z8" s="77"/>
      <c r="AA8" s="77"/>
      <c r="AB8" s="77"/>
      <c r="AC8" s="77"/>
      <c r="AD8" s="77" t="str">
        <f>データ!$M$6</f>
        <v>非設置</v>
      </c>
      <c r="AE8" s="77"/>
      <c r="AF8" s="77"/>
      <c r="AG8" s="77"/>
      <c r="AH8" s="77"/>
      <c r="AI8" s="77"/>
      <c r="AJ8" s="77"/>
      <c r="AK8" s="2"/>
      <c r="AL8" s="68">
        <f>データ!$R$6</f>
        <v>159257</v>
      </c>
      <c r="AM8" s="68"/>
      <c r="AN8" s="68"/>
      <c r="AO8" s="68"/>
      <c r="AP8" s="68"/>
      <c r="AQ8" s="68"/>
      <c r="AR8" s="68"/>
      <c r="AS8" s="68"/>
      <c r="AT8" s="36">
        <f>データ!$S$6</f>
        <v>103.76</v>
      </c>
      <c r="AU8" s="37"/>
      <c r="AV8" s="37"/>
      <c r="AW8" s="37"/>
      <c r="AX8" s="37"/>
      <c r="AY8" s="37"/>
      <c r="AZ8" s="37"/>
      <c r="BA8" s="37"/>
      <c r="BB8" s="57">
        <f>データ!$T$6</f>
        <v>1534.86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70.11</v>
      </c>
      <c r="J10" s="37"/>
      <c r="K10" s="37"/>
      <c r="L10" s="37"/>
      <c r="M10" s="37"/>
      <c r="N10" s="37"/>
      <c r="O10" s="67"/>
      <c r="P10" s="57">
        <f>データ!$P$6</f>
        <v>99.9</v>
      </c>
      <c r="Q10" s="57"/>
      <c r="R10" s="57"/>
      <c r="S10" s="57"/>
      <c r="T10" s="57"/>
      <c r="U10" s="57"/>
      <c r="V10" s="57"/>
      <c r="W10" s="68">
        <f>データ!$Q$6</f>
        <v>2068</v>
      </c>
      <c r="X10" s="68"/>
      <c r="Y10" s="68"/>
      <c r="Z10" s="68"/>
      <c r="AA10" s="68"/>
      <c r="AB10" s="68"/>
      <c r="AC10" s="68"/>
      <c r="AD10" s="2"/>
      <c r="AE10" s="2"/>
      <c r="AF10" s="2"/>
      <c r="AG10" s="2"/>
      <c r="AH10" s="2"/>
      <c r="AI10" s="2"/>
      <c r="AJ10" s="2"/>
      <c r="AK10" s="2"/>
      <c r="AL10" s="68">
        <f>データ!$U$6</f>
        <v>158856</v>
      </c>
      <c r="AM10" s="68"/>
      <c r="AN10" s="68"/>
      <c r="AO10" s="68"/>
      <c r="AP10" s="68"/>
      <c r="AQ10" s="68"/>
      <c r="AR10" s="68"/>
      <c r="AS10" s="68"/>
      <c r="AT10" s="36">
        <f>データ!$V$6</f>
        <v>44.58</v>
      </c>
      <c r="AU10" s="37"/>
      <c r="AV10" s="37"/>
      <c r="AW10" s="37"/>
      <c r="AX10" s="37"/>
      <c r="AY10" s="37"/>
      <c r="AZ10" s="37"/>
      <c r="BA10" s="37"/>
      <c r="BB10" s="57">
        <f>データ!$W$6</f>
        <v>3563.39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2Cpdm7bW2U7JU9NUBudo+OfOSh0niULGbWhH6jkMuKOKEiyUaTmrof6V4CFuMcEsGlFRnmr04b+1X/lav4xhA==" saltValue="x6Eouh66UP4lUNTi/bwKu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142115</v>
      </c>
      <c r="D6" s="20">
        <f t="shared" si="3"/>
        <v>46</v>
      </c>
      <c r="E6" s="20">
        <f t="shared" si="3"/>
        <v>1</v>
      </c>
      <c r="F6" s="20">
        <f t="shared" si="3"/>
        <v>0</v>
      </c>
      <c r="G6" s="20">
        <f t="shared" si="3"/>
        <v>1</v>
      </c>
      <c r="H6" s="20" t="str">
        <f t="shared" si="3"/>
        <v>神奈川県　秦野市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70.11</v>
      </c>
      <c r="P6" s="21">
        <f t="shared" si="3"/>
        <v>99.9</v>
      </c>
      <c r="Q6" s="21">
        <f t="shared" si="3"/>
        <v>2068</v>
      </c>
      <c r="R6" s="21">
        <f t="shared" si="3"/>
        <v>159257</v>
      </c>
      <c r="S6" s="21">
        <f t="shared" si="3"/>
        <v>103.76</v>
      </c>
      <c r="T6" s="21">
        <f t="shared" si="3"/>
        <v>1534.86</v>
      </c>
      <c r="U6" s="21">
        <f t="shared" si="3"/>
        <v>158856</v>
      </c>
      <c r="V6" s="21">
        <f t="shared" si="3"/>
        <v>44.58</v>
      </c>
      <c r="W6" s="21">
        <f t="shared" si="3"/>
        <v>3563.39</v>
      </c>
      <c r="X6" s="22">
        <f>IF(X7="",NA(),X7)</f>
        <v>108.4</v>
      </c>
      <c r="Y6" s="22">
        <f t="shared" ref="Y6:AG6" si="4">IF(Y7="",NA(),Y7)</f>
        <v>104.7</v>
      </c>
      <c r="Z6" s="22">
        <f t="shared" si="4"/>
        <v>111.32</v>
      </c>
      <c r="AA6" s="22">
        <f t="shared" si="4"/>
        <v>106.33</v>
      </c>
      <c r="AB6" s="22">
        <f t="shared" si="4"/>
        <v>107.1</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311.31</v>
      </c>
      <c r="AU6" s="22">
        <f t="shared" ref="AU6:BC6" si="6">IF(AU7="",NA(),AU7)</f>
        <v>274.55</v>
      </c>
      <c r="AV6" s="22">
        <f t="shared" si="6"/>
        <v>302.02</v>
      </c>
      <c r="AW6" s="22">
        <f t="shared" si="6"/>
        <v>253.34</v>
      </c>
      <c r="AX6" s="22">
        <f t="shared" si="6"/>
        <v>267.37</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317.70999999999998</v>
      </c>
      <c r="BF6" s="22">
        <f t="shared" ref="BF6:BN6" si="7">IF(BF7="",NA(),BF7)</f>
        <v>362.76</v>
      </c>
      <c r="BG6" s="22">
        <f t="shared" si="7"/>
        <v>310.7</v>
      </c>
      <c r="BH6" s="22">
        <f t="shared" si="7"/>
        <v>413.67</v>
      </c>
      <c r="BI6" s="22">
        <f t="shared" si="7"/>
        <v>306.24</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99.26</v>
      </c>
      <c r="BQ6" s="22">
        <f t="shared" ref="BQ6:BY6" si="8">IF(BQ7="",NA(),BQ7)</f>
        <v>90.16</v>
      </c>
      <c r="BR6" s="22">
        <f t="shared" si="8"/>
        <v>100.48</v>
      </c>
      <c r="BS6" s="22">
        <f t="shared" si="8"/>
        <v>71.13</v>
      </c>
      <c r="BT6" s="22">
        <f t="shared" si="8"/>
        <v>95.59</v>
      </c>
      <c r="BU6" s="22">
        <f t="shared" si="8"/>
        <v>106.11</v>
      </c>
      <c r="BV6" s="22">
        <f t="shared" si="8"/>
        <v>103.75</v>
      </c>
      <c r="BW6" s="22">
        <f t="shared" si="8"/>
        <v>105.3</v>
      </c>
      <c r="BX6" s="22">
        <f t="shared" si="8"/>
        <v>99.41</v>
      </c>
      <c r="BY6" s="22">
        <f t="shared" si="8"/>
        <v>101.11</v>
      </c>
      <c r="BZ6" s="21" t="str">
        <f>IF(BZ7="","",IF(BZ7="-","【-】","【"&amp;SUBSTITUTE(TEXT(BZ7,"#,##0.00"),"-","△")&amp;"】"))</f>
        <v>【97.82】</v>
      </c>
      <c r="CA6" s="22">
        <f>IF(CA7="",NA(),CA7)</f>
        <v>121.08</v>
      </c>
      <c r="CB6" s="22">
        <f t="shared" ref="CB6:CJ6" si="9">IF(CB7="",NA(),CB7)</f>
        <v>114.53</v>
      </c>
      <c r="CC6" s="22">
        <f t="shared" si="9"/>
        <v>117.55</v>
      </c>
      <c r="CD6" s="22">
        <f t="shared" si="9"/>
        <v>124.33</v>
      </c>
      <c r="CE6" s="22">
        <f t="shared" si="9"/>
        <v>126.48</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58.38</v>
      </c>
      <c r="CM6" s="22">
        <f t="shared" ref="CM6:CU6" si="10">IF(CM7="",NA(),CM7)</f>
        <v>59.25</v>
      </c>
      <c r="CN6" s="22">
        <f t="shared" si="10"/>
        <v>59.44</v>
      </c>
      <c r="CO6" s="22">
        <f t="shared" si="10"/>
        <v>57.68</v>
      </c>
      <c r="CP6" s="22">
        <f t="shared" si="10"/>
        <v>57.64</v>
      </c>
      <c r="CQ6" s="22">
        <f t="shared" si="10"/>
        <v>61.71</v>
      </c>
      <c r="CR6" s="22">
        <f t="shared" si="10"/>
        <v>63.12</v>
      </c>
      <c r="CS6" s="22">
        <f t="shared" si="10"/>
        <v>62.57</v>
      </c>
      <c r="CT6" s="22">
        <f t="shared" si="10"/>
        <v>61.56</v>
      </c>
      <c r="CU6" s="22">
        <f t="shared" si="10"/>
        <v>60.84</v>
      </c>
      <c r="CV6" s="21" t="str">
        <f>IF(CV7="","",IF(CV7="-","【-】","【"&amp;SUBSTITUTE(TEXT(CV7,"#,##0.00"),"-","△")&amp;"】"))</f>
        <v>【59.81】</v>
      </c>
      <c r="CW6" s="22">
        <f>IF(CW7="",NA(),CW7)</f>
        <v>93.61</v>
      </c>
      <c r="CX6" s="22">
        <f t="shared" ref="CX6:DF6" si="11">IF(CX7="",NA(),CX7)</f>
        <v>93.44</v>
      </c>
      <c r="CY6" s="22">
        <f t="shared" si="11"/>
        <v>92.32</v>
      </c>
      <c r="CZ6" s="22">
        <f t="shared" si="11"/>
        <v>92.97</v>
      </c>
      <c r="DA6" s="22">
        <f t="shared" si="11"/>
        <v>91.39</v>
      </c>
      <c r="DB6" s="22">
        <f t="shared" si="11"/>
        <v>90.03</v>
      </c>
      <c r="DC6" s="22">
        <f t="shared" si="11"/>
        <v>90.09</v>
      </c>
      <c r="DD6" s="22">
        <f t="shared" si="11"/>
        <v>90.21</v>
      </c>
      <c r="DE6" s="22">
        <f t="shared" si="11"/>
        <v>90.11</v>
      </c>
      <c r="DF6" s="22">
        <f t="shared" si="11"/>
        <v>89.73</v>
      </c>
      <c r="DG6" s="21" t="str">
        <f>IF(DG7="","",IF(DG7="-","【-】","【"&amp;SUBSTITUTE(TEXT(DG7,"#,##0.00"),"-","△")&amp;"】"))</f>
        <v>【89.42】</v>
      </c>
      <c r="DH6" s="22">
        <f>IF(DH7="",NA(),DH7)</f>
        <v>56.35</v>
      </c>
      <c r="DI6" s="22">
        <f t="shared" ref="DI6:DQ6" si="12">IF(DI7="",NA(),DI7)</f>
        <v>56.57</v>
      </c>
      <c r="DJ6" s="22">
        <f t="shared" si="12"/>
        <v>57.32</v>
      </c>
      <c r="DK6" s="22">
        <f t="shared" si="12"/>
        <v>58.27</v>
      </c>
      <c r="DL6" s="22">
        <f t="shared" si="12"/>
        <v>58.9</v>
      </c>
      <c r="DM6" s="22">
        <f t="shared" si="12"/>
        <v>49.6</v>
      </c>
      <c r="DN6" s="22">
        <f t="shared" si="12"/>
        <v>50.31</v>
      </c>
      <c r="DO6" s="22">
        <f t="shared" si="12"/>
        <v>50.74</v>
      </c>
      <c r="DP6" s="22">
        <f t="shared" si="12"/>
        <v>51.49</v>
      </c>
      <c r="DQ6" s="22">
        <f t="shared" si="12"/>
        <v>51.94</v>
      </c>
      <c r="DR6" s="21" t="str">
        <f>IF(DR7="","",IF(DR7="-","【-】","【"&amp;SUBSTITUTE(TEXT(DR7,"#,##0.00"),"-","△")&amp;"】"))</f>
        <v>【52.02】</v>
      </c>
      <c r="DS6" s="22">
        <f>IF(DS7="",NA(),DS7)</f>
        <v>22.43</v>
      </c>
      <c r="DT6" s="22">
        <f t="shared" ref="DT6:EB6" si="13">IF(DT7="",NA(),DT7)</f>
        <v>24.8</v>
      </c>
      <c r="DU6" s="22">
        <f t="shared" si="13"/>
        <v>28.61</v>
      </c>
      <c r="DV6" s="22">
        <f t="shared" si="13"/>
        <v>31.47</v>
      </c>
      <c r="DW6" s="22">
        <f t="shared" si="13"/>
        <v>31.37</v>
      </c>
      <c r="DX6" s="22">
        <f t="shared" si="13"/>
        <v>20.49</v>
      </c>
      <c r="DY6" s="22">
        <f t="shared" si="13"/>
        <v>21.34</v>
      </c>
      <c r="DZ6" s="22">
        <f t="shared" si="13"/>
        <v>23.27</v>
      </c>
      <c r="EA6" s="22">
        <f t="shared" si="13"/>
        <v>25.18</v>
      </c>
      <c r="EB6" s="22">
        <f t="shared" si="13"/>
        <v>26.52</v>
      </c>
      <c r="EC6" s="21" t="str">
        <f>IF(EC7="","",IF(EC7="-","【-】","【"&amp;SUBSTITUTE(TEXT(EC7,"#,##0.00"),"-","△")&amp;"】"))</f>
        <v>【25.37】</v>
      </c>
      <c r="ED6" s="22">
        <f>IF(ED7="",NA(),ED7)</f>
        <v>0.56000000000000005</v>
      </c>
      <c r="EE6" s="22">
        <f t="shared" ref="EE6:EM6" si="14">IF(EE7="",NA(),EE7)</f>
        <v>0.98</v>
      </c>
      <c r="EF6" s="22">
        <f t="shared" si="14"/>
        <v>0.71</v>
      </c>
      <c r="EG6" s="22">
        <f t="shared" si="14"/>
        <v>0.73</v>
      </c>
      <c r="EH6" s="22">
        <f t="shared" si="14"/>
        <v>0.42</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15">
      <c r="A7" s="15"/>
      <c r="B7" s="24">
        <v>2023</v>
      </c>
      <c r="C7" s="24">
        <v>142115</v>
      </c>
      <c r="D7" s="24">
        <v>46</v>
      </c>
      <c r="E7" s="24">
        <v>1</v>
      </c>
      <c r="F7" s="24">
        <v>0</v>
      </c>
      <c r="G7" s="24">
        <v>1</v>
      </c>
      <c r="H7" s="24" t="s">
        <v>93</v>
      </c>
      <c r="I7" s="24" t="s">
        <v>94</v>
      </c>
      <c r="J7" s="24" t="s">
        <v>95</v>
      </c>
      <c r="K7" s="24" t="s">
        <v>96</v>
      </c>
      <c r="L7" s="24" t="s">
        <v>97</v>
      </c>
      <c r="M7" s="24" t="s">
        <v>98</v>
      </c>
      <c r="N7" s="25" t="s">
        <v>99</v>
      </c>
      <c r="O7" s="25">
        <v>70.11</v>
      </c>
      <c r="P7" s="25">
        <v>99.9</v>
      </c>
      <c r="Q7" s="25">
        <v>2068</v>
      </c>
      <c r="R7" s="25">
        <v>159257</v>
      </c>
      <c r="S7" s="25">
        <v>103.76</v>
      </c>
      <c r="T7" s="25">
        <v>1534.86</v>
      </c>
      <c r="U7" s="25">
        <v>158856</v>
      </c>
      <c r="V7" s="25">
        <v>44.58</v>
      </c>
      <c r="W7" s="25">
        <v>3563.39</v>
      </c>
      <c r="X7" s="25">
        <v>108.4</v>
      </c>
      <c r="Y7" s="25">
        <v>104.7</v>
      </c>
      <c r="Z7" s="25">
        <v>111.32</v>
      </c>
      <c r="AA7" s="25">
        <v>106.33</v>
      </c>
      <c r="AB7" s="25">
        <v>107.1</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311.31</v>
      </c>
      <c r="AU7" s="25">
        <v>274.55</v>
      </c>
      <c r="AV7" s="25">
        <v>302.02</v>
      </c>
      <c r="AW7" s="25">
        <v>253.34</v>
      </c>
      <c r="AX7" s="25">
        <v>267.37</v>
      </c>
      <c r="AY7" s="25">
        <v>309.10000000000002</v>
      </c>
      <c r="AZ7" s="25">
        <v>306.08</v>
      </c>
      <c r="BA7" s="25">
        <v>306.14999999999998</v>
      </c>
      <c r="BB7" s="25">
        <v>297.54000000000002</v>
      </c>
      <c r="BC7" s="25">
        <v>289.44</v>
      </c>
      <c r="BD7" s="25">
        <v>243.36</v>
      </c>
      <c r="BE7" s="25">
        <v>317.70999999999998</v>
      </c>
      <c r="BF7" s="25">
        <v>362.76</v>
      </c>
      <c r="BG7" s="25">
        <v>310.7</v>
      </c>
      <c r="BH7" s="25">
        <v>413.67</v>
      </c>
      <c r="BI7" s="25">
        <v>306.24</v>
      </c>
      <c r="BJ7" s="25">
        <v>290.42</v>
      </c>
      <c r="BK7" s="25">
        <v>294.66000000000003</v>
      </c>
      <c r="BL7" s="25">
        <v>285.27</v>
      </c>
      <c r="BM7" s="25">
        <v>294.73</v>
      </c>
      <c r="BN7" s="25">
        <v>301.23</v>
      </c>
      <c r="BO7" s="25">
        <v>265.93</v>
      </c>
      <c r="BP7" s="25">
        <v>99.26</v>
      </c>
      <c r="BQ7" s="25">
        <v>90.16</v>
      </c>
      <c r="BR7" s="25">
        <v>100.48</v>
      </c>
      <c r="BS7" s="25">
        <v>71.13</v>
      </c>
      <c r="BT7" s="25">
        <v>95.59</v>
      </c>
      <c r="BU7" s="25">
        <v>106.11</v>
      </c>
      <c r="BV7" s="25">
        <v>103.75</v>
      </c>
      <c r="BW7" s="25">
        <v>105.3</v>
      </c>
      <c r="BX7" s="25">
        <v>99.41</v>
      </c>
      <c r="BY7" s="25">
        <v>101.11</v>
      </c>
      <c r="BZ7" s="25">
        <v>97.82</v>
      </c>
      <c r="CA7" s="25">
        <v>121.08</v>
      </c>
      <c r="CB7" s="25">
        <v>114.53</v>
      </c>
      <c r="CC7" s="25">
        <v>117.55</v>
      </c>
      <c r="CD7" s="25">
        <v>124.33</v>
      </c>
      <c r="CE7" s="25">
        <v>126.48</v>
      </c>
      <c r="CF7" s="25">
        <v>161.03</v>
      </c>
      <c r="CG7" s="25">
        <v>159.93</v>
      </c>
      <c r="CH7" s="25">
        <v>162.77000000000001</v>
      </c>
      <c r="CI7" s="25">
        <v>170.87</v>
      </c>
      <c r="CJ7" s="25">
        <v>171.09</v>
      </c>
      <c r="CK7" s="25">
        <v>177.56</v>
      </c>
      <c r="CL7" s="25">
        <v>58.38</v>
      </c>
      <c r="CM7" s="25">
        <v>59.25</v>
      </c>
      <c r="CN7" s="25">
        <v>59.44</v>
      </c>
      <c r="CO7" s="25">
        <v>57.68</v>
      </c>
      <c r="CP7" s="25">
        <v>57.64</v>
      </c>
      <c r="CQ7" s="25">
        <v>61.71</v>
      </c>
      <c r="CR7" s="25">
        <v>63.12</v>
      </c>
      <c r="CS7" s="25">
        <v>62.57</v>
      </c>
      <c r="CT7" s="25">
        <v>61.56</v>
      </c>
      <c r="CU7" s="25">
        <v>60.84</v>
      </c>
      <c r="CV7" s="25">
        <v>59.81</v>
      </c>
      <c r="CW7" s="25">
        <v>93.61</v>
      </c>
      <c r="CX7" s="25">
        <v>93.44</v>
      </c>
      <c r="CY7" s="25">
        <v>92.32</v>
      </c>
      <c r="CZ7" s="25">
        <v>92.97</v>
      </c>
      <c r="DA7" s="25">
        <v>91.39</v>
      </c>
      <c r="DB7" s="25">
        <v>90.03</v>
      </c>
      <c r="DC7" s="25">
        <v>90.09</v>
      </c>
      <c r="DD7" s="25">
        <v>90.21</v>
      </c>
      <c r="DE7" s="25">
        <v>90.11</v>
      </c>
      <c r="DF7" s="25">
        <v>89.73</v>
      </c>
      <c r="DG7" s="25">
        <v>89.42</v>
      </c>
      <c r="DH7" s="25">
        <v>56.35</v>
      </c>
      <c r="DI7" s="25">
        <v>56.57</v>
      </c>
      <c r="DJ7" s="25">
        <v>57.32</v>
      </c>
      <c r="DK7" s="25">
        <v>58.27</v>
      </c>
      <c r="DL7" s="25">
        <v>58.9</v>
      </c>
      <c r="DM7" s="25">
        <v>49.6</v>
      </c>
      <c r="DN7" s="25">
        <v>50.31</v>
      </c>
      <c r="DO7" s="25">
        <v>50.74</v>
      </c>
      <c r="DP7" s="25">
        <v>51.49</v>
      </c>
      <c r="DQ7" s="25">
        <v>51.94</v>
      </c>
      <c r="DR7" s="25">
        <v>52.02</v>
      </c>
      <c r="DS7" s="25">
        <v>22.43</v>
      </c>
      <c r="DT7" s="25">
        <v>24.8</v>
      </c>
      <c r="DU7" s="25">
        <v>28.61</v>
      </c>
      <c r="DV7" s="25">
        <v>31.47</v>
      </c>
      <c r="DW7" s="25">
        <v>31.37</v>
      </c>
      <c r="DX7" s="25">
        <v>20.49</v>
      </c>
      <c r="DY7" s="25">
        <v>21.34</v>
      </c>
      <c r="DZ7" s="25">
        <v>23.27</v>
      </c>
      <c r="EA7" s="25">
        <v>25.18</v>
      </c>
      <c r="EB7" s="25">
        <v>26.52</v>
      </c>
      <c r="EC7" s="25">
        <v>25.37</v>
      </c>
      <c r="ED7" s="25">
        <v>0.56000000000000005</v>
      </c>
      <c r="EE7" s="25">
        <v>0.98</v>
      </c>
      <c r="EF7" s="25">
        <v>0.71</v>
      </c>
      <c r="EG7" s="25">
        <v>0.73</v>
      </c>
      <c r="EH7" s="25">
        <v>0.42</v>
      </c>
      <c r="EI7" s="25">
        <v>0.72</v>
      </c>
      <c r="EJ7" s="25">
        <v>0.69</v>
      </c>
      <c r="EK7" s="25">
        <v>0.69</v>
      </c>
      <c r="EL7" s="25">
        <v>0.67</v>
      </c>
      <c r="EM7" s="25">
        <v>0.61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牧野 健二郎</cp:lastModifiedBy>
  <cp:lastPrinted>2025-02-06T13:17:53Z</cp:lastPrinted>
  <dcterms:created xsi:type="dcterms:W3CDTF">2025-01-24T06:47:41Z</dcterms:created>
  <dcterms:modified xsi:type="dcterms:W3CDTF">2025-02-07T02:16:47Z</dcterms:modified>
  <cp:category/>
</cp:coreProperties>
</file>