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2 秦野市★　水道、下水道\"/>
    </mc:Choice>
  </mc:AlternateContent>
  <workbookProtection workbookAlgorithmName="SHA-512" workbookHashValue="opDqtTxrFZudSLiRdkaROCU3CwpXK0k7F69spTA9DGK5dNMMzgwnFEV+FQo2xLkAuEn54Sucj99x0XL2HcOp8g==" workbookSaltValue="ti2cmccPm6vUr4fPsIC+j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<sst xmlns="http://schemas.openxmlformats.org/spreadsheetml/2006/main" count="231" uniqueCount="116">
  <si>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</si>
  <si>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</si>
  <si>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</si>
  <si>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</si>
  <si>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</si>
  <si>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</si>
  <si>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</si>
  <si>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</si>
  <si>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</si>
  <si>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</si>
  <si>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</si>
  <si>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</si>
  <si>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</si>
  <si>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</si>
  <si>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</si>
  <si>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</si>
  <si>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</si>
  <si>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</si>
  <si>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</si>
  <si>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</si>
  <si>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</si>
  <si>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</si>
  <si>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</si>
  <si>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</si>
  <si>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</si>
  <si>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</si>
  <si>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</si>
  <si>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</si>
  <si>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</si>
  <si>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</si>
  <si>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</si>
  <si>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</si>
  <si>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</si>
  <si>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</si>
  <si>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</si>
  <si>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</si>
  <si>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</si>
  <si>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</si>
  <si>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</si>
  <si>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</si>
  <si>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</si>
  <si>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</si>
  <si>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</si>
  <si>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</si>
  <si>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</si>
  <si>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</si>
  <si>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</si>
  <si>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</si>
  <si>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</si>
  <si>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</si>
  <si>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</si>
  <si>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</si>
  <si>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</si>
  <si>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</si>
  <si>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</si>
  <si>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</si>
  <si>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</si>
  <si>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</si>
  <si>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</si>
  <si>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</si>
  <si>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</si>
  <si>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</si>
  <si>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</si>
  <si>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</si>
  <si>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</si>
  <si>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</si>
  <si>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</si>
  <si>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</si>
  <si>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</si>
  <si>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</si>
  <si>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</si>
  <si>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</si>
  <si>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</si>
  <si>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</si>
  <si>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</si>
  <si>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</si>
  <si>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</si>
  <si>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</si>
  <si>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</si>
  <si>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</si>
  <si>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</si>
  <si>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</si>
  <si>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</si>
  <si>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</si>
  <si>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</si>
  <si>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</si>
  <si>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</si>
  <si>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</si>
  <si>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</si>
  <si>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</si>
  <si>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</si>
  <si>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</si>
  <si>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</si>
  <si>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</si>
  <si>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</si>
  <si>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</si>
  <si>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秦野市</t>
  </si>
  <si>
    <t>法適用</t>
  </si>
  <si>
    <t>下水道事業</t>
  </si>
  <si>
    <t>公共下水道</t>
  </si>
  <si>
    <t>Ac1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</si>
  <si>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</si>
  <si>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</si>
  <si>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</si>
  <si>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</si>
  <si>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</si>
  <si>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</si>
  <si>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</si>
  <si>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</si>
  <si>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</si>
  <si>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</si>
  <si>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</si>
  <si>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</si>
  <si>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は、増加傾向にあるものの、類似団体と比較して施設の老朽化の度合いは低い状態にあります。しかし、終末処理場等の施設は、既に更新を実施しており、今後ますます更新需要が高まることが想定されます。
　また、管渠老朽化率は０％のままですが、高度経済成長期以降に短期間に集中して整備した公共下水道事業は、今後、法定耐用年数を超える施設が発生し始めるとともに、急速に老朽化が進むものと考えられます。
　このため、事業量を平準化し、計画的な更新を進めるとともに、予防保全型管理による施設の機能維持に努める必要があります。</t>
    <phoneticPr fontId="4"/>
  </si>
  <si>
    <t>　人口減少などによる水需要の低下に伴い、下水道使用料収入は減少していく中で、高度経済成長期以降に整備した施設の更新需要に対応しなければならず、今後も厳しい経営環境が続くことが想定されます。
　そのような状況下における上下水道事業経営のあるべき姿と、具体的な行動を示す「はだの上下水道ビジョン」を令和３年３月に策定し、事業を展開しています。
　今後も、このビジョンに基づき直面する課題に着実に対応し、健全経営の持続に努めていきます。</t>
    <phoneticPr fontId="4"/>
  </si>
  <si>
    <r>
      <t>　経常収支比率及び経費回収率は、いずれも３年連続で減少しており、経常収支比率は109.52％と、前年度比で3.15ポイントの減少、経費回収率は92.20％と、前年度比で0.11ポイントの減少となりました。
　経常収支比率は減少傾向にあるものの、100％を超え、また</t>
    </r>
    <r>
      <rPr>
        <sz val="11"/>
        <color theme="1"/>
        <rFont val="ＭＳ ゴシック"/>
        <family val="3"/>
        <charset val="128"/>
      </rPr>
      <t>類似団体平均も上回っており、単年度収支は、健全性を維持しています。しかし、施設の更新需要が今後増大することを踏まえると、十分な補填財源を確保する必要があり、引き続き同程度の水準を維持しなければなりません。
　一方、汚水処理費に占める下水道使用料収入の割合を示す経費回収率は、本年度も100％を下回り、過去５年間一度も100％を超えていません。これは、汚水処理費を本来賄うべき下水道使用料収入で賄いきれず、その他の収入を財源にしていることを示しています。人口減少などにより下水道使用料収入は更に減少傾向にあることからも、継続的な経営の健全性確保のため、使用料改定によって増収を図り、また</t>
    </r>
    <r>
      <rPr>
        <sz val="11"/>
        <color theme="1"/>
        <rFont val="ＭＳ ゴシック"/>
        <family val="3"/>
        <charset val="128"/>
      </rPr>
      <t>更なる効率的な汚水処理を図ることで、汚水処理費の低廉化に努め、経費回収率の向上を目指します。
　次に、企業債残高対事業規模比率は480.89％と、前年度比で78.25ポイントの減少となり、３年連続で減少し、類似団体平均よりも低い水準で推移しています。これから施設の大量更新が本格化することから、企業債の借入に当たっては、将来世代に過度な負担を残さないために、プライマリーバランスの黒字維持に努め、経営の健全性維持に努めます。</t>
    </r>
    <rPh sb="248" eb="251">
      <t>ゲスイドウ</t>
    </rPh>
    <rPh sb="319" eb="322">
      <t>ゲスイドウ</t>
    </rPh>
    <rPh sb="367" eb="370">
      <t>ゲスイドウ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</si>
</sst>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0.03</c:v>
                </c:pt>
                <c:pt idx="3" formatCode="#,##0.00;&quot;△&quot;#,##0.00;&quot;-&quot;">
                  <c:v>0.08</c:v>
                </c:pt>
                <c:pt idx="4" formatCode="#,##0.00;&quot;△&quot;#,##0.00;&quot;-&quot;">
                  <c:v>0.06</c:v>
                </c:pt>
              </c:numCache>
            </c:numRef>
          </c:val>
          <c:extLst>
            <c:ext xmlns:c16="http://schemas.microsoft.com/office/drawing/2014/chart" uri="{C3380CC4-5D6E-409C-BE32-E72D297353CC}">
              <c16:uniqueId val="{00000000-8BF8-46A9-99C3-EAE595440A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0.21</c:v>
                </c:pt>
              </c:numCache>
            </c:numRef>
          </c:val>
          <c:smooth val="0"/>
          <c:extLst>
            <c:ext xmlns:c16="http://schemas.microsoft.com/office/drawing/2014/chart" uri="{C3380CC4-5D6E-409C-BE32-E72D297353CC}">
              <c16:uniqueId val="{00000001-8BF8-46A9-99C3-EAE595440A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65.209999999999994</c:v>
                </c:pt>
                <c:pt idx="1">
                  <c:v>65.680000000000007</c:v>
                </c:pt>
                <c:pt idx="2">
                  <c:v>64.650000000000006</c:v>
                </c:pt>
                <c:pt idx="3">
                  <c:v>64.599999999999994</c:v>
                </c:pt>
                <c:pt idx="4">
                  <c:v>63.37</c:v>
                </c:pt>
              </c:numCache>
            </c:numRef>
          </c:val>
          <c:extLst>
            <c:ext xmlns:c16="http://schemas.microsoft.com/office/drawing/2014/chart" uri="{C3380CC4-5D6E-409C-BE32-E72D297353CC}">
              <c16:uniqueId val="{00000000-DE43-4DC9-AEE2-9D051FC50E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60.55</c:v>
                </c:pt>
              </c:numCache>
            </c:numRef>
          </c:val>
          <c:smooth val="0"/>
          <c:extLst>
            <c:ext xmlns:c16="http://schemas.microsoft.com/office/drawing/2014/chart" uri="{C3380CC4-5D6E-409C-BE32-E72D297353CC}">
              <c16:uniqueId val="{00000001-DE43-4DC9-AEE2-9D051FC50E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90.13</c:v>
                </c:pt>
                <c:pt idx="1">
                  <c:v>91.02</c:v>
                </c:pt>
                <c:pt idx="2">
                  <c:v>91.72</c:v>
                </c:pt>
                <c:pt idx="3">
                  <c:v>92.42</c:v>
                </c:pt>
                <c:pt idx="4">
                  <c:v>92.9</c:v>
                </c:pt>
              </c:numCache>
            </c:numRef>
          </c:val>
          <c:extLst>
            <c:ext xmlns:c16="http://schemas.microsoft.com/office/drawing/2014/chart" uri="{C3380CC4-5D6E-409C-BE32-E72D297353CC}">
              <c16:uniqueId val="{00000000-1503-4CDC-9B8B-E36D449C93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94.92</c:v>
                </c:pt>
              </c:numCache>
            </c:numRef>
          </c:val>
          <c:smooth val="0"/>
          <c:extLst>
            <c:ext xmlns:c16="http://schemas.microsoft.com/office/drawing/2014/chart" uri="{C3380CC4-5D6E-409C-BE32-E72D297353CC}">
              <c16:uniqueId val="{00000001-1503-4CDC-9B8B-E36D449C93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119.04</c:v>
                </c:pt>
                <c:pt idx="1">
                  <c:v>119.63</c:v>
                </c:pt>
                <c:pt idx="2">
                  <c:v>117.84</c:v>
                </c:pt>
                <c:pt idx="3">
                  <c:v>112.67</c:v>
                </c:pt>
                <c:pt idx="4">
                  <c:v>109.52</c:v>
                </c:pt>
              </c:numCache>
            </c:numRef>
          </c:val>
          <c:extLst>
            <c:ext xmlns:c16="http://schemas.microsoft.com/office/drawing/2014/chart" uri="{C3380CC4-5D6E-409C-BE32-E72D297353CC}">
              <c16:uniqueId val="{00000000-F96F-4EC6-BB33-CF4A5939978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105.5</c:v>
                </c:pt>
              </c:numCache>
            </c:numRef>
          </c:val>
          <c:smooth val="0"/>
          <c:extLst>
            <c:ext xmlns:c16="http://schemas.microsoft.com/office/drawing/2014/chart" uri="{C3380CC4-5D6E-409C-BE32-E72D297353CC}">
              <c16:uniqueId val="{00000001-F96F-4EC6-BB33-CF4A5939978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9.81</c:v>
                </c:pt>
                <c:pt idx="1">
                  <c:v>12.87</c:v>
                </c:pt>
                <c:pt idx="2">
                  <c:v>15.57</c:v>
                </c:pt>
                <c:pt idx="3">
                  <c:v>18.5</c:v>
                </c:pt>
                <c:pt idx="4">
                  <c:v>21.18</c:v>
                </c:pt>
              </c:numCache>
            </c:numRef>
          </c:val>
          <c:extLst>
            <c:ext xmlns:c16="http://schemas.microsoft.com/office/drawing/2014/chart" uri="{C3380CC4-5D6E-409C-BE32-E72D297353CC}">
              <c16:uniqueId val="{00000000-FD09-4B04-BB4C-F50B81B0A4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32.909999999999997</c:v>
                </c:pt>
              </c:numCache>
            </c:numRef>
          </c:val>
          <c:smooth val="0"/>
          <c:extLst>
            <c:ext xmlns:c16="http://schemas.microsoft.com/office/drawing/2014/chart" uri="{C3380CC4-5D6E-409C-BE32-E72D297353CC}">
              <c16:uniqueId val="{00000001-FD09-4B04-BB4C-F50B81B0A4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24A-4211-8D4C-43AEE750FAF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7.75</c:v>
                </c:pt>
              </c:numCache>
            </c:numRef>
          </c:val>
          <c:smooth val="0"/>
          <c:extLst>
            <c:ext xmlns:c16="http://schemas.microsoft.com/office/drawing/2014/chart" uri="{C3380CC4-5D6E-409C-BE32-E72D297353CC}">
              <c16:uniqueId val="{00000001-324A-4211-8D4C-43AEE750FAF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37-4155-9751-BC50F5EB045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4.83</c:v>
                </c:pt>
              </c:numCache>
            </c:numRef>
          </c:val>
          <c:smooth val="0"/>
          <c:extLst>
            <c:ext xmlns:c16="http://schemas.microsoft.com/office/drawing/2014/chart" uri="{C3380CC4-5D6E-409C-BE32-E72D297353CC}">
              <c16:uniqueId val="{00000001-B937-4155-9751-BC50F5EB045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53.39</c:v>
                </c:pt>
                <c:pt idx="1">
                  <c:v>61.61</c:v>
                </c:pt>
                <c:pt idx="2">
                  <c:v>62.19</c:v>
                </c:pt>
                <c:pt idx="3">
                  <c:v>61.09</c:v>
                </c:pt>
                <c:pt idx="4">
                  <c:v>58.48</c:v>
                </c:pt>
              </c:numCache>
            </c:numRef>
          </c:val>
          <c:extLst>
            <c:ext xmlns:c16="http://schemas.microsoft.com/office/drawing/2014/chart" uri="{C3380CC4-5D6E-409C-BE32-E72D297353CC}">
              <c16:uniqueId val="{00000000-3923-43C5-B717-36FE9554B03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87.33</c:v>
                </c:pt>
              </c:numCache>
            </c:numRef>
          </c:val>
          <c:smooth val="0"/>
          <c:extLst>
            <c:ext xmlns:c16="http://schemas.microsoft.com/office/drawing/2014/chart" uri="{C3380CC4-5D6E-409C-BE32-E72D297353CC}">
              <c16:uniqueId val="{00000001-3923-43C5-B717-36FE9554B03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569.59</c:v>
                </c:pt>
                <c:pt idx="1">
                  <c:v>635.54999999999995</c:v>
                </c:pt>
                <c:pt idx="2">
                  <c:v>580.4</c:v>
                </c:pt>
                <c:pt idx="3">
                  <c:v>559.14</c:v>
                </c:pt>
                <c:pt idx="4">
                  <c:v>480.89</c:v>
                </c:pt>
              </c:numCache>
            </c:numRef>
          </c:val>
          <c:extLst>
            <c:ext xmlns:c16="http://schemas.microsoft.com/office/drawing/2014/chart" uri="{C3380CC4-5D6E-409C-BE32-E72D297353CC}">
              <c16:uniqueId val="{00000000-B639-47EB-B049-52404DC57DE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668.8</c:v>
                </c:pt>
              </c:numCache>
            </c:numRef>
          </c:val>
          <c:smooth val="0"/>
          <c:extLst>
            <c:ext xmlns:c16="http://schemas.microsoft.com/office/drawing/2014/chart" uri="{C3380CC4-5D6E-409C-BE32-E72D297353CC}">
              <c16:uniqueId val="{00000001-B639-47EB-B049-52404DC57DE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94.35</c:v>
                </c:pt>
                <c:pt idx="1">
                  <c:v>95.19</c:v>
                </c:pt>
                <c:pt idx="2">
                  <c:v>94.24</c:v>
                </c:pt>
                <c:pt idx="3">
                  <c:v>92.31</c:v>
                </c:pt>
                <c:pt idx="4">
                  <c:v>92.2</c:v>
                </c:pt>
              </c:numCache>
            </c:numRef>
          </c:val>
          <c:extLst>
            <c:ext xmlns:c16="http://schemas.microsoft.com/office/drawing/2014/chart" uri="{C3380CC4-5D6E-409C-BE32-E72D297353CC}">
              <c16:uniqueId val="{00000000-A061-47D8-B217-5D152A539C3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98.36</c:v>
                </c:pt>
              </c:numCache>
            </c:numRef>
          </c:val>
          <c:smooth val="0"/>
          <c:extLst>
            <c:ext xmlns:c16="http://schemas.microsoft.com/office/drawing/2014/chart" uri="{C3380CC4-5D6E-409C-BE32-E72D297353CC}">
              <c16:uniqueId val="{00000001-A061-47D8-B217-5D152A539C3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152.56</c:v>
                </c:pt>
                <c:pt idx="1">
                  <c:v>150.06</c:v>
                </c:pt>
                <c:pt idx="2">
                  <c:v>150.04</c:v>
                </c:pt>
                <c:pt idx="3">
                  <c:v>152.76</c:v>
                </c:pt>
                <c:pt idx="4">
                  <c:v>152.80000000000001</c:v>
                </c:pt>
              </c:numCache>
            </c:numRef>
          </c:val>
          <c:extLst>
            <c:ext xmlns:c16="http://schemas.microsoft.com/office/drawing/2014/chart" uri="{C3380CC4-5D6E-409C-BE32-E72D297353CC}">
              <c16:uniqueId val="{00000000-BC35-42DB-8942-3E006882419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142.11000000000001</c:v>
                </c:pt>
              </c:numCache>
            </c:numRef>
          </c:val>
          <c:smooth val="0"/>
          <c:extLst>
            <c:ext xmlns:c16="http://schemas.microsoft.com/office/drawing/2014/chart" uri="{C3380CC4-5D6E-409C-BE32-E72D297353CC}">
              <c16:uniqueId val="{00000001-BC35-42DB-8942-3E006882419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3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秦野市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非設置</v>
      </c>
      <c r="AE8" s="66"/>
      <c r="AF8" s="66"/>
      <c r="AG8" s="66"/>
      <c r="AH8" s="66"/>
      <c r="AI8" s="66"/>
      <c r="AJ8" s="66"/>
      <c r="AK8" s="3"/>
      <c r="AL8" s="45">
        <f>データ!S6</f>
        <v>159646</v>
      </c>
      <c r="AM8" s="45"/>
      <c r="AN8" s="45"/>
      <c r="AO8" s="45"/>
      <c r="AP8" s="45"/>
      <c r="AQ8" s="45"/>
      <c r="AR8" s="45"/>
      <c r="AS8" s="45"/>
      <c r="AT8" s="46">
        <f>データ!T6</f>
        <v>103.76</v>
      </c>
      <c r="AU8" s="46"/>
      <c r="AV8" s="46"/>
      <c r="AW8" s="46"/>
      <c r="AX8" s="46"/>
      <c r="AY8" s="46"/>
      <c r="AZ8" s="46"/>
      <c r="BA8" s="46"/>
      <c r="BB8" s="46">
        <f>データ!U6</f>
        <v>1538.61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60.58</v>
      </c>
      <c r="J10" s="46"/>
      <c r="K10" s="46"/>
      <c r="L10" s="46"/>
      <c r="M10" s="46"/>
      <c r="N10" s="46"/>
      <c r="O10" s="46"/>
      <c r="P10" s="46">
        <f>データ!P6</f>
        <v>88.17</v>
      </c>
      <c r="Q10" s="46"/>
      <c r="R10" s="46"/>
      <c r="S10" s="46"/>
      <c r="T10" s="46"/>
      <c r="U10" s="46"/>
      <c r="V10" s="46"/>
      <c r="W10" s="46">
        <f>データ!Q6</f>
        <v>99.44</v>
      </c>
      <c r="X10" s="46"/>
      <c r="Y10" s="46"/>
      <c r="Z10" s="46"/>
      <c r="AA10" s="46"/>
      <c r="AB10" s="46"/>
      <c r="AC10" s="46"/>
      <c r="AD10" s="45">
        <f>データ!R6</f>
        <v>2469</v>
      </c>
      <c r="AE10" s="45"/>
      <c r="AF10" s="45"/>
      <c r="AG10" s="45"/>
      <c r="AH10" s="45"/>
      <c r="AI10" s="45"/>
      <c r="AJ10" s="45"/>
      <c r="AK10" s="2"/>
      <c r="AL10" s="45">
        <f>データ!V6</f>
        <v>140463</v>
      </c>
      <c r="AM10" s="45"/>
      <c r="AN10" s="45"/>
      <c r="AO10" s="45"/>
      <c r="AP10" s="45"/>
      <c r="AQ10" s="45"/>
      <c r="AR10" s="45"/>
      <c r="AS10" s="45"/>
      <c r="AT10" s="46">
        <f>データ!W6</f>
        <v>21.95</v>
      </c>
      <c r="AU10" s="46"/>
      <c r="AV10" s="46"/>
      <c r="AW10" s="46"/>
      <c r="AX10" s="46"/>
      <c r="AY10" s="46"/>
      <c r="AZ10" s="46"/>
      <c r="BA10" s="46"/>
      <c r="BB10" s="46">
        <f>データ!X6</f>
        <v>6399.23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r3af+LSm6r42502k1BBmZqBcL9LFjpKfjjRW97bR9kSE5Bvt+4xDAHI1pqaaN6wrsDIkNlj+aJSvgNGVrJEGg==" saltValue="1MQpUOsU6iDHngW/fuqpG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142115</v>
      </c>
      <c r="D6" s="19">
        <f t="shared" si="3"/>
        <v>46</v>
      </c>
      <c r="E6" s="19">
        <f t="shared" si="3"/>
        <v>17</v>
      </c>
      <c r="F6" s="19">
        <f t="shared" si="3"/>
        <v>1</v>
      </c>
      <c r="G6" s="19">
        <f t="shared" si="3"/>
        <v>0</v>
      </c>
      <c r="H6" s="19" t="str">
        <f t="shared" si="3"/>
        <v>神奈川県　秦野市</v>
      </c>
      <c r="I6" s="19" t="str">
        <f t="shared" si="3"/>
        <v>法適用</v>
      </c>
      <c r="J6" s="19" t="str">
        <f t="shared" si="3"/>
        <v>下水道事業</v>
      </c>
      <c r="K6" s="19" t="str">
        <f t="shared" si="3"/>
        <v>公共下水道</v>
      </c>
      <c r="L6" s="19" t="str">
        <f t="shared" si="3"/>
        <v>Ac1</v>
      </c>
      <c r="M6" s="19" t="str">
        <f t="shared" si="3"/>
        <v>非設置</v>
      </c>
      <c r="N6" s="20" t="str">
        <f t="shared" si="3"/>
        <v>-</v>
      </c>
      <c r="O6" s="20">
        <f t="shared" si="3"/>
        <v>60.58</v>
      </c>
      <c r="P6" s="20">
        <f t="shared" si="3"/>
        <v>88.17</v>
      </c>
      <c r="Q6" s="20">
        <f t="shared" si="3"/>
        <v>99.44</v>
      </c>
      <c r="R6" s="20">
        <f t="shared" si="3"/>
        <v>2469</v>
      </c>
      <c r="S6" s="20">
        <f t="shared" si="3"/>
        <v>159646</v>
      </c>
      <c r="T6" s="20">
        <f t="shared" si="3"/>
        <v>103.76</v>
      </c>
      <c r="U6" s="20">
        <f t="shared" si="3"/>
        <v>1538.61</v>
      </c>
      <c r="V6" s="20">
        <f t="shared" si="3"/>
        <v>140463</v>
      </c>
      <c r="W6" s="20">
        <f t="shared" si="3"/>
        <v>21.95</v>
      </c>
      <c r="X6" s="20">
        <f t="shared" si="3"/>
        <v>6399.23</v>
      </c>
      <c r="Y6" s="21">
        <f>IF(Y7="",NA(),Y7)</f>
        <v>119.04</v>
      </c>
      <c r="Z6" s="21">
        <f t="shared" ref="Z6:AH6" si="4">IF(Z7="",NA(),Z7)</f>
        <v>119.63</v>
      </c>
      <c r="AA6" s="21">
        <f t="shared" si="4"/>
        <v>117.84</v>
      </c>
      <c r="AB6" s="21">
        <f t="shared" si="4"/>
        <v>112.67</v>
      </c>
      <c r="AC6" s="21">
        <f t="shared" si="4"/>
        <v>109.52</v>
      </c>
      <c r="AD6" s="21">
        <f t="shared" si="4"/>
        <v>107.64</v>
      </c>
      <c r="AE6" s="21">
        <f t="shared" si="4"/>
        <v>107.03</v>
      </c>
      <c r="AF6" s="21">
        <f t="shared" si="4"/>
        <v>106.55</v>
      </c>
      <c r="AG6" s="21">
        <f t="shared" si="4"/>
        <v>106.01</v>
      </c>
      <c r="AH6" s="21">
        <f t="shared" si="4"/>
        <v>105.5</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4.83</v>
      </c>
      <c r="AT6" s="20" t="str">
        <f>IF(AT7="","",IF(AT7="-","【-】","【"&amp;SUBSTITUTE(TEXT(AT7,"#,##0.00"),"-","△")&amp;"】"))</f>
        <v>【3.15】</v>
      </c>
      <c r="AU6" s="21">
        <f>IF(AU7="",NA(),AU7)</f>
        <v>53.39</v>
      </c>
      <c r="AV6" s="21">
        <f t="shared" ref="AV6:BD6" si="6">IF(AV7="",NA(),AV7)</f>
        <v>61.61</v>
      </c>
      <c r="AW6" s="21">
        <f t="shared" si="6"/>
        <v>62.19</v>
      </c>
      <c r="AX6" s="21">
        <f t="shared" si="6"/>
        <v>61.09</v>
      </c>
      <c r="AY6" s="21">
        <f t="shared" si="6"/>
        <v>58.48</v>
      </c>
      <c r="AZ6" s="21">
        <f t="shared" si="6"/>
        <v>72.22</v>
      </c>
      <c r="BA6" s="21">
        <f t="shared" si="6"/>
        <v>73.02</v>
      </c>
      <c r="BB6" s="21">
        <f t="shared" si="6"/>
        <v>72.930000000000007</v>
      </c>
      <c r="BC6" s="21">
        <f t="shared" si="6"/>
        <v>80.08</v>
      </c>
      <c r="BD6" s="21">
        <f t="shared" si="6"/>
        <v>87.33</v>
      </c>
      <c r="BE6" s="20" t="str">
        <f>IF(BE7="","",IF(BE7="-","【-】","【"&amp;SUBSTITUTE(TEXT(BE7,"#,##0.00"),"-","△")&amp;"】"))</f>
        <v>【73.44】</v>
      </c>
      <c r="BF6" s="21">
        <f>IF(BF7="",NA(),BF7)</f>
        <v>569.59</v>
      </c>
      <c r="BG6" s="21">
        <f t="shared" ref="BG6:BO6" si="7">IF(BG7="",NA(),BG7)</f>
        <v>635.54999999999995</v>
      </c>
      <c r="BH6" s="21">
        <f t="shared" si="7"/>
        <v>580.4</v>
      </c>
      <c r="BI6" s="21">
        <f t="shared" si="7"/>
        <v>559.14</v>
      </c>
      <c r="BJ6" s="21">
        <f t="shared" si="7"/>
        <v>480.89</v>
      </c>
      <c r="BK6" s="21">
        <f t="shared" si="7"/>
        <v>730.93</v>
      </c>
      <c r="BL6" s="21">
        <f t="shared" si="7"/>
        <v>708.89</v>
      </c>
      <c r="BM6" s="21">
        <f t="shared" si="7"/>
        <v>730.52</v>
      </c>
      <c r="BN6" s="21">
        <f t="shared" si="7"/>
        <v>672.33</v>
      </c>
      <c r="BO6" s="21">
        <f t="shared" si="7"/>
        <v>668.8</v>
      </c>
      <c r="BP6" s="20" t="str">
        <f>IF(BP7="","",IF(BP7="-","【-】","【"&amp;SUBSTITUTE(TEXT(BP7,"#,##0.00"),"-","△")&amp;"】"))</f>
        <v>【652.82】</v>
      </c>
      <c r="BQ6" s="21">
        <f>IF(BQ7="",NA(),BQ7)</f>
        <v>94.35</v>
      </c>
      <c r="BR6" s="21">
        <f t="shared" ref="BR6:BZ6" si="8">IF(BR7="",NA(),BR7)</f>
        <v>95.19</v>
      </c>
      <c r="BS6" s="21">
        <f t="shared" si="8"/>
        <v>94.24</v>
      </c>
      <c r="BT6" s="21">
        <f t="shared" si="8"/>
        <v>92.31</v>
      </c>
      <c r="BU6" s="21">
        <f t="shared" si="8"/>
        <v>92.2</v>
      </c>
      <c r="BV6" s="21">
        <f t="shared" si="8"/>
        <v>98.09</v>
      </c>
      <c r="BW6" s="21">
        <f t="shared" si="8"/>
        <v>97.91</v>
      </c>
      <c r="BX6" s="21">
        <f t="shared" si="8"/>
        <v>98.61</v>
      </c>
      <c r="BY6" s="21">
        <f t="shared" si="8"/>
        <v>98.75</v>
      </c>
      <c r="BZ6" s="21">
        <f t="shared" si="8"/>
        <v>98.36</v>
      </c>
      <c r="CA6" s="20" t="str">
        <f>IF(CA7="","",IF(CA7="-","【-】","【"&amp;SUBSTITUTE(TEXT(CA7,"#,##0.00"),"-","△")&amp;"】"))</f>
        <v>【97.61】</v>
      </c>
      <c r="CB6" s="21">
        <f>IF(CB7="",NA(),CB7)</f>
        <v>152.56</v>
      </c>
      <c r="CC6" s="21">
        <f t="shared" ref="CC6:CK6" si="9">IF(CC7="",NA(),CC7)</f>
        <v>150.06</v>
      </c>
      <c r="CD6" s="21">
        <f t="shared" si="9"/>
        <v>150.04</v>
      </c>
      <c r="CE6" s="21">
        <f t="shared" si="9"/>
        <v>152.76</v>
      </c>
      <c r="CF6" s="21">
        <f t="shared" si="9"/>
        <v>152.80000000000001</v>
      </c>
      <c r="CG6" s="21">
        <f t="shared" si="9"/>
        <v>146.08000000000001</v>
      </c>
      <c r="CH6" s="21">
        <f t="shared" si="9"/>
        <v>144.11000000000001</v>
      </c>
      <c r="CI6" s="21">
        <f t="shared" si="9"/>
        <v>141.24</v>
      </c>
      <c r="CJ6" s="21">
        <f t="shared" si="9"/>
        <v>142.03</v>
      </c>
      <c r="CK6" s="21">
        <f t="shared" si="9"/>
        <v>142.11000000000001</v>
      </c>
      <c r="CL6" s="20" t="str">
        <f>IF(CL7="","",IF(CL7="-","【-】","【"&amp;SUBSTITUTE(TEXT(CL7,"#,##0.00"),"-","△")&amp;"】"))</f>
        <v>【138.29】</v>
      </c>
      <c r="CM6" s="21">
        <f>IF(CM7="",NA(),CM7)</f>
        <v>65.209999999999994</v>
      </c>
      <c r="CN6" s="21">
        <f t="shared" ref="CN6:CV6" si="10">IF(CN7="",NA(),CN7)</f>
        <v>65.680000000000007</v>
      </c>
      <c r="CO6" s="21">
        <f t="shared" si="10"/>
        <v>64.650000000000006</v>
      </c>
      <c r="CP6" s="21">
        <f t="shared" si="10"/>
        <v>64.599999999999994</v>
      </c>
      <c r="CQ6" s="21">
        <f t="shared" si="10"/>
        <v>63.37</v>
      </c>
      <c r="CR6" s="21">
        <f t="shared" si="10"/>
        <v>61.93</v>
      </c>
      <c r="CS6" s="21">
        <f t="shared" si="10"/>
        <v>61.32</v>
      </c>
      <c r="CT6" s="21">
        <f t="shared" si="10"/>
        <v>61.7</v>
      </c>
      <c r="CU6" s="21">
        <f t="shared" si="10"/>
        <v>63.04</v>
      </c>
      <c r="CV6" s="21">
        <f t="shared" si="10"/>
        <v>60.55</v>
      </c>
      <c r="CW6" s="20" t="str">
        <f>IF(CW7="","",IF(CW7="-","【-】","【"&amp;SUBSTITUTE(TEXT(CW7,"#,##0.00"),"-","△")&amp;"】"))</f>
        <v>【59.10】</v>
      </c>
      <c r="CX6" s="21">
        <f>IF(CX7="",NA(),CX7)</f>
        <v>90.13</v>
      </c>
      <c r="CY6" s="21">
        <f t="shared" ref="CY6:DG6" si="11">IF(CY7="",NA(),CY7)</f>
        <v>91.02</v>
      </c>
      <c r="CZ6" s="21">
        <f t="shared" si="11"/>
        <v>91.72</v>
      </c>
      <c r="DA6" s="21">
        <f t="shared" si="11"/>
        <v>92.42</v>
      </c>
      <c r="DB6" s="21">
        <f t="shared" si="11"/>
        <v>92.9</v>
      </c>
      <c r="DC6" s="21">
        <f t="shared" si="11"/>
        <v>94.45</v>
      </c>
      <c r="DD6" s="21">
        <f t="shared" si="11"/>
        <v>94.58</v>
      </c>
      <c r="DE6" s="21">
        <f t="shared" si="11"/>
        <v>94.56</v>
      </c>
      <c r="DF6" s="21">
        <f t="shared" si="11"/>
        <v>94.75</v>
      </c>
      <c r="DG6" s="21">
        <f t="shared" si="11"/>
        <v>94.92</v>
      </c>
      <c r="DH6" s="20" t="str">
        <f>IF(DH7="","",IF(DH7="-","【-】","【"&amp;SUBSTITUTE(TEXT(DH7,"#,##0.00"),"-","△")&amp;"】"))</f>
        <v>【95.82】</v>
      </c>
      <c r="DI6" s="21">
        <f>IF(DI7="",NA(),DI7)</f>
        <v>9.81</v>
      </c>
      <c r="DJ6" s="21">
        <f t="shared" ref="DJ6:DR6" si="12">IF(DJ7="",NA(),DJ7)</f>
        <v>12.87</v>
      </c>
      <c r="DK6" s="21">
        <f t="shared" si="12"/>
        <v>15.57</v>
      </c>
      <c r="DL6" s="21">
        <f t="shared" si="12"/>
        <v>18.5</v>
      </c>
      <c r="DM6" s="21">
        <f t="shared" si="12"/>
        <v>21.18</v>
      </c>
      <c r="DN6" s="21">
        <f t="shared" si="12"/>
        <v>30.45</v>
      </c>
      <c r="DO6" s="21">
        <f t="shared" si="12"/>
        <v>31.01</v>
      </c>
      <c r="DP6" s="21">
        <f t="shared" si="12"/>
        <v>28.87</v>
      </c>
      <c r="DQ6" s="21">
        <f t="shared" si="12"/>
        <v>31.34</v>
      </c>
      <c r="DR6" s="21">
        <f t="shared" si="12"/>
        <v>32.909999999999997</v>
      </c>
      <c r="DS6" s="20" t="str">
        <f>IF(DS7="","",IF(DS7="-","【-】","【"&amp;SUBSTITUTE(TEXT(DS7,"#,##0.00"),"-","△")&amp;"】"))</f>
        <v>【39.74】</v>
      </c>
      <c r="DT6" s="20">
        <f>IF(DT7="",NA(),DT7)</f>
        <v>0</v>
      </c>
      <c r="DU6" s="20">
        <f t="shared" ref="DU6:EC6" si="13">IF(DU7="",NA(),DU7)</f>
        <v>0</v>
      </c>
      <c r="DV6" s="20">
        <f t="shared" si="13"/>
        <v>0</v>
      </c>
      <c r="DW6" s="20">
        <f t="shared" si="13"/>
        <v>0</v>
      </c>
      <c r="DX6" s="20">
        <f t="shared" si="13"/>
        <v>0</v>
      </c>
      <c r="DY6" s="21">
        <f t="shared" si="13"/>
        <v>4.8499999999999996</v>
      </c>
      <c r="DZ6" s="21">
        <f t="shared" si="13"/>
        <v>4.95</v>
      </c>
      <c r="EA6" s="21">
        <f t="shared" si="13"/>
        <v>5.64</v>
      </c>
      <c r="EB6" s="21">
        <f t="shared" si="13"/>
        <v>6.43</v>
      </c>
      <c r="EC6" s="21">
        <f t="shared" si="13"/>
        <v>7.75</v>
      </c>
      <c r="ED6" s="20" t="str">
        <f>IF(ED7="","",IF(ED7="-","【-】","【"&amp;SUBSTITUTE(TEXT(ED7,"#,##0.00"),"-","△")&amp;"】"))</f>
        <v>【7.62】</v>
      </c>
      <c r="EE6" s="20">
        <f>IF(EE7="",NA(),EE7)</f>
        <v>0</v>
      </c>
      <c r="EF6" s="20">
        <f t="shared" ref="EF6:EN6" si="14">IF(EF7="",NA(),EF7)</f>
        <v>0</v>
      </c>
      <c r="EG6" s="21">
        <f t="shared" si="14"/>
        <v>0.03</v>
      </c>
      <c r="EH6" s="21">
        <f t="shared" si="14"/>
        <v>0.08</v>
      </c>
      <c r="EI6" s="21">
        <f t="shared" si="14"/>
        <v>0.06</v>
      </c>
      <c r="EJ6" s="21">
        <f t="shared" si="14"/>
        <v>0.21</v>
      </c>
      <c r="EK6" s="21">
        <f t="shared" si="14"/>
        <v>0.19</v>
      </c>
      <c r="EL6" s="21">
        <f t="shared" si="14"/>
        <v>0.19</v>
      </c>
      <c r="EM6" s="21">
        <f t="shared" si="14"/>
        <v>0.19</v>
      </c>
      <c r="EN6" s="21">
        <f t="shared" si="14"/>
        <v>0.21</v>
      </c>
      <c r="EO6" s="20" t="str">
        <f>IF(EO7="","",IF(EO7="-","【-】","【"&amp;SUBSTITUTE(TEXT(EO7,"#,##0.00"),"-","△")&amp;"】"))</f>
        <v>【0.23】</v>
      </c>
    </row>
    <row r="7" spans="1:148" s="22" customFormat="1" x14ac:dyDescent="0.2">
      <c r="A7" s="14"/>
      <c r="B7" s="23">
        <v>2022</v>
      </c>
      <c r="C7" s="23">
        <v>142115</v>
      </c>
      <c r="D7" s="23">
        <v>46</v>
      </c>
      <c r="E7" s="23">
        <v>17</v>
      </c>
      <c r="F7" s="23">
        <v>1</v>
      </c>
      <c r="G7" s="23">
        <v>0</v>
      </c>
      <c r="H7" s="23" t="s">
        <v>96</v>
      </c>
      <c r="I7" s="23" t="s">
        <v>97</v>
      </c>
      <c r="J7" s="23" t="s">
        <v>98</v>
      </c>
      <c r="K7" s="23" t="s">
        <v>99</v>
      </c>
      <c r="L7" s="23" t="s">
        <v>100</v>
      </c>
      <c r="M7" s="23" t="s">
        <v>101</v>
      </c>
      <c r="N7" s="24" t="s">
        <v>102</v>
      </c>
      <c r="O7" s="24">
        <v>60.58</v>
      </c>
      <c r="P7" s="24">
        <v>88.17</v>
      </c>
      <c r="Q7" s="24">
        <v>99.44</v>
      </c>
      <c r="R7" s="24">
        <v>2469</v>
      </c>
      <c r="S7" s="24">
        <v>159646</v>
      </c>
      <c r="T7" s="24">
        <v>103.76</v>
      </c>
      <c r="U7" s="24">
        <v>1538.61</v>
      </c>
      <c r="V7" s="24">
        <v>140463</v>
      </c>
      <c r="W7" s="24">
        <v>21.95</v>
      </c>
      <c r="X7" s="24">
        <v>6399.23</v>
      </c>
      <c r="Y7" s="24">
        <v>119.04</v>
      </c>
      <c r="Z7" s="24">
        <v>119.63</v>
      </c>
      <c r="AA7" s="24">
        <v>117.84</v>
      </c>
      <c r="AB7" s="24">
        <v>112.67</v>
      </c>
      <c r="AC7" s="24">
        <v>109.52</v>
      </c>
      <c r="AD7" s="24">
        <v>107.64</v>
      </c>
      <c r="AE7" s="24">
        <v>107.03</v>
      </c>
      <c r="AF7" s="24">
        <v>106.55</v>
      </c>
      <c r="AG7" s="24">
        <v>106.01</v>
      </c>
      <c r="AH7" s="24">
        <v>105.5</v>
      </c>
      <c r="AI7" s="24">
        <v>106.11</v>
      </c>
      <c r="AJ7" s="24">
        <v>0</v>
      </c>
      <c r="AK7" s="24">
        <v>0</v>
      </c>
      <c r="AL7" s="24">
        <v>0</v>
      </c>
      <c r="AM7" s="24">
        <v>0</v>
      </c>
      <c r="AN7" s="24">
        <v>0</v>
      </c>
      <c r="AO7" s="24">
        <v>9.1999999999999993</v>
      </c>
      <c r="AP7" s="24">
        <v>7.69</v>
      </c>
      <c r="AQ7" s="24">
        <v>5.95</v>
      </c>
      <c r="AR7" s="24">
        <v>5.27</v>
      </c>
      <c r="AS7" s="24">
        <v>4.83</v>
      </c>
      <c r="AT7" s="24">
        <v>3.15</v>
      </c>
      <c r="AU7" s="24">
        <v>53.39</v>
      </c>
      <c r="AV7" s="24">
        <v>61.61</v>
      </c>
      <c r="AW7" s="24">
        <v>62.19</v>
      </c>
      <c r="AX7" s="24">
        <v>61.09</v>
      </c>
      <c r="AY7" s="24">
        <v>58.48</v>
      </c>
      <c r="AZ7" s="24">
        <v>72.22</v>
      </c>
      <c r="BA7" s="24">
        <v>73.02</v>
      </c>
      <c r="BB7" s="24">
        <v>72.930000000000007</v>
      </c>
      <c r="BC7" s="24">
        <v>80.08</v>
      </c>
      <c r="BD7" s="24">
        <v>87.33</v>
      </c>
      <c r="BE7" s="24">
        <v>73.44</v>
      </c>
      <c r="BF7" s="24">
        <v>569.59</v>
      </c>
      <c r="BG7" s="24">
        <v>635.54999999999995</v>
      </c>
      <c r="BH7" s="24">
        <v>580.4</v>
      </c>
      <c r="BI7" s="24">
        <v>559.14</v>
      </c>
      <c r="BJ7" s="24">
        <v>480.89</v>
      </c>
      <c r="BK7" s="24">
        <v>730.93</v>
      </c>
      <c r="BL7" s="24">
        <v>708.89</v>
      </c>
      <c r="BM7" s="24">
        <v>730.52</v>
      </c>
      <c r="BN7" s="24">
        <v>672.33</v>
      </c>
      <c r="BO7" s="24">
        <v>668.8</v>
      </c>
      <c r="BP7" s="24">
        <v>652.82000000000005</v>
      </c>
      <c r="BQ7" s="24">
        <v>94.35</v>
      </c>
      <c r="BR7" s="24">
        <v>95.19</v>
      </c>
      <c r="BS7" s="24">
        <v>94.24</v>
      </c>
      <c r="BT7" s="24">
        <v>92.31</v>
      </c>
      <c r="BU7" s="24">
        <v>92.2</v>
      </c>
      <c r="BV7" s="24">
        <v>98.09</v>
      </c>
      <c r="BW7" s="24">
        <v>97.91</v>
      </c>
      <c r="BX7" s="24">
        <v>98.61</v>
      </c>
      <c r="BY7" s="24">
        <v>98.75</v>
      </c>
      <c r="BZ7" s="24">
        <v>98.36</v>
      </c>
      <c r="CA7" s="24">
        <v>97.61</v>
      </c>
      <c r="CB7" s="24">
        <v>152.56</v>
      </c>
      <c r="CC7" s="24">
        <v>150.06</v>
      </c>
      <c r="CD7" s="24">
        <v>150.04</v>
      </c>
      <c r="CE7" s="24">
        <v>152.76</v>
      </c>
      <c r="CF7" s="24">
        <v>152.80000000000001</v>
      </c>
      <c r="CG7" s="24">
        <v>146.08000000000001</v>
      </c>
      <c r="CH7" s="24">
        <v>144.11000000000001</v>
      </c>
      <c r="CI7" s="24">
        <v>141.24</v>
      </c>
      <c r="CJ7" s="24">
        <v>142.03</v>
      </c>
      <c r="CK7" s="24">
        <v>142.11000000000001</v>
      </c>
      <c r="CL7" s="24">
        <v>138.29</v>
      </c>
      <c r="CM7" s="24">
        <v>65.209999999999994</v>
      </c>
      <c r="CN7" s="24">
        <v>65.680000000000007</v>
      </c>
      <c r="CO7" s="24">
        <v>64.650000000000006</v>
      </c>
      <c r="CP7" s="24">
        <v>64.599999999999994</v>
      </c>
      <c r="CQ7" s="24">
        <v>63.37</v>
      </c>
      <c r="CR7" s="24">
        <v>61.93</v>
      </c>
      <c r="CS7" s="24">
        <v>61.32</v>
      </c>
      <c r="CT7" s="24">
        <v>61.7</v>
      </c>
      <c r="CU7" s="24">
        <v>63.04</v>
      </c>
      <c r="CV7" s="24">
        <v>60.55</v>
      </c>
      <c r="CW7" s="24">
        <v>59.1</v>
      </c>
      <c r="CX7" s="24">
        <v>90.13</v>
      </c>
      <c r="CY7" s="24">
        <v>91.02</v>
      </c>
      <c r="CZ7" s="24">
        <v>91.72</v>
      </c>
      <c r="DA7" s="24">
        <v>92.42</v>
      </c>
      <c r="DB7" s="24">
        <v>92.9</v>
      </c>
      <c r="DC7" s="24">
        <v>94.45</v>
      </c>
      <c r="DD7" s="24">
        <v>94.58</v>
      </c>
      <c r="DE7" s="24">
        <v>94.56</v>
      </c>
      <c r="DF7" s="24">
        <v>94.75</v>
      </c>
      <c r="DG7" s="24">
        <v>94.92</v>
      </c>
      <c r="DH7" s="24">
        <v>95.82</v>
      </c>
      <c r="DI7" s="24">
        <v>9.81</v>
      </c>
      <c r="DJ7" s="24">
        <v>12.87</v>
      </c>
      <c r="DK7" s="24">
        <v>15.57</v>
      </c>
      <c r="DL7" s="24">
        <v>18.5</v>
      </c>
      <c r="DM7" s="24">
        <v>21.18</v>
      </c>
      <c r="DN7" s="24">
        <v>30.45</v>
      </c>
      <c r="DO7" s="24">
        <v>31.01</v>
      </c>
      <c r="DP7" s="24">
        <v>28.87</v>
      </c>
      <c r="DQ7" s="24">
        <v>31.34</v>
      </c>
      <c r="DR7" s="24">
        <v>32.909999999999997</v>
      </c>
      <c r="DS7" s="24">
        <v>39.74</v>
      </c>
      <c r="DT7" s="24">
        <v>0</v>
      </c>
      <c r="DU7" s="24">
        <v>0</v>
      </c>
      <c r="DV7" s="24">
        <v>0</v>
      </c>
      <c r="DW7" s="24">
        <v>0</v>
      </c>
      <c r="DX7" s="24">
        <v>0</v>
      </c>
      <c r="DY7" s="24">
        <v>4.8499999999999996</v>
      </c>
      <c r="DZ7" s="24">
        <v>4.95</v>
      </c>
      <c r="EA7" s="24">
        <v>5.64</v>
      </c>
      <c r="EB7" s="24">
        <v>6.43</v>
      </c>
      <c r="EC7" s="24">
        <v>7.75</v>
      </c>
      <c r="ED7" s="24">
        <v>7.62</v>
      </c>
      <c r="EE7" s="24">
        <v>0</v>
      </c>
      <c r="EF7" s="24">
        <v>0</v>
      </c>
      <c r="EG7" s="24">
        <v>0.03</v>
      </c>
      <c r="EH7" s="24">
        <v>0.08</v>
      </c>
      <c r="EI7" s="24">
        <v>0.06</v>
      </c>
      <c r="EJ7" s="24">
        <v>0.21</v>
      </c>
      <c r="EK7" s="24">
        <v>0.19</v>
      </c>
      <c r="EL7" s="24">
        <v>0.19</v>
      </c>
      <c r="EM7" s="24">
        <v>0.19</v>
      </c>
      <c r="EN7" s="24">
        <v>0.21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2023-12-12T00:45:37Z</dcterms:created>
  <dcterms:modified xsi:type="dcterms:W3CDTF">2024-02-27T02:50:47Z</dcterms:modified>
  <cp:category/>
</cp:coreProperties>
</file>