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12_秦野市〇　水道、下水道\"/>
    </mc:Choice>
  </mc:AlternateContent>
  <workbookProtection workbookAlgorithmName="SHA-512" workbookHashValue="FZohIPYRdcEhXcGaZ+ZOXieBIilp03tCty3b6eIP3hido11HBP0TS9ub5LYs7c9cXgHZXG1vnKchZ2yeLwixow==" workbookSaltValue="jzr38f2abwULrzBhr3iX4w==" workbookSpinCount="100000" lockStructure="1"/>
  <bookViews>
    <workbookView xWindow="0" yWindow="0" windowWidth="21924" windowHeight="697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BB8" i="4"/>
  <c r="AT8" i="4"/>
  <c r="AL8" i="4"/>
  <c r="W8" i="4"/>
  <c r="P8"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<sst xmlns="http://schemas.openxmlformats.org/spreadsheetml/2006/main" count="231" uniqueCount="117">
  <si>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</si>
  <si>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</si>
  <si>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</si>
  <si>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</si>
  <si>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</si>
  <si>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</si>
  <si>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</si>
  <si>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</si>
  <si>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</si>
  <si>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</si>
  <si>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</si>
  <si>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</si>
  <si>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</si>
  <si>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</si>
  <si>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</si>
  <si>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</si>
  <si>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</si>
  <si>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</si>
  <si>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</si>
  <si>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</si>
  <si>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</si>
  <si>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</si>
  <si>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</si>
  <si>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</si>
  <si>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</si>
  <si>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</si>
  <si>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</si>
  <si>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</si>
  <si>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</si>
  <si>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</si>
  <si>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</si>
  <si>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</si>
  <si>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</si>
  <si>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</si>
  <si>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</si>
  <si>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</si>
  <si>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</si>
  <si>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</si>
  <si>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</si>
  <si>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</si>
  <si>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</si>
  <si>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</si>
  <si>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</si>
  <si>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</si>
  <si>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</si>
  <si>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</si>
  <si>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</si>
  <si>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</si>
  <si>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</si>
  <si>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</si>
  <si>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</si>
  <si>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</si>
  <si>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</si>
  <si>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</si>
  <si>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</si>
  <si>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</si>
  <si>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</si>
  <si>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</si>
  <si>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</si>
  <si>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</si>
  <si>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</si>
  <si>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</si>
  <si>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</si>
  <si>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</si>
  <si>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</si>
  <si>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</si>
  <si>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</si>
  <si>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</si>
  <si>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</si>
  <si>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</si>
  <si>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</si>
  <si>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</si>
  <si>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</si>
  <si>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</si>
  <si>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</si>
  <si>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</si>
  <si>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</si>
  <si>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</si>
  <si>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</si>
  <si>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</si>
  <si>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</si>
  <si>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</si>
  <si>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</si>
  <si>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</si>
  <si>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</si>
  <si>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</si>
  <si>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</si>
  <si>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</si>
  <si>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</si>
  <si>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</si>
  <si>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</si>
  <si>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</si>
  <si>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</si>
  <si>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</si>
  <si>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</si>
  <si>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</si>
  <si>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</si>
  <si>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</si>
  <si>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</si>
  <si>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</si>
  <si>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</si>
  <si>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</si>
  <si>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</si>
  <si>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</si>
  <si>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</si>
  <si>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</si>
  <si>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</si>
  <si>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</si>
  <si>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</si>
  <si>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</si>
  <si>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</si>
  <si>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</si>
  <si>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</si>
  <si>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</si>
  <si>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経常収支比率及び経費回収率は、いずれも２年連続で減少しており、経常収支比率は112.67％と、前年度比で5.17ポイントの減少、経費回収率は92.31％と、前年度比で1.93ポイントの減少となりました。
　経常収支比率は減少傾向にあるものの、100％を大幅に超え、また類似団体平均も上回っており、公共下水道事業としての単年度収支は、健全性を維持しています。しかし、施設の更新需要が今後増大することを踏まえると、十分な補填財源を確保する必要があり、引き続き同程度の水準を維持しなければなりません。
　一方、汚水処理費に占める使用料収入の割合を示す経費回収率は、本年度も100％を下回り、過去５年間一度も100％を超えていません。これは、汚水処理費を本来賄うべき使用料収入で賄いきれず、その他の収入を財源にしていることを示しています。人口減少などにより下水道使用料は更に減少傾向にあることからも、継続的な経営の健全性確保のため、使用料改定によって増収を図り、また更なる効率的な汚水処理を図ることで、汚水処理費の低廉化に努め、経費回収率の向上を目指します。
　次に、企業債残高対事業規模比率は559.14％と、前年度比で21.26ポイントの減少となり、２年連続で減少し、類似団体平均よりも低い水準で推移しています。これから施設の大量更新が本格化することから、企業債の借入に当たっては、将来世代に過度な負担を残さないために、プライマリーバランスの黒字維持に努め、経営の健全性維持に努めます。</t>
    <rPh sb="1" eb="3">
      <t>ケイジョウ</t>
    </rPh>
    <rPh sb="3" eb="5">
      <t>シュウシ</t>
    </rPh>
    <rPh sb="5" eb="7">
      <t>ヒリツ</t>
    </rPh>
    <rPh sb="7" eb="8">
      <t>オヨ</t>
    </rPh>
    <rPh sb="9" eb="11">
      <t>ケイヒ</t>
    </rPh>
    <rPh sb="11" eb="13">
      <t>カイシュウ</t>
    </rPh>
    <rPh sb="13" eb="14">
      <t>リツ</t>
    </rPh>
    <rPh sb="21" eb="22">
      <t>ネン</t>
    </rPh>
    <rPh sb="22" eb="24">
      <t>レンゾク</t>
    </rPh>
    <rPh sb="25" eb="27">
      <t>ゲンショウ</t>
    </rPh>
    <rPh sb="32" eb="38">
      <t>ケイジョウシュウシヒリツ</t>
    </rPh>
    <rPh sb="48" eb="52">
      <t>ゼンネンドヒ</t>
    </rPh>
    <rPh sb="62" eb="64">
      <t>ゲンショウ</t>
    </rPh>
    <rPh sb="65" eb="67">
      <t>ケイヒ</t>
    </rPh>
    <rPh sb="67" eb="69">
      <t>カイシュウ</t>
    </rPh>
    <rPh sb="69" eb="70">
      <t>リツ</t>
    </rPh>
    <rPh sb="79" eb="83">
      <t>ゼンネンドヒ</t>
    </rPh>
    <rPh sb="93" eb="95">
      <t>ゲンショウ</t>
    </rPh>
    <rPh sb="104" eb="110">
      <t>ケイジョウシュウシヒリツ</t>
    </rPh>
    <rPh sb="111" eb="113">
      <t>ゲンショウ</t>
    </rPh>
    <rPh sb="113" eb="115">
      <t>ケイコウ</t>
    </rPh>
    <rPh sb="127" eb="129">
      <t>オオハバ</t>
    </rPh>
    <rPh sb="130" eb="131">
      <t>コ</t>
    </rPh>
    <rPh sb="135" eb="137">
      <t>ルイジ</t>
    </rPh>
    <rPh sb="137" eb="139">
      <t>ダンタイ</t>
    </rPh>
    <rPh sb="142" eb="144">
      <t>ウワマワ</t>
    </rPh>
    <rPh sb="149" eb="151">
      <t>コウキョウ</t>
    </rPh>
    <rPh sb="151" eb="154">
      <t>ゲスイドウ</t>
    </rPh>
    <rPh sb="154" eb="156">
      <t>ジギョウ</t>
    </rPh>
    <rPh sb="167" eb="169">
      <t>ケンゼン</t>
    </rPh>
    <rPh sb="169" eb="170">
      <t>セイ</t>
    </rPh>
    <rPh sb="171" eb="173">
      <t>イジ</t>
    </rPh>
    <rPh sb="191" eb="193">
      <t>コンゴ</t>
    </rPh>
    <rPh sb="193" eb="195">
      <t>ゾウダイ</t>
    </rPh>
    <rPh sb="250" eb="252">
      <t>イッポウ</t>
    </rPh>
    <rPh sb="253" eb="255">
      <t>オスイ</t>
    </rPh>
    <rPh sb="255" eb="257">
      <t>ショリ</t>
    </rPh>
    <rPh sb="257" eb="258">
      <t>ヒ</t>
    </rPh>
    <rPh sb="259" eb="260">
      <t>シ</t>
    </rPh>
    <rPh sb="268" eb="270">
      <t>ワリアイ</t>
    </rPh>
    <rPh sb="271" eb="272">
      <t>シメ</t>
    </rPh>
    <rPh sb="273" eb="275">
      <t>ケイヒ</t>
    </rPh>
    <rPh sb="275" eb="277">
      <t>カイシュウ</t>
    </rPh>
    <rPh sb="277" eb="278">
      <t>リツ</t>
    </rPh>
    <rPh sb="280" eb="283">
      <t>ホンネンド</t>
    </rPh>
    <rPh sb="289" eb="291">
      <t>シタマワ</t>
    </rPh>
    <rPh sb="293" eb="295">
      <t>カコ</t>
    </rPh>
    <rPh sb="296" eb="298">
      <t>ネンカン</t>
    </rPh>
    <rPh sb="318" eb="320">
      <t>オスイ</t>
    </rPh>
    <rPh sb="320" eb="322">
      <t>ショリ</t>
    </rPh>
    <rPh sb="322" eb="323">
      <t>ヒ</t>
    </rPh>
    <rPh sb="324" eb="326">
      <t>ホンライ</t>
    </rPh>
    <rPh sb="326" eb="327">
      <t>マカナ</t>
    </rPh>
    <rPh sb="330" eb="333">
      <t>シヨウリョウ</t>
    </rPh>
    <rPh sb="333" eb="335">
      <t>シュウニュウ</t>
    </rPh>
    <rPh sb="336" eb="337">
      <t>マカナ</t>
    </rPh>
    <rPh sb="344" eb="345">
      <t>ホカ</t>
    </rPh>
    <rPh sb="346" eb="348">
      <t>シュウニュウ</t>
    </rPh>
    <rPh sb="349" eb="351">
      <t>ザイゲン</t>
    </rPh>
    <rPh sb="359" eb="360">
      <t>シメ</t>
    </rPh>
    <rPh sb="375" eb="378">
      <t>ゲスイドウ</t>
    </rPh>
    <rPh sb="378" eb="381">
      <t>シヨウリョウ</t>
    </rPh>
    <rPh sb="382" eb="383">
      <t>サラ</t>
    </rPh>
    <rPh sb="413" eb="416">
      <t>シヨウリョウ</t>
    </rPh>
    <rPh sb="422" eb="424">
      <t>ゾウシュウ</t>
    </rPh>
    <rPh sb="425" eb="426">
      <t>ハカ</t>
    </rPh>
    <rPh sb="437" eb="439">
      <t>オスイ</t>
    </rPh>
    <rPh sb="439" eb="441">
      <t>ショリ</t>
    </rPh>
    <rPh sb="448" eb="450">
      <t>オスイ</t>
    </rPh>
    <rPh sb="450" eb="452">
      <t>ショリ</t>
    </rPh>
    <rPh sb="452" eb="453">
      <t>ヒ</t>
    </rPh>
    <rPh sb="461" eb="463">
      <t>ケイヒ</t>
    </rPh>
    <rPh sb="463" eb="465">
      <t>カイシュウ</t>
    </rPh>
    <rPh sb="465" eb="466">
      <t>リツ</t>
    </rPh>
    <rPh sb="467" eb="469">
      <t>コウジョウ</t>
    </rPh>
    <rPh sb="470" eb="472">
      <t>メザ</t>
    </rPh>
    <rPh sb="506" eb="507">
      <t>ヒ</t>
    </rPh>
    <rPh sb="559" eb="561">
      <t>シセツ</t>
    </rPh>
    <rPh sb="562" eb="564">
      <t>タイリョウ</t>
    </rPh>
    <rPh sb="564" eb="566">
      <t>コウシン</t>
    </rPh>
    <rPh sb="567" eb="570">
      <t>ホンカクカ</t>
    </rPh>
    <rPh sb="577" eb="579">
      <t>キギョウ</t>
    </rPh>
    <rPh sb="579" eb="580">
      <t>サイ</t>
    </rPh>
    <rPh sb="581" eb="583">
      <t>カリイレ</t>
    </rPh>
    <rPh sb="584" eb="585">
      <t>ア</t>
    </rPh>
    <rPh sb="590" eb="592">
      <t>ショウライ</t>
    </rPh>
    <rPh sb="592" eb="594">
      <t>セダイ</t>
    </rPh>
    <rPh sb="595" eb="597">
      <t>カド</t>
    </rPh>
    <rPh sb="598" eb="600">
      <t>フタン</t>
    </rPh>
    <rPh sb="601" eb="602">
      <t>ノコ</t>
    </rPh>
    <rPh sb="620" eb="622">
      <t>クロジ</t>
    </rPh>
    <rPh sb="622" eb="624">
      <t>イジ</t>
    </rPh>
    <rPh sb="625" eb="626">
      <t>ツト</t>
    </rPh>
    <rPh sb="628" eb="630">
      <t>ケイエイ</t>
    </rPh>
    <rPh sb="631" eb="634">
      <t>ケンゼンセイ</t>
    </rPh>
    <rPh sb="634" eb="636">
      <t>イジ</t>
    </rPh>
    <rPh sb="637" eb="638">
      <t>ツト</t>
    </rPh>
    <phoneticPr fontId="4"/>
  </si>
  <si>
    <t>　有形固定資産減価償却率は、増加傾向にあるものの、類似団体と比較して施設の老朽化の度合いは低い状態にあります。しかし、終末処理場等の施設は、既に更新を実施しており、今後ますます更新需要が高まることが想定されます。
　また、管渠老朽化率は０％のままですが、高度経済成長期以降に短期間に集中して整備した公共下水道事業は、今後、法定耐用年数を超える施設が発生し始めるとともに、急速に老朽化が進むものと考えられます。
　このため、事業量を平準化し、計画的な更新を進めるとともに、予防保全型管理による施設の機能維持に努める必要があります。</t>
    <rPh sb="14" eb="16">
      <t>ゾウカ</t>
    </rPh>
    <rPh sb="16" eb="18">
      <t>ケイコウ</t>
    </rPh>
    <rPh sb="25" eb="27">
      <t>ルイジ</t>
    </rPh>
    <rPh sb="27" eb="29">
      <t>ダンタイ</t>
    </rPh>
    <rPh sb="30" eb="32">
      <t>ヒカク</t>
    </rPh>
    <rPh sb="82" eb="84">
      <t>コンゴ</t>
    </rPh>
    <rPh sb="99" eb="101">
      <t>ソウテイ</t>
    </rPh>
    <rPh sb="127" eb="131">
      <t>コウドケイザイ</t>
    </rPh>
    <rPh sb="131" eb="134">
      <t>セイチョウキ</t>
    </rPh>
    <rPh sb="134" eb="136">
      <t>イコウ</t>
    </rPh>
    <rPh sb="141" eb="143">
      <t>シュウチュウ</t>
    </rPh>
    <rPh sb="145" eb="147">
      <t>セイビ</t>
    </rPh>
    <rPh sb="149" eb="151">
      <t>コウキョウ</t>
    </rPh>
    <rPh sb="151" eb="154">
      <t>ゲスイドウ</t>
    </rPh>
    <rPh sb="154" eb="156">
      <t>ジギョウ</t>
    </rPh>
    <rPh sb="171" eb="173">
      <t>シセツ</t>
    </rPh>
    <rPh sb="185" eb="187">
      <t>キュウソク</t>
    </rPh>
    <rPh sb="188" eb="191">
      <t>ロウキュウカ</t>
    </rPh>
    <rPh sb="192" eb="193">
      <t>スス</t>
    </rPh>
    <rPh sb="197" eb="198">
      <t>カンガ</t>
    </rPh>
    <phoneticPr fontId="4"/>
  </si>
  <si>
    <t>　人口減少などによる水需要の低下に伴い、下水道使用料収入は減少していく中で、高度経済成長期以降に整備した施設の更新需要に対応しなければならず、今後も厳しい経営環境が続くことが想定されます。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20" eb="23">
      <t>ゲスイドウ</t>
    </rPh>
    <rPh sb="23" eb="26">
      <t>シヨウリョウ</t>
    </rPh>
    <rPh sb="26" eb="28">
      <t>シュウニュウ</t>
    </rPh>
    <rPh sb="44" eb="45">
      <t>キ</t>
    </rPh>
    <rPh sb="45" eb="47">
      <t>イコウ</t>
    </rPh>
    <rPh sb="101" eb="103">
      <t>ジョウキョウ</t>
    </rPh>
    <rPh sb="103" eb="104">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</si>
</sst>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quot;-&quot;">
                  <c:v>0.03</c:v>
                </c:pt>
                <c:pt idx="4" formatCode="#,##0.00;&quot;△&quot;#,##0.00;&quot;-&quot;">
                  <c:v>0.08</c:v>
                </c:pt>
              </c:numCache>
            </c:numRef>
          </c:val>
          <c:extLst>
            <c:ext xmlns:c16="http://schemas.microsoft.com/office/drawing/2014/chart" uri="{C3380CC4-5D6E-409C-BE32-E72D297353CC}">
              <c16:uniqueId val="{00000000-B82A-4C70-BC6D-066E0BAB97E1}"/>
            </c:ext>
          </c:extLst>
        </c:ser>
        <c:dLbls>
          <c:showLegendKey val="0"/>
          <c:showVal val="0"/>
          <c:showCatName val="0"/>
          <c:showSerName val="0"/>
          <c:showPercent val="0"/>
          <c:showBubbleSize val="0"/>
        </c:dLbls>
        <c:gapWidth val="150"/>
        <c:axId val="532909952"/>
        <c:axId val="53290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B82A-4C70-BC6D-066E0BAB97E1}"/>
            </c:ext>
          </c:extLst>
        </c:ser>
        <c:dLbls>
          <c:showLegendKey val="0"/>
          <c:showVal val="0"/>
          <c:showCatName val="0"/>
          <c:showSerName val="0"/>
          <c:showPercent val="0"/>
          <c:showBubbleSize val="0"/>
        </c:dLbls>
        <c:marker val="1"/>
        <c:smooth val="0"/>
        <c:axId val="532909952"/>
        <c:axId val="532908384"/>
      </c:lineChart>
      <c:dateAx>
        <c:axId val="532909952"/>
        <c:scaling>
          <c:orientation val="minMax"/>
        </c:scaling>
        <c:delete val="1"/>
        <c:axPos val="b"/>
        <c:numFmt formatCode="&quot;H&quot;yy" sourceLinked="1"/>
        <c:majorTickMark val="none"/>
        <c:minorTickMark val="none"/>
        <c:tickLblPos val="none"/>
        <c:crossAx val="532908384"/>
        <c:crosses val="autoZero"/>
        <c:auto val="1"/>
        <c:lblOffset val="100"/>
        <c:baseTimeUnit val="years"/>
      </c:dateAx>
      <c:valAx>
        <c:axId val="53290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9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66.69</c:v>
                </c:pt>
                <c:pt idx="1">
                  <c:v>65.209999999999994</c:v>
                </c:pt>
                <c:pt idx="2">
                  <c:v>65.680000000000007</c:v>
                </c:pt>
                <c:pt idx="3">
                  <c:v>64.650000000000006</c:v>
                </c:pt>
                <c:pt idx="4">
                  <c:v>64.599999999999994</c:v>
                </c:pt>
              </c:numCache>
            </c:numRef>
          </c:val>
          <c:extLst>
            <c:ext xmlns:c16="http://schemas.microsoft.com/office/drawing/2014/chart" uri="{C3380CC4-5D6E-409C-BE32-E72D297353CC}">
              <c16:uniqueId val="{00000000-4B12-411C-8CB9-D96A3E90EA4A}"/>
            </c:ext>
          </c:extLst>
        </c:ser>
        <c:dLbls>
          <c:showLegendKey val="0"/>
          <c:showVal val="0"/>
          <c:showCatName val="0"/>
          <c:showSerName val="0"/>
          <c:showPercent val="0"/>
          <c:showBubbleSize val="0"/>
        </c:dLbls>
        <c:gapWidth val="150"/>
        <c:axId val="539684808"/>
        <c:axId val="53969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4B12-411C-8CB9-D96A3E90EA4A}"/>
            </c:ext>
          </c:extLst>
        </c:ser>
        <c:dLbls>
          <c:showLegendKey val="0"/>
          <c:showVal val="0"/>
          <c:showCatName val="0"/>
          <c:showSerName val="0"/>
          <c:showPercent val="0"/>
          <c:showBubbleSize val="0"/>
        </c:dLbls>
        <c:marker val="1"/>
        <c:smooth val="0"/>
        <c:axId val="539684808"/>
        <c:axId val="539695000"/>
      </c:lineChart>
      <c:dateAx>
        <c:axId val="539684808"/>
        <c:scaling>
          <c:orientation val="minMax"/>
        </c:scaling>
        <c:delete val="1"/>
        <c:axPos val="b"/>
        <c:numFmt formatCode="&quot;H&quot;yy" sourceLinked="1"/>
        <c:majorTickMark val="none"/>
        <c:minorTickMark val="none"/>
        <c:tickLblPos val="none"/>
        <c:crossAx val="539695000"/>
        <c:crosses val="autoZero"/>
        <c:auto val="1"/>
        <c:lblOffset val="100"/>
        <c:baseTimeUnit val="years"/>
      </c:dateAx>
      <c:valAx>
        <c:axId val="53969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89.73</c:v>
                </c:pt>
                <c:pt idx="1">
                  <c:v>90.13</c:v>
                </c:pt>
                <c:pt idx="2">
                  <c:v>91.02</c:v>
                </c:pt>
                <c:pt idx="3">
                  <c:v>91.72</c:v>
                </c:pt>
                <c:pt idx="4">
                  <c:v>92.42</c:v>
                </c:pt>
              </c:numCache>
            </c:numRef>
          </c:val>
          <c:extLst>
            <c:ext xmlns:c16="http://schemas.microsoft.com/office/drawing/2014/chart" uri="{C3380CC4-5D6E-409C-BE32-E72D297353CC}">
              <c16:uniqueId val="{00000000-F7C2-48BB-A7E9-7BE45FD4E2DD}"/>
            </c:ext>
          </c:extLst>
        </c:ser>
        <c:dLbls>
          <c:showLegendKey val="0"/>
          <c:showVal val="0"/>
          <c:showCatName val="0"/>
          <c:showSerName val="0"/>
          <c:showPercent val="0"/>
          <c:showBubbleSize val="0"/>
        </c:dLbls>
        <c:gapWidth val="150"/>
        <c:axId val="539693824"/>
        <c:axId val="53969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F7C2-48BB-A7E9-7BE45FD4E2DD}"/>
            </c:ext>
          </c:extLst>
        </c:ser>
        <c:dLbls>
          <c:showLegendKey val="0"/>
          <c:showVal val="0"/>
          <c:showCatName val="0"/>
          <c:showSerName val="0"/>
          <c:showPercent val="0"/>
          <c:showBubbleSize val="0"/>
        </c:dLbls>
        <c:marker val="1"/>
        <c:smooth val="0"/>
        <c:axId val="539693824"/>
        <c:axId val="539694216"/>
      </c:lineChart>
      <c:dateAx>
        <c:axId val="539693824"/>
        <c:scaling>
          <c:orientation val="minMax"/>
        </c:scaling>
        <c:delete val="1"/>
        <c:axPos val="b"/>
        <c:numFmt formatCode="&quot;H&quot;yy" sourceLinked="1"/>
        <c:majorTickMark val="none"/>
        <c:minorTickMark val="none"/>
        <c:tickLblPos val="none"/>
        <c:crossAx val="539694216"/>
        <c:crosses val="autoZero"/>
        <c:auto val="1"/>
        <c:lblOffset val="100"/>
        <c:baseTimeUnit val="years"/>
      </c:dateAx>
      <c:valAx>
        <c:axId val="53969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117.09</c:v>
                </c:pt>
                <c:pt idx="1">
                  <c:v>119.04</c:v>
                </c:pt>
                <c:pt idx="2">
                  <c:v>119.63</c:v>
                </c:pt>
                <c:pt idx="3">
                  <c:v>117.84</c:v>
                </c:pt>
                <c:pt idx="4">
                  <c:v>112.67</c:v>
                </c:pt>
              </c:numCache>
            </c:numRef>
          </c:val>
          <c:extLst>
            <c:ext xmlns:c16="http://schemas.microsoft.com/office/drawing/2014/chart" uri="{C3380CC4-5D6E-409C-BE32-E72D297353CC}">
              <c16:uniqueId val="{00000000-67B1-4C78-8521-3697FA2CE323}"/>
            </c:ext>
          </c:extLst>
        </c:ser>
        <c:dLbls>
          <c:showLegendKey val="0"/>
          <c:showVal val="0"/>
          <c:showCatName val="0"/>
          <c:showSerName val="0"/>
          <c:showPercent val="0"/>
          <c:showBubbleSize val="0"/>
        </c:dLbls>
        <c:gapWidth val="150"/>
        <c:axId val="532913088"/>
        <c:axId val="53968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67B1-4C78-8521-3697FA2CE323}"/>
            </c:ext>
          </c:extLst>
        </c:ser>
        <c:dLbls>
          <c:showLegendKey val="0"/>
          <c:showVal val="0"/>
          <c:showCatName val="0"/>
          <c:showSerName val="0"/>
          <c:showPercent val="0"/>
          <c:showBubbleSize val="0"/>
        </c:dLbls>
        <c:marker val="1"/>
        <c:smooth val="0"/>
        <c:axId val="532913088"/>
        <c:axId val="539689120"/>
      </c:lineChart>
      <c:dateAx>
        <c:axId val="532913088"/>
        <c:scaling>
          <c:orientation val="minMax"/>
        </c:scaling>
        <c:delete val="1"/>
        <c:axPos val="b"/>
        <c:numFmt formatCode="&quot;H&quot;yy" sourceLinked="1"/>
        <c:majorTickMark val="none"/>
        <c:minorTickMark val="none"/>
        <c:tickLblPos val="none"/>
        <c:crossAx val="539689120"/>
        <c:crosses val="autoZero"/>
        <c:auto val="1"/>
        <c:lblOffset val="100"/>
        <c:baseTimeUnit val="years"/>
      </c:dateAx>
      <c:valAx>
        <c:axId val="5396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9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6.65</c:v>
                </c:pt>
                <c:pt idx="1">
                  <c:v>9.81</c:v>
                </c:pt>
                <c:pt idx="2">
                  <c:v>12.87</c:v>
                </c:pt>
                <c:pt idx="3">
                  <c:v>15.57</c:v>
                </c:pt>
                <c:pt idx="4">
                  <c:v>18.5</c:v>
                </c:pt>
              </c:numCache>
            </c:numRef>
          </c:val>
          <c:extLst>
            <c:ext xmlns:c16="http://schemas.microsoft.com/office/drawing/2014/chart" uri="{C3380CC4-5D6E-409C-BE32-E72D297353CC}">
              <c16:uniqueId val="{00000000-7A28-4960-AE15-E0B6BE1EAC3E}"/>
            </c:ext>
          </c:extLst>
        </c:ser>
        <c:dLbls>
          <c:showLegendKey val="0"/>
          <c:showVal val="0"/>
          <c:showCatName val="0"/>
          <c:showSerName val="0"/>
          <c:showPercent val="0"/>
          <c:showBubbleSize val="0"/>
        </c:dLbls>
        <c:gapWidth val="150"/>
        <c:axId val="539687552"/>
        <c:axId val="539691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7A28-4960-AE15-E0B6BE1EAC3E}"/>
            </c:ext>
          </c:extLst>
        </c:ser>
        <c:dLbls>
          <c:showLegendKey val="0"/>
          <c:showVal val="0"/>
          <c:showCatName val="0"/>
          <c:showSerName val="0"/>
          <c:showPercent val="0"/>
          <c:showBubbleSize val="0"/>
        </c:dLbls>
        <c:marker val="1"/>
        <c:smooth val="0"/>
        <c:axId val="539687552"/>
        <c:axId val="539691080"/>
      </c:lineChart>
      <c:dateAx>
        <c:axId val="539687552"/>
        <c:scaling>
          <c:orientation val="minMax"/>
        </c:scaling>
        <c:delete val="1"/>
        <c:axPos val="b"/>
        <c:numFmt formatCode="&quot;H&quot;yy" sourceLinked="1"/>
        <c:majorTickMark val="none"/>
        <c:minorTickMark val="none"/>
        <c:tickLblPos val="none"/>
        <c:crossAx val="539691080"/>
        <c:crosses val="autoZero"/>
        <c:auto val="1"/>
        <c:lblOffset val="100"/>
        <c:baseTimeUnit val="years"/>
      </c:dateAx>
      <c:valAx>
        <c:axId val="5396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92-4289-9D59-9320E8E2BEE2}"/>
            </c:ext>
          </c:extLst>
        </c:ser>
        <c:dLbls>
          <c:showLegendKey val="0"/>
          <c:showVal val="0"/>
          <c:showCatName val="0"/>
          <c:showSerName val="0"/>
          <c:showPercent val="0"/>
          <c:showBubbleSize val="0"/>
        </c:dLbls>
        <c:gapWidth val="150"/>
        <c:axId val="539691864"/>
        <c:axId val="53968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E092-4289-9D59-9320E8E2BEE2}"/>
            </c:ext>
          </c:extLst>
        </c:ser>
        <c:dLbls>
          <c:showLegendKey val="0"/>
          <c:showVal val="0"/>
          <c:showCatName val="0"/>
          <c:showSerName val="0"/>
          <c:showPercent val="0"/>
          <c:showBubbleSize val="0"/>
        </c:dLbls>
        <c:marker val="1"/>
        <c:smooth val="0"/>
        <c:axId val="539691864"/>
        <c:axId val="539685984"/>
      </c:lineChart>
      <c:dateAx>
        <c:axId val="539691864"/>
        <c:scaling>
          <c:orientation val="minMax"/>
        </c:scaling>
        <c:delete val="1"/>
        <c:axPos val="b"/>
        <c:numFmt formatCode="&quot;H&quot;yy" sourceLinked="1"/>
        <c:majorTickMark val="none"/>
        <c:minorTickMark val="none"/>
        <c:tickLblPos val="none"/>
        <c:crossAx val="539685984"/>
        <c:crosses val="autoZero"/>
        <c:auto val="1"/>
        <c:lblOffset val="100"/>
        <c:baseTimeUnit val="years"/>
      </c:dateAx>
      <c:valAx>
        <c:axId val="53968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9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92-458D-A798-D15BAD7AC7D1}"/>
            </c:ext>
          </c:extLst>
        </c:ser>
        <c:dLbls>
          <c:showLegendKey val="0"/>
          <c:showVal val="0"/>
          <c:showCatName val="0"/>
          <c:showSerName val="0"/>
          <c:showPercent val="0"/>
          <c:showBubbleSize val="0"/>
        </c:dLbls>
        <c:gapWidth val="150"/>
        <c:axId val="539682848"/>
        <c:axId val="53968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9492-458D-A798-D15BAD7AC7D1}"/>
            </c:ext>
          </c:extLst>
        </c:ser>
        <c:dLbls>
          <c:showLegendKey val="0"/>
          <c:showVal val="0"/>
          <c:showCatName val="0"/>
          <c:showSerName val="0"/>
          <c:showPercent val="0"/>
          <c:showBubbleSize val="0"/>
        </c:dLbls>
        <c:marker val="1"/>
        <c:smooth val="0"/>
        <c:axId val="539682848"/>
        <c:axId val="539688336"/>
      </c:lineChart>
      <c:dateAx>
        <c:axId val="539682848"/>
        <c:scaling>
          <c:orientation val="minMax"/>
        </c:scaling>
        <c:delete val="1"/>
        <c:axPos val="b"/>
        <c:numFmt formatCode="&quot;H&quot;yy" sourceLinked="1"/>
        <c:majorTickMark val="none"/>
        <c:minorTickMark val="none"/>
        <c:tickLblPos val="none"/>
        <c:crossAx val="539688336"/>
        <c:crosses val="autoZero"/>
        <c:auto val="1"/>
        <c:lblOffset val="100"/>
        <c:baseTimeUnit val="years"/>
      </c:dateAx>
      <c:valAx>
        <c:axId val="53968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42.15</c:v>
                </c:pt>
                <c:pt idx="1">
                  <c:v>53.39</c:v>
                </c:pt>
                <c:pt idx="2">
                  <c:v>61.61</c:v>
                </c:pt>
                <c:pt idx="3">
                  <c:v>62.19</c:v>
                </c:pt>
                <c:pt idx="4">
                  <c:v>61.09</c:v>
                </c:pt>
              </c:numCache>
            </c:numRef>
          </c:val>
          <c:extLst>
            <c:ext xmlns:c16="http://schemas.microsoft.com/office/drawing/2014/chart" uri="{C3380CC4-5D6E-409C-BE32-E72D297353CC}">
              <c16:uniqueId val="{00000000-2892-4A9E-A527-BF5B60A732CF}"/>
            </c:ext>
          </c:extLst>
        </c:ser>
        <c:dLbls>
          <c:showLegendKey val="0"/>
          <c:showVal val="0"/>
          <c:showCatName val="0"/>
          <c:showSerName val="0"/>
          <c:showPercent val="0"/>
          <c:showBubbleSize val="0"/>
        </c:dLbls>
        <c:gapWidth val="150"/>
        <c:axId val="539690296"/>
        <c:axId val="53968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2892-4A9E-A527-BF5B60A732CF}"/>
            </c:ext>
          </c:extLst>
        </c:ser>
        <c:dLbls>
          <c:showLegendKey val="0"/>
          <c:showVal val="0"/>
          <c:showCatName val="0"/>
          <c:showSerName val="0"/>
          <c:showPercent val="0"/>
          <c:showBubbleSize val="0"/>
        </c:dLbls>
        <c:marker val="1"/>
        <c:smooth val="0"/>
        <c:axId val="539690296"/>
        <c:axId val="539686768"/>
      </c:lineChart>
      <c:dateAx>
        <c:axId val="539690296"/>
        <c:scaling>
          <c:orientation val="minMax"/>
        </c:scaling>
        <c:delete val="1"/>
        <c:axPos val="b"/>
        <c:numFmt formatCode="&quot;H&quot;yy" sourceLinked="1"/>
        <c:majorTickMark val="none"/>
        <c:minorTickMark val="none"/>
        <c:tickLblPos val="none"/>
        <c:crossAx val="539686768"/>
        <c:crosses val="autoZero"/>
        <c:auto val="1"/>
        <c:lblOffset val="100"/>
        <c:baseTimeUnit val="years"/>
      </c:dateAx>
      <c:valAx>
        <c:axId val="53968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9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598.79</c:v>
                </c:pt>
                <c:pt idx="1">
                  <c:v>569.59</c:v>
                </c:pt>
                <c:pt idx="2">
                  <c:v>635.54999999999995</c:v>
                </c:pt>
                <c:pt idx="3">
                  <c:v>580.4</c:v>
                </c:pt>
                <c:pt idx="4">
                  <c:v>559.14</c:v>
                </c:pt>
              </c:numCache>
            </c:numRef>
          </c:val>
          <c:extLst>
            <c:ext xmlns:c16="http://schemas.microsoft.com/office/drawing/2014/chart" uri="{C3380CC4-5D6E-409C-BE32-E72D297353CC}">
              <c16:uniqueId val="{00000000-466B-46F8-9911-947420083376}"/>
            </c:ext>
          </c:extLst>
        </c:ser>
        <c:dLbls>
          <c:showLegendKey val="0"/>
          <c:showVal val="0"/>
          <c:showCatName val="0"/>
          <c:showSerName val="0"/>
          <c:showPercent val="0"/>
          <c:showBubbleSize val="0"/>
        </c:dLbls>
        <c:gapWidth val="150"/>
        <c:axId val="539687160"/>
        <c:axId val="53969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466B-46F8-9911-947420083376}"/>
            </c:ext>
          </c:extLst>
        </c:ser>
        <c:dLbls>
          <c:showLegendKey val="0"/>
          <c:showVal val="0"/>
          <c:showCatName val="0"/>
          <c:showSerName val="0"/>
          <c:showPercent val="0"/>
          <c:showBubbleSize val="0"/>
        </c:dLbls>
        <c:marker val="1"/>
        <c:smooth val="0"/>
        <c:axId val="539687160"/>
        <c:axId val="539690688"/>
      </c:lineChart>
      <c:dateAx>
        <c:axId val="539687160"/>
        <c:scaling>
          <c:orientation val="minMax"/>
        </c:scaling>
        <c:delete val="1"/>
        <c:axPos val="b"/>
        <c:numFmt formatCode="&quot;H&quot;yy" sourceLinked="1"/>
        <c:majorTickMark val="none"/>
        <c:minorTickMark val="none"/>
        <c:tickLblPos val="none"/>
        <c:crossAx val="539690688"/>
        <c:crosses val="autoZero"/>
        <c:auto val="1"/>
        <c:lblOffset val="100"/>
        <c:baseTimeUnit val="years"/>
      </c:dateAx>
      <c:valAx>
        <c:axId val="5396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93.72</c:v>
                </c:pt>
                <c:pt idx="1">
                  <c:v>94.35</c:v>
                </c:pt>
                <c:pt idx="2">
                  <c:v>95.19</c:v>
                </c:pt>
                <c:pt idx="3">
                  <c:v>94.24</c:v>
                </c:pt>
                <c:pt idx="4">
                  <c:v>92.31</c:v>
                </c:pt>
              </c:numCache>
            </c:numRef>
          </c:val>
          <c:extLst>
            <c:ext xmlns:c16="http://schemas.microsoft.com/office/drawing/2014/chart" uri="{C3380CC4-5D6E-409C-BE32-E72D297353CC}">
              <c16:uniqueId val="{00000000-FA02-424B-9670-A5040AE462FE}"/>
            </c:ext>
          </c:extLst>
        </c:ser>
        <c:dLbls>
          <c:showLegendKey val="0"/>
          <c:showVal val="0"/>
          <c:showCatName val="0"/>
          <c:showSerName val="0"/>
          <c:showPercent val="0"/>
          <c:showBubbleSize val="0"/>
        </c:dLbls>
        <c:gapWidth val="150"/>
        <c:axId val="539687944"/>
        <c:axId val="53968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FA02-424B-9670-A5040AE462FE}"/>
            </c:ext>
          </c:extLst>
        </c:ser>
        <c:dLbls>
          <c:showLegendKey val="0"/>
          <c:showVal val="0"/>
          <c:showCatName val="0"/>
          <c:showSerName val="0"/>
          <c:showPercent val="0"/>
          <c:showBubbleSize val="0"/>
        </c:dLbls>
        <c:marker val="1"/>
        <c:smooth val="0"/>
        <c:axId val="539687944"/>
        <c:axId val="539680496"/>
      </c:lineChart>
      <c:dateAx>
        <c:axId val="539687944"/>
        <c:scaling>
          <c:orientation val="minMax"/>
        </c:scaling>
        <c:delete val="1"/>
        <c:axPos val="b"/>
        <c:numFmt formatCode="&quot;H&quot;yy" sourceLinked="1"/>
        <c:majorTickMark val="none"/>
        <c:minorTickMark val="none"/>
        <c:tickLblPos val="none"/>
        <c:crossAx val="539680496"/>
        <c:crosses val="autoZero"/>
        <c:auto val="1"/>
        <c:lblOffset val="100"/>
        <c:baseTimeUnit val="years"/>
      </c:dateAx>
      <c:valAx>
        <c:axId val="53968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152.78</c:v>
                </c:pt>
                <c:pt idx="1">
                  <c:v>152.56</c:v>
                </c:pt>
                <c:pt idx="2">
                  <c:v>150.06</c:v>
                </c:pt>
                <c:pt idx="3">
                  <c:v>150.04</c:v>
                </c:pt>
                <c:pt idx="4">
                  <c:v>152.76</c:v>
                </c:pt>
              </c:numCache>
            </c:numRef>
          </c:val>
          <c:extLst>
            <c:ext xmlns:c16="http://schemas.microsoft.com/office/drawing/2014/chart" uri="{C3380CC4-5D6E-409C-BE32-E72D297353CC}">
              <c16:uniqueId val="{00000000-F0B5-4AB3-BD4D-4B2575A82005}"/>
            </c:ext>
          </c:extLst>
        </c:ser>
        <c:dLbls>
          <c:showLegendKey val="0"/>
          <c:showVal val="0"/>
          <c:showCatName val="0"/>
          <c:showSerName val="0"/>
          <c:showPercent val="0"/>
          <c:showBubbleSize val="0"/>
        </c:dLbls>
        <c:gapWidth val="150"/>
        <c:axId val="539684024"/>
        <c:axId val="5396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F0B5-4AB3-BD4D-4B2575A82005}"/>
            </c:ext>
          </c:extLst>
        </c:ser>
        <c:dLbls>
          <c:showLegendKey val="0"/>
          <c:showVal val="0"/>
          <c:showCatName val="0"/>
          <c:showSerName val="0"/>
          <c:showPercent val="0"/>
          <c:showBubbleSize val="0"/>
        </c:dLbls>
        <c:marker val="1"/>
        <c:smooth val="0"/>
        <c:axId val="539684024"/>
        <c:axId val="539681280"/>
      </c:lineChart>
      <c:dateAx>
        <c:axId val="539684024"/>
        <c:scaling>
          <c:orientation val="minMax"/>
        </c:scaling>
        <c:delete val="1"/>
        <c:axPos val="b"/>
        <c:numFmt formatCode="&quot;H&quot;yy" sourceLinked="1"/>
        <c:majorTickMark val="none"/>
        <c:minorTickMark val="none"/>
        <c:tickLblPos val="none"/>
        <c:crossAx val="539681280"/>
        <c:crosses val="autoZero"/>
        <c:auto val="1"/>
        <c:lblOffset val="100"/>
        <c:baseTimeUnit val="years"/>
      </c:dateAx>
      <c:valAx>
        <c:axId val="5396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8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2"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秦野市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非設置</v>
      </c>
      <c r="AE8" s="66"/>
      <c r="AF8" s="66"/>
      <c r="AG8" s="66"/>
      <c r="AH8" s="66"/>
      <c r="AI8" s="66"/>
      <c r="AJ8" s="66"/>
      <c r="AK8" s="3"/>
      <c r="AL8" s="45">
        <f>データ!S6</f>
        <v>159985</v>
      </c>
      <c r="AM8" s="45"/>
      <c r="AN8" s="45"/>
      <c r="AO8" s="45"/>
      <c r="AP8" s="45"/>
      <c r="AQ8" s="45"/>
      <c r="AR8" s="45"/>
      <c r="AS8" s="45"/>
      <c r="AT8" s="46">
        <f>データ!T6</f>
        <v>103.76</v>
      </c>
      <c r="AU8" s="46"/>
      <c r="AV8" s="46"/>
      <c r="AW8" s="46"/>
      <c r="AX8" s="46"/>
      <c r="AY8" s="46"/>
      <c r="AZ8" s="46"/>
      <c r="BA8" s="46"/>
      <c r="BB8" s="46">
        <f>データ!U6</f>
        <v>1541.88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59.72</v>
      </c>
      <c r="J10" s="46"/>
      <c r="K10" s="46"/>
      <c r="L10" s="46"/>
      <c r="M10" s="46"/>
      <c r="N10" s="46"/>
      <c r="O10" s="46"/>
      <c r="P10" s="46">
        <f>データ!P6</f>
        <v>88.07</v>
      </c>
      <c r="Q10" s="46"/>
      <c r="R10" s="46"/>
      <c r="S10" s="46"/>
      <c r="T10" s="46"/>
      <c r="U10" s="46"/>
      <c r="V10" s="46"/>
      <c r="W10" s="46">
        <f>データ!Q6</f>
        <v>99.05</v>
      </c>
      <c r="X10" s="46"/>
      <c r="Y10" s="46"/>
      <c r="Z10" s="46"/>
      <c r="AA10" s="46"/>
      <c r="AB10" s="46"/>
      <c r="AC10" s="46"/>
      <c r="AD10" s="45">
        <f>データ!R6</f>
        <v>2469</v>
      </c>
      <c r="AE10" s="45"/>
      <c r="AF10" s="45"/>
      <c r="AG10" s="45"/>
      <c r="AH10" s="45"/>
      <c r="AI10" s="45"/>
      <c r="AJ10" s="45"/>
      <c r="AK10" s="2"/>
      <c r="AL10" s="45">
        <f>データ!V6</f>
        <v>140633</v>
      </c>
      <c r="AM10" s="45"/>
      <c r="AN10" s="45"/>
      <c r="AO10" s="45"/>
      <c r="AP10" s="45"/>
      <c r="AQ10" s="45"/>
      <c r="AR10" s="45"/>
      <c r="AS10" s="45"/>
      <c r="AT10" s="46">
        <f>データ!W6</f>
        <v>21.94</v>
      </c>
      <c r="AU10" s="46"/>
      <c r="AV10" s="46"/>
      <c r="AW10" s="46"/>
      <c r="AX10" s="46"/>
      <c r="AY10" s="46"/>
      <c r="AZ10" s="46"/>
      <c r="BA10" s="46"/>
      <c r="BB10" s="46">
        <f>データ!X6</f>
        <v>6409.89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114</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myZ7t1NKOW6tXwo4t3Dvc/OiKK/8VZLFHtEUYi9LLsHzIpY1PLwuS+DS/GiKVaL6BqWJvyaZf7JvU0U3NGhEw==" saltValue="o0bdMeQ3g8g2BgLmc+xV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142115</v>
      </c>
      <c r="D6" s="19">
        <f t="shared" si="3"/>
        <v>46</v>
      </c>
      <c r="E6" s="19">
        <f t="shared" si="3"/>
        <v>17</v>
      </c>
      <c r="F6" s="19">
        <f t="shared" si="3"/>
        <v>1</v>
      </c>
      <c r="G6" s="19">
        <f t="shared" si="3"/>
        <v>0</v>
      </c>
      <c r="H6" s="19" t="str">
        <f t="shared" si="3"/>
        <v>神奈川県　秦野市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59.72</v>
      </c>
      <c r="P6" s="20">
        <f t="shared" si="3"/>
        <v>88.07</v>
      </c>
      <c r="Q6" s="20">
        <f t="shared" si="3"/>
        <v>99.05</v>
      </c>
      <c r="R6" s="20">
        <f t="shared" si="3"/>
        <v>2469</v>
      </c>
      <c r="S6" s="20">
        <f t="shared" si="3"/>
        <v>159985</v>
      </c>
      <c r="T6" s="20">
        <f t="shared" si="3"/>
        <v>103.76</v>
      </c>
      <c r="U6" s="20">
        <f t="shared" si="3"/>
        <v>1541.88</v>
      </c>
      <c r="V6" s="20">
        <f t="shared" si="3"/>
        <v>140633</v>
      </c>
      <c r="W6" s="20">
        <f t="shared" si="3"/>
        <v>21.94</v>
      </c>
      <c r="X6" s="20">
        <f t="shared" si="3"/>
        <v>6409.89</v>
      </c>
      <c r="Y6" s="21">
        <f>IF(Y7="",NA(),Y7)</f>
        <v>117.09</v>
      </c>
      <c r="Z6" s="21">
        <f t="shared" ref="Z6:AH6" si="4">IF(Z7="",NA(),Z7)</f>
        <v>119.04</v>
      </c>
      <c r="AA6" s="21">
        <f t="shared" si="4"/>
        <v>119.63</v>
      </c>
      <c r="AB6" s="21">
        <f t="shared" si="4"/>
        <v>117.84</v>
      </c>
      <c r="AC6" s="21">
        <f t="shared" si="4"/>
        <v>112.67</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42.15</v>
      </c>
      <c r="AV6" s="21">
        <f t="shared" ref="AV6:BD6" si="6">IF(AV7="",NA(),AV7)</f>
        <v>53.39</v>
      </c>
      <c r="AW6" s="21">
        <f t="shared" si="6"/>
        <v>61.61</v>
      </c>
      <c r="AX6" s="21">
        <f t="shared" si="6"/>
        <v>62.19</v>
      </c>
      <c r="AY6" s="21">
        <f t="shared" si="6"/>
        <v>61.09</v>
      </c>
      <c r="AZ6" s="21">
        <f t="shared" si="6"/>
        <v>65.83</v>
      </c>
      <c r="BA6" s="21">
        <f t="shared" si="6"/>
        <v>72.22</v>
      </c>
      <c r="BB6" s="21">
        <f t="shared" si="6"/>
        <v>73.02</v>
      </c>
      <c r="BC6" s="21">
        <f t="shared" si="6"/>
        <v>72.930000000000007</v>
      </c>
      <c r="BD6" s="21">
        <f t="shared" si="6"/>
        <v>80.08</v>
      </c>
      <c r="BE6" s="20" t="str">
        <f>IF(BE7="","",IF(BE7="-","【-】","【"&amp;SUBSTITUTE(TEXT(BE7,"#,##0.00"),"-","△")&amp;"】"))</f>
        <v>【71.39】</v>
      </c>
      <c r="BF6" s="21">
        <f>IF(BF7="",NA(),BF7)</f>
        <v>598.79</v>
      </c>
      <c r="BG6" s="21">
        <f t="shared" ref="BG6:BO6" si="7">IF(BG7="",NA(),BG7)</f>
        <v>569.59</v>
      </c>
      <c r="BH6" s="21">
        <f t="shared" si="7"/>
        <v>635.54999999999995</v>
      </c>
      <c r="BI6" s="21">
        <f t="shared" si="7"/>
        <v>580.4</v>
      </c>
      <c r="BJ6" s="21">
        <f t="shared" si="7"/>
        <v>559.14</v>
      </c>
      <c r="BK6" s="21">
        <f t="shared" si="7"/>
        <v>805.14</v>
      </c>
      <c r="BL6" s="21">
        <f t="shared" si="7"/>
        <v>730.93</v>
      </c>
      <c r="BM6" s="21">
        <f t="shared" si="7"/>
        <v>708.89</v>
      </c>
      <c r="BN6" s="21">
        <f t="shared" si="7"/>
        <v>730.52</v>
      </c>
      <c r="BO6" s="21">
        <f t="shared" si="7"/>
        <v>672.33</v>
      </c>
      <c r="BP6" s="20" t="str">
        <f>IF(BP7="","",IF(BP7="-","【-】","【"&amp;SUBSTITUTE(TEXT(BP7,"#,##0.00"),"-","△")&amp;"】"))</f>
        <v>【669.11】</v>
      </c>
      <c r="BQ6" s="21">
        <f>IF(BQ7="",NA(),BQ7)</f>
        <v>93.72</v>
      </c>
      <c r="BR6" s="21">
        <f t="shared" ref="BR6:BZ6" si="8">IF(BR7="",NA(),BR7)</f>
        <v>94.35</v>
      </c>
      <c r="BS6" s="21">
        <f t="shared" si="8"/>
        <v>95.19</v>
      </c>
      <c r="BT6" s="21">
        <f t="shared" si="8"/>
        <v>94.24</v>
      </c>
      <c r="BU6" s="21">
        <f t="shared" si="8"/>
        <v>92.31</v>
      </c>
      <c r="BV6" s="21">
        <f t="shared" si="8"/>
        <v>100.22</v>
      </c>
      <c r="BW6" s="21">
        <f t="shared" si="8"/>
        <v>98.09</v>
      </c>
      <c r="BX6" s="21">
        <f t="shared" si="8"/>
        <v>97.91</v>
      </c>
      <c r="BY6" s="21">
        <f t="shared" si="8"/>
        <v>98.61</v>
      </c>
      <c r="BZ6" s="21">
        <f t="shared" si="8"/>
        <v>98.75</v>
      </c>
      <c r="CA6" s="20" t="str">
        <f>IF(CA7="","",IF(CA7="-","【-】","【"&amp;SUBSTITUTE(TEXT(CA7,"#,##0.00"),"-","△")&amp;"】"))</f>
        <v>【99.73】</v>
      </c>
      <c r="CB6" s="21">
        <f>IF(CB7="",NA(),CB7)</f>
        <v>152.78</v>
      </c>
      <c r="CC6" s="21">
        <f t="shared" ref="CC6:CK6" si="9">IF(CC7="",NA(),CC7)</f>
        <v>152.56</v>
      </c>
      <c r="CD6" s="21">
        <f t="shared" si="9"/>
        <v>150.06</v>
      </c>
      <c r="CE6" s="21">
        <f t="shared" si="9"/>
        <v>150.04</v>
      </c>
      <c r="CF6" s="21">
        <f t="shared" si="9"/>
        <v>152.76</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66.69</v>
      </c>
      <c r="CN6" s="21">
        <f t="shared" ref="CN6:CV6" si="10">IF(CN7="",NA(),CN7)</f>
        <v>65.209999999999994</v>
      </c>
      <c r="CO6" s="21">
        <f t="shared" si="10"/>
        <v>65.680000000000007</v>
      </c>
      <c r="CP6" s="21">
        <f t="shared" si="10"/>
        <v>64.650000000000006</v>
      </c>
      <c r="CQ6" s="21">
        <f t="shared" si="10"/>
        <v>64.599999999999994</v>
      </c>
      <c r="CR6" s="21">
        <f t="shared" si="10"/>
        <v>61.54</v>
      </c>
      <c r="CS6" s="21">
        <f t="shared" si="10"/>
        <v>61.93</v>
      </c>
      <c r="CT6" s="21">
        <f t="shared" si="10"/>
        <v>61.32</v>
      </c>
      <c r="CU6" s="21">
        <f t="shared" si="10"/>
        <v>61.7</v>
      </c>
      <c r="CV6" s="21">
        <f t="shared" si="10"/>
        <v>63.04</v>
      </c>
      <c r="CW6" s="20" t="str">
        <f>IF(CW7="","",IF(CW7="-","【-】","【"&amp;SUBSTITUTE(TEXT(CW7,"#,##0.00"),"-","△")&amp;"】"))</f>
        <v>【59.99】</v>
      </c>
      <c r="CX6" s="21">
        <f>IF(CX7="",NA(),CX7)</f>
        <v>89.73</v>
      </c>
      <c r="CY6" s="21">
        <f t="shared" ref="CY6:DG6" si="11">IF(CY7="",NA(),CY7)</f>
        <v>90.13</v>
      </c>
      <c r="CZ6" s="21">
        <f t="shared" si="11"/>
        <v>91.02</v>
      </c>
      <c r="DA6" s="21">
        <f t="shared" si="11"/>
        <v>91.72</v>
      </c>
      <c r="DB6" s="21">
        <f t="shared" si="11"/>
        <v>92.42</v>
      </c>
      <c r="DC6" s="21">
        <f t="shared" si="11"/>
        <v>94.13</v>
      </c>
      <c r="DD6" s="21">
        <f t="shared" si="11"/>
        <v>94.45</v>
      </c>
      <c r="DE6" s="21">
        <f t="shared" si="11"/>
        <v>94.58</v>
      </c>
      <c r="DF6" s="21">
        <f t="shared" si="11"/>
        <v>94.56</v>
      </c>
      <c r="DG6" s="21">
        <f t="shared" si="11"/>
        <v>94.75</v>
      </c>
      <c r="DH6" s="20" t="str">
        <f>IF(DH7="","",IF(DH7="-","【-】","【"&amp;SUBSTITUTE(TEXT(DH7,"#,##0.00"),"-","△")&amp;"】"))</f>
        <v>【95.72】</v>
      </c>
      <c r="DI6" s="21">
        <f>IF(DI7="",NA(),DI7)</f>
        <v>6.65</v>
      </c>
      <c r="DJ6" s="21">
        <f t="shared" ref="DJ6:DR6" si="12">IF(DJ7="",NA(),DJ7)</f>
        <v>9.81</v>
      </c>
      <c r="DK6" s="21">
        <f t="shared" si="12"/>
        <v>12.87</v>
      </c>
      <c r="DL6" s="21">
        <f t="shared" si="12"/>
        <v>15.57</v>
      </c>
      <c r="DM6" s="21">
        <f t="shared" si="12"/>
        <v>18.5</v>
      </c>
      <c r="DN6" s="21">
        <f t="shared" si="12"/>
        <v>30.11</v>
      </c>
      <c r="DO6" s="21">
        <f t="shared" si="12"/>
        <v>30.45</v>
      </c>
      <c r="DP6" s="21">
        <f t="shared" si="12"/>
        <v>31.01</v>
      </c>
      <c r="DQ6" s="21">
        <f t="shared" si="12"/>
        <v>28.87</v>
      </c>
      <c r="DR6" s="21">
        <f t="shared" si="12"/>
        <v>31.34</v>
      </c>
      <c r="DS6" s="20" t="str">
        <f>IF(DS7="","",IF(DS7="-","【-】","【"&amp;SUBSTITUTE(TEXT(DS7,"#,##0.00"),"-","△")&amp;"】"))</f>
        <v>【38.17】</v>
      </c>
      <c r="DT6" s="20">
        <f>IF(DT7="",NA(),DT7)</f>
        <v>0</v>
      </c>
      <c r="DU6" s="20">
        <f t="shared" ref="DU6:EC6" si="13">IF(DU7="",NA(),DU7)</f>
        <v>0</v>
      </c>
      <c r="DV6" s="20">
        <f t="shared" si="13"/>
        <v>0</v>
      </c>
      <c r="DW6" s="20">
        <f t="shared" si="13"/>
        <v>0</v>
      </c>
      <c r="DX6" s="20">
        <f t="shared" si="13"/>
        <v>0</v>
      </c>
      <c r="DY6" s="21">
        <f t="shared" si="13"/>
        <v>4.54</v>
      </c>
      <c r="DZ6" s="21">
        <f t="shared" si="13"/>
        <v>4.8499999999999996</v>
      </c>
      <c r="EA6" s="21">
        <f t="shared" si="13"/>
        <v>4.95</v>
      </c>
      <c r="EB6" s="21">
        <f t="shared" si="13"/>
        <v>5.64</v>
      </c>
      <c r="EC6" s="21">
        <f t="shared" si="13"/>
        <v>6.43</v>
      </c>
      <c r="ED6" s="20" t="str">
        <f>IF(ED7="","",IF(ED7="-","【-】","【"&amp;SUBSTITUTE(TEXT(ED7,"#,##0.00"),"-","△")&amp;"】"))</f>
        <v>【6.54】</v>
      </c>
      <c r="EE6" s="20">
        <f>IF(EE7="",NA(),EE7)</f>
        <v>0</v>
      </c>
      <c r="EF6" s="20">
        <f t="shared" ref="EF6:EN6" si="14">IF(EF7="",NA(),EF7)</f>
        <v>0</v>
      </c>
      <c r="EG6" s="20">
        <f t="shared" si="14"/>
        <v>0</v>
      </c>
      <c r="EH6" s="21">
        <f t="shared" si="14"/>
        <v>0.03</v>
      </c>
      <c r="EI6" s="21">
        <f t="shared" si="14"/>
        <v>0.08</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2">
      <c r="A7" s="14"/>
      <c r="B7" s="23">
        <v>2021</v>
      </c>
      <c r="C7" s="23">
        <v>142115</v>
      </c>
      <c r="D7" s="23">
        <v>46</v>
      </c>
      <c r="E7" s="23">
        <v>17</v>
      </c>
      <c r="F7" s="23">
        <v>1</v>
      </c>
      <c r="G7" s="23">
        <v>0</v>
      </c>
      <c r="H7" s="23" t="s">
        <v>96</v>
      </c>
      <c r="I7" s="23" t="s">
        <v>97</v>
      </c>
      <c r="J7" s="23" t="s">
        <v>98</v>
      </c>
      <c r="K7" s="23" t="s">
        <v>99</v>
      </c>
      <c r="L7" s="23" t="s">
        <v>100</v>
      </c>
      <c r="M7" s="23" t="s">
        <v>101</v>
      </c>
      <c r="N7" s="24" t="s">
        <v>102</v>
      </c>
      <c r="O7" s="24">
        <v>59.72</v>
      </c>
      <c r="P7" s="24">
        <v>88.07</v>
      </c>
      <c r="Q7" s="24">
        <v>99.05</v>
      </c>
      <c r="R7" s="24">
        <v>2469</v>
      </c>
      <c r="S7" s="24">
        <v>159985</v>
      </c>
      <c r="T7" s="24">
        <v>103.76</v>
      </c>
      <c r="U7" s="24">
        <v>1541.88</v>
      </c>
      <c r="V7" s="24">
        <v>140633</v>
      </c>
      <c r="W7" s="24">
        <v>21.94</v>
      </c>
      <c r="X7" s="24">
        <v>6409.89</v>
      </c>
      <c r="Y7" s="24">
        <v>117.09</v>
      </c>
      <c r="Z7" s="24">
        <v>119.04</v>
      </c>
      <c r="AA7" s="24">
        <v>119.63</v>
      </c>
      <c r="AB7" s="24">
        <v>117.84</v>
      </c>
      <c r="AC7" s="24">
        <v>112.67</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42.15</v>
      </c>
      <c r="AV7" s="24">
        <v>53.39</v>
      </c>
      <c r="AW7" s="24">
        <v>61.61</v>
      </c>
      <c r="AX7" s="24">
        <v>62.19</v>
      </c>
      <c r="AY7" s="24">
        <v>61.09</v>
      </c>
      <c r="AZ7" s="24">
        <v>65.83</v>
      </c>
      <c r="BA7" s="24">
        <v>72.22</v>
      </c>
      <c r="BB7" s="24">
        <v>73.02</v>
      </c>
      <c r="BC7" s="24">
        <v>72.930000000000007</v>
      </c>
      <c r="BD7" s="24">
        <v>80.08</v>
      </c>
      <c r="BE7" s="24">
        <v>71.39</v>
      </c>
      <c r="BF7" s="24">
        <v>598.79</v>
      </c>
      <c r="BG7" s="24">
        <v>569.59</v>
      </c>
      <c r="BH7" s="24">
        <v>635.54999999999995</v>
      </c>
      <c r="BI7" s="24">
        <v>580.4</v>
      </c>
      <c r="BJ7" s="24">
        <v>559.14</v>
      </c>
      <c r="BK7" s="24">
        <v>805.14</v>
      </c>
      <c r="BL7" s="24">
        <v>730.93</v>
      </c>
      <c r="BM7" s="24">
        <v>708.89</v>
      </c>
      <c r="BN7" s="24">
        <v>730.52</v>
      </c>
      <c r="BO7" s="24">
        <v>672.33</v>
      </c>
      <c r="BP7" s="24">
        <v>669.11</v>
      </c>
      <c r="BQ7" s="24">
        <v>93.72</v>
      </c>
      <c r="BR7" s="24">
        <v>94.35</v>
      </c>
      <c r="BS7" s="24">
        <v>95.19</v>
      </c>
      <c r="BT7" s="24">
        <v>94.24</v>
      </c>
      <c r="BU7" s="24">
        <v>92.31</v>
      </c>
      <c r="BV7" s="24">
        <v>100.22</v>
      </c>
      <c r="BW7" s="24">
        <v>98.09</v>
      </c>
      <c r="BX7" s="24">
        <v>97.91</v>
      </c>
      <c r="BY7" s="24">
        <v>98.61</v>
      </c>
      <c r="BZ7" s="24">
        <v>98.75</v>
      </c>
      <c r="CA7" s="24">
        <v>99.73</v>
      </c>
      <c r="CB7" s="24">
        <v>152.78</v>
      </c>
      <c r="CC7" s="24">
        <v>152.56</v>
      </c>
      <c r="CD7" s="24">
        <v>150.06</v>
      </c>
      <c r="CE7" s="24">
        <v>150.04</v>
      </c>
      <c r="CF7" s="24">
        <v>152.76</v>
      </c>
      <c r="CG7" s="24">
        <v>144.79</v>
      </c>
      <c r="CH7" s="24">
        <v>146.08000000000001</v>
      </c>
      <c r="CI7" s="24">
        <v>144.11000000000001</v>
      </c>
      <c r="CJ7" s="24">
        <v>141.24</v>
      </c>
      <c r="CK7" s="24">
        <v>142.03</v>
      </c>
      <c r="CL7" s="24">
        <v>134.97999999999999</v>
      </c>
      <c r="CM7" s="24">
        <v>66.69</v>
      </c>
      <c r="CN7" s="24">
        <v>65.209999999999994</v>
      </c>
      <c r="CO7" s="24">
        <v>65.680000000000007</v>
      </c>
      <c r="CP7" s="24">
        <v>64.650000000000006</v>
      </c>
      <c r="CQ7" s="24">
        <v>64.599999999999994</v>
      </c>
      <c r="CR7" s="24">
        <v>61.54</v>
      </c>
      <c r="CS7" s="24">
        <v>61.93</v>
      </c>
      <c r="CT7" s="24">
        <v>61.32</v>
      </c>
      <c r="CU7" s="24">
        <v>61.7</v>
      </c>
      <c r="CV7" s="24">
        <v>63.04</v>
      </c>
      <c r="CW7" s="24">
        <v>59.99</v>
      </c>
      <c r="CX7" s="24">
        <v>89.73</v>
      </c>
      <c r="CY7" s="24">
        <v>90.13</v>
      </c>
      <c r="CZ7" s="24">
        <v>91.02</v>
      </c>
      <c r="DA7" s="24">
        <v>91.72</v>
      </c>
      <c r="DB7" s="24">
        <v>92.42</v>
      </c>
      <c r="DC7" s="24">
        <v>94.13</v>
      </c>
      <c r="DD7" s="24">
        <v>94.45</v>
      </c>
      <c r="DE7" s="24">
        <v>94.58</v>
      </c>
      <c r="DF7" s="24">
        <v>94.56</v>
      </c>
      <c r="DG7" s="24">
        <v>94.75</v>
      </c>
      <c r="DH7" s="24">
        <v>95.72</v>
      </c>
      <c r="DI7" s="24">
        <v>6.65</v>
      </c>
      <c r="DJ7" s="24">
        <v>9.81</v>
      </c>
      <c r="DK7" s="24">
        <v>12.87</v>
      </c>
      <c r="DL7" s="24">
        <v>15.57</v>
      </c>
      <c r="DM7" s="24">
        <v>18.5</v>
      </c>
      <c r="DN7" s="24">
        <v>30.11</v>
      </c>
      <c r="DO7" s="24">
        <v>30.45</v>
      </c>
      <c r="DP7" s="24">
        <v>31.01</v>
      </c>
      <c r="DQ7" s="24">
        <v>28.87</v>
      </c>
      <c r="DR7" s="24">
        <v>31.34</v>
      </c>
      <c r="DS7" s="24">
        <v>38.17</v>
      </c>
      <c r="DT7" s="24">
        <v>0</v>
      </c>
      <c r="DU7" s="24">
        <v>0</v>
      </c>
      <c r="DV7" s="24">
        <v>0</v>
      </c>
      <c r="DW7" s="24">
        <v>0</v>
      </c>
      <c r="DX7" s="24">
        <v>0</v>
      </c>
      <c r="DY7" s="24">
        <v>4.54</v>
      </c>
      <c r="DZ7" s="24">
        <v>4.8499999999999996</v>
      </c>
      <c r="EA7" s="24">
        <v>4.95</v>
      </c>
      <c r="EB7" s="24">
        <v>5.64</v>
      </c>
      <c r="EC7" s="24">
        <v>6.43</v>
      </c>
      <c r="ED7" s="24">
        <v>6.54</v>
      </c>
      <c r="EE7" s="24">
        <v>0</v>
      </c>
      <c r="EF7" s="24">
        <v>0</v>
      </c>
      <c r="EG7" s="24">
        <v>0</v>
      </c>
      <c r="EH7" s="24">
        <v>0.03</v>
      </c>
      <c r="EI7" s="24">
        <v>0.08</v>
      </c>
      <c r="EJ7" s="24">
        <v>0.17</v>
      </c>
      <c r="EK7" s="24">
        <v>0.21</v>
      </c>
      <c r="EL7" s="24">
        <v>0.19</v>
      </c>
      <c r="EM7" s="24">
        <v>0.19</v>
      </c>
      <c r="EN7" s="24">
        <v>0.19</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2023-02-15T01:37:56Z</cp:lastPrinted>
  <dcterms:created xsi:type="dcterms:W3CDTF">2023-01-12T23:29:29Z</dcterms:created>
  <dcterms:modified xsi:type="dcterms:W3CDTF">2023-02-15T01:38:03Z</dcterms:modified>
  <cp:category/>
</cp:coreProperties>
</file>