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oritakaikei.sharepoint.com/sites/morita/DocLib2/部門委員会/公会計/01.自治体別資料/14_神奈川県/142115_秦野市/R07年度事業/02.契約後/90.成果品/(2)財務４表、附属明細書、注記/01_一般会計等/"/>
    </mc:Choice>
  </mc:AlternateContent>
  <xr:revisionPtr revIDLastSave="307" documentId="13_ncr:1_{0B35C098-074E-42C6-A662-6869420F958A}" xr6:coauthVersionLast="47" xr6:coauthVersionMax="47" xr10:uidLastSave="{986764DF-E46B-4064-9BD0-637A3CB6827B}"/>
  <bookViews>
    <workbookView xWindow="-120" yWindow="-120" windowWidth="29040" windowHeight="15720" firstSheet="10" activeTab="15" xr2:uid="{00000000-000D-0000-FFFF-FFFF00000000}"/>
  </bookViews>
  <sheets>
    <sheet name="有形固定資産の明細" sheetId="1" r:id="rId1"/>
    <sheet name="有形固定資産に係る行政目的別の明細" sheetId="17" r:id="rId2"/>
    <sheet name="投資及び出資金の明細" sheetId="3" r:id="rId3"/>
    <sheet name="基金の明細" sheetId="4" r:id="rId4"/>
    <sheet name="貸付金の明細" sheetId="5" r:id="rId5"/>
    <sheet name="長期延滞債権の明細" sheetId="6" r:id="rId6"/>
    <sheet name="未収金の明細" sheetId="7" r:id="rId7"/>
    <sheet name="地方債等（借入先別）の明細" sheetId="9" r:id="rId8"/>
    <sheet name="地方債等（利率別）の明細" sheetId="10" r:id="rId9"/>
    <sheet name="地方債等（返済期間別）の明細" sheetId="11" r:id="rId10"/>
    <sheet name="特定の契約条項が付された地方債等の概要" sheetId="12" r:id="rId11"/>
    <sheet name="引当金の明細" sheetId="8" r:id="rId12"/>
    <sheet name="補助金等の明細" sheetId="13" r:id="rId13"/>
    <sheet name="財源の明細" sheetId="14" r:id="rId14"/>
    <sheet name="財源情報の明細" sheetId="15" r:id="rId15"/>
    <sheet name="資金の明細" sheetId="16" r:id="rId16"/>
  </sheets>
  <definedNames>
    <definedName name="_xlnm._FilterDatabase" localSheetId="12" hidden="1">補助金等の明細!$A$5:$E$19</definedName>
    <definedName name="_xlnm.Print_Area" localSheetId="13">財源の明細!$A$1:$E$31</definedName>
    <definedName name="_xlnm.Print_Area" localSheetId="7">'地方債等（借入先別）の明細'!$A$1:$K$20</definedName>
    <definedName name="_xlnm.Print_Titles" localSheetId="13">財源の明細!$1:$6</definedName>
    <definedName name="_xlnm.Print_Titles" localSheetId="7">'地方債等（借入先別）の明細'!$1:$5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9" l="1"/>
  <c r="F16" i="4"/>
  <c r="E28" i="14"/>
  <c r="E27" i="14"/>
  <c r="E29" i="14" l="1"/>
  <c r="E22" i="14" l="1"/>
  <c r="F10" i="8" l="1"/>
  <c r="F9" i="8"/>
  <c r="F8" i="8"/>
  <c r="F11" i="8"/>
  <c r="F7" i="8"/>
  <c r="D20" i="9" l="1"/>
  <c r="K20" i="9"/>
  <c r="G20" i="9"/>
  <c r="F20" i="9"/>
  <c r="E20" i="9"/>
  <c r="B10" i="9"/>
  <c r="B11" i="9"/>
  <c r="B12" i="9"/>
  <c r="B13" i="9"/>
  <c r="B14" i="9"/>
  <c r="B16" i="9"/>
  <c r="B17" i="9"/>
  <c r="B18" i="9"/>
  <c r="B19" i="9"/>
  <c r="B9" i="9"/>
  <c r="B20" i="9" s="1"/>
  <c r="F18" i="4" l="1"/>
  <c r="F7" i="4"/>
  <c r="F8" i="4"/>
  <c r="F9" i="4"/>
  <c r="F10" i="4"/>
  <c r="F11" i="4"/>
  <c r="F12" i="4"/>
  <c r="F13" i="4"/>
  <c r="F14" i="4"/>
  <c r="F15" i="4"/>
  <c r="F17" i="4"/>
  <c r="F6" i="4"/>
  <c r="B31" i="3" l="1"/>
  <c r="C31" i="3"/>
  <c r="D31" i="3"/>
  <c r="E31" i="3"/>
  <c r="F31" i="3"/>
  <c r="H31" i="3"/>
  <c r="I31" i="3"/>
  <c r="J31" i="3"/>
  <c r="K31" i="3"/>
  <c r="B7" i="16" l="1"/>
  <c r="E26" i="14"/>
  <c r="E30" i="14"/>
  <c r="E31" i="14" l="1"/>
  <c r="D10" i="13"/>
  <c r="D17" i="13" s="1"/>
  <c r="D18" i="13" s="1"/>
  <c r="A7" i="11" l="1"/>
  <c r="A7" i="10"/>
  <c r="H20" i="9"/>
  <c r="I20" i="9"/>
  <c r="J20" i="9"/>
  <c r="B12" i="8"/>
  <c r="C12" i="8"/>
  <c r="D12" i="8"/>
  <c r="E12" i="8"/>
  <c r="F12" i="8"/>
  <c r="B8" i="7"/>
  <c r="C8" i="7"/>
  <c r="B15" i="7"/>
  <c r="C15" i="7"/>
  <c r="B16" i="7"/>
  <c r="C16" i="7"/>
  <c r="B8" i="6" l="1"/>
  <c r="C8" i="6"/>
  <c r="B15" i="6"/>
  <c r="C15" i="6"/>
  <c r="C16" i="6" s="1"/>
  <c r="B16" i="6"/>
  <c r="B8" i="5" l="1"/>
  <c r="C8" i="5"/>
  <c r="D8" i="5"/>
  <c r="E8" i="5"/>
  <c r="F8" i="5"/>
  <c r="B18" i="4"/>
  <c r="C18" i="4"/>
  <c r="D18" i="4"/>
  <c r="E18" i="4"/>
  <c r="G18" i="4"/>
  <c r="B8" i="3"/>
  <c r="C8" i="3"/>
  <c r="D8" i="3"/>
  <c r="E8" i="3"/>
  <c r="F8" i="3"/>
  <c r="G8" i="3"/>
  <c r="H8" i="3"/>
  <c r="B14" i="3"/>
  <c r="C14" i="3"/>
  <c r="D14" i="3"/>
  <c r="E14" i="3"/>
  <c r="F14" i="3"/>
  <c r="H14" i="3"/>
  <c r="I14" i="3"/>
  <c r="J14" i="3"/>
</calcChain>
</file>

<file path=xl/sharedStrings.xml><?xml version="1.0" encoding="utf-8"?>
<sst xmlns="http://schemas.openxmlformats.org/spreadsheetml/2006/main" count="531" uniqueCount="254">
  <si>
    <t>有形固定資産の明細</t>
  </si>
  <si>
    <t>会計：一般会計等</t>
  </si>
  <si>
    <t>（単位：円）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</si>
  <si>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</si>
  <si>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</si>
  <si>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</si>
  <si>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</si>
  <si>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</si>
  <si>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</si>
  <si>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</si>
  <si>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</si>
  <si>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</si>
  <si>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</si>
  <si>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</si>
  <si>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</si>
  <si>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</si>
  <si>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</si>
  <si>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</si>
  <si>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</si>
  <si>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</si>
  <si>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</si>
  <si>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</si>
  <si>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</si>
  <si>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</si>
  <si>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-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</si>
  <si>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</si>
  <si>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</si>
  <si>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</si>
  <si>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</si>
  <si>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</si>
  <si>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</si>
  <si>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</si>
  <si>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</si>
  <si>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合計</t>
    <phoneticPr fontId="5"/>
  </si>
  <si>
    <t>地方公共団体金融機構</t>
  </si>
  <si>
    <t>公益財団法人リバーフロント研究所</t>
  </si>
  <si>
    <t>(参考)財産に関する
調書記載額(単位：千円)</t>
    <rPh sb="17" eb="19">
      <t>タンイ</t>
    </rPh>
    <rPh sb="20" eb="22">
      <t>センエン</t>
    </rPh>
    <phoneticPr fontId="5"/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</si>
  <si>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</si>
  <si>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</si>
  <si>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</si>
  <si>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</si>
  <si>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</si>
  <si>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</si>
  <si>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</si>
  <si>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</si>
  <si>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</si>
  <si>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</si>
  <si>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(単位：円)</t>
    <phoneticPr fontId="5"/>
  </si>
  <si>
    <t>市場価格のないもののうち連結対象団体以外に対するもの</t>
  </si>
  <si>
    <t>(参考)財産に関する
調書記載額(株数)</t>
    <rPh sb="17" eb="18">
      <t>カブ</t>
    </rPh>
    <rPh sb="18" eb="19">
      <t>スウ</t>
    </rPh>
    <phoneticPr fontId="5"/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</si>
  <si>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</si>
  <si>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</si>
  <si>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</si>
  <si>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評価差額_x000D_
(C) - (E)_x000D_
(F)</t>
  </si>
  <si>
    <t>取得原価_x000D_
(A) X (D)_x000D_
(E)</t>
  </si>
  <si>
    <t>取得単価_x000D_
(D)</t>
    <phoneticPr fontId="5"/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</si>
  <si>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</si>
  <si>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</si>
  <si>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</si>
  <si>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</si>
  <si>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</si>
  <si>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会計：一般会計等</t>
    <phoneticPr fontId="5"/>
  </si>
  <si>
    <t>投資及び出資金の明細</t>
  </si>
  <si>
    <t>(参考)財産に関する
調書記載額(単位：千円)</t>
    <rPh sb="17" eb="19">
      <t>タンイ</t>
    </rPh>
    <rPh sb="20" eb="21">
      <t>セン</t>
    </rPh>
    <rPh sb="21" eb="22">
      <t>エン</t>
    </rPh>
    <phoneticPr fontId="5"/>
  </si>
  <si>
    <t>合計_x000D_
(貸借対照表計上額)</t>
  </si>
  <si>
    <t>その他</t>
  </si>
  <si>
    <t>土地</t>
  </si>
  <si>
    <t>有価証券</t>
  </si>
  <si>
    <t>現金預金</t>
  </si>
  <si>
    <t>種類</t>
  </si>
  <si>
    <t>基金の明細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</si>
  <si>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</si>
  <si>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</si>
  <si>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</si>
  <si>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</si>
  <si>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</si>
  <si>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</si>
  <si>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貸付金の明細</t>
    <phoneticPr fontId="5"/>
  </si>
  <si>
    <t>小計</t>
  </si>
  <si>
    <t>その他の未収金</t>
    <rPh sb="2" eb="3">
      <t>ホカ</t>
    </rPh>
    <rPh sb="4" eb="7">
      <t>ミシュウキン</t>
    </rPh>
    <phoneticPr fontId="5"/>
  </si>
  <si>
    <t>【未収金】</t>
  </si>
  <si>
    <t>【貸付金】</t>
  </si>
  <si>
    <t>徴収不能引当金計上額</t>
  </si>
  <si>
    <t>長期延滞債権の明細</t>
  </si>
  <si>
    <t>【未収金】</t>
    <phoneticPr fontId="5"/>
  </si>
  <si>
    <t>未収金の明細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</si>
  <si>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</si>
  <si>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</si>
  <si>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7">
      <t>ヒキアテキン</t>
    </rPh>
    <phoneticPr fontId="1"/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</si>
  <si>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</si>
  <si>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</si>
  <si>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</si>
  <si>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</si>
  <si>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</si>
  <si>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</si>
  <si>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　合計</t>
  </si>
  <si>
    <t>【特別分】</t>
  </si>
  <si>
    <t>【通常分】</t>
  </si>
  <si>
    <t>うち住民公募債</t>
  </si>
  <si>
    <t>うち共同発行債</t>
  </si>
  <si>
    <t>うち1年内償還予定</t>
  </si>
  <si>
    <t>地方公募債</t>
  </si>
  <si>
    <t>その他の_x000D_
金融機関</t>
  </si>
  <si>
    <t>市中銀行</t>
  </si>
  <si>
    <t>地方公共団体_x000D_
金融機構</t>
  </si>
  <si>
    <t>政府資金</t>
  </si>
  <si>
    <t>地方債等残高</t>
  </si>
  <si>
    <t>（単位：円）</t>
    <phoneticPr fontId="5"/>
  </si>
  <si>
    <t>地方債等（借入先別）の明細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</si>
  <si>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</si>
  <si>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</si>
  <si>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</si>
  <si>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</si>
  <si>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</si>
  <si>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</si>
  <si>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</si>
  <si>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</si>
  <si>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地方債等（利率別）の明細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</si>
  <si>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</si>
  <si>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</si>
  <si>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</si>
  <si>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</si>
  <si>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</si>
  <si>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</si>
  <si>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</si>
  <si>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</si>
  <si>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</si>
  <si>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会計：一般会計等</t>
    <rPh sb="0" eb="2">
      <t>カイケイ</t>
    </rPh>
    <rPh sb="3" eb="5">
      <t>イッパン</t>
    </rPh>
    <rPh sb="5" eb="7">
      <t>カイケイ</t>
    </rPh>
    <rPh sb="7" eb="8">
      <t>トウ</t>
    </rPh>
    <phoneticPr fontId="5"/>
  </si>
  <si>
    <t>地方債等（返済期間別）の明細</t>
  </si>
  <si>
    <t>―</t>
    <phoneticPr fontId="5"/>
  </si>
  <si>
    <t>契約条項の概要</t>
  </si>
  <si>
    <t>特定の契約条項が_x000D_
付された地方債等残高</t>
  </si>
  <si>
    <t>特定の契約条項が付された地方債等の概要</t>
  </si>
  <si>
    <t>計</t>
  </si>
  <si>
    <t>その他</t>
    <rPh sb="2" eb="3">
      <t>タ</t>
    </rPh>
    <phoneticPr fontId="5"/>
  </si>
  <si>
    <t>その他の補助金等</t>
  </si>
  <si>
    <t>他団体への公共施設等整備補助金等_x000D_
(所有外資産分)</t>
  </si>
  <si>
    <t>支出目的</t>
  </si>
  <si>
    <t>金額</t>
  </si>
  <si>
    <t>相手先</t>
  </si>
  <si>
    <t>名称</t>
  </si>
  <si>
    <t>会計：一般会計等</t>
    <rPh sb="3" eb="5">
      <t>イッパン</t>
    </rPh>
    <rPh sb="5" eb="7">
      <t>カイケイ</t>
    </rPh>
    <rPh sb="7" eb="8">
      <t>トウ</t>
    </rPh>
    <phoneticPr fontId="5"/>
  </si>
  <si>
    <t>補助金等の明細</t>
  </si>
  <si>
    <t>都道府県等支出金</t>
    <rPh sb="0" eb="4">
      <t>トドウフケン</t>
    </rPh>
    <rPh sb="4" eb="5">
      <t>トウ</t>
    </rPh>
    <rPh sb="5" eb="8">
      <t>シシュツキン</t>
    </rPh>
    <phoneticPr fontId="5"/>
  </si>
  <si>
    <t>国庫支出金</t>
    <rPh sb="0" eb="2">
      <t>コッコ</t>
    </rPh>
    <rPh sb="2" eb="5">
      <t>シシュツキン</t>
    </rPh>
    <phoneticPr fontId="5"/>
  </si>
  <si>
    <t>経常的_x000D_
補助金</t>
  </si>
  <si>
    <t>国県等補助金</t>
    <phoneticPr fontId="5"/>
  </si>
  <si>
    <t>資本的_x000D_
補助金</t>
  </si>
  <si>
    <t>寄附金</t>
  </si>
  <si>
    <t>分担金及び負担金</t>
  </si>
  <si>
    <t>交通安全対策特別交付金</t>
  </si>
  <si>
    <t>地方交付税</t>
  </si>
  <si>
    <t>地方特例交付金</t>
  </si>
  <si>
    <t>ゴルフ場利用税交付金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</si>
  <si>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</si>
  <si>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</si>
  <si>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</si>
  <si>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</si>
  <si>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</si>
  <si>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</si>
  <si>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</si>
  <si>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税収等</t>
  </si>
  <si>
    <t>一般会計</t>
    <phoneticPr fontId="5"/>
  </si>
  <si>
    <t>財源の内容</t>
  </si>
  <si>
    <t>会計</t>
  </si>
  <si>
    <t>会計：一般会計等</t>
    <rPh sb="3" eb="5">
      <t>イッパン</t>
    </rPh>
    <rPh sb="7" eb="8">
      <t>トウ</t>
    </rPh>
    <phoneticPr fontId="5"/>
  </si>
  <si>
    <t>財源の明細</t>
  </si>
  <si>
    <t>貸付金・基金等の増加</t>
  </si>
  <si>
    <t>有形固定資産等の増加</t>
  </si>
  <si>
    <t>純行政コスト</t>
  </si>
  <si>
    <t>地方債等</t>
  </si>
  <si>
    <t>国県等補助金</t>
  </si>
  <si>
    <t>内訳</t>
  </si>
  <si>
    <t>財源情報の明細</t>
  </si>
  <si>
    <t>要求払預金</t>
    <rPh sb="0" eb="3">
      <t>ヨウキュウバラ</t>
    </rPh>
    <rPh sb="3" eb="5">
      <t>ヨキン</t>
    </rPh>
    <phoneticPr fontId="5"/>
  </si>
  <si>
    <t>(単位：円)</t>
    <rPh sb="4" eb="5">
      <t>エン</t>
    </rPh>
    <phoneticPr fontId="5"/>
  </si>
  <si>
    <t>資金の明細</t>
  </si>
  <si>
    <t>自治体名：秦野市</t>
  </si>
  <si>
    <t>自治体名：秦野市</t>
    <phoneticPr fontId="5"/>
  </si>
  <si>
    <t>年度：令和6年度</t>
  </si>
  <si>
    <t>年度：令和6年度</t>
    <phoneticPr fontId="5"/>
  </si>
  <si>
    <t>警察</t>
  </si>
  <si>
    <t>秦野市土地開発公社</t>
  </si>
  <si>
    <t>公益財団法人秦野市スポーツ協会</t>
  </si>
  <si>
    <t>秦野市森林組合</t>
  </si>
  <si>
    <t>神奈川県農業信用基金協会</t>
  </si>
  <si>
    <t>神奈川県信用保証協会</t>
  </si>
  <si>
    <t>一般社団法人神奈川県果実協会</t>
  </si>
  <si>
    <t>公益財団法人かながわ国際交流財団</t>
  </si>
  <si>
    <t>一般社団法人神奈川県畜産会</t>
  </si>
  <si>
    <t>公益財団法人かながわ健康財団</t>
  </si>
  <si>
    <t>一般社団法人砂防フロンティア整備推進機構</t>
  </si>
  <si>
    <t>公益財団法人神奈川県暴力追放推進センター</t>
  </si>
  <si>
    <t>(株）テレビ神奈川</t>
  </si>
  <si>
    <t>公益社団法人神奈川県農業会議</t>
  </si>
  <si>
    <t>財政調整基金</t>
    <rPh sb="0" eb="6">
      <t>ザイセイチョウセイキキン</t>
    </rPh>
    <phoneticPr fontId="2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</si>
  <si>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6"/>
  </si>
  <si>
    <t>職員退職給与準備基金</t>
    <rPh sb="0" eb="2">
      <t>ショクイン</t>
    </rPh>
    <rPh sb="2" eb="4">
      <t>タイショク</t>
    </rPh>
    <rPh sb="4" eb="6">
      <t>キュウヨ</t>
    </rPh>
    <rPh sb="6" eb="8">
      <t>ジュンビ</t>
    </rPh>
    <rPh sb="8" eb="10">
      <t>キキン</t>
    </rPh>
    <phoneticPr fontId="6"/>
  </si>
  <si>
    <t>ふるさと基金</t>
    <rPh sb="4" eb="6">
      <t>キキン</t>
    </rPh>
    <phoneticPr fontId="6"/>
  </si>
  <si>
    <t>住宅新築等資金借入金償還準備基金</t>
    <rPh sb="0" eb="2">
      <t>ジュウタク</t>
    </rPh>
    <rPh sb="2" eb="4">
      <t>シンチク</t>
    </rPh>
    <rPh sb="4" eb="5">
      <t>トウ</t>
    </rPh>
    <rPh sb="5" eb="7">
      <t>シキン</t>
    </rPh>
    <rPh sb="7" eb="9">
      <t>カリイレ</t>
    </rPh>
    <rPh sb="9" eb="10">
      <t>キン</t>
    </rPh>
    <rPh sb="10" eb="12">
      <t>ショウカン</t>
    </rPh>
    <rPh sb="12" eb="14">
      <t>ジュンビ</t>
    </rPh>
    <rPh sb="14" eb="16">
      <t>キキン</t>
    </rPh>
    <phoneticPr fontId="6"/>
  </si>
  <si>
    <t>文化振興基金</t>
    <rPh sb="0" eb="2">
      <t>ブンカ</t>
    </rPh>
    <rPh sb="2" eb="4">
      <t>シンコウ</t>
    </rPh>
    <rPh sb="4" eb="6">
      <t>キキン</t>
    </rPh>
    <phoneticPr fontId="6"/>
  </si>
  <si>
    <t>みどり基金</t>
    <rPh sb="3" eb="5">
      <t>キキン</t>
    </rPh>
    <phoneticPr fontId="6"/>
  </si>
  <si>
    <t>スポーツ振興基金</t>
    <rPh sb="4" eb="6">
      <t>シンコウ</t>
    </rPh>
    <rPh sb="6" eb="8">
      <t>キキン</t>
    </rPh>
    <phoneticPr fontId="6"/>
  </si>
  <si>
    <t>地下水汚染対策基金</t>
    <rPh sb="0" eb="3">
      <t>チカスイ</t>
    </rPh>
    <rPh sb="3" eb="5">
      <t>オセン</t>
    </rPh>
    <rPh sb="5" eb="7">
      <t>タイサク</t>
    </rPh>
    <rPh sb="7" eb="9">
      <t>キキン</t>
    </rPh>
    <phoneticPr fontId="6"/>
  </si>
  <si>
    <t>カルチャーパーク基金</t>
    <rPh sb="8" eb="10">
      <t>キキン</t>
    </rPh>
    <phoneticPr fontId="6"/>
  </si>
  <si>
    <t>土地開発基金</t>
    <rPh sb="0" eb="2">
      <t>トチ</t>
    </rPh>
    <rPh sb="2" eb="4">
      <t>カイハツ</t>
    </rPh>
    <rPh sb="4" eb="6">
      <t>キキン</t>
    </rPh>
    <phoneticPr fontId="6"/>
  </si>
  <si>
    <t>新型コロナウイルス感染症対策利子補給基金</t>
    <rPh sb="0" eb="2">
      <t>シンガタ</t>
    </rPh>
    <phoneticPr fontId="6"/>
  </si>
  <si>
    <t>同和貸付
住宅新築等資金貸付金</t>
    <rPh sb="0" eb="2">
      <t>ドウワ</t>
    </rPh>
    <rPh sb="2" eb="4">
      <t>カシツケ</t>
    </rPh>
    <rPh sb="5" eb="7">
      <t>ジュウタク</t>
    </rPh>
    <rPh sb="7" eb="10">
      <t>シンチクトウ</t>
    </rPh>
    <rPh sb="10" eb="12">
      <t>シキン</t>
    </rPh>
    <rPh sb="12" eb="14">
      <t>カシツケ</t>
    </rPh>
    <rPh sb="14" eb="15">
      <t>キン</t>
    </rPh>
    <phoneticPr fontId="0"/>
  </si>
  <si>
    <t>税収等</t>
    <rPh sb="0" eb="2">
      <t>ゼイシュウ</t>
    </rPh>
    <rPh sb="2" eb="3">
      <t>トウ</t>
    </rPh>
    <phoneticPr fontId="2"/>
  </si>
  <si>
    <t>市税</t>
    <rPh sb="0" eb="2">
      <t>シゼイ</t>
    </rPh>
    <phoneticPr fontId="2"/>
  </si>
  <si>
    <t>その他未収金</t>
    <rPh sb="2" eb="6">
      <t>タミシュウキン</t>
    </rPh>
    <phoneticPr fontId="2"/>
  </si>
  <si>
    <t>諸収入</t>
    <rPh sb="0" eb="3">
      <t>ショシュウニュウ</t>
    </rPh>
    <phoneticPr fontId="2"/>
  </si>
  <si>
    <t>税収等</t>
    <rPh sb="0" eb="3">
      <t>ゼイシュウトウ</t>
    </rPh>
    <phoneticPr fontId="5"/>
  </si>
  <si>
    <t>市税</t>
    <rPh sb="0" eb="2">
      <t>シゼイ</t>
    </rPh>
    <phoneticPr fontId="5"/>
  </si>
  <si>
    <t>分担金・負担金</t>
    <rPh sb="0" eb="3">
      <t>ブンタンキン</t>
    </rPh>
    <rPh sb="4" eb="7">
      <t>フタンキン</t>
    </rPh>
    <phoneticPr fontId="5"/>
  </si>
  <si>
    <t>諸収入</t>
  </si>
  <si>
    <t>　一般公共事業</t>
  </si>
  <si>
    <t>　公営住宅建設</t>
  </si>
  <si>
    <t>　災害復旧</t>
  </si>
  <si>
    <t>　教育・福祉施設</t>
  </si>
  <si>
    <t>　一般単独事業</t>
  </si>
  <si>
    <t>　臨時財政対策債</t>
  </si>
  <si>
    <t>　減税補てん債</t>
  </si>
  <si>
    <t>　退職手当債</t>
  </si>
  <si>
    <t>徴収不能引当金(固定)</t>
  </si>
  <si>
    <t>徴収不能引当金(流動)</t>
  </si>
  <si>
    <t>保育所等整備事業補助金</t>
  </si>
  <si>
    <t>社会福祉法人ＰＥＫＯ　ＳＭＩＬＥ設立準備委員会</t>
    <rPh sb="0" eb="6">
      <t>シャカイフクシホウジン</t>
    </rPh>
    <phoneticPr fontId="9"/>
  </si>
  <si>
    <t>地域水源林長期施業受委託事業費</t>
  </si>
  <si>
    <t>秦野市森林組合</t>
    <rPh sb="0" eb="3">
      <t>ハダノシ</t>
    </rPh>
    <rPh sb="3" eb="7">
      <t>シンリンクミアイ</t>
    </rPh>
    <phoneticPr fontId="2"/>
  </si>
  <si>
    <t>秦野赤十字病院整備支援事業費</t>
  </si>
  <si>
    <t>日本赤十字社神奈川県支部</t>
  </si>
  <si>
    <t>その他</t>
    <rPh sb="2" eb="3">
      <t>タ</t>
    </rPh>
    <phoneticPr fontId="5"/>
  </si>
  <si>
    <t>保育所等の整備に対する補助</t>
    <rPh sb="0" eb="3">
      <t>ホイクジョ</t>
    </rPh>
    <rPh sb="3" eb="4">
      <t>トウ</t>
    </rPh>
    <rPh sb="5" eb="7">
      <t>セイビ</t>
    </rPh>
    <rPh sb="8" eb="9">
      <t>タイ</t>
    </rPh>
    <rPh sb="11" eb="13">
      <t>ホジョ</t>
    </rPh>
    <phoneticPr fontId="9"/>
  </si>
  <si>
    <t>持続可能な人工林の整備に対する補助</t>
    <rPh sb="0" eb="4">
      <t>ジゾクカノウ</t>
    </rPh>
    <rPh sb="5" eb="8">
      <t>ジンコウリン</t>
    </rPh>
    <rPh sb="9" eb="11">
      <t>セイビ</t>
    </rPh>
    <rPh sb="12" eb="13">
      <t>タイ</t>
    </rPh>
    <rPh sb="15" eb="17">
      <t>ホジョ</t>
    </rPh>
    <phoneticPr fontId="2"/>
  </si>
  <si>
    <t>地域医療体制の整備に対する補助</t>
    <rPh sb="10" eb="11">
      <t>タイ</t>
    </rPh>
    <rPh sb="13" eb="15">
      <t>ホジョ</t>
    </rPh>
    <phoneticPr fontId="2"/>
  </si>
  <si>
    <t>後期高齢者医療広域連合負担金</t>
  </si>
  <si>
    <t>神奈川県後期高齢者医療広域連合</t>
    <rPh sb="0" eb="4">
      <t>カナガワケン</t>
    </rPh>
    <rPh sb="4" eb="9">
      <t>コウキコウレイシャ</t>
    </rPh>
    <rPh sb="9" eb="11">
      <t>イリョウ</t>
    </rPh>
    <rPh sb="11" eb="15">
      <t>コウイキレンゴウ</t>
    </rPh>
    <phoneticPr fontId="12"/>
  </si>
  <si>
    <t>一部事務組合に対する負担金</t>
    <rPh sb="0" eb="2">
      <t>イチブ</t>
    </rPh>
    <rPh sb="2" eb="4">
      <t>ジム</t>
    </rPh>
    <rPh sb="4" eb="6">
      <t>クミアイ</t>
    </rPh>
    <rPh sb="7" eb="8">
      <t>タイ</t>
    </rPh>
    <rPh sb="10" eb="13">
      <t>フタンキン</t>
    </rPh>
    <phoneticPr fontId="2"/>
  </si>
  <si>
    <t>秦野市伊勢原市環境衛生組合分担金</t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</si>
  <si>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2"/>
  </si>
  <si>
    <t>定額減税補足給付金給付事業費</t>
    <rPh sb="0" eb="4">
      <t>テイガクゲンゼイ</t>
    </rPh>
    <rPh sb="4" eb="9">
      <t>ホソクキュウフキン</t>
    </rPh>
    <rPh sb="9" eb="14">
      <t>キュウフジギョウヒ</t>
    </rPh>
    <phoneticPr fontId="9"/>
  </si>
  <si>
    <t>定額減税分を減税できなかった者</t>
    <rPh sb="0" eb="4">
      <t>テイガクゲンゼイ</t>
    </rPh>
    <rPh sb="4" eb="5">
      <t>ブン</t>
    </rPh>
    <rPh sb="6" eb="8">
      <t>ゲンゼイ</t>
    </rPh>
    <rPh sb="14" eb="15">
      <t>シャ</t>
    </rPh>
    <phoneticPr fontId="9"/>
  </si>
  <si>
    <t>物価高騰対策</t>
    <rPh sb="0" eb="6">
      <t>ブッカコウトウタイサク</t>
    </rPh>
    <phoneticPr fontId="2"/>
  </si>
  <si>
    <t>低所得世帯支援給付金給付事業費</t>
  </si>
  <si>
    <t>住民税非課税世帯等</t>
    <rPh sb="0" eb="6">
      <t>ジュウミンゼイヒカゼイ</t>
    </rPh>
    <rPh sb="6" eb="8">
      <t>セタイ</t>
    </rPh>
    <rPh sb="8" eb="9">
      <t>トウ</t>
    </rPh>
    <phoneticPr fontId="2"/>
  </si>
  <si>
    <t>民間保育所等支援事業費</t>
  </si>
  <si>
    <t>民間保育所等</t>
    <rPh sb="0" eb="6">
      <t>ミンカンホイクジョトウ</t>
    </rPh>
    <phoneticPr fontId="2"/>
  </si>
  <si>
    <t>物価高騰対策等</t>
    <rPh sb="0" eb="6">
      <t>ブッカコウトウタイサク</t>
    </rPh>
    <rPh sb="6" eb="7">
      <t>トウ</t>
    </rPh>
    <phoneticPr fontId="2"/>
  </si>
  <si>
    <t>移住定住促進事業費</t>
  </si>
  <si>
    <t>市内に住宅を取得した40歳以下の世帯</t>
    <rPh sb="0" eb="2">
      <t>シナイ</t>
    </rPh>
    <rPh sb="3" eb="5">
      <t>ジュウタク</t>
    </rPh>
    <rPh sb="6" eb="8">
      <t>シュトク</t>
    </rPh>
    <rPh sb="12" eb="13">
      <t>サイ</t>
    </rPh>
    <rPh sb="13" eb="15">
      <t>イカ</t>
    </rPh>
    <rPh sb="16" eb="18">
      <t>セタイ</t>
    </rPh>
    <phoneticPr fontId="2"/>
  </si>
  <si>
    <t>定住移住の促進</t>
    <rPh sb="0" eb="2">
      <t>テイジュウ</t>
    </rPh>
    <rPh sb="2" eb="4">
      <t>イジュウ</t>
    </rPh>
    <rPh sb="5" eb="7">
      <t>ソクシン</t>
    </rPh>
    <phoneticPr fontId="2"/>
  </si>
  <si>
    <t>環境性能割交付金</t>
    <phoneticPr fontId="5"/>
  </si>
  <si>
    <t>繰入金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</si>
</sst>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3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b/>
      <sz val="18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1" applyNumberFormat="1" applyFont="1" applyFill="1" applyBorder="1" applyAlignment="1">
      <alignment vertical="center"/>
    </xf>
    <xf numFmtId="10" fontId="4" fillId="0" borderId="1" xfId="2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176" fontId="4" fillId="0" borderId="0" xfId="1" applyNumberFormat="1" applyFont="1" applyFill="1" applyBorder="1" applyAlignment="1">
      <alignment vertical="center"/>
    </xf>
    <xf numFmtId="10" fontId="4" fillId="0" borderId="0" xfId="2" applyNumberFormat="1" applyFont="1" applyFill="1" applyBorder="1">
      <alignment vertical="center"/>
    </xf>
    <xf numFmtId="3" fontId="4" fillId="0" borderId="0" xfId="0" applyNumberFormat="1" applyFont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3" fontId="1" fillId="0" borderId="0" xfId="0" applyNumberFormat="1" applyFont="1"/>
    <xf numFmtId="176" fontId="4" fillId="0" borderId="1" xfId="0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left" vertical="center" indent="1"/>
    </xf>
    <xf numFmtId="38" fontId="4" fillId="0" borderId="1" xfId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38" fontId="4" fillId="0" borderId="1" xfId="1" applyFont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Border="1" applyAlignment="1">
      <alignment horizontal="left" vertical="center" indent="1"/>
    </xf>
    <xf numFmtId="38" fontId="4" fillId="0" borderId="1" xfId="1" applyFont="1" applyBorder="1" applyAlignment="1">
      <alignment vertical="center"/>
    </xf>
    <xf numFmtId="3" fontId="3" fillId="0" borderId="0" xfId="0" applyNumberFormat="1" applyFont="1"/>
    <xf numFmtId="3" fontId="8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0" fontId="4" fillId="0" borderId="1" xfId="2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38" fontId="0" fillId="0" borderId="0" xfId="1" applyFont="1" applyFill="1">
      <alignment vertical="center"/>
    </xf>
    <xf numFmtId="0" fontId="0" fillId="0" borderId="0" xfId="0" applyAlignment="1">
      <alignment vertical="center"/>
    </xf>
    <xf numFmtId="176" fontId="10" fillId="0" borderId="1" xfId="1" applyNumberFormat="1" applyFont="1" applyFill="1" applyBorder="1" applyAlignment="1">
      <alignment horizontal="right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zoomScale="130" zoomScaleNormal="130" workbookViewId="0">
      <selection activeCell="A22" sqref="A22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65" t="s">
        <v>0</v>
      </c>
      <c r="B1" s="65"/>
      <c r="C1" s="65"/>
      <c r="D1" s="65"/>
      <c r="E1" s="65"/>
      <c r="F1" s="65"/>
      <c r="G1" s="65"/>
      <c r="H1" s="65"/>
    </row>
    <row r="2" spans="1:8" ht="13.5" x14ac:dyDescent="0.15">
      <c r="A2" s="1" t="s">
        <v>177</v>
      </c>
      <c r="B2" s="1"/>
      <c r="C2" s="1"/>
      <c r="D2" s="1"/>
      <c r="E2" s="1"/>
      <c r="F2" s="1"/>
      <c r="G2" s="1"/>
      <c r="H2" s="3" t="s">
        <v>179</v>
      </c>
    </row>
    <row r="3" spans="1:8" ht="13.5" x14ac:dyDescent="0.15">
      <c r="A3" s="1" t="s">
        <v>1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</v>
      </c>
    </row>
    <row r="5" spans="1:8" ht="33.75" x14ac:dyDescent="0.15">
      <c r="A5" s="4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 x14ac:dyDescent="0.15">
      <c r="A6" s="5" t="s">
        <v>11</v>
      </c>
      <c r="B6" s="7">
        <v>139612621330</v>
      </c>
      <c r="C6" s="7">
        <v>2267471830</v>
      </c>
      <c r="D6" s="7">
        <v>584031919</v>
      </c>
      <c r="E6" s="7">
        <v>141296061241</v>
      </c>
      <c r="F6" s="7">
        <v>58503028974</v>
      </c>
      <c r="G6" s="7">
        <v>1898566899</v>
      </c>
      <c r="H6" s="7">
        <v>82793032267</v>
      </c>
    </row>
    <row r="7" spans="1:8" x14ac:dyDescent="0.15">
      <c r="A7" s="5" t="s">
        <v>12</v>
      </c>
      <c r="B7" s="7">
        <v>55666760749</v>
      </c>
      <c r="C7" s="7">
        <v>72155754</v>
      </c>
      <c r="D7" s="7">
        <v>140747199</v>
      </c>
      <c r="E7" s="7">
        <v>55598169304</v>
      </c>
      <c r="F7" s="7" t="s">
        <v>24</v>
      </c>
      <c r="G7" s="7" t="s">
        <v>24</v>
      </c>
      <c r="H7" s="7">
        <v>55598169304</v>
      </c>
    </row>
    <row r="8" spans="1:8" x14ac:dyDescent="0.15">
      <c r="A8" s="5" t="s">
        <v>13</v>
      </c>
      <c r="B8" s="7" t="s">
        <v>24</v>
      </c>
      <c r="C8" s="7" t="s">
        <v>24</v>
      </c>
      <c r="D8" s="7" t="s">
        <v>24</v>
      </c>
      <c r="E8" s="7" t="s">
        <v>24</v>
      </c>
      <c r="F8" s="7" t="s">
        <v>24</v>
      </c>
      <c r="G8" s="7" t="s">
        <v>24</v>
      </c>
      <c r="H8" s="7" t="s">
        <v>24</v>
      </c>
    </row>
    <row r="9" spans="1:8" x14ac:dyDescent="0.15">
      <c r="A9" s="5" t="s">
        <v>14</v>
      </c>
      <c r="B9" s="7">
        <v>71307952507</v>
      </c>
      <c r="C9" s="7">
        <v>2027451446</v>
      </c>
      <c r="D9" s="7" t="s">
        <v>24</v>
      </c>
      <c r="E9" s="7">
        <v>73335403953</v>
      </c>
      <c r="F9" s="7">
        <v>48880298358</v>
      </c>
      <c r="G9" s="7">
        <v>1650829587</v>
      </c>
      <c r="H9" s="7">
        <v>24455105595</v>
      </c>
    </row>
    <row r="10" spans="1:8" x14ac:dyDescent="0.15">
      <c r="A10" s="5" t="s">
        <v>15</v>
      </c>
      <c r="B10" s="7">
        <v>12127410354</v>
      </c>
      <c r="C10" s="7">
        <v>58819430</v>
      </c>
      <c r="D10" s="7">
        <v>1200000</v>
      </c>
      <c r="E10" s="7">
        <v>12185029784</v>
      </c>
      <c r="F10" s="7">
        <v>9622730616</v>
      </c>
      <c r="G10" s="7">
        <v>247737312</v>
      </c>
      <c r="H10" s="7">
        <v>2562299168</v>
      </c>
    </row>
    <row r="11" spans="1:8" x14ac:dyDescent="0.15">
      <c r="A11" s="5" t="s">
        <v>16</v>
      </c>
      <c r="B11" s="7" t="s">
        <v>24</v>
      </c>
      <c r="C11" s="7" t="s">
        <v>24</v>
      </c>
      <c r="D11" s="7" t="s">
        <v>24</v>
      </c>
      <c r="E11" s="7" t="s">
        <v>24</v>
      </c>
      <c r="F11" s="7" t="s">
        <v>24</v>
      </c>
      <c r="G11" s="7" t="s">
        <v>24</v>
      </c>
      <c r="H11" s="7" t="s">
        <v>24</v>
      </c>
    </row>
    <row r="12" spans="1:8" x14ac:dyDescent="0.15">
      <c r="A12" s="5" t="s">
        <v>17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  <c r="H12" s="7" t="s">
        <v>24</v>
      </c>
    </row>
    <row r="13" spans="1:8" x14ac:dyDescent="0.15">
      <c r="A13" s="5" t="s">
        <v>18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</row>
    <row r="14" spans="1:8" x14ac:dyDescent="0.15">
      <c r="A14" s="5" t="s">
        <v>19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7" t="s">
        <v>24</v>
      </c>
    </row>
    <row r="15" spans="1:8" x14ac:dyDescent="0.15">
      <c r="A15" s="5" t="s">
        <v>20</v>
      </c>
      <c r="B15" s="7">
        <v>510497720</v>
      </c>
      <c r="C15" s="7">
        <v>109045200</v>
      </c>
      <c r="D15" s="7">
        <v>442084720</v>
      </c>
      <c r="E15" s="7">
        <v>177458200</v>
      </c>
      <c r="F15" s="7" t="s">
        <v>24</v>
      </c>
      <c r="G15" s="7" t="s">
        <v>24</v>
      </c>
      <c r="H15" s="7">
        <v>177458200</v>
      </c>
    </row>
    <row r="16" spans="1:8" x14ac:dyDescent="0.15">
      <c r="A16" s="5" t="s">
        <v>21</v>
      </c>
      <c r="B16" s="7">
        <v>214753773912</v>
      </c>
      <c r="C16" s="7">
        <v>2462760959</v>
      </c>
      <c r="D16" s="7">
        <v>826040699</v>
      </c>
      <c r="E16" s="7">
        <v>216390494172</v>
      </c>
      <c r="F16" s="7">
        <v>97879853998</v>
      </c>
      <c r="G16" s="7">
        <v>3069079854</v>
      </c>
      <c r="H16" s="7">
        <v>118510640174</v>
      </c>
    </row>
    <row r="17" spans="1:8" x14ac:dyDescent="0.15">
      <c r="A17" s="5" t="s">
        <v>12</v>
      </c>
      <c r="B17" s="7">
        <v>54271128826</v>
      </c>
      <c r="C17" s="7">
        <v>145540660</v>
      </c>
      <c r="D17" s="7">
        <v>22053252</v>
      </c>
      <c r="E17" s="7">
        <v>54394616234</v>
      </c>
      <c r="F17" s="7" t="s">
        <v>24</v>
      </c>
      <c r="G17" s="7" t="s">
        <v>24</v>
      </c>
      <c r="H17" s="7">
        <v>54394616234</v>
      </c>
    </row>
    <row r="18" spans="1:8" x14ac:dyDescent="0.15">
      <c r="A18" s="5" t="s">
        <v>14</v>
      </c>
      <c r="B18" s="7">
        <v>460960150</v>
      </c>
      <c r="C18" s="7" t="s">
        <v>24</v>
      </c>
      <c r="D18" s="7" t="s">
        <v>24</v>
      </c>
      <c r="E18" s="7">
        <v>460960150</v>
      </c>
      <c r="F18" s="7">
        <v>318858512</v>
      </c>
      <c r="G18" s="7">
        <v>17600390</v>
      </c>
      <c r="H18" s="7">
        <v>142101638</v>
      </c>
    </row>
    <row r="19" spans="1:8" x14ac:dyDescent="0.15">
      <c r="A19" s="5" t="s">
        <v>15</v>
      </c>
      <c r="B19" s="7">
        <v>160006515936</v>
      </c>
      <c r="C19" s="7">
        <v>2039779600</v>
      </c>
      <c r="D19" s="7">
        <v>788818447</v>
      </c>
      <c r="E19" s="7">
        <v>161257477089</v>
      </c>
      <c r="F19" s="7">
        <v>97560995486</v>
      </c>
      <c r="G19" s="7">
        <v>3051479464</v>
      </c>
      <c r="H19" s="7">
        <v>63696481603</v>
      </c>
    </row>
    <row r="20" spans="1:8" x14ac:dyDescent="0.15">
      <c r="A20" s="5" t="s">
        <v>19</v>
      </c>
      <c r="B20" s="7" t="s">
        <v>24</v>
      </c>
      <c r="C20" s="7" t="s">
        <v>24</v>
      </c>
      <c r="D20" s="7" t="s">
        <v>24</v>
      </c>
      <c r="E20" s="7" t="s">
        <v>24</v>
      </c>
      <c r="F20" s="7" t="s">
        <v>24</v>
      </c>
      <c r="G20" s="7" t="s">
        <v>24</v>
      </c>
      <c r="H20" s="7" t="s">
        <v>24</v>
      </c>
    </row>
    <row r="21" spans="1:8" x14ac:dyDescent="0.15">
      <c r="A21" s="5" t="s">
        <v>20</v>
      </c>
      <c r="B21" s="7">
        <v>15169000</v>
      </c>
      <c r="C21" s="7">
        <v>277440699</v>
      </c>
      <c r="D21" s="7">
        <v>15169000</v>
      </c>
      <c r="E21" s="7">
        <v>277440699</v>
      </c>
      <c r="F21" s="7" t="s">
        <v>24</v>
      </c>
      <c r="G21" s="7" t="s">
        <v>24</v>
      </c>
      <c r="H21" s="7">
        <v>277440699</v>
      </c>
    </row>
    <row r="22" spans="1:8" x14ac:dyDescent="0.15">
      <c r="A22" s="5" t="s">
        <v>22</v>
      </c>
      <c r="B22" s="7">
        <v>4162213985</v>
      </c>
      <c r="C22" s="7">
        <v>232959432</v>
      </c>
      <c r="D22" s="7">
        <v>38499420</v>
      </c>
      <c r="E22" s="7">
        <v>4356673997</v>
      </c>
      <c r="F22" s="7">
        <v>2259160454</v>
      </c>
      <c r="G22" s="7">
        <v>131107027</v>
      </c>
      <c r="H22" s="7">
        <v>2097513543</v>
      </c>
    </row>
    <row r="23" spans="1:8" x14ac:dyDescent="0.15">
      <c r="A23" s="5" t="s">
        <v>23</v>
      </c>
      <c r="B23" s="7">
        <v>358528609227</v>
      </c>
      <c r="C23" s="7">
        <v>4963192221</v>
      </c>
      <c r="D23" s="7">
        <v>1448572038</v>
      </c>
      <c r="E23" s="7">
        <v>362043229410</v>
      </c>
      <c r="F23" s="7">
        <v>158642043426</v>
      </c>
      <c r="G23" s="7">
        <v>5098753780</v>
      </c>
      <c r="H23" s="7">
        <v>203401185984</v>
      </c>
    </row>
  </sheetData>
  <mergeCells count="1">
    <mergeCell ref="A1:H1"/>
  </mergeCells>
  <phoneticPr fontId="5"/>
  <printOptions horizontalCentered="1"/>
  <pageMargins left="0.98425196850393704" right="0.98425196850393704" top="0.98425196850393704" bottom="0.98425196850393704" header="0.51181102362204722" footer="0.51181102362204722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B378-639E-495C-A7A0-357F4D6B2B0C}">
  <sheetPr>
    <pageSetUpPr fitToPage="1"/>
  </sheetPr>
  <dimension ref="A1:J7"/>
  <sheetViews>
    <sheetView workbookViewId="0"/>
  </sheetViews>
  <sheetFormatPr defaultColWidth="8.875" defaultRowHeight="11.25" x14ac:dyDescent="0.15"/>
  <cols>
    <col min="1" max="1" width="22.875" style="6" customWidth="1"/>
    <col min="2" max="10" width="12.875" style="6" customWidth="1"/>
    <col min="11" max="16384" width="8.875" style="6"/>
  </cols>
  <sheetData>
    <row r="1" spans="1:10" ht="21" x14ac:dyDescent="0.2">
      <c r="A1" s="19" t="s">
        <v>128</v>
      </c>
    </row>
    <row r="2" spans="1:10" ht="13.5" x14ac:dyDescent="0.15">
      <c r="A2" s="1" t="s">
        <v>178</v>
      </c>
    </row>
    <row r="3" spans="1:10" ht="13.5" x14ac:dyDescent="0.15">
      <c r="A3" s="1" t="s">
        <v>179</v>
      </c>
    </row>
    <row r="4" spans="1:10" ht="13.5" x14ac:dyDescent="0.15">
      <c r="A4" s="1" t="s">
        <v>127</v>
      </c>
      <c r="J4" s="3"/>
    </row>
    <row r="5" spans="1:10" ht="13.5" x14ac:dyDescent="0.15">
      <c r="J5" s="3"/>
    </row>
    <row r="6" spans="1:10" ht="22.5" customHeight="1" x14ac:dyDescent="0.15">
      <c r="A6" s="53" t="s">
        <v>106</v>
      </c>
      <c r="B6" s="13" t="s">
        <v>126</v>
      </c>
      <c r="C6" s="12" t="s">
        <v>125</v>
      </c>
      <c r="D6" s="12" t="s">
        <v>124</v>
      </c>
      <c r="E6" s="12" t="s">
        <v>123</v>
      </c>
      <c r="F6" s="12" t="s">
        <v>122</v>
      </c>
      <c r="G6" s="12" t="s">
        <v>121</v>
      </c>
      <c r="H6" s="12" t="s">
        <v>120</v>
      </c>
      <c r="I6" s="12" t="s">
        <v>119</v>
      </c>
      <c r="J6" s="13" t="s">
        <v>118</v>
      </c>
    </row>
    <row r="7" spans="1:10" ht="18" customHeight="1" x14ac:dyDescent="0.15">
      <c r="A7" s="52">
        <f>SUM(B7:J7)</f>
        <v>30960712591</v>
      </c>
      <c r="B7" s="27">
        <v>3133444145</v>
      </c>
      <c r="C7" s="27">
        <v>3035230582</v>
      </c>
      <c r="D7" s="27">
        <v>2988604298</v>
      </c>
      <c r="E7" s="27">
        <v>2820097333</v>
      </c>
      <c r="F7" s="27">
        <v>2715362361</v>
      </c>
      <c r="G7" s="27">
        <v>10371106209</v>
      </c>
      <c r="H7" s="27">
        <v>5008482220</v>
      </c>
      <c r="I7" s="27">
        <v>888385443</v>
      </c>
      <c r="J7" s="27"/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9ACC-F95B-4B25-ABAF-E41192B22138}">
  <sheetPr>
    <pageSetUpPr fitToPage="1"/>
  </sheetPr>
  <dimension ref="A1:B6"/>
  <sheetViews>
    <sheetView workbookViewId="0"/>
  </sheetViews>
  <sheetFormatPr defaultColWidth="8.875" defaultRowHeight="11.25" x14ac:dyDescent="0.15"/>
  <cols>
    <col min="1" max="1" width="22.875" style="6" customWidth="1"/>
    <col min="2" max="2" width="112.875" style="6" customWidth="1"/>
    <col min="3" max="16384" width="8.875" style="6"/>
  </cols>
  <sheetData>
    <row r="1" spans="1:2" ht="21" x14ac:dyDescent="0.2">
      <c r="A1" s="19" t="s">
        <v>132</v>
      </c>
    </row>
    <row r="2" spans="1:2" ht="13.5" x14ac:dyDescent="0.15">
      <c r="A2" s="1" t="s">
        <v>178</v>
      </c>
    </row>
    <row r="3" spans="1:2" ht="13.5" x14ac:dyDescent="0.15">
      <c r="A3" s="1" t="s">
        <v>180</v>
      </c>
    </row>
    <row r="4" spans="1:2" ht="13.5" x14ac:dyDescent="0.15">
      <c r="B4" s="3" t="s">
        <v>47</v>
      </c>
    </row>
    <row r="5" spans="1:2" ht="22.5" customHeight="1" x14ac:dyDescent="0.15">
      <c r="A5" s="55" t="s">
        <v>131</v>
      </c>
      <c r="B5" s="13" t="s">
        <v>130</v>
      </c>
    </row>
    <row r="6" spans="1:2" ht="18" customHeight="1" x14ac:dyDescent="0.15">
      <c r="A6" s="54">
        <v>0</v>
      </c>
      <c r="B6" s="11" t="s">
        <v>129</v>
      </c>
    </row>
  </sheetData>
  <phoneticPr fontId="5"/>
  <printOptions horizontalCentered="1"/>
  <pageMargins left="0.39370078740157483" right="0.39370078740157483" top="0.98425196850393704" bottom="0.39370078740157483" header="0.19685039370078741" footer="0.19685039370078741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20B6-8F3B-4000-B562-0450CCADA185}">
  <dimension ref="A1:F24"/>
  <sheetViews>
    <sheetView zoomScale="115" zoomScaleNormal="115" workbookViewId="0"/>
  </sheetViews>
  <sheetFormatPr defaultColWidth="8.875" defaultRowHeight="11.25" x14ac:dyDescent="0.15"/>
  <cols>
    <col min="1" max="1" width="18.875" style="6" customWidth="1"/>
    <col min="2" max="6" width="20.875" style="6" customWidth="1"/>
    <col min="7" max="7" width="10" style="6" bestFit="1" customWidth="1"/>
    <col min="8" max="16384" width="8.875" style="6"/>
  </cols>
  <sheetData>
    <row r="1" spans="1:6" ht="21" x14ac:dyDescent="0.2">
      <c r="A1" s="19" t="s">
        <v>94</v>
      </c>
    </row>
    <row r="2" spans="1:6" ht="13.5" x14ac:dyDescent="0.15">
      <c r="A2" s="1" t="s">
        <v>178</v>
      </c>
    </row>
    <row r="3" spans="1:6" ht="13.5" x14ac:dyDescent="0.15">
      <c r="A3" s="1" t="s">
        <v>179</v>
      </c>
    </row>
    <row r="4" spans="1:6" ht="13.5" x14ac:dyDescent="0.15">
      <c r="A4" s="1" t="s">
        <v>61</v>
      </c>
      <c r="F4" s="3" t="s">
        <v>47</v>
      </c>
    </row>
    <row r="5" spans="1:6" ht="22.5" customHeight="1" x14ac:dyDescent="0.15">
      <c r="A5" s="66" t="s">
        <v>3</v>
      </c>
      <c r="B5" s="66" t="s">
        <v>93</v>
      </c>
      <c r="C5" s="66" t="s">
        <v>92</v>
      </c>
      <c r="D5" s="66" t="s">
        <v>91</v>
      </c>
      <c r="E5" s="66"/>
      <c r="F5" s="66" t="s">
        <v>90</v>
      </c>
    </row>
    <row r="6" spans="1:6" ht="22.5" customHeight="1" x14ac:dyDescent="0.15">
      <c r="A6" s="66"/>
      <c r="B6" s="66"/>
      <c r="C6" s="66"/>
      <c r="D6" s="13" t="s">
        <v>89</v>
      </c>
      <c r="E6" s="13" t="s">
        <v>65</v>
      </c>
      <c r="F6" s="66"/>
    </row>
    <row r="7" spans="1:6" ht="18" customHeight="1" x14ac:dyDescent="0.15">
      <c r="A7" s="5" t="s">
        <v>88</v>
      </c>
      <c r="B7" s="27">
        <v>6601362000</v>
      </c>
      <c r="C7" s="9">
        <v>50408000</v>
      </c>
      <c r="D7" s="9">
        <v>0</v>
      </c>
      <c r="E7" s="27">
        <v>0</v>
      </c>
      <c r="F7" s="27">
        <f>B7+C7-SUM(D7:E7)</f>
        <v>6651770000</v>
      </c>
    </row>
    <row r="8" spans="1:6" ht="18" customHeight="1" x14ac:dyDescent="0.15">
      <c r="A8" s="5" t="s">
        <v>87</v>
      </c>
      <c r="B8" s="9">
        <v>662269362.66666663</v>
      </c>
      <c r="C8" s="9">
        <v>707733357</v>
      </c>
      <c r="D8" s="9">
        <v>662269362.66666663</v>
      </c>
      <c r="E8" s="9">
        <v>0</v>
      </c>
      <c r="F8" s="27">
        <f t="shared" ref="F8:F11" si="0">B8+C8-SUM(D8:E8)</f>
        <v>707733356.99999988</v>
      </c>
    </row>
    <row r="9" spans="1:6" ht="18" customHeight="1" x14ac:dyDescent="0.15">
      <c r="A9" s="58" t="s">
        <v>86</v>
      </c>
      <c r="B9" s="9">
        <v>936349000</v>
      </c>
      <c r="C9" s="9">
        <v>0</v>
      </c>
      <c r="D9" s="9">
        <v>29962000</v>
      </c>
      <c r="E9" s="9">
        <v>0</v>
      </c>
      <c r="F9" s="27">
        <f t="shared" ref="F9:F10" si="1">B9+C9-SUM(D9:E9)</f>
        <v>906387000</v>
      </c>
    </row>
    <row r="10" spans="1:6" ht="18" customHeight="1" x14ac:dyDescent="0.15">
      <c r="A10" s="58" t="s">
        <v>224</v>
      </c>
      <c r="B10" s="9">
        <v>85994221</v>
      </c>
      <c r="C10" s="9">
        <v>90373196</v>
      </c>
      <c r="D10" s="9">
        <v>66417076</v>
      </c>
      <c r="E10" s="9">
        <v>23089691</v>
      </c>
      <c r="F10" s="27">
        <f t="shared" si="1"/>
        <v>86860650</v>
      </c>
    </row>
    <row r="11" spans="1:6" ht="18" customHeight="1" x14ac:dyDescent="0.15">
      <c r="A11" s="5" t="s">
        <v>225</v>
      </c>
      <c r="B11" s="9">
        <v>3841427</v>
      </c>
      <c r="C11" s="9">
        <v>3601401</v>
      </c>
      <c r="D11" s="9">
        <v>3841427</v>
      </c>
      <c r="E11" s="9">
        <v>0</v>
      </c>
      <c r="F11" s="27">
        <f t="shared" si="0"/>
        <v>3601401</v>
      </c>
    </row>
    <row r="12" spans="1:6" ht="18" customHeight="1" x14ac:dyDescent="0.15">
      <c r="A12" s="11" t="s">
        <v>23</v>
      </c>
      <c r="B12" s="9">
        <f>SUM(B7:B11)</f>
        <v>8289816010.666667</v>
      </c>
      <c r="C12" s="9">
        <f>SUM(C7:C11)</f>
        <v>852115954</v>
      </c>
      <c r="D12" s="9">
        <f>SUM(D7:D11)</f>
        <v>762489865.66666663</v>
      </c>
      <c r="E12" s="9">
        <f>SUM(E7:E11)</f>
        <v>23089691</v>
      </c>
      <c r="F12" s="9">
        <f>SUM(F7:F11)</f>
        <v>8356352408</v>
      </c>
    </row>
    <row r="15" spans="1:6" x14ac:dyDescent="0.15">
      <c r="A15" s="34"/>
    </row>
    <row r="16" spans="1:6" x14ac:dyDescent="0.15">
      <c r="A16" s="29"/>
    </row>
    <row r="17" spans="1:1" x14ac:dyDescent="0.15">
      <c r="A17" s="29"/>
    </row>
    <row r="18" spans="1:1" x14ac:dyDescent="0.15">
      <c r="A18" s="29"/>
    </row>
    <row r="19" spans="1:1" x14ac:dyDescent="0.15">
      <c r="A19" s="29"/>
    </row>
    <row r="22" spans="1:1" x14ac:dyDescent="0.15">
      <c r="A22" s="34"/>
    </row>
    <row r="23" spans="1:1" x14ac:dyDescent="0.15">
      <c r="A23" s="29"/>
    </row>
    <row r="24" spans="1:1" x14ac:dyDescent="0.15">
      <c r="A24" s="29"/>
    </row>
  </sheetData>
  <mergeCells count="5">
    <mergeCell ref="A5:A6"/>
    <mergeCell ref="B5:B6"/>
    <mergeCell ref="C5:C6"/>
    <mergeCell ref="D5:E5"/>
    <mergeCell ref="F5:F6"/>
  </mergeCells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FB6C-7E80-4E0F-B850-F152DDB684FA}">
  <sheetPr>
    <pageSetUpPr fitToPage="1"/>
  </sheetPr>
  <dimension ref="A1:E19"/>
  <sheetViews>
    <sheetView zoomScale="130" zoomScaleNormal="130" workbookViewId="0"/>
  </sheetViews>
  <sheetFormatPr defaultColWidth="8.875" defaultRowHeight="11.25" x14ac:dyDescent="0.15"/>
  <cols>
    <col min="1" max="1" width="25.875" style="6" customWidth="1"/>
    <col min="2" max="2" width="31.5" style="6" bestFit="1" customWidth="1"/>
    <col min="3" max="3" width="34.5" style="6" customWidth="1"/>
    <col min="4" max="4" width="16.875" style="6" customWidth="1"/>
    <col min="5" max="5" width="31.5" style="6" bestFit="1" customWidth="1"/>
    <col min="6" max="6" width="8.875" style="6"/>
    <col min="7" max="7" width="25.5" style="6" bestFit="1" customWidth="1"/>
    <col min="8" max="8" width="20.625" style="6" bestFit="1" customWidth="1"/>
    <col min="9" max="9" width="9" style="6" bestFit="1" customWidth="1"/>
    <col min="10" max="16384" width="8.875" style="6"/>
  </cols>
  <sheetData>
    <row r="1" spans="1:5" ht="21" x14ac:dyDescent="0.2">
      <c r="A1" s="19" t="s">
        <v>142</v>
      </c>
    </row>
    <row r="2" spans="1:5" ht="13.5" x14ac:dyDescent="0.15">
      <c r="A2" s="1" t="s">
        <v>178</v>
      </c>
    </row>
    <row r="3" spans="1:5" ht="13.5" x14ac:dyDescent="0.15">
      <c r="A3" s="1" t="s">
        <v>179</v>
      </c>
      <c r="B3" s="17"/>
      <c r="E3" s="17"/>
    </row>
    <row r="4" spans="1:5" ht="13.5" x14ac:dyDescent="0.15">
      <c r="A4" s="1" t="s">
        <v>141</v>
      </c>
      <c r="E4" s="3" t="s">
        <v>47</v>
      </c>
    </row>
    <row r="5" spans="1:5" ht="22.5" customHeight="1" x14ac:dyDescent="0.15">
      <c r="A5" s="13" t="s">
        <v>3</v>
      </c>
      <c r="B5" s="13" t="s">
        <v>140</v>
      </c>
      <c r="C5" s="13" t="s">
        <v>139</v>
      </c>
      <c r="D5" s="13" t="s">
        <v>138</v>
      </c>
      <c r="E5" s="13" t="s">
        <v>137</v>
      </c>
    </row>
    <row r="6" spans="1:5" ht="18" customHeight="1" x14ac:dyDescent="0.15">
      <c r="A6" s="71" t="s">
        <v>136</v>
      </c>
      <c r="B6" s="57" t="s">
        <v>226</v>
      </c>
      <c r="C6" s="57" t="s">
        <v>227</v>
      </c>
      <c r="D6" s="9">
        <v>305880000</v>
      </c>
      <c r="E6" s="57" t="s">
        <v>233</v>
      </c>
    </row>
    <row r="7" spans="1:5" ht="18" customHeight="1" x14ac:dyDescent="0.15">
      <c r="A7" s="72"/>
      <c r="B7" s="57" t="s">
        <v>228</v>
      </c>
      <c r="C7" s="57" t="s">
        <v>229</v>
      </c>
      <c r="D7" s="9">
        <v>144170000</v>
      </c>
      <c r="E7" s="57" t="s">
        <v>234</v>
      </c>
    </row>
    <row r="8" spans="1:5" ht="18" customHeight="1" x14ac:dyDescent="0.15">
      <c r="A8" s="72"/>
      <c r="B8" s="57" t="s">
        <v>230</v>
      </c>
      <c r="C8" s="57" t="s">
        <v>231</v>
      </c>
      <c r="D8" s="9">
        <v>118008000</v>
      </c>
      <c r="E8" s="57" t="s">
        <v>235</v>
      </c>
    </row>
    <row r="9" spans="1:5" ht="18" customHeight="1" x14ac:dyDescent="0.15">
      <c r="A9" s="72"/>
      <c r="B9" s="57" t="s">
        <v>232</v>
      </c>
      <c r="C9" s="57"/>
      <c r="D9" s="9">
        <v>359057000</v>
      </c>
      <c r="E9" s="57"/>
    </row>
    <row r="10" spans="1:5" ht="18" customHeight="1" x14ac:dyDescent="0.15">
      <c r="A10" s="73"/>
      <c r="B10" s="11" t="s">
        <v>133</v>
      </c>
      <c r="C10" s="56"/>
      <c r="D10" s="9">
        <f>SUM(D6:D9)</f>
        <v>927115000</v>
      </c>
      <c r="E10" s="56"/>
    </row>
    <row r="11" spans="1:5" ht="18" customHeight="1" x14ac:dyDescent="0.15">
      <c r="A11" s="74" t="s">
        <v>135</v>
      </c>
      <c r="B11" s="57" t="s">
        <v>236</v>
      </c>
      <c r="C11" s="57" t="s">
        <v>237</v>
      </c>
      <c r="D11" s="9">
        <v>1705678438</v>
      </c>
      <c r="E11" s="57" t="s">
        <v>238</v>
      </c>
    </row>
    <row r="12" spans="1:5" ht="18" customHeight="1" x14ac:dyDescent="0.15">
      <c r="A12" s="74"/>
      <c r="B12" s="57" t="s">
        <v>239</v>
      </c>
      <c r="C12" s="57" t="s">
        <v>240</v>
      </c>
      <c r="D12" s="9">
        <v>1182698000</v>
      </c>
      <c r="E12" s="57" t="s">
        <v>238</v>
      </c>
    </row>
    <row r="13" spans="1:5" ht="18" customHeight="1" x14ac:dyDescent="0.15">
      <c r="A13" s="74"/>
      <c r="B13" s="57" t="s">
        <v>241</v>
      </c>
      <c r="C13" s="57" t="s">
        <v>242</v>
      </c>
      <c r="D13" s="9">
        <v>1139540000</v>
      </c>
      <c r="E13" s="57" t="s">
        <v>243</v>
      </c>
    </row>
    <row r="14" spans="1:5" ht="18" customHeight="1" x14ac:dyDescent="0.15">
      <c r="A14" s="74"/>
      <c r="B14" s="57" t="s">
        <v>244</v>
      </c>
      <c r="C14" s="57" t="s">
        <v>245</v>
      </c>
      <c r="D14" s="9">
        <v>1013861000</v>
      </c>
      <c r="E14" s="57" t="s">
        <v>243</v>
      </c>
    </row>
    <row r="15" spans="1:5" ht="18" customHeight="1" x14ac:dyDescent="0.15">
      <c r="A15" s="74"/>
      <c r="B15" s="57" t="s">
        <v>246</v>
      </c>
      <c r="C15" s="57" t="s">
        <v>247</v>
      </c>
      <c r="D15" s="9">
        <v>312246150</v>
      </c>
      <c r="E15" s="57" t="s">
        <v>248</v>
      </c>
    </row>
    <row r="16" spans="1:5" ht="18" customHeight="1" x14ac:dyDescent="0.15">
      <c r="A16" s="74"/>
      <c r="B16" s="57" t="s">
        <v>249</v>
      </c>
      <c r="C16" s="57" t="s">
        <v>250</v>
      </c>
      <c r="D16" s="9">
        <v>112511650</v>
      </c>
      <c r="E16" s="57" t="s">
        <v>251</v>
      </c>
    </row>
    <row r="17" spans="1:5" ht="18" customHeight="1" x14ac:dyDescent="0.15">
      <c r="A17" s="74"/>
      <c r="B17" s="57" t="s">
        <v>134</v>
      </c>
      <c r="C17" s="57"/>
      <c r="D17" s="9">
        <f>D19-D10-SUM(D11:D16)</f>
        <v>1056894679</v>
      </c>
      <c r="E17" s="57"/>
    </row>
    <row r="18" spans="1:5" ht="18" customHeight="1" x14ac:dyDescent="0.15">
      <c r="A18" s="75"/>
      <c r="B18" s="11" t="s">
        <v>133</v>
      </c>
      <c r="C18" s="56"/>
      <c r="D18" s="9">
        <f>SUM(D11:D17)</f>
        <v>6523429917</v>
      </c>
      <c r="E18" s="56"/>
    </row>
    <row r="19" spans="1:5" ht="18" customHeight="1" x14ac:dyDescent="0.15">
      <c r="A19" s="11" t="s">
        <v>23</v>
      </c>
      <c r="B19" s="56"/>
      <c r="C19" s="56"/>
      <c r="D19" s="9">
        <v>7450544917</v>
      </c>
      <c r="E19" s="56"/>
    </row>
  </sheetData>
  <mergeCells count="2">
    <mergeCell ref="A6:A10"/>
    <mergeCell ref="A11:A18"/>
  </mergeCells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30C9-DD65-4C2E-9EBD-90D5135E0121}">
  <sheetPr>
    <pageSetUpPr fitToPage="1"/>
  </sheetPr>
  <dimension ref="A1:E31"/>
  <sheetViews>
    <sheetView zoomScaleNormal="100" zoomScaleSheetLayoutView="100" workbookViewId="0"/>
  </sheetViews>
  <sheetFormatPr defaultColWidth="8.875" defaultRowHeight="15.75" x14ac:dyDescent="0.4"/>
  <cols>
    <col min="1" max="1" width="20.5" style="35" bestFit="1" customWidth="1"/>
    <col min="2" max="5" width="18.625" style="35" customWidth="1"/>
    <col min="6" max="6" width="8.875" style="35"/>
    <col min="7" max="7" width="10.5" style="35" bestFit="1" customWidth="1"/>
    <col min="8" max="8" width="9.5" style="35" bestFit="1" customWidth="1"/>
    <col min="9" max="16384" width="8.875" style="35"/>
  </cols>
  <sheetData>
    <row r="1" spans="1:5" ht="30" x14ac:dyDescent="0.4">
      <c r="A1" s="59" t="s">
        <v>166</v>
      </c>
    </row>
    <row r="2" spans="1:5" x14ac:dyDescent="0.4">
      <c r="A2" s="48" t="s">
        <v>177</v>
      </c>
      <c r="B2" s="47"/>
      <c r="C2" s="47"/>
      <c r="D2" s="47"/>
      <c r="E2" s="47"/>
    </row>
    <row r="3" spans="1:5" x14ac:dyDescent="0.4">
      <c r="A3" s="48" t="s">
        <v>179</v>
      </c>
      <c r="B3" s="47"/>
      <c r="C3" s="47"/>
      <c r="D3" s="47"/>
      <c r="E3" s="47"/>
    </row>
    <row r="4" spans="1:5" x14ac:dyDescent="0.4">
      <c r="A4" s="48" t="s">
        <v>165</v>
      </c>
      <c r="B4" s="47"/>
      <c r="C4" s="47"/>
      <c r="D4" s="47"/>
      <c r="E4" s="47"/>
    </row>
    <row r="5" spans="1:5" x14ac:dyDescent="0.4">
      <c r="A5" s="48"/>
      <c r="B5" s="47"/>
      <c r="C5" s="47"/>
      <c r="D5" s="47"/>
      <c r="E5" s="46" t="s">
        <v>107</v>
      </c>
    </row>
    <row r="6" spans="1:5" ht="22.5" customHeight="1" x14ac:dyDescent="0.4">
      <c r="A6" s="4" t="s">
        <v>164</v>
      </c>
      <c r="B6" s="4" t="s">
        <v>3</v>
      </c>
      <c r="C6" s="69" t="s">
        <v>163</v>
      </c>
      <c r="D6" s="69"/>
      <c r="E6" s="4" t="s">
        <v>138</v>
      </c>
    </row>
    <row r="7" spans="1:5" ht="18" customHeight="1" x14ac:dyDescent="0.4">
      <c r="A7" s="75" t="s">
        <v>162</v>
      </c>
      <c r="B7" s="75" t="s">
        <v>161</v>
      </c>
      <c r="C7" s="77" t="s">
        <v>160</v>
      </c>
      <c r="D7" s="78"/>
      <c r="E7" s="8">
        <v>22325078785</v>
      </c>
    </row>
    <row r="8" spans="1:5" ht="18" customHeight="1" x14ac:dyDescent="0.4">
      <c r="A8" s="75"/>
      <c r="B8" s="75"/>
      <c r="C8" s="77" t="s">
        <v>159</v>
      </c>
      <c r="D8" s="78"/>
      <c r="E8" s="8">
        <v>372782000</v>
      </c>
    </row>
    <row r="9" spans="1:5" ht="18" customHeight="1" x14ac:dyDescent="0.4">
      <c r="A9" s="75"/>
      <c r="B9" s="75"/>
      <c r="C9" s="77" t="s">
        <v>158</v>
      </c>
      <c r="D9" s="78"/>
      <c r="E9" s="8">
        <v>10436000</v>
      </c>
    </row>
    <row r="10" spans="1:5" ht="18" customHeight="1" x14ac:dyDescent="0.4">
      <c r="A10" s="75"/>
      <c r="B10" s="75"/>
      <c r="C10" s="77" t="s">
        <v>157</v>
      </c>
      <c r="D10" s="78"/>
      <c r="E10" s="8">
        <v>238204000</v>
      </c>
    </row>
    <row r="11" spans="1:5" ht="18" customHeight="1" x14ac:dyDescent="0.4">
      <c r="A11" s="75"/>
      <c r="B11" s="75"/>
      <c r="C11" s="77" t="s">
        <v>156</v>
      </c>
      <c r="D11" s="78"/>
      <c r="E11" s="8">
        <v>340872000</v>
      </c>
    </row>
    <row r="12" spans="1:5" ht="18" customHeight="1" x14ac:dyDescent="0.4">
      <c r="A12" s="75"/>
      <c r="B12" s="75"/>
      <c r="C12" s="77" t="s">
        <v>155</v>
      </c>
      <c r="D12" s="78"/>
      <c r="E12" s="8">
        <v>355289000</v>
      </c>
    </row>
    <row r="13" spans="1:5" ht="18" customHeight="1" x14ac:dyDescent="0.4">
      <c r="A13" s="75"/>
      <c r="B13" s="75"/>
      <c r="C13" s="77" t="s">
        <v>154</v>
      </c>
      <c r="D13" s="78"/>
      <c r="E13" s="8">
        <v>3802725000</v>
      </c>
    </row>
    <row r="14" spans="1:5" ht="18" customHeight="1" x14ac:dyDescent="0.4">
      <c r="A14" s="75"/>
      <c r="B14" s="75"/>
      <c r="C14" s="77" t="s">
        <v>153</v>
      </c>
      <c r="D14" s="78"/>
      <c r="E14" s="8">
        <v>96537926</v>
      </c>
    </row>
    <row r="15" spans="1:5" ht="18" customHeight="1" x14ac:dyDescent="0.4">
      <c r="A15" s="75"/>
      <c r="B15" s="75"/>
      <c r="C15" s="77" t="s">
        <v>252</v>
      </c>
      <c r="D15" s="78"/>
      <c r="E15" s="8">
        <v>99049000</v>
      </c>
    </row>
    <row r="16" spans="1:5" ht="18" customHeight="1" x14ac:dyDescent="0.4">
      <c r="A16" s="75"/>
      <c r="B16" s="75"/>
      <c r="C16" s="77" t="s">
        <v>152</v>
      </c>
      <c r="D16" s="78"/>
      <c r="E16" s="8">
        <v>875260000</v>
      </c>
    </row>
    <row r="17" spans="1:5" ht="18" customHeight="1" x14ac:dyDescent="0.4">
      <c r="A17" s="75"/>
      <c r="B17" s="75"/>
      <c r="C17" s="77" t="s">
        <v>151</v>
      </c>
      <c r="D17" s="78"/>
      <c r="E17" s="8">
        <v>6500965000</v>
      </c>
    </row>
    <row r="18" spans="1:5" ht="18" customHeight="1" x14ac:dyDescent="0.4">
      <c r="A18" s="75"/>
      <c r="B18" s="75"/>
      <c r="C18" s="77" t="s">
        <v>150</v>
      </c>
      <c r="D18" s="78"/>
      <c r="E18" s="8">
        <v>16649000</v>
      </c>
    </row>
    <row r="19" spans="1:5" ht="18" customHeight="1" x14ac:dyDescent="0.4">
      <c r="A19" s="75"/>
      <c r="B19" s="75"/>
      <c r="C19" s="77" t="s">
        <v>149</v>
      </c>
      <c r="D19" s="78"/>
      <c r="E19" s="8">
        <v>326247050</v>
      </c>
    </row>
    <row r="20" spans="1:5" ht="18" customHeight="1" x14ac:dyDescent="0.4">
      <c r="A20" s="75"/>
      <c r="B20" s="75"/>
      <c r="C20" s="77" t="s">
        <v>148</v>
      </c>
      <c r="D20" s="78"/>
      <c r="E20" s="8">
        <v>286147271</v>
      </c>
    </row>
    <row r="21" spans="1:5" ht="18" customHeight="1" x14ac:dyDescent="0.4">
      <c r="A21" s="75"/>
      <c r="B21" s="75"/>
      <c r="C21" s="77" t="s">
        <v>253</v>
      </c>
      <c r="D21" s="78"/>
      <c r="E21" s="8">
        <v>216240779</v>
      </c>
    </row>
    <row r="22" spans="1:5" ht="18" customHeight="1" x14ac:dyDescent="0.4">
      <c r="A22" s="75"/>
      <c r="B22" s="75"/>
      <c r="C22" s="77" t="s">
        <v>134</v>
      </c>
      <c r="D22" s="78"/>
      <c r="E22" s="8">
        <f>E23-SUM(E7:E21)</f>
        <v>251054278</v>
      </c>
    </row>
    <row r="23" spans="1:5" ht="18" customHeight="1" x14ac:dyDescent="0.4">
      <c r="A23" s="75"/>
      <c r="B23" s="75"/>
      <c r="C23" s="75" t="s">
        <v>78</v>
      </c>
      <c r="D23" s="76"/>
      <c r="E23" s="8">
        <v>36113537089</v>
      </c>
    </row>
    <row r="24" spans="1:5" ht="18" customHeight="1" x14ac:dyDescent="0.4">
      <c r="A24" s="75"/>
      <c r="B24" s="75" t="s">
        <v>146</v>
      </c>
      <c r="C24" s="79" t="s">
        <v>147</v>
      </c>
      <c r="D24" s="5" t="s">
        <v>144</v>
      </c>
      <c r="E24" s="8">
        <v>597138250</v>
      </c>
    </row>
    <row r="25" spans="1:5" ht="18" customHeight="1" x14ac:dyDescent="0.4">
      <c r="A25" s="75"/>
      <c r="B25" s="75"/>
      <c r="C25" s="75"/>
      <c r="D25" s="5" t="s">
        <v>143</v>
      </c>
      <c r="E25" s="8">
        <v>94225000</v>
      </c>
    </row>
    <row r="26" spans="1:5" ht="18" customHeight="1" x14ac:dyDescent="0.4">
      <c r="A26" s="75"/>
      <c r="B26" s="75"/>
      <c r="C26" s="75"/>
      <c r="D26" s="11" t="s">
        <v>133</v>
      </c>
      <c r="E26" s="8">
        <f>SUM(E24:E25)</f>
        <v>691363250</v>
      </c>
    </row>
    <row r="27" spans="1:5" ht="18" customHeight="1" x14ac:dyDescent="0.4">
      <c r="A27" s="75"/>
      <c r="B27" s="75"/>
      <c r="C27" s="79" t="s">
        <v>145</v>
      </c>
      <c r="D27" s="5" t="s">
        <v>144</v>
      </c>
      <c r="E27" s="8">
        <f>13882690852-E24</f>
        <v>13285552602</v>
      </c>
    </row>
    <row r="28" spans="1:5" ht="18" customHeight="1" x14ac:dyDescent="0.4">
      <c r="A28" s="75"/>
      <c r="B28" s="75"/>
      <c r="C28" s="75"/>
      <c r="D28" s="5" t="s">
        <v>143</v>
      </c>
      <c r="E28" s="8">
        <f>4691019791-E25</f>
        <v>4596794791</v>
      </c>
    </row>
    <row r="29" spans="1:5" ht="18" customHeight="1" x14ac:dyDescent="0.4">
      <c r="A29" s="75"/>
      <c r="B29" s="75"/>
      <c r="C29" s="75"/>
      <c r="D29" s="11" t="s">
        <v>133</v>
      </c>
      <c r="E29" s="8">
        <f>SUM(E27:E28)</f>
        <v>17882347393</v>
      </c>
    </row>
    <row r="30" spans="1:5" ht="18" customHeight="1" x14ac:dyDescent="0.4">
      <c r="A30" s="76"/>
      <c r="B30" s="76"/>
      <c r="C30" s="75" t="s">
        <v>78</v>
      </c>
      <c r="D30" s="76"/>
      <c r="E30" s="8">
        <f>SUM(E26,E29)</f>
        <v>18573710643</v>
      </c>
    </row>
    <row r="31" spans="1:5" ht="18" customHeight="1" x14ac:dyDescent="0.4">
      <c r="A31" s="76"/>
      <c r="B31" s="75" t="s">
        <v>23</v>
      </c>
      <c r="C31" s="76"/>
      <c r="D31" s="76"/>
      <c r="E31" s="8">
        <f>SUM(E23,E30)</f>
        <v>54687247732</v>
      </c>
    </row>
  </sheetData>
  <mergeCells count="25">
    <mergeCell ref="C6:D6"/>
    <mergeCell ref="A7:A31"/>
    <mergeCell ref="B7:B23"/>
    <mergeCell ref="C7:D7"/>
    <mergeCell ref="C8:D8"/>
    <mergeCell ref="C9:D9"/>
    <mergeCell ref="C10:D10"/>
    <mergeCell ref="C11:D11"/>
    <mergeCell ref="C12:D12"/>
    <mergeCell ref="B24:B30"/>
    <mergeCell ref="C13:D13"/>
    <mergeCell ref="C14:D14"/>
    <mergeCell ref="C15:D15"/>
    <mergeCell ref="C16:D16"/>
    <mergeCell ref="B31:D31"/>
    <mergeCell ref="C20:D20"/>
    <mergeCell ref="C30:D30"/>
    <mergeCell ref="C17:D17"/>
    <mergeCell ref="C18:D18"/>
    <mergeCell ref="C19:D19"/>
    <mergeCell ref="C21:D21"/>
    <mergeCell ref="C22:D22"/>
    <mergeCell ref="C23:D23"/>
    <mergeCell ref="C24:C26"/>
    <mergeCell ref="C27:C29"/>
  </mergeCells>
  <phoneticPr fontId="5"/>
  <printOptions horizontalCentered="1"/>
  <pageMargins left="0.98425196850393704" right="0.98425196850393704" top="0.98425196850393704" bottom="0.98425196850393704" header="0.51181102362204722" footer="0.51181102362204722"/>
  <pageSetup paperSize="9" scale="67" orientation="landscape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36AD-1E48-4D40-8434-66F5D767314B}">
  <sheetPr>
    <pageSetUpPr fitToPage="1"/>
  </sheetPr>
  <dimension ref="A1:K14"/>
  <sheetViews>
    <sheetView zoomScale="115" zoomScaleNormal="115" workbookViewId="0">
      <selection sqref="A1:F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7" width="8.875" style="1"/>
    <col min="8" max="8" width="4.75" style="1" customWidth="1"/>
    <col min="9" max="9" width="13.875" style="1" bestFit="1" customWidth="1"/>
    <col min="10" max="10" width="18.875" style="1" customWidth="1"/>
    <col min="11" max="16384" width="8.875" style="1"/>
  </cols>
  <sheetData>
    <row r="1" spans="1:11" ht="20.25" customHeight="1" x14ac:dyDescent="0.15">
      <c r="A1" s="65" t="s">
        <v>173</v>
      </c>
      <c r="B1" s="80"/>
      <c r="C1" s="80"/>
      <c r="D1" s="80"/>
      <c r="E1" s="80"/>
      <c r="F1" s="80"/>
    </row>
    <row r="2" spans="1:11" ht="20.25" customHeight="1" x14ac:dyDescent="0.15">
      <c r="A2" s="48" t="s">
        <v>178</v>
      </c>
      <c r="B2" s="48"/>
      <c r="C2" s="48"/>
      <c r="D2" s="48"/>
      <c r="E2" s="48"/>
      <c r="F2" s="46" t="s">
        <v>179</v>
      </c>
    </row>
    <row r="3" spans="1:11" ht="20.25" customHeight="1" x14ac:dyDescent="0.15">
      <c r="A3" s="48" t="s">
        <v>141</v>
      </c>
      <c r="B3" s="48"/>
      <c r="C3" s="48"/>
      <c r="D3" s="48"/>
      <c r="E3" s="48"/>
      <c r="F3" s="46" t="s">
        <v>47</v>
      </c>
    </row>
    <row r="4" spans="1:11" ht="20.25" customHeight="1" x14ac:dyDescent="0.15">
      <c r="A4" s="81" t="s">
        <v>3</v>
      </c>
      <c r="B4" s="83" t="s">
        <v>138</v>
      </c>
      <c r="C4" s="83" t="s">
        <v>172</v>
      </c>
      <c r="D4" s="83"/>
      <c r="E4" s="83"/>
      <c r="F4" s="83"/>
    </row>
    <row r="5" spans="1:11" ht="20.25" customHeight="1" x14ac:dyDescent="0.15">
      <c r="A5" s="81"/>
      <c r="B5" s="83"/>
      <c r="C5" s="83" t="s">
        <v>171</v>
      </c>
      <c r="D5" s="83" t="s">
        <v>170</v>
      </c>
      <c r="E5" s="83" t="s">
        <v>161</v>
      </c>
      <c r="F5" s="83" t="s">
        <v>65</v>
      </c>
    </row>
    <row r="6" spans="1:11" ht="20.25" customHeight="1" thickBot="1" x14ac:dyDescent="0.2">
      <c r="A6" s="82"/>
      <c r="B6" s="84"/>
      <c r="C6" s="84"/>
      <c r="D6" s="84"/>
      <c r="E6" s="84"/>
      <c r="F6" s="84"/>
      <c r="I6" s="61"/>
      <c r="J6" s="60"/>
      <c r="K6" s="61"/>
    </row>
    <row r="7" spans="1:11" ht="20.25" customHeight="1" thickTop="1" x14ac:dyDescent="0.15">
      <c r="A7" s="64" t="s">
        <v>169</v>
      </c>
      <c r="B7" s="62">
        <v>54527193197</v>
      </c>
      <c r="C7" s="62">
        <v>17882347393</v>
      </c>
      <c r="D7" s="62">
        <v>159800000</v>
      </c>
      <c r="E7" s="62">
        <v>30869319116</v>
      </c>
      <c r="F7" s="62">
        <v>5615726688</v>
      </c>
      <c r="I7" s="61"/>
      <c r="J7" s="60"/>
      <c r="K7" s="61"/>
    </row>
    <row r="8" spans="1:11" ht="20.25" customHeight="1" x14ac:dyDescent="0.15">
      <c r="A8" s="64" t="s">
        <v>168</v>
      </c>
      <c r="B8" s="62">
        <v>3639364784</v>
      </c>
      <c r="C8" s="62">
        <v>691363250</v>
      </c>
      <c r="D8" s="62">
        <v>2301500000</v>
      </c>
      <c r="E8" s="62">
        <v>493547854</v>
      </c>
      <c r="F8" s="62">
        <v>152953680</v>
      </c>
      <c r="I8" s="61"/>
      <c r="J8" s="60"/>
      <c r="K8" s="61"/>
    </row>
    <row r="9" spans="1:11" ht="20.25" customHeight="1" x14ac:dyDescent="0.15">
      <c r="A9" s="64" t="s">
        <v>167</v>
      </c>
      <c r="B9" s="62">
        <v>2309392369</v>
      </c>
      <c r="C9" s="62">
        <v>0</v>
      </c>
      <c r="D9" s="62">
        <v>0</v>
      </c>
      <c r="E9" s="62">
        <v>1973971132</v>
      </c>
      <c r="F9" s="62">
        <v>335421237</v>
      </c>
      <c r="I9" s="61"/>
      <c r="J9" s="60"/>
      <c r="K9" s="61"/>
    </row>
    <row r="10" spans="1:11" ht="20.25" customHeight="1" x14ac:dyDescent="0.15">
      <c r="A10" s="64" t="s">
        <v>65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I10" s="61"/>
      <c r="J10" s="60"/>
      <c r="K10" s="61"/>
    </row>
    <row r="11" spans="1:11" ht="20.25" customHeight="1" x14ac:dyDescent="0.15">
      <c r="A11" s="63" t="s">
        <v>23</v>
      </c>
      <c r="B11" s="62">
        <v>60475950350</v>
      </c>
      <c r="C11" s="62">
        <v>18573710643</v>
      </c>
      <c r="D11" s="62">
        <v>2461300000</v>
      </c>
      <c r="E11" s="62">
        <v>33336838102</v>
      </c>
      <c r="F11" s="62">
        <v>6104101605</v>
      </c>
      <c r="I11" s="61"/>
      <c r="J11" s="60"/>
      <c r="K11" s="61"/>
    </row>
    <row r="12" spans="1:11" ht="20.25" customHeight="1" x14ac:dyDescent="0.15">
      <c r="I12" s="61"/>
      <c r="J12" s="60"/>
      <c r="K12" s="61"/>
    </row>
    <row r="13" spans="1:11" ht="20.25" customHeight="1" x14ac:dyDescent="0.15">
      <c r="I13" s="61"/>
      <c r="K13" s="61"/>
    </row>
    <row r="14" spans="1:11" ht="20.25" customHeight="1" x14ac:dyDescent="0.15">
      <c r="J14" s="60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18BA-4C09-4C61-AE42-5C955F5A6D4C}">
  <dimension ref="A1:B7"/>
  <sheetViews>
    <sheetView tabSelected="1" workbookViewId="0"/>
  </sheetViews>
  <sheetFormatPr defaultColWidth="8.875" defaultRowHeight="11.25" x14ac:dyDescent="0.15"/>
  <cols>
    <col min="1" max="1" width="60.875" style="6" customWidth="1"/>
    <col min="2" max="2" width="40.875" style="6" customWidth="1"/>
    <col min="3" max="16384" width="8.875" style="6"/>
  </cols>
  <sheetData>
    <row r="1" spans="1:2" ht="21" x14ac:dyDescent="0.2">
      <c r="A1" s="19" t="s">
        <v>176</v>
      </c>
    </row>
    <row r="2" spans="1:2" ht="13.5" x14ac:dyDescent="0.15">
      <c r="A2" s="1" t="s">
        <v>178</v>
      </c>
    </row>
    <row r="3" spans="1:2" ht="13.5" x14ac:dyDescent="0.15">
      <c r="A3" s="1" t="s">
        <v>179</v>
      </c>
    </row>
    <row r="4" spans="1:2" ht="13.5" x14ac:dyDescent="0.15">
      <c r="A4" s="1" t="s">
        <v>127</v>
      </c>
      <c r="B4" s="3" t="s">
        <v>175</v>
      </c>
    </row>
    <row r="5" spans="1:2" ht="22.5" customHeight="1" x14ac:dyDescent="0.15">
      <c r="A5" s="13" t="s">
        <v>69</v>
      </c>
      <c r="B5" s="13" t="s">
        <v>90</v>
      </c>
    </row>
    <row r="6" spans="1:2" ht="18" customHeight="1" x14ac:dyDescent="0.15">
      <c r="A6" s="57" t="s">
        <v>174</v>
      </c>
      <c r="B6" s="9">
        <v>3011917660</v>
      </c>
    </row>
    <row r="7" spans="1:2" ht="18" customHeight="1" x14ac:dyDescent="0.15">
      <c r="A7" s="11" t="s">
        <v>23</v>
      </c>
      <c r="B7" s="9">
        <f>SUM(B6:B6)</f>
        <v>3011917660</v>
      </c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0E9D-5001-4978-8BD3-C20A737507E3}">
  <sheetPr>
    <pageSetUpPr fitToPage="1"/>
  </sheetPr>
  <dimension ref="A1:K23"/>
  <sheetViews>
    <sheetView workbookViewId="0">
      <selection sqref="A1:K1"/>
    </sheetView>
  </sheetViews>
  <sheetFormatPr defaultColWidth="8.875" defaultRowHeight="11.25" x14ac:dyDescent="0.15"/>
  <cols>
    <col min="1" max="1" width="30.875" style="6" customWidth="1"/>
    <col min="2" max="11" width="15.875" style="6" customWidth="1"/>
    <col min="12" max="16384" width="8.875" style="6"/>
  </cols>
  <sheetData>
    <row r="1" spans="1:11" ht="21" x14ac:dyDescent="0.1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3.5" x14ac:dyDescent="0.15">
      <c r="A2" s="1" t="s">
        <v>177</v>
      </c>
      <c r="B2" s="1"/>
      <c r="C2" s="1"/>
      <c r="D2" s="1"/>
      <c r="E2" s="1"/>
      <c r="F2" s="1"/>
      <c r="G2" s="1"/>
      <c r="H2" s="1"/>
      <c r="I2" s="1"/>
      <c r="J2" s="1"/>
      <c r="K2" s="3" t="s">
        <v>179</v>
      </c>
    </row>
    <row r="3" spans="1:11" ht="13.5" x14ac:dyDescent="0.1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3" t="s">
        <v>2</v>
      </c>
    </row>
    <row r="5" spans="1:11" ht="22.5" x14ac:dyDescent="0.15">
      <c r="A5" s="40" t="s">
        <v>3</v>
      </c>
      <c r="B5" s="44" t="s">
        <v>31</v>
      </c>
      <c r="C5" s="40" t="s">
        <v>30</v>
      </c>
      <c r="D5" s="40" t="s">
        <v>29</v>
      </c>
      <c r="E5" s="40" t="s">
        <v>28</v>
      </c>
      <c r="F5" s="40" t="s">
        <v>27</v>
      </c>
      <c r="G5" s="40" t="s">
        <v>26</v>
      </c>
      <c r="H5" s="40" t="s">
        <v>25</v>
      </c>
      <c r="I5" s="40" t="s">
        <v>181</v>
      </c>
      <c r="J5" s="40" t="s">
        <v>65</v>
      </c>
      <c r="K5" s="40" t="s">
        <v>23</v>
      </c>
    </row>
    <row r="6" spans="1:11" x14ac:dyDescent="0.15">
      <c r="A6" s="58" t="s">
        <v>11</v>
      </c>
      <c r="B6" s="7">
        <v>6088965450</v>
      </c>
      <c r="C6" s="7">
        <v>47740969664</v>
      </c>
      <c r="D6" s="7">
        <v>7258428587</v>
      </c>
      <c r="E6" s="7">
        <v>1749422494</v>
      </c>
      <c r="F6" s="7">
        <v>5523855373</v>
      </c>
      <c r="G6" s="7">
        <v>4847272736</v>
      </c>
      <c r="H6" s="7">
        <v>9443139130</v>
      </c>
      <c r="I6" s="7">
        <v>104401643</v>
      </c>
      <c r="J6" s="7">
        <v>36577190</v>
      </c>
      <c r="K6" s="7">
        <v>82793032267</v>
      </c>
    </row>
    <row r="7" spans="1:11" x14ac:dyDescent="0.15">
      <c r="A7" s="58" t="s">
        <v>12</v>
      </c>
      <c r="B7" s="7">
        <v>4853412212</v>
      </c>
      <c r="C7" s="7">
        <v>32501458413</v>
      </c>
      <c r="D7" s="7">
        <v>4433804195</v>
      </c>
      <c r="E7" s="7">
        <v>998327842</v>
      </c>
      <c r="F7" s="7">
        <v>4713929369</v>
      </c>
      <c r="G7" s="7">
        <v>1090772603</v>
      </c>
      <c r="H7" s="7">
        <v>7003168134</v>
      </c>
      <c r="I7" s="7" t="s">
        <v>24</v>
      </c>
      <c r="J7" s="7">
        <v>3296536</v>
      </c>
      <c r="K7" s="7">
        <v>55598169304</v>
      </c>
    </row>
    <row r="8" spans="1:11" x14ac:dyDescent="0.15">
      <c r="A8" s="58" t="s">
        <v>13</v>
      </c>
      <c r="B8" s="7" t="s">
        <v>24</v>
      </c>
      <c r="C8" s="7" t="s">
        <v>24</v>
      </c>
      <c r="D8" s="7" t="s">
        <v>24</v>
      </c>
      <c r="E8" s="7" t="s">
        <v>24</v>
      </c>
      <c r="F8" s="7" t="s">
        <v>24</v>
      </c>
      <c r="G8" s="7" t="s">
        <v>24</v>
      </c>
      <c r="H8" s="7" t="s">
        <v>24</v>
      </c>
      <c r="I8" s="7" t="s">
        <v>24</v>
      </c>
      <c r="J8" s="7" t="s">
        <v>24</v>
      </c>
      <c r="K8" s="7" t="s">
        <v>24</v>
      </c>
    </row>
    <row r="9" spans="1:11" x14ac:dyDescent="0.15">
      <c r="A9" s="58" t="s">
        <v>14</v>
      </c>
      <c r="B9" s="7">
        <v>1169212252</v>
      </c>
      <c r="C9" s="7">
        <v>14148290635</v>
      </c>
      <c r="D9" s="7">
        <v>2788537068</v>
      </c>
      <c r="E9" s="7">
        <v>696593892</v>
      </c>
      <c r="F9" s="7">
        <v>695276794</v>
      </c>
      <c r="G9" s="7">
        <v>2509383767</v>
      </c>
      <c r="H9" s="7">
        <v>2329648690</v>
      </c>
      <c r="I9" s="7">
        <v>104401643</v>
      </c>
      <c r="J9" s="7">
        <v>13760854</v>
      </c>
      <c r="K9" s="7">
        <v>24455105595</v>
      </c>
    </row>
    <row r="10" spans="1:11" x14ac:dyDescent="0.15">
      <c r="A10" s="58" t="s">
        <v>15</v>
      </c>
      <c r="B10" s="7">
        <v>39237786</v>
      </c>
      <c r="C10" s="7">
        <v>1066052616</v>
      </c>
      <c r="D10" s="7">
        <v>11557324</v>
      </c>
      <c r="E10" s="7">
        <v>54500760</v>
      </c>
      <c r="F10" s="7">
        <v>114649210</v>
      </c>
      <c r="G10" s="7">
        <v>1247116366</v>
      </c>
      <c r="H10" s="7">
        <v>28625306</v>
      </c>
      <c r="I10" s="7" t="s">
        <v>24</v>
      </c>
      <c r="J10" s="7">
        <v>559800</v>
      </c>
      <c r="K10" s="7">
        <v>2562299168</v>
      </c>
    </row>
    <row r="11" spans="1:11" x14ac:dyDescent="0.15">
      <c r="A11" s="58" t="s">
        <v>16</v>
      </c>
      <c r="B11" s="7" t="s">
        <v>24</v>
      </c>
      <c r="C11" s="7" t="s">
        <v>24</v>
      </c>
      <c r="D11" s="7" t="s">
        <v>24</v>
      </c>
      <c r="E11" s="7" t="s">
        <v>24</v>
      </c>
      <c r="F11" s="7" t="s">
        <v>24</v>
      </c>
      <c r="G11" s="7" t="s">
        <v>24</v>
      </c>
      <c r="H11" s="7" t="s">
        <v>24</v>
      </c>
      <c r="I11" s="7" t="s">
        <v>24</v>
      </c>
      <c r="J11" s="7" t="s">
        <v>24</v>
      </c>
      <c r="K11" s="7" t="s">
        <v>24</v>
      </c>
    </row>
    <row r="12" spans="1:11" x14ac:dyDescent="0.15">
      <c r="A12" s="58" t="s">
        <v>17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  <c r="H12" s="7" t="s">
        <v>24</v>
      </c>
      <c r="I12" s="7" t="s">
        <v>24</v>
      </c>
      <c r="J12" s="7" t="s">
        <v>24</v>
      </c>
      <c r="K12" s="7" t="s">
        <v>24</v>
      </c>
    </row>
    <row r="13" spans="1:11" x14ac:dyDescent="0.15">
      <c r="A13" s="58" t="s">
        <v>18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  <c r="I13" s="7" t="s">
        <v>24</v>
      </c>
      <c r="J13" s="7" t="s">
        <v>24</v>
      </c>
      <c r="K13" s="7" t="s">
        <v>24</v>
      </c>
    </row>
    <row r="14" spans="1:11" x14ac:dyDescent="0.15">
      <c r="A14" s="58" t="s">
        <v>19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7" t="s">
        <v>24</v>
      </c>
      <c r="I14" s="7" t="s">
        <v>24</v>
      </c>
      <c r="J14" s="7" t="s">
        <v>24</v>
      </c>
      <c r="K14" s="7" t="s">
        <v>24</v>
      </c>
    </row>
    <row r="15" spans="1:11" x14ac:dyDescent="0.15">
      <c r="A15" s="58" t="s">
        <v>20</v>
      </c>
      <c r="B15" s="7">
        <v>27103200</v>
      </c>
      <c r="C15" s="7">
        <v>25168000</v>
      </c>
      <c r="D15" s="7">
        <v>24530000</v>
      </c>
      <c r="E15" s="7" t="s">
        <v>24</v>
      </c>
      <c r="F15" s="7" t="s">
        <v>24</v>
      </c>
      <c r="G15" s="7" t="s">
        <v>24</v>
      </c>
      <c r="H15" s="7">
        <v>81697000</v>
      </c>
      <c r="I15" s="7" t="s">
        <v>24</v>
      </c>
      <c r="J15" s="7">
        <v>18960000</v>
      </c>
      <c r="K15" s="7">
        <v>177458200</v>
      </c>
    </row>
    <row r="16" spans="1:11" x14ac:dyDescent="0.15">
      <c r="A16" s="58" t="s">
        <v>21</v>
      </c>
      <c r="B16" s="7">
        <v>114562200499</v>
      </c>
      <c r="C16" s="7">
        <v>745305016</v>
      </c>
      <c r="D16" s="7" t="s">
        <v>24</v>
      </c>
      <c r="E16" s="7">
        <v>14932961</v>
      </c>
      <c r="F16" s="7">
        <v>2386282947</v>
      </c>
      <c r="G16" s="7" t="s">
        <v>24</v>
      </c>
      <c r="H16" s="7">
        <v>734086650</v>
      </c>
      <c r="I16" s="7" t="s">
        <v>24</v>
      </c>
      <c r="J16" s="7">
        <v>67832101</v>
      </c>
      <c r="K16" s="7">
        <v>118510640174</v>
      </c>
    </row>
    <row r="17" spans="1:11" x14ac:dyDescent="0.15">
      <c r="A17" s="58" t="s">
        <v>12</v>
      </c>
      <c r="B17" s="7">
        <v>52709076974</v>
      </c>
      <c r="C17" s="7">
        <v>734096084</v>
      </c>
      <c r="D17" s="7" t="s">
        <v>24</v>
      </c>
      <c r="E17" s="7">
        <v>14932961</v>
      </c>
      <c r="F17" s="7">
        <v>292177862</v>
      </c>
      <c r="G17" s="7" t="s">
        <v>24</v>
      </c>
      <c r="H17" s="7">
        <v>591834362</v>
      </c>
      <c r="I17" s="7" t="s">
        <v>24</v>
      </c>
      <c r="J17" s="7">
        <v>52497991</v>
      </c>
      <c r="K17" s="7">
        <v>54394616234</v>
      </c>
    </row>
    <row r="18" spans="1:11" x14ac:dyDescent="0.15">
      <c r="A18" s="58" t="s">
        <v>14</v>
      </c>
      <c r="B18" s="7">
        <v>136401566</v>
      </c>
      <c r="C18" s="7">
        <v>5700071</v>
      </c>
      <c r="D18" s="7" t="s">
        <v>24</v>
      </c>
      <c r="E18" s="7" t="s">
        <v>24</v>
      </c>
      <c r="F18" s="7" t="s">
        <v>24</v>
      </c>
      <c r="G18" s="7" t="s">
        <v>24</v>
      </c>
      <c r="H18" s="7">
        <v>1</v>
      </c>
      <c r="I18" s="7" t="s">
        <v>24</v>
      </c>
      <c r="J18" s="7" t="s">
        <v>24</v>
      </c>
      <c r="K18" s="7">
        <v>142101638</v>
      </c>
    </row>
    <row r="19" spans="1:11" x14ac:dyDescent="0.15">
      <c r="A19" s="58" t="s">
        <v>15</v>
      </c>
      <c r="B19" s="7">
        <v>61485554260</v>
      </c>
      <c r="C19" s="7">
        <v>5508861</v>
      </c>
      <c r="D19" s="7" t="s">
        <v>24</v>
      </c>
      <c r="E19" s="7" t="s">
        <v>24</v>
      </c>
      <c r="F19" s="7">
        <v>2047832085</v>
      </c>
      <c r="G19" s="7" t="s">
        <v>24</v>
      </c>
      <c r="H19" s="7">
        <v>142252287</v>
      </c>
      <c r="I19" s="7" t="s">
        <v>24</v>
      </c>
      <c r="J19" s="7">
        <v>15334110</v>
      </c>
      <c r="K19" s="7">
        <v>63696481603</v>
      </c>
    </row>
    <row r="20" spans="1:11" x14ac:dyDescent="0.15">
      <c r="A20" s="58" t="s">
        <v>19</v>
      </c>
      <c r="B20" s="7" t="s">
        <v>24</v>
      </c>
      <c r="C20" s="7" t="s">
        <v>24</v>
      </c>
      <c r="D20" s="7" t="s">
        <v>24</v>
      </c>
      <c r="E20" s="7" t="s">
        <v>24</v>
      </c>
      <c r="F20" s="7" t="s">
        <v>24</v>
      </c>
      <c r="G20" s="7" t="s">
        <v>24</v>
      </c>
      <c r="H20" s="7" t="s">
        <v>24</v>
      </c>
      <c r="I20" s="7" t="s">
        <v>24</v>
      </c>
      <c r="J20" s="7" t="s">
        <v>24</v>
      </c>
      <c r="K20" s="7" t="s">
        <v>24</v>
      </c>
    </row>
    <row r="21" spans="1:11" x14ac:dyDescent="0.15">
      <c r="A21" s="58" t="s">
        <v>20</v>
      </c>
      <c r="B21" s="7">
        <v>231167699</v>
      </c>
      <c r="C21" s="7" t="s">
        <v>24</v>
      </c>
      <c r="D21" s="7" t="s">
        <v>24</v>
      </c>
      <c r="E21" s="7" t="s">
        <v>24</v>
      </c>
      <c r="F21" s="7">
        <v>46273000</v>
      </c>
      <c r="G21" s="7" t="s">
        <v>24</v>
      </c>
      <c r="H21" s="7" t="s">
        <v>24</v>
      </c>
      <c r="I21" s="7" t="s">
        <v>24</v>
      </c>
      <c r="J21" s="7" t="s">
        <v>24</v>
      </c>
      <c r="K21" s="7">
        <v>277440699</v>
      </c>
    </row>
    <row r="22" spans="1:11" x14ac:dyDescent="0.15">
      <c r="A22" s="58" t="s">
        <v>22</v>
      </c>
      <c r="B22" s="7">
        <v>3062403</v>
      </c>
      <c r="C22" s="7">
        <v>1663747338</v>
      </c>
      <c r="D22" s="7">
        <v>6723321</v>
      </c>
      <c r="E22" s="7">
        <v>3119171</v>
      </c>
      <c r="F22" s="7">
        <v>2</v>
      </c>
      <c r="G22" s="7">
        <v>214107947</v>
      </c>
      <c r="H22" s="7">
        <v>62627947</v>
      </c>
      <c r="I22" s="7">
        <v>2026467</v>
      </c>
      <c r="J22" s="7">
        <v>142098947</v>
      </c>
      <c r="K22" s="7">
        <v>2097513543</v>
      </c>
    </row>
    <row r="23" spans="1:11" x14ac:dyDescent="0.15">
      <c r="A23" s="58" t="s">
        <v>23</v>
      </c>
      <c r="B23" s="7">
        <v>120654228352</v>
      </c>
      <c r="C23" s="7">
        <v>50150022018</v>
      </c>
      <c r="D23" s="7">
        <v>7265151908</v>
      </c>
      <c r="E23" s="7">
        <v>1767474626</v>
      </c>
      <c r="F23" s="7">
        <v>7910138322</v>
      </c>
      <c r="G23" s="7">
        <v>5061380683</v>
      </c>
      <c r="H23" s="7">
        <v>10239853727</v>
      </c>
      <c r="I23" s="7">
        <v>106428110</v>
      </c>
      <c r="J23" s="7">
        <v>246508238</v>
      </c>
      <c r="K23" s="7">
        <v>203401185984</v>
      </c>
    </row>
  </sheetData>
  <mergeCells count="1">
    <mergeCell ref="A1:K1"/>
  </mergeCells>
  <phoneticPr fontId="5"/>
  <printOptions horizontalCentered="1"/>
  <pageMargins left="0.39370078740157483" right="0.39370078740157483" top="0.98425196850393704" bottom="0.39370078740157483" header="0.19685039370078741" footer="0.19685039370078741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2EB4-2553-4D72-96F8-6C4608C4C59D}">
  <sheetPr>
    <pageSetUpPr fitToPage="1"/>
  </sheetPr>
  <dimension ref="A1:K31"/>
  <sheetViews>
    <sheetView zoomScale="85" zoomScaleNormal="85" workbookViewId="0">
      <selection activeCell="A37" sqref="A37"/>
    </sheetView>
  </sheetViews>
  <sheetFormatPr defaultColWidth="8.875" defaultRowHeight="11.25" x14ac:dyDescent="0.15"/>
  <cols>
    <col min="1" max="1" width="30.125" style="6" customWidth="1"/>
    <col min="2" max="9" width="15.375" style="6" customWidth="1"/>
    <col min="10" max="10" width="18.625" style="6" customWidth="1"/>
    <col min="11" max="11" width="18.75" style="6" customWidth="1"/>
    <col min="12" max="16384" width="8.875" style="6"/>
  </cols>
  <sheetData>
    <row r="1" spans="1:11" ht="21" x14ac:dyDescent="0.2">
      <c r="A1" s="19" t="s">
        <v>62</v>
      </c>
    </row>
    <row r="2" spans="1:11" ht="13.5" x14ac:dyDescent="0.15">
      <c r="A2" s="1" t="s">
        <v>178</v>
      </c>
    </row>
    <row r="3" spans="1:11" ht="13.5" x14ac:dyDescent="0.15">
      <c r="A3" s="1" t="s">
        <v>179</v>
      </c>
    </row>
    <row r="4" spans="1:11" ht="13.5" x14ac:dyDescent="0.15">
      <c r="A4" s="1" t="s">
        <v>61</v>
      </c>
    </row>
    <row r="5" spans="1:11" ht="13.5" x14ac:dyDescent="0.15">
      <c r="A5" s="14" t="s">
        <v>60</v>
      </c>
      <c r="H5" s="3" t="s">
        <v>47</v>
      </c>
    </row>
    <row r="6" spans="1:11" ht="37.5" customHeight="1" x14ac:dyDescent="0.15">
      <c r="A6" s="13" t="s">
        <v>59</v>
      </c>
      <c r="B6" s="12" t="s">
        <v>58</v>
      </c>
      <c r="C6" s="12" t="s">
        <v>57</v>
      </c>
      <c r="D6" s="12" t="s">
        <v>56</v>
      </c>
      <c r="E6" s="12" t="s">
        <v>55</v>
      </c>
      <c r="F6" s="12" t="s">
        <v>54</v>
      </c>
      <c r="G6" s="12" t="s">
        <v>53</v>
      </c>
      <c r="H6" s="12" t="s">
        <v>49</v>
      </c>
    </row>
    <row r="7" spans="1:11" ht="18" customHeight="1" x14ac:dyDescent="0.15">
      <c r="A7" s="5"/>
      <c r="B7" s="18"/>
      <c r="C7" s="18"/>
      <c r="D7" s="18"/>
      <c r="E7" s="18"/>
      <c r="F7" s="18"/>
      <c r="G7" s="18"/>
      <c r="H7" s="18"/>
    </row>
    <row r="8" spans="1:11" ht="18" customHeight="1" x14ac:dyDescent="0.15">
      <c r="A8" s="11" t="s">
        <v>23</v>
      </c>
      <c r="B8" s="18">
        <f t="shared" ref="B8:H8" si="0">SUM(B7:B7)</f>
        <v>0</v>
      </c>
      <c r="C8" s="18">
        <f t="shared" si="0"/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10" spans="1:11" ht="13.5" x14ac:dyDescent="0.15">
      <c r="A10" s="14" t="s">
        <v>52</v>
      </c>
      <c r="J10" s="3" t="s">
        <v>47</v>
      </c>
    </row>
    <row r="11" spans="1:11" ht="37.5" customHeight="1" x14ac:dyDescent="0.15">
      <c r="A11" s="13" t="s">
        <v>46</v>
      </c>
      <c r="B11" s="12" t="s">
        <v>51</v>
      </c>
      <c r="C11" s="12" t="s">
        <v>44</v>
      </c>
      <c r="D11" s="12" t="s">
        <v>43</v>
      </c>
      <c r="E11" s="12" t="s">
        <v>42</v>
      </c>
      <c r="F11" s="12" t="s">
        <v>41</v>
      </c>
      <c r="G11" s="12" t="s">
        <v>40</v>
      </c>
      <c r="H11" s="12" t="s">
        <v>39</v>
      </c>
      <c r="I11" s="12" t="s">
        <v>50</v>
      </c>
      <c r="J11" s="12" t="s">
        <v>36</v>
      </c>
    </row>
    <row r="12" spans="1:11" ht="18" customHeight="1" x14ac:dyDescent="0.15">
      <c r="A12" s="5" t="s">
        <v>182</v>
      </c>
      <c r="B12" s="9">
        <v>5000000</v>
      </c>
      <c r="C12" s="9">
        <v>2103443809</v>
      </c>
      <c r="D12" s="9">
        <v>1951870009</v>
      </c>
      <c r="E12" s="18">
        <v>151573800</v>
      </c>
      <c r="F12" s="9">
        <v>151573800</v>
      </c>
      <c r="G12" s="10">
        <v>3.2987231302507428E-2</v>
      </c>
      <c r="H12" s="9">
        <v>5000000</v>
      </c>
      <c r="I12" s="9">
        <v>0</v>
      </c>
      <c r="J12" s="9">
        <v>5000000</v>
      </c>
    </row>
    <row r="13" spans="1:11" ht="18" customHeight="1" x14ac:dyDescent="0.15">
      <c r="A13" s="5" t="s">
        <v>183</v>
      </c>
      <c r="B13" s="9">
        <v>50000000</v>
      </c>
      <c r="C13" s="9">
        <v>88378429</v>
      </c>
      <c r="D13" s="9">
        <v>13055167</v>
      </c>
      <c r="E13" s="18">
        <v>75323262</v>
      </c>
      <c r="F13" s="9">
        <v>75323262</v>
      </c>
      <c r="G13" s="10">
        <v>0.6638055585006396</v>
      </c>
      <c r="H13" s="9">
        <v>50000000.000000007</v>
      </c>
      <c r="I13" s="9">
        <v>0</v>
      </c>
      <c r="J13" s="9">
        <v>50000000</v>
      </c>
    </row>
    <row r="14" spans="1:11" ht="18" customHeight="1" x14ac:dyDescent="0.15">
      <c r="A14" s="11" t="s">
        <v>23</v>
      </c>
      <c r="B14" s="9">
        <f>SUM(B12:B13)</f>
        <v>55000000</v>
      </c>
      <c r="C14" s="9">
        <f>SUM(C12:C13)</f>
        <v>2191822238</v>
      </c>
      <c r="D14" s="9">
        <f>SUM(D12:D13)</f>
        <v>1964925176</v>
      </c>
      <c r="E14" s="9">
        <f>SUM(E12:E13)</f>
        <v>226897062</v>
      </c>
      <c r="F14" s="9">
        <f>SUM(F12:F13)</f>
        <v>226897062</v>
      </c>
      <c r="G14" s="10"/>
      <c r="H14" s="9">
        <f>SUM(H12:H13)</f>
        <v>55000000.000000007</v>
      </c>
      <c r="I14" s="9">
        <f>SUM(I12:I13)</f>
        <v>0</v>
      </c>
      <c r="J14" s="9">
        <f>SUM(J12:J13)</f>
        <v>55000000</v>
      </c>
    </row>
    <row r="15" spans="1:11" ht="18" customHeight="1" x14ac:dyDescent="0.15">
      <c r="A15" s="17"/>
      <c r="B15" s="15"/>
      <c r="C15" s="15"/>
      <c r="D15" s="15"/>
      <c r="E15" s="15"/>
      <c r="F15" s="15"/>
      <c r="G15" s="16"/>
      <c r="H15" s="15"/>
      <c r="I15" s="15"/>
      <c r="J15" s="15"/>
    </row>
    <row r="16" spans="1:11" ht="13.5" x14ac:dyDescent="0.15">
      <c r="A16" s="14" t="s">
        <v>48</v>
      </c>
      <c r="K16" s="3" t="s">
        <v>47</v>
      </c>
    </row>
    <row r="17" spans="1:11" ht="37.5" customHeight="1" x14ac:dyDescent="0.15">
      <c r="A17" s="13" t="s">
        <v>46</v>
      </c>
      <c r="B17" s="12" t="s">
        <v>45</v>
      </c>
      <c r="C17" s="12" t="s">
        <v>44</v>
      </c>
      <c r="D17" s="12" t="s">
        <v>43</v>
      </c>
      <c r="E17" s="12" t="s">
        <v>42</v>
      </c>
      <c r="F17" s="12" t="s">
        <v>41</v>
      </c>
      <c r="G17" s="12" t="s">
        <v>40</v>
      </c>
      <c r="H17" s="12" t="s">
        <v>39</v>
      </c>
      <c r="I17" s="12" t="s">
        <v>38</v>
      </c>
      <c r="J17" s="12" t="s">
        <v>37</v>
      </c>
      <c r="K17" s="12" t="s">
        <v>36</v>
      </c>
    </row>
    <row r="18" spans="1:11" ht="18" customHeight="1" x14ac:dyDescent="0.15">
      <c r="A18" s="5" t="s">
        <v>184</v>
      </c>
      <c r="B18" s="9">
        <v>45000</v>
      </c>
      <c r="C18" s="9">
        <v>414177281</v>
      </c>
      <c r="D18" s="9">
        <v>257539275</v>
      </c>
      <c r="E18" s="9">
        <v>156638006</v>
      </c>
      <c r="F18" s="9">
        <v>23033000</v>
      </c>
      <c r="G18" s="10">
        <v>1.9537185776928754E-3</v>
      </c>
      <c r="H18" s="9">
        <v>306026.58229496807</v>
      </c>
      <c r="I18" s="9">
        <v>261026.58229496807</v>
      </c>
      <c r="J18" s="9">
        <v>45000</v>
      </c>
      <c r="K18" s="9">
        <v>45000</v>
      </c>
    </row>
    <row r="19" spans="1:11" ht="18" customHeight="1" x14ac:dyDescent="0.15">
      <c r="A19" s="5" t="s">
        <v>194</v>
      </c>
      <c r="B19" s="9">
        <v>800000</v>
      </c>
      <c r="C19" s="9">
        <v>283550850</v>
      </c>
      <c r="D19" s="9">
        <v>162197855</v>
      </c>
      <c r="E19" s="9">
        <v>121352995</v>
      </c>
      <c r="F19" s="9">
        <v>121352995</v>
      </c>
      <c r="G19" s="10">
        <v>6.592338326713733E-3</v>
      </c>
      <c r="H19" s="9">
        <v>800000</v>
      </c>
      <c r="I19" s="9">
        <v>0</v>
      </c>
      <c r="J19" s="9">
        <v>800000</v>
      </c>
      <c r="K19" s="9">
        <v>800000</v>
      </c>
    </row>
    <row r="20" spans="1:11" ht="18" customHeight="1" x14ac:dyDescent="0.15">
      <c r="A20" s="5" t="s">
        <v>185</v>
      </c>
      <c r="B20" s="9">
        <v>1560000</v>
      </c>
      <c r="C20" s="9">
        <v>260810708618</v>
      </c>
      <c r="D20" s="9">
        <v>247969705817</v>
      </c>
      <c r="E20" s="9">
        <v>12841002801</v>
      </c>
      <c r="F20" s="9">
        <v>5429120000</v>
      </c>
      <c r="G20" s="10">
        <v>2.8733938465165624E-4</v>
      </c>
      <c r="H20" s="9">
        <v>3689725.843149534</v>
      </c>
      <c r="I20" s="9">
        <v>2129725.843149534</v>
      </c>
      <c r="J20" s="9">
        <v>1560000</v>
      </c>
      <c r="K20" s="9">
        <v>1560000</v>
      </c>
    </row>
    <row r="21" spans="1:11" ht="18" customHeight="1" x14ac:dyDescent="0.15">
      <c r="A21" s="5" t="s">
        <v>186</v>
      </c>
      <c r="B21" s="9">
        <v>41130000</v>
      </c>
      <c r="C21" s="9">
        <v>1253448263189</v>
      </c>
      <c r="D21" s="9">
        <v>1158194134241</v>
      </c>
      <c r="E21" s="9">
        <v>95254128948</v>
      </c>
      <c r="F21" s="9">
        <v>65566920628</v>
      </c>
      <c r="G21" s="10">
        <v>6.2729802781733284E-4</v>
      </c>
      <c r="H21" s="9">
        <v>59752727.230538316</v>
      </c>
      <c r="I21" s="9">
        <v>18622727.230538316</v>
      </c>
      <c r="J21" s="9">
        <v>41130000</v>
      </c>
      <c r="K21" s="9">
        <v>41130000</v>
      </c>
    </row>
    <row r="22" spans="1:11" ht="18" customHeight="1" x14ac:dyDescent="0.15">
      <c r="A22" s="5" t="s">
        <v>187</v>
      </c>
      <c r="B22" s="9">
        <v>360000</v>
      </c>
      <c r="C22" s="9">
        <v>177735464</v>
      </c>
      <c r="D22" s="9">
        <v>90000000</v>
      </c>
      <c r="E22" s="9">
        <v>87735464</v>
      </c>
      <c r="F22" s="9">
        <v>84713815</v>
      </c>
      <c r="G22" s="10">
        <v>4.2496020277212167E-3</v>
      </c>
      <c r="H22" s="9">
        <v>372840.8057174618</v>
      </c>
      <c r="I22" s="9">
        <v>12840.805717461801</v>
      </c>
      <c r="J22" s="9">
        <v>360000</v>
      </c>
      <c r="K22" s="9">
        <v>360000</v>
      </c>
    </row>
    <row r="23" spans="1:11" ht="18" customHeight="1" x14ac:dyDescent="0.15">
      <c r="A23" s="5" t="s">
        <v>188</v>
      </c>
      <c r="B23" s="9">
        <v>1292000</v>
      </c>
      <c r="C23" s="9">
        <v>3815054822</v>
      </c>
      <c r="D23" s="9">
        <v>44851866</v>
      </c>
      <c r="E23" s="9">
        <v>3770202956</v>
      </c>
      <c r="F23" s="9">
        <v>751892928</v>
      </c>
      <c r="G23" s="10">
        <v>1.718329767293675E-3</v>
      </c>
      <c r="H23" s="9">
        <v>6478451.968033406</v>
      </c>
      <c r="I23" s="9">
        <v>5186451.968033406</v>
      </c>
      <c r="J23" s="9">
        <v>1292000</v>
      </c>
      <c r="K23" s="9">
        <v>1292000</v>
      </c>
    </row>
    <row r="24" spans="1:11" ht="18" customHeight="1" x14ac:dyDescent="0.15">
      <c r="A24" s="5" t="s">
        <v>189</v>
      </c>
      <c r="B24" s="9">
        <v>2500000</v>
      </c>
      <c r="C24" s="9">
        <v>446145789</v>
      </c>
      <c r="D24" s="9">
        <v>363331398</v>
      </c>
      <c r="E24" s="9">
        <v>82814391</v>
      </c>
      <c r="F24" s="9">
        <v>75362508</v>
      </c>
      <c r="G24" s="10">
        <v>3.3172993658862837E-2</v>
      </c>
      <c r="H24" s="9">
        <v>2747201.2675055875</v>
      </c>
      <c r="I24" s="9">
        <v>247201.26750558754</v>
      </c>
      <c r="J24" s="9">
        <v>2500000</v>
      </c>
      <c r="K24" s="9">
        <v>2500000</v>
      </c>
    </row>
    <row r="25" spans="1:11" ht="18" customHeight="1" x14ac:dyDescent="0.15">
      <c r="A25" s="58" t="s">
        <v>35</v>
      </c>
      <c r="B25" s="9">
        <v>1000000</v>
      </c>
      <c r="C25" s="9">
        <v>2123168963</v>
      </c>
      <c r="D25" s="9">
        <v>616566648</v>
      </c>
      <c r="E25" s="9">
        <v>1506602315</v>
      </c>
      <c r="F25" s="9">
        <v>542300000</v>
      </c>
      <c r="G25" s="10">
        <v>1.8439977872026553E-3</v>
      </c>
      <c r="H25" s="9">
        <v>2778171.3350543976</v>
      </c>
      <c r="I25" s="9">
        <v>1778171.3350543976</v>
      </c>
      <c r="J25" s="9">
        <v>1000000</v>
      </c>
      <c r="K25" s="9">
        <v>1000000</v>
      </c>
    </row>
    <row r="26" spans="1:11" ht="18" customHeight="1" x14ac:dyDescent="0.15">
      <c r="A26" s="58" t="s">
        <v>190</v>
      </c>
      <c r="B26" s="9">
        <v>2400000</v>
      </c>
      <c r="C26" s="9">
        <v>786229748</v>
      </c>
      <c r="D26" s="9">
        <v>32875608</v>
      </c>
      <c r="E26" s="9">
        <v>753354140</v>
      </c>
      <c r="F26" s="9">
        <v>622645382</v>
      </c>
      <c r="G26" s="10">
        <v>3.854521481057094E-3</v>
      </c>
      <c r="H26" s="9">
        <v>2903819.7154732933</v>
      </c>
      <c r="I26" s="9">
        <v>503819.71547329333</v>
      </c>
      <c r="J26" s="9">
        <v>2400000</v>
      </c>
      <c r="K26" s="9">
        <v>2400000</v>
      </c>
    </row>
    <row r="27" spans="1:11" ht="18" customHeight="1" x14ac:dyDescent="0.15">
      <c r="A27" s="5" t="s">
        <v>191</v>
      </c>
      <c r="B27" s="9">
        <v>400000</v>
      </c>
      <c r="C27" s="9">
        <v>2195771585</v>
      </c>
      <c r="D27" s="9">
        <v>617634082</v>
      </c>
      <c r="E27" s="9">
        <v>1578137503</v>
      </c>
      <c r="F27" s="9">
        <v>400000000</v>
      </c>
      <c r="G27" s="10">
        <v>1E-3</v>
      </c>
      <c r="H27" s="9">
        <v>1578137.503</v>
      </c>
      <c r="I27" s="9">
        <v>1178137.503</v>
      </c>
      <c r="J27" s="9">
        <v>400000</v>
      </c>
      <c r="K27" s="9">
        <v>400000</v>
      </c>
    </row>
    <row r="28" spans="1:11" ht="18" customHeight="1" x14ac:dyDescent="0.15">
      <c r="A28" s="5" t="s">
        <v>192</v>
      </c>
      <c r="B28" s="9">
        <v>4000000</v>
      </c>
      <c r="C28" s="9">
        <v>527543540</v>
      </c>
      <c r="D28" s="9">
        <v>2950780</v>
      </c>
      <c r="E28" s="9">
        <v>524592760</v>
      </c>
      <c r="F28" s="9">
        <v>500000000</v>
      </c>
      <c r="G28" s="10">
        <v>8.0000000000000002E-3</v>
      </c>
      <c r="H28" s="9">
        <v>4196742.08</v>
      </c>
      <c r="I28" s="9">
        <v>196742.08000000007</v>
      </c>
      <c r="J28" s="9">
        <v>4000000</v>
      </c>
      <c r="K28" s="9">
        <v>4000000</v>
      </c>
    </row>
    <row r="29" spans="1:11" ht="18" customHeight="1" x14ac:dyDescent="0.15">
      <c r="A29" s="5" t="s">
        <v>34</v>
      </c>
      <c r="B29" s="9">
        <v>88000</v>
      </c>
      <c r="C29" s="9">
        <v>23893823000000</v>
      </c>
      <c r="D29" s="9">
        <v>23444803000000</v>
      </c>
      <c r="E29" s="9">
        <v>449020000000</v>
      </c>
      <c r="F29" s="9">
        <v>16602000000</v>
      </c>
      <c r="G29" s="10">
        <v>5.3005661968437536E-6</v>
      </c>
      <c r="H29" s="9">
        <v>2380060.2337067821</v>
      </c>
      <c r="I29" s="9">
        <v>2292060.2337067821</v>
      </c>
      <c r="J29" s="9">
        <v>88000</v>
      </c>
      <c r="K29" s="9">
        <v>88000</v>
      </c>
    </row>
    <row r="30" spans="1:11" ht="18" customHeight="1" x14ac:dyDescent="0.15">
      <c r="A30" s="5" t="s">
        <v>193</v>
      </c>
      <c r="B30" s="9">
        <v>12750000</v>
      </c>
      <c r="C30" s="9">
        <v>22274977123</v>
      </c>
      <c r="D30" s="9">
        <v>13742726511</v>
      </c>
      <c r="E30" s="9">
        <v>8532250612</v>
      </c>
      <c r="F30" s="9">
        <v>3600000000</v>
      </c>
      <c r="G30" s="10">
        <v>3.5416666666666665E-3</v>
      </c>
      <c r="H30" s="9">
        <v>30218387.584166665</v>
      </c>
      <c r="I30" s="9">
        <v>17468387.584166665</v>
      </c>
      <c r="J30" s="9">
        <v>12750000</v>
      </c>
      <c r="K30" s="9">
        <v>12750000</v>
      </c>
    </row>
    <row r="31" spans="1:11" ht="18" customHeight="1" x14ac:dyDescent="0.15">
      <c r="A31" s="11" t="s">
        <v>33</v>
      </c>
      <c r="B31" s="9">
        <f>SUM(B18:B30)</f>
        <v>68325000</v>
      </c>
      <c r="C31" s="9">
        <f>SUM(C18:C30)</f>
        <v>25441126326972</v>
      </c>
      <c r="D31" s="9">
        <f>SUM(D18:D30)</f>
        <v>24866897514081</v>
      </c>
      <c r="E31" s="9">
        <f>SUM(E18:E30)</f>
        <v>574228812891</v>
      </c>
      <c r="F31" s="9">
        <f>SUM(F18:F30)</f>
        <v>94319341256</v>
      </c>
      <c r="G31" s="10"/>
      <c r="H31" s="9">
        <f>SUM(H18:H30)</f>
        <v>118202292.14864042</v>
      </c>
      <c r="I31" s="9">
        <f>SUM(I18:I30)</f>
        <v>49877292.148640409</v>
      </c>
      <c r="J31" s="9">
        <f>SUM(J18:J30)</f>
        <v>68325000</v>
      </c>
      <c r="K31" s="9">
        <f>SUM(K18:K30)</f>
        <v>68325000</v>
      </c>
    </row>
  </sheetData>
  <phoneticPr fontId="5"/>
  <pageMargins left="0.39370078740157483" right="0.39370078740157483" top="0.98425196850393704" bottom="0.39370078740157483" header="0.19685039370078741" footer="0.19685039370078741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DD11-DBD8-4ACD-BFCF-3256439437E9}">
  <sheetPr>
    <pageSetUpPr fitToPage="1"/>
  </sheetPr>
  <dimension ref="A1:G18"/>
  <sheetViews>
    <sheetView zoomScale="118" zoomScaleNormal="100" workbookViewId="0"/>
  </sheetViews>
  <sheetFormatPr defaultColWidth="8.875" defaultRowHeight="11.25" x14ac:dyDescent="0.15"/>
  <cols>
    <col min="1" max="1" width="32.625" style="6" bestFit="1" customWidth="1"/>
    <col min="2" max="5" width="19.875" style="6" customWidth="1"/>
    <col min="6" max="6" width="16.625" style="6" customWidth="1"/>
    <col min="7" max="7" width="19.875" style="6" customWidth="1"/>
    <col min="8" max="16384" width="8.875" style="6"/>
  </cols>
  <sheetData>
    <row r="1" spans="1:7" ht="21" x14ac:dyDescent="0.2">
      <c r="A1" s="19" t="s">
        <v>70</v>
      </c>
    </row>
    <row r="2" spans="1:7" ht="13.5" x14ac:dyDescent="0.15">
      <c r="A2" s="1" t="s">
        <v>178</v>
      </c>
    </row>
    <row r="3" spans="1:7" ht="13.5" x14ac:dyDescent="0.15">
      <c r="A3" s="1" t="s">
        <v>180</v>
      </c>
    </row>
    <row r="4" spans="1:7" ht="13.5" x14ac:dyDescent="0.15">
      <c r="A4" s="1" t="s">
        <v>61</v>
      </c>
      <c r="G4" s="3" t="s">
        <v>47</v>
      </c>
    </row>
    <row r="5" spans="1:7" ht="22.5" customHeight="1" x14ac:dyDescent="0.15">
      <c r="A5" s="13" t="s">
        <v>69</v>
      </c>
      <c r="B5" s="13" t="s">
        <v>68</v>
      </c>
      <c r="C5" s="13" t="s">
        <v>67</v>
      </c>
      <c r="D5" s="13" t="s">
        <v>66</v>
      </c>
      <c r="E5" s="13" t="s">
        <v>65</v>
      </c>
      <c r="F5" s="12" t="s">
        <v>64</v>
      </c>
      <c r="G5" s="12" t="s">
        <v>63</v>
      </c>
    </row>
    <row r="6" spans="1:7" ht="20.100000000000001" customHeight="1" x14ac:dyDescent="0.15">
      <c r="A6" s="5" t="s">
        <v>195</v>
      </c>
      <c r="B6" s="9">
        <v>4090684689</v>
      </c>
      <c r="C6" s="9">
        <v>22818500</v>
      </c>
      <c r="D6" s="9">
        <v>0</v>
      </c>
      <c r="E6" s="9">
        <v>0</v>
      </c>
      <c r="F6" s="9">
        <f>SUM(B6:E6)</f>
        <v>4113503189</v>
      </c>
      <c r="G6" s="9">
        <v>4113503000</v>
      </c>
    </row>
    <row r="7" spans="1:7" ht="20.100000000000001" customHeight="1" x14ac:dyDescent="0.15">
      <c r="A7" s="5" t="s">
        <v>196</v>
      </c>
      <c r="B7" s="9">
        <v>354222735</v>
      </c>
      <c r="C7" s="9">
        <v>0</v>
      </c>
      <c r="D7" s="9">
        <v>0</v>
      </c>
      <c r="E7" s="9">
        <v>0</v>
      </c>
      <c r="F7" s="9">
        <f t="shared" ref="F7:F17" si="0">SUM(B7:E7)</f>
        <v>354222735</v>
      </c>
      <c r="G7" s="9">
        <v>354223000</v>
      </c>
    </row>
    <row r="8" spans="1:7" ht="20.100000000000001" customHeight="1" x14ac:dyDescent="0.15">
      <c r="A8" s="5" t="s">
        <v>197</v>
      </c>
      <c r="B8" s="9">
        <v>295685475</v>
      </c>
      <c r="C8" s="9">
        <v>0</v>
      </c>
      <c r="D8" s="9">
        <v>0</v>
      </c>
      <c r="E8" s="9">
        <v>0</v>
      </c>
      <c r="F8" s="9">
        <f t="shared" si="0"/>
        <v>295685475</v>
      </c>
      <c r="G8" s="9">
        <v>295685000</v>
      </c>
    </row>
    <row r="9" spans="1:7" ht="20.100000000000001" customHeight="1" x14ac:dyDescent="0.15">
      <c r="A9" s="5" t="s">
        <v>198</v>
      </c>
      <c r="B9" s="9">
        <v>569649788</v>
      </c>
      <c r="C9" s="9">
        <v>0</v>
      </c>
      <c r="D9" s="9">
        <v>0</v>
      </c>
      <c r="E9" s="9">
        <v>0</v>
      </c>
      <c r="F9" s="9">
        <f t="shared" si="0"/>
        <v>569649788</v>
      </c>
      <c r="G9" s="9">
        <v>569650000</v>
      </c>
    </row>
    <row r="10" spans="1:7" ht="19.5" customHeight="1" x14ac:dyDescent="0.15">
      <c r="A10" s="5" t="s">
        <v>199</v>
      </c>
      <c r="B10" s="9">
        <v>1783312</v>
      </c>
      <c r="C10" s="9">
        <v>0</v>
      </c>
      <c r="D10" s="9">
        <v>0</v>
      </c>
      <c r="E10" s="9">
        <v>0</v>
      </c>
      <c r="F10" s="9">
        <f t="shared" si="0"/>
        <v>1783312</v>
      </c>
      <c r="G10" s="9">
        <v>1783000</v>
      </c>
    </row>
    <row r="11" spans="1:7" ht="20.100000000000001" customHeight="1" x14ac:dyDescent="0.15">
      <c r="A11" s="58" t="s">
        <v>200</v>
      </c>
      <c r="B11" s="9">
        <v>60107592</v>
      </c>
      <c r="C11" s="9">
        <v>0</v>
      </c>
      <c r="D11" s="9">
        <v>0</v>
      </c>
      <c r="E11" s="9">
        <v>0</v>
      </c>
      <c r="F11" s="9">
        <f t="shared" si="0"/>
        <v>60107592</v>
      </c>
      <c r="G11" s="9">
        <v>60108000</v>
      </c>
    </row>
    <row r="12" spans="1:7" ht="20.100000000000001" customHeight="1" x14ac:dyDescent="0.15">
      <c r="A12" s="58" t="s">
        <v>201</v>
      </c>
      <c r="B12" s="9">
        <v>10310226</v>
      </c>
      <c r="C12" s="9">
        <v>0</v>
      </c>
      <c r="D12" s="9">
        <v>0</v>
      </c>
      <c r="E12" s="9">
        <v>0</v>
      </c>
      <c r="F12" s="9">
        <f t="shared" si="0"/>
        <v>10310226</v>
      </c>
      <c r="G12" s="9">
        <v>10310000</v>
      </c>
    </row>
    <row r="13" spans="1:7" ht="20.100000000000001" customHeight="1" x14ac:dyDescent="0.15">
      <c r="A13" s="5" t="s">
        <v>202</v>
      </c>
      <c r="B13" s="9">
        <v>2411139</v>
      </c>
      <c r="C13" s="9">
        <v>0</v>
      </c>
      <c r="D13" s="9">
        <v>0</v>
      </c>
      <c r="E13" s="9">
        <v>0</v>
      </c>
      <c r="F13" s="9">
        <f t="shared" si="0"/>
        <v>2411139</v>
      </c>
      <c r="G13" s="9">
        <v>2411000</v>
      </c>
    </row>
    <row r="14" spans="1:7" ht="20.100000000000001" customHeight="1" x14ac:dyDescent="0.15">
      <c r="A14" s="5" t="s">
        <v>203</v>
      </c>
      <c r="B14" s="9">
        <v>1666682</v>
      </c>
      <c r="C14" s="9">
        <v>0</v>
      </c>
      <c r="D14" s="9">
        <v>0</v>
      </c>
      <c r="E14" s="9">
        <v>0</v>
      </c>
      <c r="F14" s="9">
        <f t="shared" si="0"/>
        <v>1666682</v>
      </c>
      <c r="G14" s="9">
        <v>1667000</v>
      </c>
    </row>
    <row r="15" spans="1:7" ht="20.100000000000001" customHeight="1" x14ac:dyDescent="0.15">
      <c r="A15" s="5" t="s">
        <v>204</v>
      </c>
      <c r="B15" s="9">
        <v>3127305</v>
      </c>
      <c r="C15" s="9">
        <v>0</v>
      </c>
      <c r="D15" s="9">
        <v>0</v>
      </c>
      <c r="E15" s="9">
        <v>0</v>
      </c>
      <c r="F15" s="9">
        <f t="shared" si="0"/>
        <v>3127305</v>
      </c>
      <c r="G15" s="9">
        <v>3127000</v>
      </c>
    </row>
    <row r="16" spans="1:7" ht="20.100000000000001" customHeight="1" x14ac:dyDescent="0.15">
      <c r="A16" s="5" t="s">
        <v>205</v>
      </c>
      <c r="B16" s="9">
        <v>212006632</v>
      </c>
      <c r="C16" s="9">
        <v>0</v>
      </c>
      <c r="D16" s="9">
        <v>94993368</v>
      </c>
      <c r="E16" s="9">
        <v>0</v>
      </c>
      <c r="F16" s="9">
        <f>SUM(B16:E16)</f>
        <v>307000000</v>
      </c>
      <c r="G16" s="9">
        <v>307000000</v>
      </c>
    </row>
    <row r="17" spans="1:7" ht="20.100000000000001" customHeight="1" x14ac:dyDescent="0.15">
      <c r="A17" s="5" t="s">
        <v>206</v>
      </c>
      <c r="B17" s="9">
        <v>248173246</v>
      </c>
      <c r="C17" s="9">
        <v>0</v>
      </c>
      <c r="D17" s="9">
        <v>0</v>
      </c>
      <c r="E17" s="9">
        <v>0</v>
      </c>
      <c r="F17" s="9">
        <f t="shared" si="0"/>
        <v>248173246</v>
      </c>
      <c r="G17" s="9">
        <v>248173000</v>
      </c>
    </row>
    <row r="18" spans="1:7" ht="20.100000000000001" customHeight="1" x14ac:dyDescent="0.15">
      <c r="A18" s="11" t="s">
        <v>23</v>
      </c>
      <c r="B18" s="9">
        <f t="shared" ref="B18:G18" si="1">SUM(B6:B17)</f>
        <v>5849828821</v>
      </c>
      <c r="C18" s="9">
        <f t="shared" si="1"/>
        <v>22818500</v>
      </c>
      <c r="D18" s="9">
        <f t="shared" si="1"/>
        <v>94993368</v>
      </c>
      <c r="E18" s="9">
        <f t="shared" si="1"/>
        <v>0</v>
      </c>
      <c r="F18" s="9">
        <f>SUM(F6:F17)</f>
        <v>5967640689</v>
      </c>
      <c r="G18" s="9">
        <f t="shared" si="1"/>
        <v>5967640000</v>
      </c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19DC-71C6-4926-B589-F20CCB5C6D17}">
  <sheetPr>
    <pageSetUpPr fitToPage="1"/>
  </sheetPr>
  <dimension ref="A1:F8"/>
  <sheetViews>
    <sheetView zoomScale="115" zoomScaleNormal="115" workbookViewId="0"/>
  </sheetViews>
  <sheetFormatPr defaultColWidth="8.875" defaultRowHeight="11.25" x14ac:dyDescent="0.15"/>
  <cols>
    <col min="1" max="1" width="30.875" style="6" customWidth="1"/>
    <col min="2" max="6" width="19.875" style="6" customWidth="1"/>
    <col min="7" max="16384" width="8.875" style="6"/>
  </cols>
  <sheetData>
    <row r="1" spans="1:6" ht="21" x14ac:dyDescent="0.2">
      <c r="A1" s="19" t="s">
        <v>77</v>
      </c>
    </row>
    <row r="2" spans="1:6" ht="13.5" x14ac:dyDescent="0.15">
      <c r="A2" s="1" t="s">
        <v>178</v>
      </c>
    </row>
    <row r="3" spans="1:6" ht="13.5" x14ac:dyDescent="0.15">
      <c r="A3" s="1" t="s">
        <v>179</v>
      </c>
    </row>
    <row r="4" spans="1:6" ht="13.5" x14ac:dyDescent="0.15">
      <c r="A4" s="1" t="s">
        <v>61</v>
      </c>
      <c r="F4" s="3" t="s">
        <v>47</v>
      </c>
    </row>
    <row r="5" spans="1:6" ht="22.5" customHeight="1" x14ac:dyDescent="0.15">
      <c r="A5" s="66" t="s">
        <v>76</v>
      </c>
      <c r="B5" s="66" t="s">
        <v>75</v>
      </c>
      <c r="C5" s="66"/>
      <c r="D5" s="66" t="s">
        <v>74</v>
      </c>
      <c r="E5" s="66"/>
      <c r="F5" s="67" t="s">
        <v>73</v>
      </c>
    </row>
    <row r="6" spans="1:6" ht="22.5" customHeight="1" x14ac:dyDescent="0.15">
      <c r="A6" s="66"/>
      <c r="B6" s="13" t="s">
        <v>72</v>
      </c>
      <c r="C6" s="12" t="s">
        <v>71</v>
      </c>
      <c r="D6" s="13" t="s">
        <v>72</v>
      </c>
      <c r="E6" s="12" t="s">
        <v>71</v>
      </c>
      <c r="F6" s="66"/>
    </row>
    <row r="7" spans="1:6" ht="18" customHeight="1" x14ac:dyDescent="0.15">
      <c r="A7" s="5" t="s">
        <v>207</v>
      </c>
      <c r="B7" s="20">
        <v>0</v>
      </c>
      <c r="C7" s="20">
        <v>0</v>
      </c>
      <c r="D7" s="20">
        <v>803145</v>
      </c>
      <c r="E7" s="20">
        <v>0</v>
      </c>
      <c r="F7" s="20">
        <v>163298687</v>
      </c>
    </row>
    <row r="8" spans="1:6" ht="18" customHeight="1" x14ac:dyDescent="0.15">
      <c r="A8" s="11" t="s">
        <v>23</v>
      </c>
      <c r="B8" s="20">
        <f>SUM(B7:B7)</f>
        <v>0</v>
      </c>
      <c r="C8" s="20">
        <f>SUM(C7:C7)</f>
        <v>0</v>
      </c>
      <c r="D8" s="20">
        <f>SUM(D7:D7)</f>
        <v>803145</v>
      </c>
      <c r="E8" s="20">
        <f>SUM(E7:E7)</f>
        <v>0</v>
      </c>
      <c r="F8" s="20">
        <f>SUM(F7:F7)</f>
        <v>163298687</v>
      </c>
    </row>
  </sheetData>
  <mergeCells count="4">
    <mergeCell ref="A5:A6"/>
    <mergeCell ref="B5:C5"/>
    <mergeCell ref="D5:E5"/>
    <mergeCell ref="F5:F6"/>
  </mergeCells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EFF8-DCD4-4AF0-AA81-12B1BD33B09A}">
  <sheetPr>
    <pageSetUpPr fitToPage="1"/>
  </sheetPr>
  <dimension ref="A1:C16"/>
  <sheetViews>
    <sheetView zoomScale="130" zoomScaleNormal="130"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19" t="s">
        <v>83</v>
      </c>
    </row>
    <row r="2" spans="1:3" ht="13.5" x14ac:dyDescent="0.15">
      <c r="A2" s="1" t="s">
        <v>178</v>
      </c>
    </row>
    <row r="3" spans="1:3" ht="13.5" x14ac:dyDescent="0.15">
      <c r="A3" s="1" t="s">
        <v>179</v>
      </c>
    </row>
    <row r="4" spans="1:3" ht="13.5" x14ac:dyDescent="0.15">
      <c r="A4" s="1" t="s">
        <v>61</v>
      </c>
      <c r="C4" s="3" t="s">
        <v>47</v>
      </c>
    </row>
    <row r="5" spans="1:3" ht="22.5" customHeight="1" x14ac:dyDescent="0.15">
      <c r="A5" s="13" t="s">
        <v>76</v>
      </c>
      <c r="B5" s="13" t="s">
        <v>72</v>
      </c>
      <c r="C5" s="13" t="s">
        <v>82</v>
      </c>
    </row>
    <row r="6" spans="1:3" ht="18" customHeight="1" x14ac:dyDescent="0.15">
      <c r="A6" s="28" t="s">
        <v>81</v>
      </c>
      <c r="B6" s="27"/>
      <c r="C6" s="27"/>
    </row>
    <row r="7" spans="1:3" ht="18" customHeight="1" x14ac:dyDescent="0.15">
      <c r="A7" s="26" t="s">
        <v>207</v>
      </c>
      <c r="B7" s="9">
        <v>162495542</v>
      </c>
      <c r="C7" s="9">
        <v>0</v>
      </c>
    </row>
    <row r="8" spans="1:3" ht="18" customHeight="1" thickBot="1" x14ac:dyDescent="0.2">
      <c r="A8" s="23" t="s">
        <v>78</v>
      </c>
      <c r="B8" s="22">
        <f>SUM(B6:B7)</f>
        <v>162495542</v>
      </c>
      <c r="C8" s="22">
        <f>SUM(C6:C7)</f>
        <v>0</v>
      </c>
    </row>
    <row r="9" spans="1:3" ht="18" customHeight="1" thickTop="1" x14ac:dyDescent="0.15">
      <c r="A9" s="24" t="s">
        <v>80</v>
      </c>
      <c r="B9" s="9"/>
      <c r="C9" s="9"/>
    </row>
    <row r="10" spans="1:3" ht="18" customHeight="1" x14ac:dyDescent="0.15">
      <c r="A10" s="26" t="s">
        <v>208</v>
      </c>
      <c r="B10" s="9"/>
      <c r="C10" s="9"/>
    </row>
    <row r="11" spans="1:3" ht="18" customHeight="1" x14ac:dyDescent="0.15">
      <c r="A11" s="25" t="s">
        <v>209</v>
      </c>
      <c r="B11" s="9">
        <v>444828949</v>
      </c>
      <c r="C11" s="9">
        <v>65692555</v>
      </c>
    </row>
    <row r="12" spans="1:3" ht="18" customHeight="1" x14ac:dyDescent="0.15">
      <c r="A12" s="25" t="s">
        <v>149</v>
      </c>
      <c r="B12" s="9">
        <v>141110143</v>
      </c>
      <c r="C12" s="9">
        <v>20839214</v>
      </c>
    </row>
    <row r="13" spans="1:3" ht="18" customHeight="1" x14ac:dyDescent="0.15">
      <c r="A13" s="26" t="s">
        <v>210</v>
      </c>
      <c r="B13" s="9"/>
      <c r="C13" s="9"/>
    </row>
    <row r="14" spans="1:3" ht="18" customHeight="1" x14ac:dyDescent="0.15">
      <c r="A14" s="25" t="s">
        <v>211</v>
      </c>
      <c r="B14" s="9">
        <v>34340221</v>
      </c>
      <c r="C14" s="9">
        <v>328881</v>
      </c>
    </row>
    <row r="15" spans="1:3" ht="18" customHeight="1" thickBot="1" x14ac:dyDescent="0.2">
      <c r="A15" s="23" t="s">
        <v>78</v>
      </c>
      <c r="B15" s="22">
        <f>SUM(B9:B14)</f>
        <v>620279313</v>
      </c>
      <c r="C15" s="22">
        <f>SUM(C9:C14)</f>
        <v>86860650</v>
      </c>
    </row>
    <row r="16" spans="1:3" ht="18" customHeight="1" thickTop="1" x14ac:dyDescent="0.15">
      <c r="A16" s="21" t="s">
        <v>23</v>
      </c>
      <c r="B16" s="9">
        <f>SUM(B15,B8)</f>
        <v>782774855</v>
      </c>
      <c r="C16" s="9">
        <f>SUM(C15,C8)</f>
        <v>86860650</v>
      </c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1E31-95AC-4C81-956A-AA20FAC2306F}">
  <sheetPr>
    <pageSetUpPr fitToPage="1"/>
  </sheetPr>
  <dimension ref="A1:C17"/>
  <sheetViews>
    <sheetView zoomScale="145" zoomScaleNormal="145"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19" t="s">
        <v>85</v>
      </c>
    </row>
    <row r="2" spans="1:3" ht="13.5" x14ac:dyDescent="0.15">
      <c r="A2" s="1" t="s">
        <v>178</v>
      </c>
    </row>
    <row r="3" spans="1:3" ht="13.5" x14ac:dyDescent="0.15">
      <c r="A3" s="1" t="s">
        <v>179</v>
      </c>
    </row>
    <row r="4" spans="1:3" ht="13.5" x14ac:dyDescent="0.15">
      <c r="A4" s="1" t="s">
        <v>61</v>
      </c>
      <c r="C4" s="3" t="s">
        <v>47</v>
      </c>
    </row>
    <row r="5" spans="1:3" ht="22.5" customHeight="1" x14ac:dyDescent="0.15">
      <c r="A5" s="13" t="s">
        <v>76</v>
      </c>
      <c r="B5" s="13" t="s">
        <v>72</v>
      </c>
      <c r="C5" s="13" t="s">
        <v>82</v>
      </c>
    </row>
    <row r="6" spans="1:3" ht="18" customHeight="1" x14ac:dyDescent="0.15">
      <c r="A6" s="28" t="s">
        <v>81</v>
      </c>
      <c r="B6" s="27"/>
      <c r="C6" s="27"/>
    </row>
    <row r="7" spans="1:3" ht="18" customHeight="1" x14ac:dyDescent="0.15">
      <c r="A7" s="33" t="s">
        <v>207</v>
      </c>
      <c r="B7" s="27">
        <v>0</v>
      </c>
      <c r="C7" s="27">
        <v>0</v>
      </c>
    </row>
    <row r="8" spans="1:3" ht="18" customHeight="1" thickBot="1" x14ac:dyDescent="0.2">
      <c r="A8" s="31" t="s">
        <v>78</v>
      </c>
      <c r="B8" s="22">
        <f>SUM(B6:B7)</f>
        <v>0</v>
      </c>
      <c r="C8" s="22">
        <f>SUM(C6:C7)</f>
        <v>0</v>
      </c>
    </row>
    <row r="9" spans="1:3" ht="18" customHeight="1" thickTop="1" x14ac:dyDescent="0.15">
      <c r="A9" s="28" t="s">
        <v>84</v>
      </c>
      <c r="B9" s="9"/>
      <c r="C9" s="9"/>
    </row>
    <row r="10" spans="1:3" ht="18" customHeight="1" x14ac:dyDescent="0.15">
      <c r="A10" s="33" t="s">
        <v>212</v>
      </c>
      <c r="B10" s="9"/>
      <c r="C10" s="9"/>
    </row>
    <row r="11" spans="1:3" ht="18" customHeight="1" x14ac:dyDescent="0.15">
      <c r="A11" s="32" t="s">
        <v>213</v>
      </c>
      <c r="B11" s="9">
        <v>232384038</v>
      </c>
      <c r="C11" s="9">
        <v>3122634</v>
      </c>
    </row>
    <row r="12" spans="1:3" ht="18" customHeight="1" x14ac:dyDescent="0.15">
      <c r="A12" s="32" t="s">
        <v>214</v>
      </c>
      <c r="B12" s="9">
        <v>32427045</v>
      </c>
      <c r="C12" s="9">
        <v>435735</v>
      </c>
    </row>
    <row r="13" spans="1:3" ht="18" customHeight="1" x14ac:dyDescent="0.15">
      <c r="A13" s="33" t="s">
        <v>79</v>
      </c>
      <c r="B13" s="9"/>
      <c r="C13" s="9"/>
    </row>
    <row r="14" spans="1:3" ht="18" customHeight="1" x14ac:dyDescent="0.15">
      <c r="A14" s="32" t="s">
        <v>215</v>
      </c>
      <c r="B14" s="9">
        <v>3202413</v>
      </c>
      <c r="C14" s="9">
        <v>43032</v>
      </c>
    </row>
    <row r="15" spans="1:3" ht="18" customHeight="1" thickBot="1" x14ac:dyDescent="0.2">
      <c r="A15" s="31" t="s">
        <v>78</v>
      </c>
      <c r="B15" s="22">
        <f>SUM(B9:B14)</f>
        <v>268013496</v>
      </c>
      <c r="C15" s="22">
        <f>SUM(C9:C14)</f>
        <v>3601401</v>
      </c>
    </row>
    <row r="16" spans="1:3" ht="18" customHeight="1" thickTop="1" x14ac:dyDescent="0.15">
      <c r="A16" s="30" t="s">
        <v>23</v>
      </c>
      <c r="B16" s="9">
        <f>SUM(B15,B8)</f>
        <v>268013496</v>
      </c>
      <c r="C16" s="9">
        <f>SUM(C15,C8)</f>
        <v>3601401</v>
      </c>
    </row>
    <row r="17" spans="1:2" x14ac:dyDescent="0.15">
      <c r="A17" s="29"/>
      <c r="B17" s="29"/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4B02-C6D5-408D-A0B8-329CF0DCAC59}">
  <sheetPr>
    <pageSetUpPr fitToPage="1"/>
  </sheetPr>
  <dimension ref="A1:K20"/>
  <sheetViews>
    <sheetView zoomScale="115" zoomScaleNormal="115" zoomScaleSheetLayoutView="85" workbookViewId="0"/>
  </sheetViews>
  <sheetFormatPr defaultColWidth="8.875" defaultRowHeight="15.75" x14ac:dyDescent="0.4"/>
  <cols>
    <col min="1" max="1" width="20.875" style="35" customWidth="1"/>
    <col min="2" max="11" width="14.875" style="35" customWidth="1"/>
    <col min="12" max="16384" width="8.875" style="35"/>
  </cols>
  <sheetData>
    <row r="1" spans="1:11" ht="21" x14ac:dyDescent="0.4">
      <c r="A1" s="49" t="s">
        <v>108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4">
      <c r="A2" s="48" t="s">
        <v>177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4">
      <c r="A3" s="48" t="s">
        <v>179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4">
      <c r="A4" s="48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3.5" customHeight="1" x14ac:dyDescent="0.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22.5" customHeight="1" x14ac:dyDescent="0.4">
      <c r="A6" s="69" t="s">
        <v>69</v>
      </c>
      <c r="B6" s="68" t="s">
        <v>106</v>
      </c>
      <c r="C6" s="45"/>
      <c r="D6" s="69" t="s">
        <v>105</v>
      </c>
      <c r="E6" s="70" t="s">
        <v>104</v>
      </c>
      <c r="F6" s="69" t="s">
        <v>103</v>
      </c>
      <c r="G6" s="70" t="s">
        <v>102</v>
      </c>
      <c r="H6" s="68" t="s">
        <v>101</v>
      </c>
      <c r="I6" s="43"/>
      <c r="J6" s="42"/>
      <c r="K6" s="69" t="s">
        <v>65</v>
      </c>
    </row>
    <row r="7" spans="1:11" ht="22.5" customHeight="1" x14ac:dyDescent="0.4">
      <c r="A7" s="69"/>
      <c r="B7" s="69"/>
      <c r="C7" s="41" t="s">
        <v>100</v>
      </c>
      <c r="D7" s="69"/>
      <c r="E7" s="69"/>
      <c r="F7" s="69"/>
      <c r="G7" s="69"/>
      <c r="H7" s="69"/>
      <c r="I7" s="4" t="s">
        <v>99</v>
      </c>
      <c r="J7" s="4" t="s">
        <v>98</v>
      </c>
      <c r="K7" s="69"/>
    </row>
    <row r="8" spans="1:11" ht="18" customHeight="1" x14ac:dyDescent="0.4">
      <c r="A8" s="39" t="s">
        <v>97</v>
      </c>
      <c r="B8" s="8"/>
      <c r="C8" s="36"/>
      <c r="D8" s="8"/>
      <c r="E8" s="8"/>
      <c r="F8" s="8"/>
      <c r="G8" s="8"/>
      <c r="H8" s="8"/>
      <c r="I8" s="8"/>
      <c r="J8" s="8"/>
      <c r="K8" s="8"/>
    </row>
    <row r="9" spans="1:11" ht="18" customHeight="1" x14ac:dyDescent="0.4">
      <c r="A9" s="39" t="s">
        <v>216</v>
      </c>
      <c r="B9" s="37">
        <f>SUM(D9:K9)</f>
        <v>2185760260</v>
      </c>
      <c r="C9" s="38">
        <v>182410714</v>
      </c>
      <c r="D9" s="37">
        <v>396210786</v>
      </c>
      <c r="E9" s="37">
        <v>1171510564</v>
      </c>
      <c r="F9" s="37">
        <v>0</v>
      </c>
      <c r="G9" s="18">
        <v>7555560</v>
      </c>
      <c r="H9" s="8">
        <v>0</v>
      </c>
      <c r="I9" s="8">
        <v>0</v>
      </c>
      <c r="J9" s="8">
        <v>0</v>
      </c>
      <c r="K9" s="8">
        <v>610483350</v>
      </c>
    </row>
    <row r="10" spans="1:11" ht="18" customHeight="1" x14ac:dyDescent="0.4">
      <c r="A10" s="39" t="s">
        <v>217</v>
      </c>
      <c r="B10" s="37">
        <f t="shared" ref="B10:B19" si="0">SUM(D10:K10)</f>
        <v>52200000</v>
      </c>
      <c r="C10" s="38">
        <v>0</v>
      </c>
      <c r="D10" s="37">
        <v>3600000</v>
      </c>
      <c r="E10" s="37">
        <v>48600000</v>
      </c>
      <c r="F10" s="37">
        <v>0</v>
      </c>
      <c r="G10" s="37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8" customHeight="1" x14ac:dyDescent="0.4">
      <c r="A11" s="39" t="s">
        <v>218</v>
      </c>
      <c r="B11" s="37">
        <f t="shared" si="0"/>
        <v>39700000</v>
      </c>
      <c r="C11" s="38">
        <v>4500000</v>
      </c>
      <c r="D11" s="37">
        <v>39700000</v>
      </c>
      <c r="E11" s="37">
        <v>0</v>
      </c>
      <c r="F11" s="37">
        <v>0</v>
      </c>
      <c r="G11" s="37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8" customHeight="1" x14ac:dyDescent="0.4">
      <c r="A12" s="39" t="s">
        <v>219</v>
      </c>
      <c r="B12" s="37">
        <f t="shared" si="0"/>
        <v>1474465114</v>
      </c>
      <c r="C12" s="38">
        <v>186461037</v>
      </c>
      <c r="D12" s="37">
        <v>1099705222</v>
      </c>
      <c r="E12" s="37">
        <v>195711862</v>
      </c>
      <c r="F12" s="37">
        <v>0</v>
      </c>
      <c r="G12" s="37">
        <v>96833368</v>
      </c>
      <c r="H12" s="8">
        <v>0</v>
      </c>
      <c r="I12" s="8">
        <v>0</v>
      </c>
      <c r="J12" s="8">
        <v>0</v>
      </c>
      <c r="K12" s="8">
        <v>82214662</v>
      </c>
    </row>
    <row r="13" spans="1:11" ht="18" customHeight="1" x14ac:dyDescent="0.4">
      <c r="A13" s="39" t="s">
        <v>220</v>
      </c>
      <c r="B13" s="37">
        <f t="shared" si="0"/>
        <v>5420271005</v>
      </c>
      <c r="C13" s="38">
        <v>572552230</v>
      </c>
      <c r="D13" s="37">
        <v>42641117</v>
      </c>
      <c r="E13" s="37">
        <v>2368904694</v>
      </c>
      <c r="F13" s="37">
        <v>239904676</v>
      </c>
      <c r="G13" s="37">
        <v>786805736</v>
      </c>
      <c r="H13" s="8">
        <v>0</v>
      </c>
      <c r="I13" s="8">
        <v>0</v>
      </c>
      <c r="J13" s="8">
        <v>0</v>
      </c>
      <c r="K13" s="8">
        <v>1982014782</v>
      </c>
    </row>
    <row r="14" spans="1:11" ht="18" customHeight="1" x14ac:dyDescent="0.4">
      <c r="A14" s="39" t="s">
        <v>19</v>
      </c>
      <c r="B14" s="37">
        <f t="shared" si="0"/>
        <v>1557410403</v>
      </c>
      <c r="C14" s="38">
        <v>152883367</v>
      </c>
      <c r="D14" s="37">
        <v>723087500</v>
      </c>
      <c r="E14" s="37"/>
      <c r="F14" s="37"/>
      <c r="G14" s="37">
        <v>184666672</v>
      </c>
      <c r="H14" s="8">
        <v>0</v>
      </c>
      <c r="I14" s="8">
        <v>0</v>
      </c>
      <c r="J14" s="8">
        <v>0</v>
      </c>
      <c r="K14" s="8">
        <v>649656231</v>
      </c>
    </row>
    <row r="15" spans="1:11" ht="18" customHeight="1" x14ac:dyDescent="0.4">
      <c r="A15" s="39" t="s">
        <v>96</v>
      </c>
      <c r="B15" s="37"/>
      <c r="C15" s="38"/>
      <c r="D15" s="37"/>
      <c r="E15" s="37"/>
      <c r="F15" s="37"/>
      <c r="G15" s="37"/>
      <c r="H15" s="8"/>
      <c r="I15" s="8"/>
      <c r="J15" s="8"/>
      <c r="K15" s="8"/>
    </row>
    <row r="16" spans="1:11" ht="18" customHeight="1" x14ac:dyDescent="0.4">
      <c r="A16" s="39" t="s">
        <v>221</v>
      </c>
      <c r="B16" s="37">
        <f t="shared" si="0"/>
        <v>18496340461</v>
      </c>
      <c r="C16" s="38">
        <v>1875475581</v>
      </c>
      <c r="D16" s="37">
        <v>15133802769</v>
      </c>
      <c r="E16" s="37">
        <v>3362537692</v>
      </c>
      <c r="F16" s="37">
        <v>0</v>
      </c>
      <c r="G16" s="37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8" customHeight="1" x14ac:dyDescent="0.4">
      <c r="A17" s="39" t="s">
        <v>222</v>
      </c>
      <c r="B17" s="37">
        <f t="shared" si="0"/>
        <v>32744272</v>
      </c>
      <c r="C17" s="38">
        <v>25520604</v>
      </c>
      <c r="D17" s="37">
        <v>32744272</v>
      </c>
      <c r="E17" s="37">
        <v>0</v>
      </c>
      <c r="F17" s="37">
        <v>0</v>
      </c>
      <c r="G17" s="37">
        <v>0</v>
      </c>
      <c r="H17" s="37">
        <v>0</v>
      </c>
      <c r="I17" s="8">
        <v>0</v>
      </c>
      <c r="J17" s="8">
        <v>0</v>
      </c>
      <c r="K17" s="8">
        <v>0</v>
      </c>
    </row>
    <row r="18" spans="1:11" ht="18" customHeight="1" x14ac:dyDescent="0.4">
      <c r="A18" s="39" t="s">
        <v>223</v>
      </c>
      <c r="B18" s="37">
        <f t="shared" si="0"/>
        <v>0</v>
      </c>
      <c r="C18" s="38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8">
        <v>0</v>
      </c>
      <c r="J18" s="8">
        <v>0</v>
      </c>
      <c r="K18" s="8">
        <v>0</v>
      </c>
    </row>
    <row r="19" spans="1:11" ht="18" customHeight="1" x14ac:dyDescent="0.4">
      <c r="A19" s="39" t="s">
        <v>19</v>
      </c>
      <c r="B19" s="37">
        <f t="shared" si="0"/>
        <v>1701821076</v>
      </c>
      <c r="C19" s="38">
        <v>133640612</v>
      </c>
      <c r="D19" s="37">
        <v>379507441</v>
      </c>
      <c r="E19" s="37">
        <v>868277021</v>
      </c>
      <c r="F19" s="37"/>
      <c r="G19" s="37">
        <v>6000000</v>
      </c>
      <c r="H19" s="8">
        <v>0</v>
      </c>
      <c r="I19" s="8">
        <v>0</v>
      </c>
      <c r="J19" s="8">
        <v>0</v>
      </c>
      <c r="K19" s="8">
        <v>448036614</v>
      </c>
    </row>
    <row r="20" spans="1:11" ht="18" customHeight="1" x14ac:dyDescent="0.4">
      <c r="A20" s="11" t="s">
        <v>95</v>
      </c>
      <c r="B20" s="8">
        <f t="shared" ref="B20:K20" si="1">SUM(B8:B19)</f>
        <v>30960712591</v>
      </c>
      <c r="C20" s="36">
        <f>SUM(C8:C19)</f>
        <v>3133444145</v>
      </c>
      <c r="D20" s="8">
        <f t="shared" si="1"/>
        <v>17850999107</v>
      </c>
      <c r="E20" s="8">
        <f t="shared" si="1"/>
        <v>8015541833</v>
      </c>
      <c r="F20" s="8">
        <f t="shared" si="1"/>
        <v>239904676</v>
      </c>
      <c r="G20" s="8">
        <f t="shared" si="1"/>
        <v>1081861336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3772405639</v>
      </c>
    </row>
  </sheetData>
  <mergeCells count="8">
    <mergeCell ref="H6:H7"/>
    <mergeCell ref="K6:K7"/>
    <mergeCell ref="A6:A7"/>
    <mergeCell ref="B6:B7"/>
    <mergeCell ref="D6:D7"/>
    <mergeCell ref="E6:E7"/>
    <mergeCell ref="F6:F7"/>
    <mergeCell ref="G6:G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E15F-4316-4A00-A277-14CB595DDBE3}">
  <sheetPr>
    <pageSetUpPr fitToPage="1"/>
  </sheetPr>
  <dimension ref="A1:I7"/>
  <sheetViews>
    <sheetView zoomScale="130" zoomScaleNormal="130" workbookViewId="0"/>
  </sheetViews>
  <sheetFormatPr defaultColWidth="8.875" defaultRowHeight="11.25" x14ac:dyDescent="0.15"/>
  <cols>
    <col min="1" max="1" width="22.875" style="6" customWidth="1"/>
    <col min="2" max="9" width="12.875" style="6" customWidth="1"/>
    <col min="10" max="16384" width="8.875" style="6"/>
  </cols>
  <sheetData>
    <row r="1" spans="1:9" ht="21" x14ac:dyDescent="0.2">
      <c r="A1" s="19" t="s">
        <v>117</v>
      </c>
    </row>
    <row r="2" spans="1:9" ht="13.5" x14ac:dyDescent="0.15">
      <c r="A2" s="1" t="s">
        <v>178</v>
      </c>
    </row>
    <row r="3" spans="1:9" ht="13.5" x14ac:dyDescent="0.15">
      <c r="A3" s="1" t="s">
        <v>179</v>
      </c>
    </row>
    <row r="4" spans="1:9" ht="13.5" x14ac:dyDescent="0.15">
      <c r="A4" s="1" t="s">
        <v>61</v>
      </c>
      <c r="I4" s="3"/>
    </row>
    <row r="5" spans="1:9" ht="13.5" x14ac:dyDescent="0.15">
      <c r="I5" s="3"/>
    </row>
    <row r="6" spans="1:9" ht="37.5" customHeight="1" x14ac:dyDescent="0.15">
      <c r="A6" s="53" t="s">
        <v>106</v>
      </c>
      <c r="B6" s="13" t="s">
        <v>116</v>
      </c>
      <c r="C6" s="12" t="s">
        <v>115</v>
      </c>
      <c r="D6" s="12" t="s">
        <v>114</v>
      </c>
      <c r="E6" s="12" t="s">
        <v>113</v>
      </c>
      <c r="F6" s="12" t="s">
        <v>112</v>
      </c>
      <c r="G6" s="12" t="s">
        <v>111</v>
      </c>
      <c r="H6" s="13" t="s">
        <v>110</v>
      </c>
      <c r="I6" s="12" t="s">
        <v>109</v>
      </c>
    </row>
    <row r="7" spans="1:9" ht="18" customHeight="1" x14ac:dyDescent="0.15">
      <c r="A7" s="52">
        <f>SUM(B7:H7)</f>
        <v>30960712591</v>
      </c>
      <c r="B7" s="51">
        <v>30655685670</v>
      </c>
      <c r="C7" s="27">
        <v>303315841</v>
      </c>
      <c r="D7" s="27">
        <v>1023580</v>
      </c>
      <c r="E7" s="27"/>
      <c r="F7" s="27">
        <v>687500</v>
      </c>
      <c r="G7" s="27"/>
      <c r="H7" s="27"/>
      <c r="I7" s="50">
        <v>2.2176511697084024E-3</v>
      </c>
    </row>
  </sheetData>
  <phoneticPr fontId="5"/>
  <printOptions horizontalCentered="1"/>
  <pageMargins left="0.59055118110236227" right="0.59055118110236227" top="0.98425196850393704" bottom="0.39370078740157483" header="0.19685039370078741" footer="0.19685039370078741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8b7cc-82d8-430d-82d1-c9c4b2d3ecf6" xsi:nil="true"/>
    <_Flow_SignoffStatus xmlns="588bb7bd-f58e-464c-b679-a42ff46c1928" xsi:nil="true"/>
    <lcf76f155ced4ddcb4097134ff3c332f xmlns="588bb7bd-f58e-464c-b679-a42ff46c192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D01CA50A3AA4D98B2BFE85C4AC449" ma:contentTypeVersion="14" ma:contentTypeDescription="新しいドキュメントを作成します。" ma:contentTypeScope="" ma:versionID="75f735e319697fb26a4116add671b415">
  <xsd:schema xmlns:xsd="http://www.w3.org/2001/XMLSchema" xmlns:xs="http://www.w3.org/2001/XMLSchema" xmlns:p="http://schemas.microsoft.com/office/2006/metadata/properties" xmlns:ns2="588bb7bd-f58e-464c-b679-a42ff46c1928" xmlns:ns3="e388b7cc-82d8-430d-82d1-c9c4b2d3ecf6" targetNamespace="http://schemas.microsoft.com/office/2006/metadata/properties" ma:root="true" ma:fieldsID="39a1be7fe988767f21c01a6845527486" ns2:_="" ns3:_="">
    <xsd:import namespace="588bb7bd-f58e-464c-b679-a42ff46c1928"/>
    <xsd:import namespace="e388b7cc-82d8-430d-82d1-c9c4b2d3e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b7bd-f58e-464c-b679-a42ff46c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8d8caeb-68bb-43de-acbd-8e99ac7e2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8b7cc-82d8-430d-82d1-c9c4b2d3ec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b61012-c40c-4340-9dc5-137cbb77851f}" ma:internalName="TaxCatchAll" ma:showField="CatchAllData" ma:web="e388b7cc-82d8-430d-82d1-c9c4b2d3e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A1667-FF09-49B2-A7AF-4C167EEF0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BEDB72-635F-4903-81B5-3E1ACB6B132D}">
  <ds:schemaRefs>
    <ds:schemaRef ds:uri="http://purl.org/dc/elements/1.1/"/>
    <ds:schemaRef ds:uri="e388b7cc-82d8-430d-82d1-c9c4b2d3ecf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588bb7bd-f58e-464c-b679-a42ff46c1928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09460F-9AAB-4217-BF8F-B7C61F93C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b7bd-f58e-464c-b679-a42ff46c1928"/>
    <ds:schemaRef ds:uri="e388b7cc-82d8-430d-82d1-c9c4b2d3e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6</vt:i4>
      </vt:variant>
    </vt:vector>
  </HeadingPairs>
  <TitlesOfParts>
    <vt:vector size="22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財源の明細!Print_Area</vt:lpstr>
      <vt:lpstr>'地方債等（借入先別）の明細'!Print_Area</vt:lpstr>
      <vt:lpstr>財源の明細!Print_Titles</vt:lpstr>
      <vt:lpstr>'地方債等（借入先別）の明細'!Print_Titles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Takenaka Shiho ( 竹中 志穂 )</cp:lastModifiedBy>
  <cp:lastPrinted>2026-02-27T02:00:12Z</cp:lastPrinted>
  <dcterms:modified xsi:type="dcterms:W3CDTF">2026-02-27T02:00:15Z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0x0101007CDD01CA50A3AA4D98B2BFE85C4AC449</vt:lpwstr>
  </property>
  <property fmtid="{D5CDD505-2E9C-101B-9397-08002B2CF9AE}" pid="3" name="MediaServiceImageTags">
    <vt:lpwstr/>
  </property>
</Properties>
</file>