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0130福祉部\013025高齢介護課\03-1　高齢介護計画担当\00.ホームページ掲載\運営状況点検書（R6）\"/>
    </mc:Choice>
  </mc:AlternateContent>
  <bookViews>
    <workbookView xWindow="480" yWindow="252" windowWidth="15600" windowHeight="8412" tabRatio="768"/>
  </bookViews>
  <sheets>
    <sheet name="運営状況点検書" sheetId="1" r:id="rId1"/>
    <sheet name="非常災害対策点検票" sheetId="23" r:id="rId2"/>
    <sheet name="勤務形態一覧表（１枚版）" sheetId="21" r:id="rId3"/>
    <sheet name="勤務形態一覧表（100名）" sheetId="22" r:id="rId4"/>
    <sheet name="特定事業所加算用チェック表" sheetId="12" r:id="rId5"/>
    <sheet name="【記載例】勤務形態一覧表" sheetId="20" r:id="rId6"/>
    <sheet name="【参考】勤務形態一覧表記入方法" sheetId="19" r:id="rId7"/>
    <sheet name="プルダウン・リスト" sheetId="18" state="hidden" r:id="rId8"/>
  </sheets>
  <definedNames>
    <definedName name="_xlnm.Print_Area" localSheetId="5">【記載例】勤務形態一覧表!$A$1:$BD$51</definedName>
    <definedName name="_xlnm.Print_Area" localSheetId="6">【参考】勤務形態一覧表記入方法!$A$1:$O$77</definedName>
    <definedName name="_xlnm.Print_Area" localSheetId="0">運営状況点検書!$A$1:$Q$494</definedName>
    <definedName name="_xlnm.Print_Area" localSheetId="3">'勤務形態一覧表（100名）'!$A$1:$BD$133</definedName>
    <definedName name="_xlnm.Print_Area" localSheetId="2">'勤務形態一覧表（１枚版）'!$A$1:$BD$51</definedName>
    <definedName name="_xlnm.Print_Area" localSheetId="4">特定事業所加算用チェック表!$A$1:$O$99</definedName>
    <definedName name="_xlnm.Print_Titles" localSheetId="5">【記載例】勤務形態一覧表!$1:$13</definedName>
    <definedName name="_xlnm.Print_Titles" localSheetId="3">'勤務形態一覧表（100名）'!$1:$13</definedName>
    <definedName name="_xlnm.Print_Titles" localSheetId="2">'勤務形態一覧表（１枚版）'!$1:$13</definedName>
    <definedName name="介護支援専門員">プルダウン・リスト!$D$13:$D$25</definedName>
    <definedName name="介護予防支援担当職員">プルダウン・リスト!$E$13:$E$25</definedName>
    <definedName name="管理者">プルダウン・リスト!$C$13:$C$25</definedName>
    <definedName name="職種">プルダウン・リスト!$C$12:$J$12</definedName>
  </definedNames>
  <calcPr calcId="162913"/>
</workbook>
</file>

<file path=xl/calcChain.xml><?xml version="1.0" encoding="utf-8"?>
<calcChain xmlns="http://schemas.openxmlformats.org/spreadsheetml/2006/main">
  <c r="H127" i="22" l="1"/>
  <c r="H126" i="22"/>
  <c r="C126" i="22"/>
  <c r="P122" i="22"/>
  <c r="C132" i="22" s="1"/>
  <c r="M132" i="22" s="1"/>
  <c r="L122" i="22"/>
  <c r="C127" i="22" s="1"/>
  <c r="M127" i="22" s="1"/>
  <c r="H132" i="22" s="1"/>
  <c r="J122" i="22"/>
  <c r="G121" i="22"/>
  <c r="E121" i="22"/>
  <c r="G120" i="22"/>
  <c r="E120" i="22"/>
  <c r="G119" i="22"/>
  <c r="E119" i="22"/>
  <c r="G118" i="22"/>
  <c r="G122" i="22" s="1"/>
  <c r="E118" i="22"/>
  <c r="E122" i="22" s="1"/>
  <c r="AW113" i="22"/>
  <c r="AU113" i="22"/>
  <c r="AU112" i="22"/>
  <c r="AW112" i="22" s="1"/>
  <c r="AW111" i="22"/>
  <c r="AU111" i="22"/>
  <c r="AU110" i="22"/>
  <c r="AW110" i="22" s="1"/>
  <c r="AW109" i="22"/>
  <c r="AU109" i="22"/>
  <c r="AU108" i="22"/>
  <c r="AW108" i="22" s="1"/>
  <c r="AW107" i="22"/>
  <c r="AU107" i="22"/>
  <c r="AU106" i="22"/>
  <c r="AW106" i="22" s="1"/>
  <c r="AW105" i="22"/>
  <c r="AU105" i="22"/>
  <c r="AU104" i="22"/>
  <c r="AW104" i="22" s="1"/>
  <c r="AW103" i="22"/>
  <c r="AU103" i="22"/>
  <c r="AU102" i="22"/>
  <c r="AW102" i="22" s="1"/>
  <c r="AW101" i="22"/>
  <c r="AU101" i="22"/>
  <c r="AU100" i="22"/>
  <c r="AW100" i="22" s="1"/>
  <c r="AW99" i="22"/>
  <c r="AU99" i="22"/>
  <c r="AU98" i="22"/>
  <c r="AW98" i="22" s="1"/>
  <c r="AW97" i="22"/>
  <c r="AU97" i="22"/>
  <c r="AU96" i="22"/>
  <c r="AW96" i="22" s="1"/>
  <c r="AW95" i="22"/>
  <c r="AU95" i="22"/>
  <c r="AU94" i="22"/>
  <c r="AW94" i="22" s="1"/>
  <c r="AW93" i="22"/>
  <c r="AU93" i="22"/>
  <c r="AU92" i="22"/>
  <c r="AW92" i="22" s="1"/>
  <c r="AW91" i="22"/>
  <c r="AU91" i="22"/>
  <c r="AU90" i="22"/>
  <c r="AW90" i="22" s="1"/>
  <c r="AW89" i="22"/>
  <c r="AU89" i="22"/>
  <c r="AU88" i="22"/>
  <c r="AW88" i="22" s="1"/>
  <c r="AW87" i="22"/>
  <c r="AU87" i="22"/>
  <c r="AU86" i="22"/>
  <c r="AW86" i="22" s="1"/>
  <c r="AW85" i="22"/>
  <c r="AU85" i="22"/>
  <c r="AU84" i="22"/>
  <c r="AW84" i="22" s="1"/>
  <c r="AW83" i="22"/>
  <c r="AU83" i="22"/>
  <c r="AU82" i="22"/>
  <c r="AW82" i="22" s="1"/>
  <c r="AW81" i="22"/>
  <c r="AU81" i="22"/>
  <c r="AU80" i="22"/>
  <c r="AW80" i="22" s="1"/>
  <c r="AW79" i="22"/>
  <c r="AU79" i="22"/>
  <c r="AU78" i="22"/>
  <c r="AW78" i="22" s="1"/>
  <c r="AW77" i="22"/>
  <c r="AU77" i="22"/>
  <c r="AU76" i="22"/>
  <c r="AW76" i="22" s="1"/>
  <c r="AW75" i="22"/>
  <c r="AU75" i="22"/>
  <c r="AU74" i="22"/>
  <c r="AW74" i="22" s="1"/>
  <c r="AW73" i="22"/>
  <c r="AU73" i="22"/>
  <c r="AU72" i="22"/>
  <c r="AW72" i="22" s="1"/>
  <c r="AW71" i="22"/>
  <c r="AU71" i="22"/>
  <c r="AU70" i="22"/>
  <c r="AW70" i="22" s="1"/>
  <c r="AW69" i="22"/>
  <c r="AU69" i="22"/>
  <c r="AU68" i="22"/>
  <c r="AW68" i="22" s="1"/>
  <c r="AW67" i="22"/>
  <c r="AU67" i="22"/>
  <c r="AU66" i="22"/>
  <c r="AW66" i="22" s="1"/>
  <c r="AW65" i="22"/>
  <c r="AU65" i="22"/>
  <c r="AU64" i="22"/>
  <c r="AW64" i="22" s="1"/>
  <c r="AW63" i="22"/>
  <c r="AU63" i="22"/>
  <c r="AU62" i="22"/>
  <c r="AW62" i="22" s="1"/>
  <c r="AW61" i="22"/>
  <c r="AU61" i="22"/>
  <c r="AU60" i="22"/>
  <c r="AW60" i="22" s="1"/>
  <c r="AW59" i="22"/>
  <c r="AU59" i="22"/>
  <c r="AU58" i="22"/>
  <c r="AW58" i="22" s="1"/>
  <c r="AW57" i="22"/>
  <c r="AU57" i="22"/>
  <c r="AU56" i="22"/>
  <c r="AW56" i="22" s="1"/>
  <c r="AW55" i="22"/>
  <c r="AU55" i="22"/>
  <c r="AU54" i="22"/>
  <c r="AW54" i="22" s="1"/>
  <c r="AW53" i="22"/>
  <c r="AU53" i="22"/>
  <c r="AU52" i="22"/>
  <c r="AW52" i="22" s="1"/>
  <c r="AW51" i="22"/>
  <c r="AU51" i="22"/>
  <c r="AU50" i="22"/>
  <c r="AW50" i="22" s="1"/>
  <c r="AW49" i="22"/>
  <c r="AU49" i="22"/>
  <c r="AU48" i="22"/>
  <c r="AW48" i="22" s="1"/>
  <c r="AW47" i="22"/>
  <c r="AU47" i="22"/>
  <c r="AU46" i="22"/>
  <c r="AW46" i="22" s="1"/>
  <c r="AW45" i="22"/>
  <c r="AU45" i="22"/>
  <c r="AU44" i="22"/>
  <c r="AW44" i="22" s="1"/>
  <c r="AW43" i="22"/>
  <c r="AU43" i="22"/>
  <c r="AU42" i="22"/>
  <c r="AW42" i="22" s="1"/>
  <c r="AW41" i="22"/>
  <c r="AU41" i="22"/>
  <c r="AU40" i="22"/>
  <c r="AW40" i="22" s="1"/>
  <c r="AW39" i="22"/>
  <c r="AU39" i="22"/>
  <c r="AU38" i="22"/>
  <c r="AW38" i="22" s="1"/>
  <c r="AW37" i="22"/>
  <c r="AU37" i="22"/>
  <c r="AU36" i="22"/>
  <c r="AW36" i="22" s="1"/>
  <c r="AW35" i="22"/>
  <c r="AU35" i="22"/>
  <c r="AU34" i="22"/>
  <c r="AW34" i="22" s="1"/>
  <c r="AW33" i="22"/>
  <c r="AU33" i="22"/>
  <c r="AU32" i="22"/>
  <c r="AW32" i="22" s="1"/>
  <c r="AW31" i="22"/>
  <c r="AU31" i="22"/>
  <c r="AU30" i="22"/>
  <c r="AW30" i="22" s="1"/>
  <c r="AW29" i="22"/>
  <c r="AU29" i="22"/>
  <c r="AU28" i="22"/>
  <c r="AW28" i="22" s="1"/>
  <c r="AW27" i="22"/>
  <c r="AU27" i="22"/>
  <c r="AU26" i="22"/>
  <c r="AW26" i="22" s="1"/>
  <c r="AW25" i="22"/>
  <c r="AU25" i="22"/>
  <c r="AU24" i="22"/>
  <c r="AW24" i="22" s="1"/>
  <c r="AW23" i="22"/>
  <c r="AU23" i="22"/>
  <c r="AU22" i="22"/>
  <c r="AW22" i="22" s="1"/>
  <c r="AW21" i="22"/>
  <c r="AU21" i="22"/>
  <c r="AU20" i="22"/>
  <c r="AW20" i="22" s="1"/>
  <c r="AW19" i="22"/>
  <c r="AU19" i="22"/>
  <c r="AU18" i="22"/>
  <c r="AW18" i="22" s="1"/>
  <c r="AW17" i="22"/>
  <c r="AU17" i="22"/>
  <c r="AU16" i="22"/>
  <c r="AW16" i="22" s="1"/>
  <c r="AW15" i="22"/>
  <c r="AU15" i="22"/>
  <c r="B15" i="22"/>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AU14" i="22"/>
  <c r="AW14" i="22" s="1"/>
  <c r="AT12" i="22"/>
  <c r="AT13" i="22" s="1"/>
  <c r="AT11" i="22"/>
  <c r="AS11" i="22"/>
  <c r="AS12" i="22" s="1"/>
  <c r="AS13" i="22" s="1"/>
  <c r="AR11" i="22"/>
  <c r="AR12" i="22" s="1"/>
  <c r="AR13" i="22" s="1"/>
  <c r="AU9" i="22"/>
  <c r="X2" i="22"/>
  <c r="AO12" i="22" s="1"/>
  <c r="AO13" i="22" s="1"/>
  <c r="H45" i="21"/>
  <c r="H44" i="21"/>
  <c r="C44" i="21"/>
  <c r="P40" i="21"/>
  <c r="C50" i="21" s="1"/>
  <c r="L40" i="21"/>
  <c r="C45" i="21" s="1"/>
  <c r="M45" i="21" s="1"/>
  <c r="H50" i="21" s="1"/>
  <c r="J40" i="21"/>
  <c r="G39" i="21"/>
  <c r="E39" i="21"/>
  <c r="G38" i="21"/>
  <c r="E38" i="21"/>
  <c r="G37" i="21"/>
  <c r="E37" i="21"/>
  <c r="G36" i="21"/>
  <c r="G40" i="21" s="1"/>
  <c r="E36" i="21"/>
  <c r="E40" i="21" s="1"/>
  <c r="AW31" i="21"/>
  <c r="AU31" i="21"/>
  <c r="AW30" i="21"/>
  <c r="AU30" i="21"/>
  <c r="AU29" i="21"/>
  <c r="AW29" i="21" s="1"/>
  <c r="AU28" i="21"/>
  <c r="AW28" i="21" s="1"/>
  <c r="AW27" i="21"/>
  <c r="AU27" i="21"/>
  <c r="AU26" i="21"/>
  <c r="AW26" i="21" s="1"/>
  <c r="AW25" i="21"/>
  <c r="AU25" i="21"/>
  <c r="AU24" i="21"/>
  <c r="AW24" i="21" s="1"/>
  <c r="AW23" i="21"/>
  <c r="AU23" i="21"/>
  <c r="AW22" i="21"/>
  <c r="AU22" i="21"/>
  <c r="AU21" i="21"/>
  <c r="AW21" i="21" s="1"/>
  <c r="AU20" i="21"/>
  <c r="AW20" i="21" s="1"/>
  <c r="AW19" i="21"/>
  <c r="AU19" i="21"/>
  <c r="AU18" i="21"/>
  <c r="AW18" i="21" s="1"/>
  <c r="AU17" i="21"/>
  <c r="AW17" i="21" s="1"/>
  <c r="AU16" i="21"/>
  <c r="AW16" i="21" s="1"/>
  <c r="AW15" i="21"/>
  <c r="AU15" i="21"/>
  <c r="B15" i="21"/>
  <c r="B16" i="21" s="1"/>
  <c r="B17" i="21" s="1"/>
  <c r="B18" i="21" s="1"/>
  <c r="B19" i="21" s="1"/>
  <c r="B20" i="21" s="1"/>
  <c r="B21" i="21" s="1"/>
  <c r="B22" i="21" s="1"/>
  <c r="B23" i="21" s="1"/>
  <c r="B24" i="21" s="1"/>
  <c r="B25" i="21" s="1"/>
  <c r="B26" i="21" s="1"/>
  <c r="B27" i="21" s="1"/>
  <c r="B28" i="21" s="1"/>
  <c r="B29" i="21" s="1"/>
  <c r="B30" i="21" s="1"/>
  <c r="B31" i="21" s="1"/>
  <c r="AU14" i="21"/>
  <c r="AW14" i="21" s="1"/>
  <c r="AT12" i="21"/>
  <c r="AT13" i="21" s="1"/>
  <c r="AT11" i="21"/>
  <c r="AS11" i="21"/>
  <c r="AS12" i="21" s="1"/>
  <c r="AS13" i="21" s="1"/>
  <c r="AR11" i="21"/>
  <c r="AR12" i="21" s="1"/>
  <c r="AR13" i="21" s="1"/>
  <c r="AU9" i="21"/>
  <c r="X2" i="21"/>
  <c r="AO12" i="21" s="1"/>
  <c r="AO13" i="21" s="1"/>
  <c r="H45" i="20"/>
  <c r="H44" i="20"/>
  <c r="C44" i="20"/>
  <c r="P40" i="20"/>
  <c r="C50" i="20" s="1"/>
  <c r="M50" i="20" s="1"/>
  <c r="L40" i="20"/>
  <c r="C45" i="20" s="1"/>
  <c r="M45" i="20" s="1"/>
  <c r="H50" i="20" s="1"/>
  <c r="J40" i="20"/>
  <c r="G39" i="20"/>
  <c r="E39" i="20"/>
  <c r="G37" i="20"/>
  <c r="E37" i="20"/>
  <c r="AU31" i="20"/>
  <c r="AW31" i="20" s="1"/>
  <c r="AU30" i="20"/>
  <c r="AW30" i="20" s="1"/>
  <c r="AW29" i="20"/>
  <c r="AU29" i="20"/>
  <c r="AU28" i="20"/>
  <c r="AW28" i="20" s="1"/>
  <c r="AU27" i="20"/>
  <c r="AW27" i="20" s="1"/>
  <c r="AU26" i="20"/>
  <c r="AW26" i="20" s="1"/>
  <c r="AW25" i="20"/>
  <c r="AU25" i="20"/>
  <c r="AU24" i="20"/>
  <c r="AW24" i="20" s="1"/>
  <c r="AU23" i="20"/>
  <c r="AW23" i="20" s="1"/>
  <c r="AU22" i="20"/>
  <c r="AW22" i="20" s="1"/>
  <c r="AW21" i="20"/>
  <c r="AU21" i="20"/>
  <c r="AU20" i="20"/>
  <c r="AW20" i="20" s="1"/>
  <c r="AU19" i="20"/>
  <c r="AW19" i="20" s="1"/>
  <c r="AU18" i="20"/>
  <c r="E38" i="20" s="1"/>
  <c r="AW17" i="20"/>
  <c r="AU17" i="20"/>
  <c r="AU16" i="20"/>
  <c r="AW16" i="20" s="1"/>
  <c r="AU15" i="20"/>
  <c r="E36" i="20" s="1"/>
  <c r="E40" i="20" s="1"/>
  <c r="B15" i="20"/>
  <c r="B16" i="20" s="1"/>
  <c r="B17" i="20" s="1"/>
  <c r="B18" i="20" s="1"/>
  <c r="B19" i="20" s="1"/>
  <c r="B20" i="20" s="1"/>
  <c r="B21" i="20" s="1"/>
  <c r="B22" i="20" s="1"/>
  <c r="B23" i="20" s="1"/>
  <c r="B24" i="20" s="1"/>
  <c r="B25" i="20" s="1"/>
  <c r="B26" i="20" s="1"/>
  <c r="B27" i="20" s="1"/>
  <c r="B28" i="20" s="1"/>
  <c r="B29" i="20" s="1"/>
  <c r="B30" i="20" s="1"/>
  <c r="B31" i="20" s="1"/>
  <c r="AU14" i="20"/>
  <c r="AW14" i="20" s="1"/>
  <c r="AS13" i="20"/>
  <c r="AS12" i="20"/>
  <c r="AR12" i="20"/>
  <c r="AR13" i="20" s="1"/>
  <c r="AN12" i="20"/>
  <c r="AN13" i="20" s="1"/>
  <c r="AJ12" i="20"/>
  <c r="AJ13" i="20" s="1"/>
  <c r="AF12" i="20"/>
  <c r="AF13" i="20" s="1"/>
  <c r="AB12" i="20"/>
  <c r="AB13" i="20" s="1"/>
  <c r="X12" i="20"/>
  <c r="X13" i="20" s="1"/>
  <c r="T12" i="20"/>
  <c r="T13" i="20" s="1"/>
  <c r="P12" i="20"/>
  <c r="P13" i="20" s="1"/>
  <c r="AT11" i="20"/>
  <c r="AT12" i="20" s="1"/>
  <c r="AT13" i="20" s="1"/>
  <c r="AS11" i="20"/>
  <c r="AR11" i="20"/>
  <c r="AQ11" i="20"/>
  <c r="AM11" i="20"/>
  <c r="AI11" i="20"/>
  <c r="AE11" i="20"/>
  <c r="AA11" i="20"/>
  <c r="W11" i="20"/>
  <c r="S11" i="20"/>
  <c r="AU9" i="20"/>
  <c r="X2" i="20"/>
  <c r="AQ12" i="20" s="1"/>
  <c r="AQ13" i="20" s="1"/>
  <c r="Q11" i="21" l="1"/>
  <c r="Y11" i="21"/>
  <c r="R12" i="21"/>
  <c r="R13" i="21" s="1"/>
  <c r="V12" i="21"/>
  <c r="V13" i="21" s="1"/>
  <c r="Z12" i="21"/>
  <c r="Z13" i="21" s="1"/>
  <c r="AD12" i="21"/>
  <c r="AD13" i="21" s="1"/>
  <c r="AH12" i="21"/>
  <c r="AH13" i="21" s="1"/>
  <c r="AL12" i="21"/>
  <c r="AL13" i="21" s="1"/>
  <c r="AP12" i="21"/>
  <c r="AP13" i="21" s="1"/>
  <c r="AZ7" i="21"/>
  <c r="R11" i="21"/>
  <c r="V11" i="21"/>
  <c r="Z11" i="21"/>
  <c r="AD11" i="21"/>
  <c r="AH11" i="21"/>
  <c r="AL11" i="21"/>
  <c r="AP11" i="21"/>
  <c r="S12" i="21"/>
  <c r="S13" i="21" s="1"/>
  <c r="W12" i="21"/>
  <c r="W13" i="21" s="1"/>
  <c r="AA12" i="21"/>
  <c r="AA13" i="21" s="1"/>
  <c r="AE12" i="21"/>
  <c r="AE13" i="21" s="1"/>
  <c r="AI12" i="21"/>
  <c r="AI13" i="21" s="1"/>
  <c r="AM12" i="21"/>
  <c r="AM13" i="21" s="1"/>
  <c r="AQ12" i="21"/>
  <c r="AQ13" i="21" s="1"/>
  <c r="M50" i="21"/>
  <c r="U11" i="21"/>
  <c r="AC11" i="21"/>
  <c r="AG11" i="21"/>
  <c r="AK11" i="21"/>
  <c r="AO11" i="21"/>
  <c r="S11" i="21"/>
  <c r="W11" i="21"/>
  <c r="AA11" i="21"/>
  <c r="AE11" i="21"/>
  <c r="AI11" i="21"/>
  <c r="AM11" i="21"/>
  <c r="AQ11" i="21"/>
  <c r="P12" i="21"/>
  <c r="P13" i="21" s="1"/>
  <c r="T12" i="21"/>
  <c r="T13" i="21" s="1"/>
  <c r="X12" i="21"/>
  <c r="X13" i="21" s="1"/>
  <c r="AB12" i="21"/>
  <c r="AB13" i="21" s="1"/>
  <c r="AF12" i="21"/>
  <c r="AF13" i="21" s="1"/>
  <c r="AJ12" i="21"/>
  <c r="AJ13" i="21" s="1"/>
  <c r="AN12" i="21"/>
  <c r="AN13" i="21" s="1"/>
  <c r="P11" i="21"/>
  <c r="T11" i="21"/>
  <c r="X11" i="21"/>
  <c r="AB11" i="21"/>
  <c r="AF11" i="21"/>
  <c r="AJ11" i="21"/>
  <c r="AN11" i="21"/>
  <c r="Q12" i="21"/>
  <c r="Q13" i="21" s="1"/>
  <c r="U12" i="21"/>
  <c r="U13" i="21" s="1"/>
  <c r="Y12" i="21"/>
  <c r="Y13" i="21" s="1"/>
  <c r="AC12" i="21"/>
  <c r="AC13" i="21" s="1"/>
  <c r="AG12" i="21"/>
  <c r="AG13" i="21" s="1"/>
  <c r="AK12" i="21"/>
  <c r="AK13" i="21" s="1"/>
  <c r="Q11" i="22"/>
  <c r="U11" i="22"/>
  <c r="Y11" i="22"/>
  <c r="AC11" i="22"/>
  <c r="AG11" i="22"/>
  <c r="AK11" i="22"/>
  <c r="AO11" i="22"/>
  <c r="R12" i="22"/>
  <c r="R13" i="22" s="1"/>
  <c r="V12" i="22"/>
  <c r="V13" i="22" s="1"/>
  <c r="Z12" i="22"/>
  <c r="Z13" i="22" s="1"/>
  <c r="AD12" i="22"/>
  <c r="AD13" i="22" s="1"/>
  <c r="AH12" i="22"/>
  <c r="AH13" i="22" s="1"/>
  <c r="AL12" i="22"/>
  <c r="AL13" i="22" s="1"/>
  <c r="AP12" i="22"/>
  <c r="AP13" i="22" s="1"/>
  <c r="AZ7" i="22"/>
  <c r="R11" i="22"/>
  <c r="V11" i="22"/>
  <c r="Z11" i="22"/>
  <c r="AD11" i="22"/>
  <c r="AH11" i="22"/>
  <c r="AL11" i="22"/>
  <c r="AP11" i="22"/>
  <c r="S12" i="22"/>
  <c r="S13" i="22" s="1"/>
  <c r="W12" i="22"/>
  <c r="W13" i="22" s="1"/>
  <c r="AA12" i="22"/>
  <c r="AA13" i="22" s="1"/>
  <c r="AE12" i="22"/>
  <c r="AE13" i="22" s="1"/>
  <c r="AI12" i="22"/>
  <c r="AI13" i="22" s="1"/>
  <c r="AM12" i="22"/>
  <c r="AM13" i="22" s="1"/>
  <c r="AQ12" i="22"/>
  <c r="AQ13" i="22" s="1"/>
  <c r="S11" i="22"/>
  <c r="W11" i="22"/>
  <c r="AA11" i="22"/>
  <c r="AE11" i="22"/>
  <c r="AI11" i="22"/>
  <c r="AM11" i="22"/>
  <c r="AQ11" i="22"/>
  <c r="P12" i="22"/>
  <c r="P13" i="22" s="1"/>
  <c r="T12" i="22"/>
  <c r="T13" i="22" s="1"/>
  <c r="X12" i="22"/>
  <c r="X13" i="22" s="1"/>
  <c r="AB12" i="22"/>
  <c r="AB13" i="22" s="1"/>
  <c r="AF12" i="22"/>
  <c r="AF13" i="22" s="1"/>
  <c r="AJ12" i="22"/>
  <c r="AJ13" i="22" s="1"/>
  <c r="AN12" i="22"/>
  <c r="AN13" i="22" s="1"/>
  <c r="P11" i="22"/>
  <c r="T11" i="22"/>
  <c r="X11" i="22"/>
  <c r="AB11" i="22"/>
  <c r="AF11" i="22"/>
  <c r="AJ11" i="22"/>
  <c r="AN11" i="22"/>
  <c r="Q12" i="22"/>
  <c r="Q13" i="22" s="1"/>
  <c r="U12" i="22"/>
  <c r="U13" i="22" s="1"/>
  <c r="Y12" i="22"/>
  <c r="Y13" i="22" s="1"/>
  <c r="AC12" i="22"/>
  <c r="AC13" i="22" s="1"/>
  <c r="AG12" i="22"/>
  <c r="AG13" i="22" s="1"/>
  <c r="AK12" i="22"/>
  <c r="AK13" i="22" s="1"/>
  <c r="U12" i="20"/>
  <c r="U13" i="20" s="1"/>
  <c r="AC12" i="20"/>
  <c r="AC13" i="20" s="1"/>
  <c r="AG12" i="20"/>
  <c r="AG13" i="20" s="1"/>
  <c r="AK12" i="20"/>
  <c r="AK13" i="20" s="1"/>
  <c r="AO12" i="20"/>
  <c r="AO13" i="20" s="1"/>
  <c r="Q11" i="20"/>
  <c r="U11" i="20"/>
  <c r="Y11" i="20"/>
  <c r="AC11" i="20"/>
  <c r="AG11" i="20"/>
  <c r="AK11" i="20"/>
  <c r="AO11" i="20"/>
  <c r="R12" i="20"/>
  <c r="R13" i="20" s="1"/>
  <c r="V12" i="20"/>
  <c r="V13" i="20" s="1"/>
  <c r="Z12" i="20"/>
  <c r="Z13" i="20" s="1"/>
  <c r="AD12" i="20"/>
  <c r="AD13" i="20" s="1"/>
  <c r="AH12" i="20"/>
  <c r="AH13" i="20" s="1"/>
  <c r="AL12" i="20"/>
  <c r="AL13" i="20" s="1"/>
  <c r="AP12" i="20"/>
  <c r="AP13" i="20" s="1"/>
  <c r="AW15" i="20"/>
  <c r="G36" i="20" s="1"/>
  <c r="P11" i="20"/>
  <c r="T11" i="20"/>
  <c r="X11" i="20"/>
  <c r="AB11" i="20"/>
  <c r="AF11" i="20"/>
  <c r="AJ11" i="20"/>
  <c r="AN11" i="20"/>
  <c r="Q12" i="20"/>
  <c r="Q13" i="20" s="1"/>
  <c r="Y12" i="20"/>
  <c r="Y13" i="20" s="1"/>
  <c r="AZ7" i="20"/>
  <c r="R11" i="20"/>
  <c r="V11" i="20"/>
  <c r="Z11" i="20"/>
  <c r="AD11" i="20"/>
  <c r="AH11" i="20"/>
  <c r="AL11" i="20"/>
  <c r="AP11" i="20"/>
  <c r="S12" i="20"/>
  <c r="S13" i="20" s="1"/>
  <c r="W12" i="20"/>
  <c r="W13" i="20" s="1"/>
  <c r="AA12" i="20"/>
  <c r="AA13" i="20" s="1"/>
  <c r="AE12" i="20"/>
  <c r="AE13" i="20" s="1"/>
  <c r="AI12" i="20"/>
  <c r="AI13" i="20" s="1"/>
  <c r="AM12" i="20"/>
  <c r="AM13" i="20" s="1"/>
  <c r="AW18" i="20"/>
  <c r="G38" i="20" s="1"/>
  <c r="G40" i="20" l="1"/>
  <c r="M300" i="1" l="1"/>
  <c r="I306" i="1" s="1"/>
  <c r="N82" i="1"/>
  <c r="L82" i="1"/>
  <c r="J82" i="1"/>
  <c r="H82" i="1"/>
  <c r="F82" i="1"/>
  <c r="D82" i="1"/>
  <c r="D53" i="1" l="1"/>
  <c r="D56" i="1" s="1"/>
  <c r="F53" i="1"/>
  <c r="F56" i="1" s="1"/>
  <c r="H53" i="1"/>
  <c r="H56" i="1" s="1"/>
  <c r="J53" i="1"/>
  <c r="J56" i="1" s="1"/>
  <c r="L53" i="1"/>
  <c r="L56" i="1" s="1"/>
  <c r="N53" i="1"/>
  <c r="N56" i="1" s="1"/>
</calcChain>
</file>

<file path=xl/sharedStrings.xml><?xml version="1.0" encoding="utf-8"?>
<sst xmlns="http://schemas.openxmlformats.org/spreadsheetml/2006/main" count="1220" uniqueCount="853">
  <si>
    <t>　管理者自身を含む従業者全員の雇用契約等の写しを事業所に保管している。</t>
    <rPh sb="11" eb="12">
      <t>シャ</t>
    </rPh>
    <phoneticPr fontId="4"/>
  </si>
  <si>
    <t>　全ての従業者について、タイムカード等により、勤務実績が分かるようにしている。</t>
    <rPh sb="4" eb="7">
      <t>ジュウギョウシャ</t>
    </rPh>
    <phoneticPr fontId="4"/>
  </si>
  <si>
    <t>　全ての介護支援専門員について、介護支援専門員証により有効期間の満了日を確認している。</t>
    <rPh sb="16" eb="18">
      <t>カイゴ</t>
    </rPh>
    <rPh sb="18" eb="20">
      <t>シエン</t>
    </rPh>
    <rPh sb="20" eb="22">
      <t>センモン</t>
    </rPh>
    <rPh sb="22" eb="23">
      <t>イン</t>
    </rPh>
    <rPh sb="23" eb="24">
      <t>ショウ</t>
    </rPh>
    <phoneticPr fontId="4"/>
  </si>
  <si>
    <t>　事業所の通常の事業の実施地域等を勘案し、利用申込者に対し自ら適切な指定居宅介護支援を提供することが困難であると認めた場合は、他の指定居宅介護支援事業者の紹介その他の必要な措置を講じている。</t>
    <rPh sb="1" eb="4">
      <t>ジギョウショ</t>
    </rPh>
    <phoneticPr fontId="4"/>
  </si>
  <si>
    <t>　事業所の介護支援専門員に身分を証する書類を携行させ、初回訪問時又は利用者若しくはその家族から求められたときは、これを提示すべき旨を指導している。</t>
    <rPh sb="1" eb="4">
      <t>ジギョウショ</t>
    </rPh>
    <phoneticPr fontId="4"/>
  </si>
  <si>
    <t>　事業所の通常の事業の実施地域以外の地域の居宅を訪問して指定居宅介護支援を行い、それに要した交通費の支払を利用者から受ける場合には、あらかじめ、利用者又はその家族に対し、当該サービスの内容及び費用について説明を行い、利用者の同意を得ている。</t>
    <rPh sb="1" eb="4">
      <t>ジギョウショ</t>
    </rPh>
    <rPh sb="58" eb="59">
      <t>ウ</t>
    </rPh>
    <phoneticPr fontId="4"/>
  </si>
  <si>
    <t>　介護支援専門員は、居宅サービス計画の作成（又は変更）に当たっては、利用者の自立した日常生活の支援を効果的に行うため、利用者の心身又は家族の状況等に応じ、継続的かつ計画的に指定居宅サービス等の利用が行われるよう心がけている。</t>
    <rPh sb="1" eb="3">
      <t>カイゴ</t>
    </rPh>
    <rPh sb="3" eb="5">
      <t>シエン</t>
    </rPh>
    <rPh sb="5" eb="7">
      <t>センモン</t>
    </rPh>
    <rPh sb="7" eb="8">
      <t>イン</t>
    </rPh>
    <phoneticPr fontId="4"/>
  </si>
  <si>
    <t>　介護支援専門員は、居宅サービス計画の作成（又は変更）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t>
    <rPh sb="1" eb="3">
      <t>カイゴ</t>
    </rPh>
    <rPh sb="3" eb="5">
      <t>シエン</t>
    </rPh>
    <rPh sb="5" eb="7">
      <t>センモン</t>
    </rPh>
    <rPh sb="7" eb="8">
      <t>イン</t>
    </rPh>
    <phoneticPr fontId="4"/>
  </si>
  <si>
    <t>　請求に当たっては、居宅サービス等事業者の提供したサービス実績（実施内容や実施回数等）が、居宅サービス計画の内容と一致しているか確認している。</t>
    <rPh sb="10" eb="12">
      <t>キョタク</t>
    </rPh>
    <rPh sb="16" eb="17">
      <t>トウ</t>
    </rPh>
    <rPh sb="45" eb="47">
      <t>キョタク</t>
    </rPh>
    <phoneticPr fontId="4"/>
  </si>
  <si>
    <t>　居宅サービス等事業者の実績報告に加えて、利用者宅の訪問時にも情報を収集するなどして適切な実績把握を行うよう努めている。</t>
    <rPh sb="1" eb="3">
      <t>キョタク</t>
    </rPh>
    <rPh sb="7" eb="8">
      <t>トウ</t>
    </rPh>
    <rPh sb="12" eb="14">
      <t>ジッセキ</t>
    </rPh>
    <rPh sb="50" eb="51">
      <t>オコナ</t>
    </rPh>
    <rPh sb="54" eb="55">
      <t>ツト</t>
    </rPh>
    <phoneticPr fontId="4"/>
  </si>
  <si>
    <t>　運営基準減算及び特定事業所集中減算の適用を受けていない。</t>
    <rPh sb="7" eb="8">
      <t>オヨ</t>
    </rPh>
    <rPh sb="22" eb="23">
      <t>ウ</t>
    </rPh>
    <phoneticPr fontId="4"/>
  </si>
  <si>
    <t>　運営基準減算が適用されている場合、当該加算を算定していない。</t>
    <rPh sb="18" eb="20">
      <t>トウガイ</t>
    </rPh>
    <rPh sb="20" eb="22">
      <t>カサン</t>
    </rPh>
    <rPh sb="23" eb="25">
      <t>サンテイ</t>
    </rPh>
    <phoneticPr fontId="4"/>
  </si>
  <si>
    <t>　当該加算を算定する場合、退院・退所加算を算定していない。</t>
    <rPh sb="1" eb="3">
      <t>トウガイ</t>
    </rPh>
    <rPh sb="3" eb="5">
      <t>カサン</t>
    </rPh>
    <rPh sb="6" eb="8">
      <t>サンテイ</t>
    </rPh>
    <rPh sb="10" eb="12">
      <t>バアイ</t>
    </rPh>
    <rPh sb="21" eb="23">
      <t>サンテイ</t>
    </rPh>
    <phoneticPr fontId="4"/>
  </si>
  <si>
    <t>　雇用の際に介護支援専門員の資格を確認するとともに、介護支援専門員証の写しを事業所に保管している。</t>
    <rPh sb="14" eb="16">
      <t>シカク</t>
    </rPh>
    <rPh sb="26" eb="28">
      <t>カイゴ</t>
    </rPh>
    <rPh sb="28" eb="30">
      <t>シエン</t>
    </rPh>
    <rPh sb="30" eb="33">
      <t>センモンイン</t>
    </rPh>
    <rPh sb="33" eb="34">
      <t>ショウ</t>
    </rPh>
    <rPh sb="35" eb="36">
      <t>ウツ</t>
    </rPh>
    <rPh sb="38" eb="41">
      <t>ジギョウショ</t>
    </rPh>
    <phoneticPr fontId="4"/>
  </si>
  <si>
    <t>　事業所の介護支援専門員その他の従業者は、正当な理由なく、その業務上知り得た利用者又はその家族の秘密を漏らしていない。</t>
    <rPh sb="1" eb="4">
      <t>ジギョウショ</t>
    </rPh>
    <rPh sb="5" eb="7">
      <t>カイゴ</t>
    </rPh>
    <rPh sb="7" eb="9">
      <t>シエン</t>
    </rPh>
    <rPh sb="9" eb="11">
      <t>センモン</t>
    </rPh>
    <rPh sb="11" eb="12">
      <t>イン</t>
    </rPh>
    <rPh sb="14" eb="15">
      <t>タ</t>
    </rPh>
    <rPh sb="16" eb="19">
      <t>ジュウギョウシャ</t>
    </rPh>
    <rPh sb="21" eb="23">
      <t>セイトウ</t>
    </rPh>
    <rPh sb="24" eb="26">
      <t>リユウ</t>
    </rPh>
    <rPh sb="31" eb="34">
      <t>ギョウムジョウ</t>
    </rPh>
    <rPh sb="34" eb="35">
      <t>シ</t>
    </rPh>
    <rPh sb="36" eb="37">
      <t>エ</t>
    </rPh>
    <rPh sb="38" eb="41">
      <t>リヨウシャ</t>
    </rPh>
    <rPh sb="41" eb="42">
      <t>マタ</t>
    </rPh>
    <rPh sb="45" eb="47">
      <t>カゾク</t>
    </rPh>
    <rPh sb="48" eb="50">
      <t>ヒミツ</t>
    </rPh>
    <rPh sb="51" eb="52">
      <t>モ</t>
    </rPh>
    <phoneticPr fontId="4"/>
  </si>
  <si>
    <t>　少なくとも１月に１回モニタリングの結果を記録している。</t>
    <rPh sb="1" eb="2">
      <t>スク</t>
    </rPh>
    <rPh sb="7" eb="8">
      <t>ツキ</t>
    </rPh>
    <rPh sb="10" eb="11">
      <t>カイ</t>
    </rPh>
    <phoneticPr fontId="4"/>
  </si>
  <si>
    <t>　病院又は診療所の求めにより、当該病院又は診療所の医師又は看護師等と共に利用者の居宅を訪問し、カンファレンスを行い、必要に応じて、利用者に必要な居宅サービス又は地域密着型サービスの利用に関する調整を行っている。</t>
    <rPh sb="1" eb="3">
      <t>ビョウイン</t>
    </rPh>
    <rPh sb="3" eb="4">
      <t>マタ</t>
    </rPh>
    <rPh sb="5" eb="8">
      <t>シンリョウジョ</t>
    </rPh>
    <rPh sb="9" eb="10">
      <t>モト</t>
    </rPh>
    <rPh sb="15" eb="17">
      <t>トウガイ</t>
    </rPh>
    <rPh sb="17" eb="19">
      <t>ビョウイン</t>
    </rPh>
    <rPh sb="19" eb="20">
      <t>マタ</t>
    </rPh>
    <rPh sb="21" eb="24">
      <t>シンリョウジョ</t>
    </rPh>
    <rPh sb="25" eb="27">
      <t>イシ</t>
    </rPh>
    <rPh sb="27" eb="28">
      <t>マタ</t>
    </rPh>
    <rPh sb="29" eb="31">
      <t>カンゴ</t>
    </rPh>
    <rPh sb="31" eb="33">
      <t>シトウ</t>
    </rPh>
    <rPh sb="34" eb="35">
      <t>トモ</t>
    </rPh>
    <rPh sb="36" eb="39">
      <t>リヨウシャ</t>
    </rPh>
    <rPh sb="40" eb="42">
      <t>キョタク</t>
    </rPh>
    <rPh sb="43" eb="45">
      <t>ホウモン</t>
    </rPh>
    <rPh sb="55" eb="56">
      <t>オコナ</t>
    </rPh>
    <rPh sb="58" eb="60">
      <t>ヒツヨウ</t>
    </rPh>
    <rPh sb="61" eb="62">
      <t>オウ</t>
    </rPh>
    <rPh sb="65" eb="68">
      <t>リヨウシャ</t>
    </rPh>
    <rPh sb="69" eb="71">
      <t>ヒツヨウ</t>
    </rPh>
    <rPh sb="72" eb="74">
      <t>キョタク</t>
    </rPh>
    <rPh sb="78" eb="79">
      <t>マタ</t>
    </rPh>
    <rPh sb="80" eb="82">
      <t>チイキ</t>
    </rPh>
    <rPh sb="82" eb="85">
      <t>ミッチャクガタ</t>
    </rPh>
    <rPh sb="90" eb="92">
      <t>リヨウ</t>
    </rPh>
    <rPh sb="93" eb="94">
      <t>カン</t>
    </rPh>
    <rPh sb="96" eb="98">
      <t>チョウセイ</t>
    </rPh>
    <rPh sb="99" eb="100">
      <t>オコナ</t>
    </rPh>
    <phoneticPr fontId="4"/>
  </si>
  <si>
    <t>　利用者１人につき、１月に２回を限度として算定している。</t>
    <rPh sb="1" eb="4">
      <t>リヨウシャ</t>
    </rPh>
    <rPh sb="5" eb="6">
      <t>ニン</t>
    </rPh>
    <rPh sb="11" eb="12">
      <t>ツキ</t>
    </rPh>
    <rPh sb="14" eb="15">
      <t>カイ</t>
    </rPh>
    <rPh sb="16" eb="18">
      <t>ゲンド</t>
    </rPh>
    <rPh sb="21" eb="23">
      <t>サンテイ</t>
    </rPh>
    <phoneticPr fontId="4"/>
  </si>
  <si>
    <t>　カンファレンスの実施日(指導した日が異なる場合は指導日もあわせて)、カンファレンスに参加した医療関係職種等の氏名及びそのカンファレンスの要点を居宅サービス計画等に記載している。</t>
    <rPh sb="9" eb="12">
      <t>ジッシビ</t>
    </rPh>
    <rPh sb="13" eb="15">
      <t>シドウ</t>
    </rPh>
    <rPh sb="17" eb="18">
      <t>ヒ</t>
    </rPh>
    <rPh sb="19" eb="20">
      <t>コト</t>
    </rPh>
    <rPh sb="22" eb="24">
      <t>バアイ</t>
    </rPh>
    <rPh sb="25" eb="27">
      <t>シドウ</t>
    </rPh>
    <rPh sb="27" eb="28">
      <t>ビ</t>
    </rPh>
    <rPh sb="43" eb="45">
      <t>サンカ</t>
    </rPh>
    <rPh sb="47" eb="49">
      <t>イリョウ</t>
    </rPh>
    <rPh sb="49" eb="51">
      <t>カンケイ</t>
    </rPh>
    <rPh sb="51" eb="53">
      <t>ショクシュ</t>
    </rPh>
    <rPh sb="53" eb="54">
      <t>トウ</t>
    </rPh>
    <rPh sb="55" eb="57">
      <t>シメイ</t>
    </rPh>
    <rPh sb="57" eb="58">
      <t>オヨ</t>
    </rPh>
    <rPh sb="69" eb="71">
      <t>ヨウテン</t>
    </rPh>
    <rPh sb="72" eb="74">
      <t>キョタク</t>
    </rPh>
    <rPh sb="78" eb="81">
      <t>ケイカクトウ</t>
    </rPh>
    <rPh sb="82" eb="84">
      <t>キサイ</t>
    </rPh>
    <phoneticPr fontId="4"/>
  </si>
  <si>
    <t>　利用者の状態像等が大きく変化している場合等、必要に応じて、速やかに居宅サービス計画を変更し、居宅サービス及び地域密着型サービスの調整を行うなど適切に対応している。</t>
    <rPh sb="1" eb="4">
      <t>リヨウシャ</t>
    </rPh>
    <rPh sb="5" eb="7">
      <t>ジョウタイ</t>
    </rPh>
    <rPh sb="7" eb="8">
      <t>ゾウ</t>
    </rPh>
    <rPh sb="8" eb="9">
      <t>トウ</t>
    </rPh>
    <rPh sb="10" eb="11">
      <t>オオ</t>
    </rPh>
    <rPh sb="13" eb="15">
      <t>ヘンカ</t>
    </rPh>
    <rPh sb="19" eb="21">
      <t>バアイ</t>
    </rPh>
    <rPh sb="21" eb="22">
      <t>トウ</t>
    </rPh>
    <rPh sb="23" eb="25">
      <t>ヒツヨウ</t>
    </rPh>
    <rPh sb="26" eb="27">
      <t>オウ</t>
    </rPh>
    <rPh sb="30" eb="31">
      <t>スミ</t>
    </rPh>
    <rPh sb="34" eb="36">
      <t>キョタク</t>
    </rPh>
    <rPh sb="40" eb="42">
      <t>ケイカク</t>
    </rPh>
    <rPh sb="43" eb="45">
      <t>ヘンコウ</t>
    </rPh>
    <rPh sb="47" eb="49">
      <t>キョタク</t>
    </rPh>
    <rPh sb="53" eb="54">
      <t>オヨ</t>
    </rPh>
    <rPh sb="55" eb="57">
      <t>チイキ</t>
    </rPh>
    <rPh sb="57" eb="60">
      <t>ミッチャクガタ</t>
    </rPh>
    <rPh sb="65" eb="67">
      <t>チョウセイ</t>
    </rPh>
    <rPh sb="68" eb="69">
      <t>オコナ</t>
    </rPh>
    <rPh sb="72" eb="74">
      <t>テキセツ</t>
    </rPh>
    <rPh sb="75" eb="77">
      <t>タイオウ</t>
    </rPh>
    <phoneticPr fontId="4"/>
  </si>
  <si>
    <t>　居宅サービス計画には、次に掲げる項目を記載している。</t>
    <rPh sb="12" eb="13">
      <t>ツギ</t>
    </rPh>
    <rPh sb="14" eb="15">
      <t>カカ</t>
    </rPh>
    <phoneticPr fontId="4"/>
  </si>
  <si>
    <t>（４）　提供されるサービスの目標及びその達成時期</t>
    <rPh sb="20" eb="22">
      <t>タッセイ</t>
    </rPh>
    <rPh sb="22" eb="24">
      <t>ジキ</t>
    </rPh>
    <phoneticPr fontId="4"/>
  </si>
  <si>
    <t>　介護支援専門員は、居宅サービス計画の作成後、定期的に計画を見直している。</t>
    <rPh sb="1" eb="3">
      <t>カイゴ</t>
    </rPh>
    <rPh sb="3" eb="5">
      <t>シエン</t>
    </rPh>
    <rPh sb="5" eb="7">
      <t>センモン</t>
    </rPh>
    <rPh sb="7" eb="8">
      <t>イン</t>
    </rPh>
    <phoneticPr fontId="4"/>
  </si>
  <si>
    <t>※括弧内の状態は、あくまでｉ）～ｉｉｉ）の状態の者に該当する可能性のある者を例示的に挙げたものです。反対に、括弧内の状態以外の者であっても、ｉ）～ｉｉｉ）の状態であると判断される場合もあります。</t>
    <rPh sb="36" eb="37">
      <t>モノ</t>
    </rPh>
    <rPh sb="38" eb="40">
      <t>レイジ</t>
    </rPh>
    <rPh sb="40" eb="41">
      <t>テキ</t>
    </rPh>
    <rPh sb="42" eb="43">
      <t>ア</t>
    </rPh>
    <rPh sb="50" eb="52">
      <t>ハンタイ</t>
    </rPh>
    <phoneticPr fontId="4"/>
  </si>
  <si>
    <t>問５</t>
    <rPh sb="0" eb="1">
      <t>ト</t>
    </rPh>
    <phoneticPr fontId="4"/>
  </si>
  <si>
    <t xml:space="preserve"> 介護保険事業所番号</t>
  </si>
  <si>
    <t>フリガナ</t>
  </si>
  <si>
    <t>　</t>
  </si>
  <si>
    <t>名　　称</t>
  </si>
  <si>
    <t>所在地</t>
  </si>
  <si>
    <t>〒</t>
  </si>
  <si>
    <t>点検日</t>
  </si>
  <si>
    <t>Ⅰ　人員基準について</t>
  </si>
  <si>
    <t xml:space="preserve"> </t>
  </si>
  <si>
    <t>問１</t>
  </si>
  <si>
    <t>問２</t>
  </si>
  <si>
    <t>（３）　管理者の責務</t>
  </si>
  <si>
    <t>常勤専従</t>
  </si>
  <si>
    <t>常勤兼務</t>
  </si>
  <si>
    <t>常勤　計　※</t>
  </si>
  <si>
    <t>非常勤専従</t>
  </si>
  <si>
    <t>非常勤兼務</t>
  </si>
  <si>
    <t>　　　　　　　　　　　　　　　　　　　　　　　</t>
  </si>
  <si>
    <t>（利用者数の推移）</t>
  </si>
  <si>
    <t>（担当件数）</t>
  </si>
  <si>
    <t>事
業
所</t>
    <rPh sb="0" eb="1">
      <t>コト</t>
    </rPh>
    <rPh sb="2" eb="3">
      <t>ギョウ</t>
    </rPh>
    <rPh sb="4" eb="5">
      <t>ショ</t>
    </rPh>
    <phoneticPr fontId="4"/>
  </si>
  <si>
    <t>Ⅱ　運営基準について</t>
  </si>
  <si>
    <t>（２） 提供拒否の禁止</t>
  </si>
  <si>
    <t>（３） サービス提供困難時の対応</t>
  </si>
  <si>
    <t>（５）　要介護認定の申請に係る援助</t>
  </si>
  <si>
    <t>（６）　身分を証する書類の携行</t>
  </si>
  <si>
    <t>（７）　利用料の受領</t>
  </si>
  <si>
    <t>（８）　保険給付の請求のための証明書の交付</t>
  </si>
  <si>
    <t>（９）　指定居宅介護支援の基本取扱方針</t>
  </si>
  <si>
    <t>（２）　総合的な援助の方針</t>
  </si>
  <si>
    <t>（３）　生活全般の解決すべき課題</t>
  </si>
  <si>
    <t>（６）　サービスを提供する上での留意事項等</t>
  </si>
  <si>
    <t>（１１） 法定代理受領サービスに係る報告</t>
  </si>
  <si>
    <t>（１２）　利用者に対する居宅サービス計画等の書類の交付</t>
  </si>
  <si>
    <t>（１３）　利用者に関する市町村への通知</t>
  </si>
  <si>
    <t>（１）　事業の目的及び運営の方針</t>
  </si>
  <si>
    <t>（２）　職員の職種、員数及び職務内容</t>
  </si>
  <si>
    <t>（３）　営業日及び営業時間</t>
  </si>
  <si>
    <t>Ⅲ　介護報酬の算定について</t>
  </si>
  <si>
    <t>（１）　取扱件数</t>
  </si>
  <si>
    <t>要介護１</t>
  </si>
  <si>
    <t>要介護２</t>
  </si>
  <si>
    <t>要介護３</t>
  </si>
  <si>
    <t>要介護４</t>
  </si>
  <si>
    <t>要介護５</t>
  </si>
  <si>
    <t>　　　　　　　　　　　　　　　　　　　　　　　　　　　　</t>
  </si>
  <si>
    <t>取扱件数</t>
  </si>
  <si>
    <t>要介護３・４・５</t>
  </si>
  <si>
    <t>（２）　給付管理</t>
  </si>
  <si>
    <t>（１）　特定事業所加算　（Ⅰ）</t>
  </si>
  <si>
    <t>（２）　特定事業所加算　（Ⅱ）　　　　　　　　　　　　　　　　　　　　　　　　　　　　　　　　　　</t>
  </si>
  <si>
    <t>３　減算</t>
  </si>
  <si>
    <t>（２）　特定事業所集中減算</t>
  </si>
  <si>
    <t>以上で終了です。お疲れさまでした。</t>
    <rPh sb="0" eb="2">
      <t>イジョウ</t>
    </rPh>
    <rPh sb="3" eb="5">
      <t>シュウリョウ</t>
    </rPh>
    <rPh sb="9" eb="10">
      <t>ツカ</t>
    </rPh>
    <phoneticPr fontId="4"/>
  </si>
  <si>
    <t>問1</t>
    <rPh sb="0" eb="1">
      <t>ト</t>
    </rPh>
    <phoneticPr fontId="4"/>
  </si>
  <si>
    <t>合計(イ）</t>
    <rPh sb="0" eb="2">
      <t>ゴウケイ</t>
    </rPh>
    <phoneticPr fontId="4"/>
  </si>
  <si>
    <t>開催年月日</t>
    <rPh sb="0" eb="2">
      <t>カイサイ</t>
    </rPh>
    <rPh sb="2" eb="5">
      <t>ネンガッピ</t>
    </rPh>
    <phoneticPr fontId="4"/>
  </si>
  <si>
    <t>具体的な方法</t>
    <rPh sb="0" eb="3">
      <t>グタイテキ</t>
    </rPh>
    <rPh sb="4" eb="6">
      <t>ホウホウ</t>
    </rPh>
    <phoneticPr fontId="4"/>
  </si>
  <si>
    <t>問１</t>
    <rPh sb="0" eb="1">
      <t>ト</t>
    </rPh>
    <phoneticPr fontId="4"/>
  </si>
  <si>
    <t>問１０</t>
    <rPh sb="0" eb="1">
      <t>ト</t>
    </rPh>
    <phoneticPr fontId="4"/>
  </si>
  <si>
    <t>　月
（点検月）</t>
    <rPh sb="4" eb="6">
      <t>テンケン</t>
    </rPh>
    <rPh sb="6" eb="7">
      <t>ヅキ</t>
    </rPh>
    <phoneticPr fontId="4"/>
  </si>
  <si>
    <t>　　　（点検月の前月の勤務実績（＝勤務形態一覧表のｆ欄の数字））</t>
    <rPh sb="4" eb="6">
      <t>テンケン</t>
    </rPh>
    <rPh sb="8" eb="9">
      <t>ゼン</t>
    </rPh>
    <rPh sb="9" eb="10">
      <t>ゲツ</t>
    </rPh>
    <phoneticPr fontId="4"/>
  </si>
  <si>
    <t>　　Ｂ．常勤換算方法により算出した介護支援専門員の員数(点検月の前月）</t>
    <rPh sb="13" eb="15">
      <t>サンシュツ</t>
    </rPh>
    <rPh sb="28" eb="30">
      <t>テンケン</t>
    </rPh>
    <rPh sb="32" eb="33">
      <t>ゼン</t>
    </rPh>
    <rPh sb="33" eb="34">
      <t>ゲツ</t>
    </rPh>
    <phoneticPr fontId="4"/>
  </si>
  <si>
    <t>　　Ａ．事業所全体の点検月の前月の利用者数</t>
    <rPh sb="10" eb="12">
      <t>テンケン</t>
    </rPh>
    <rPh sb="12" eb="13">
      <t>ヅキ</t>
    </rPh>
    <rPh sb="14" eb="15">
      <t>ゼン</t>
    </rPh>
    <rPh sb="15" eb="16">
      <t>ゲツ</t>
    </rPh>
    <phoneticPr fontId="4"/>
  </si>
  <si>
    <t>　　Ｃ．(Ａ)÷(Ｂ)＝取扱件数（点検月の前月の取扱件数）</t>
    <rPh sb="17" eb="19">
      <t>テンケン</t>
    </rPh>
    <rPh sb="21" eb="22">
      <t>ゼン</t>
    </rPh>
    <rPh sb="22" eb="23">
      <t>ゲツ</t>
    </rPh>
    <phoneticPr fontId="4"/>
  </si>
  <si>
    <t>　　月
（点検月）</t>
    <rPh sb="5" eb="7">
      <t>テンケン</t>
    </rPh>
    <rPh sb="7" eb="8">
      <t>ヅキ</t>
    </rPh>
    <phoneticPr fontId="4"/>
  </si>
  <si>
    <t>◎　「勤務形態一覧表」等を添付してください。</t>
    <rPh sb="11" eb="12">
      <t>トウ</t>
    </rPh>
    <phoneticPr fontId="4"/>
  </si>
  <si>
    <t>名称</t>
    <rPh sb="0" eb="2">
      <t>メイショウ</t>
    </rPh>
    <phoneticPr fontId="4"/>
  </si>
  <si>
    <t>サービス種別</t>
    <rPh sb="4" eb="6">
      <t>シュベツ</t>
    </rPh>
    <phoneticPr fontId="4"/>
  </si>
  <si>
    <t>　基準上、常勤の介護支援専門員を１以上配置する必要があります。常勤計の欄が０の場合は、基準違反です。早急に常勤の介護支援専門員を配置してください。</t>
    <rPh sb="8" eb="10">
      <t>カイゴ</t>
    </rPh>
    <rPh sb="10" eb="12">
      <t>シエン</t>
    </rPh>
    <rPh sb="12" eb="14">
      <t>センモン</t>
    </rPh>
    <rPh sb="14" eb="15">
      <t>イン</t>
    </rPh>
    <phoneticPr fontId="4"/>
  </si>
  <si>
    <t>　介護支援専門員を交代（増員・減員を含む）する場合、「変更届」の提出が必要です。</t>
    <rPh sb="9" eb="11">
      <t>コウタイ</t>
    </rPh>
    <rPh sb="12" eb="14">
      <t>ゾウイン</t>
    </rPh>
    <rPh sb="15" eb="17">
      <t>ゲンイン</t>
    </rPh>
    <rPh sb="18" eb="19">
      <t>フク</t>
    </rPh>
    <rPh sb="32" eb="34">
      <t>テイシュツ</t>
    </rPh>
    <phoneticPr fontId="4"/>
  </si>
  <si>
    <t>　介護予防支援業務の受託について、受託件数の上限は廃止されましたが、委託を受けるに当たっては、本来業務である居宅介護支援業務が適正に実施できるよう配慮しなければなりません。</t>
    <rPh sb="1" eb="3">
      <t>カイゴ</t>
    </rPh>
    <rPh sb="3" eb="5">
      <t>ヨボウ</t>
    </rPh>
    <rPh sb="5" eb="7">
      <t>シエン</t>
    </rPh>
    <rPh sb="7" eb="9">
      <t>ギョウム</t>
    </rPh>
    <rPh sb="10" eb="12">
      <t>ジュタク</t>
    </rPh>
    <rPh sb="17" eb="19">
      <t>ジュタク</t>
    </rPh>
    <rPh sb="19" eb="21">
      <t>ケンスウ</t>
    </rPh>
    <rPh sb="22" eb="24">
      <t>ジョウゲン</t>
    </rPh>
    <rPh sb="25" eb="27">
      <t>ハイシ</t>
    </rPh>
    <rPh sb="34" eb="35">
      <t>クワシ</t>
    </rPh>
    <rPh sb="35" eb="36">
      <t>コトヅケ</t>
    </rPh>
    <rPh sb="37" eb="38">
      <t>ウ</t>
    </rPh>
    <rPh sb="41" eb="42">
      <t>ア</t>
    </rPh>
    <rPh sb="47" eb="49">
      <t>ホンライ</t>
    </rPh>
    <rPh sb="49" eb="51">
      <t>ギョウム</t>
    </rPh>
    <rPh sb="54" eb="56">
      <t>キョタク</t>
    </rPh>
    <rPh sb="56" eb="58">
      <t>カイゴ</t>
    </rPh>
    <rPh sb="58" eb="60">
      <t>シエン</t>
    </rPh>
    <rPh sb="60" eb="62">
      <t>ギョウム</t>
    </rPh>
    <rPh sb="63" eb="65">
      <t>テキセイ</t>
    </rPh>
    <rPh sb="66" eb="68">
      <t>ジッシ</t>
    </rPh>
    <rPh sb="73" eb="75">
      <t>ハイリョ</t>
    </rPh>
    <phoneticPr fontId="4"/>
  </si>
  <si>
    <t>　人員欠如の状態のまま事業を継続している場合、指定基準等の違反として監査等の対象となります。基準に定める人員配置ができない場合は、事業の休止又は廃止を届け出る必要があります（休止届又は廃止届の提出が必要です）。
　なお、重大な基準違反については、指定取消となる場合もありますので、十分ご注意ください。</t>
    <rPh sb="70" eb="71">
      <t>マタ</t>
    </rPh>
    <rPh sb="72" eb="74">
      <t>ハイシ</t>
    </rPh>
    <rPh sb="90" eb="91">
      <t>マタ</t>
    </rPh>
    <rPh sb="92" eb="94">
      <t>ハイシ</t>
    </rPh>
    <rPh sb="94" eb="95">
      <t>トドケ</t>
    </rPh>
    <rPh sb="96" eb="98">
      <t>テイシュツ</t>
    </rPh>
    <phoneticPr fontId="4"/>
  </si>
  <si>
    <t>　要介護状態の軽減又は悪化の防止に資するよう行うとともに、医療サービスとの連携に十分配慮して行っている。</t>
    <rPh sb="22" eb="23">
      <t>オコナ</t>
    </rPh>
    <rPh sb="46" eb="47">
      <t>オコナ</t>
    </rPh>
    <phoneticPr fontId="4"/>
  </si>
  <si>
    <t>　適切にできていなかった項目については、速やかに改善してください。</t>
    <rPh sb="1" eb="3">
      <t>テキセツ</t>
    </rPh>
    <rPh sb="12" eb="14">
      <t>コウモク</t>
    </rPh>
    <rPh sb="20" eb="21">
      <t>スミ</t>
    </rPh>
    <rPh sb="24" eb="26">
      <t>カイゼン</t>
    </rPh>
    <phoneticPr fontId="4"/>
  </si>
  <si>
    <t>　介護報酬の請求に不適切又は不正な内容が認められた場合、指定基準等の違反として監査等の対象となります。なお、重大な違反状態の場合には、指定取消となる場合もありますので、十分な注意が必要です。</t>
    <rPh sb="1" eb="3">
      <t>カイゴ</t>
    </rPh>
    <rPh sb="3" eb="5">
      <t>ホウシュウ</t>
    </rPh>
    <rPh sb="6" eb="8">
      <t>セイキュウ</t>
    </rPh>
    <rPh sb="9" eb="12">
      <t>フテキセツ</t>
    </rPh>
    <rPh sb="12" eb="13">
      <t>マタ</t>
    </rPh>
    <rPh sb="14" eb="16">
      <t>フセイ</t>
    </rPh>
    <rPh sb="17" eb="19">
      <t>ナイヨウ</t>
    </rPh>
    <rPh sb="20" eb="21">
      <t>ミト</t>
    </rPh>
    <rPh sb="25" eb="27">
      <t>バアイ</t>
    </rPh>
    <rPh sb="28" eb="30">
      <t>シテイ</t>
    </rPh>
    <rPh sb="30" eb="33">
      <t>キジュントウ</t>
    </rPh>
    <rPh sb="34" eb="36">
      <t>イハン</t>
    </rPh>
    <rPh sb="39" eb="42">
      <t>カンサトウ</t>
    </rPh>
    <rPh sb="43" eb="45">
      <t>タイショウ</t>
    </rPh>
    <rPh sb="54" eb="56">
      <t>ジュウダイ</t>
    </rPh>
    <rPh sb="57" eb="59">
      <t>イハン</t>
    </rPh>
    <rPh sb="59" eb="61">
      <t>ジョウタイ</t>
    </rPh>
    <rPh sb="62" eb="64">
      <t>バアイ</t>
    </rPh>
    <rPh sb="67" eb="69">
      <t>シテイ</t>
    </rPh>
    <rPh sb="69" eb="70">
      <t>ト</t>
    </rPh>
    <rPh sb="70" eb="71">
      <t>ケ</t>
    </rPh>
    <rPh sb="74" eb="76">
      <t>バアイ</t>
    </rPh>
    <rPh sb="84" eb="86">
      <t>ジュウブン</t>
    </rPh>
    <rPh sb="87" eb="89">
      <t>チュウイ</t>
    </rPh>
    <rPh sb="90" eb="92">
      <t>ヒツヨウ</t>
    </rPh>
    <phoneticPr fontId="4"/>
  </si>
  <si>
    <t>点検月の前月の取扱件数を以下の方法で算出し、Ａ･Ｂ･Ｃ の□に数を記載してください。</t>
    <rPh sb="0" eb="2">
      <t>テンケン</t>
    </rPh>
    <rPh sb="2" eb="3">
      <t>ヅキ</t>
    </rPh>
    <rPh sb="4" eb="5">
      <t>ゼン</t>
    </rPh>
    <rPh sb="5" eb="6">
      <t>ゲツ</t>
    </rPh>
    <rPh sb="33" eb="35">
      <t>キサイ</t>
    </rPh>
    <phoneticPr fontId="4"/>
  </si>
  <si>
    <t>問８</t>
    <rPh sb="0" eb="1">
      <t>ト</t>
    </rPh>
    <phoneticPr fontId="4"/>
  </si>
  <si>
    <t>・以下の点検項目について、○×で記載してください（対象となる事例がない場合は、斜線を引いてください）。
・点検した結果×がついたところは基準等の違反となります。速やかに改善を行ってください。</t>
    <phoneticPr fontId="4"/>
  </si>
  <si>
    <t>管理者氏名</t>
    <phoneticPr fontId="4"/>
  </si>
  <si>
    <t>介護支援専門員
登録番号</t>
    <phoneticPr fontId="4"/>
  </si>
  <si>
    <t>当該事業所で
兼務する職種</t>
    <phoneticPr fontId="4"/>
  </si>
  <si>
    <t>同一敷地内で兼務
する他の事業所</t>
    <phoneticPr fontId="4"/>
  </si>
  <si>
    <t>職種</t>
    <phoneticPr fontId="4"/>
  </si>
  <si>
    <t>時間数
(１週)</t>
    <phoneticPr fontId="4"/>
  </si>
  <si>
    <t>　　注意</t>
    <phoneticPr fontId="4"/>
  </si>
  <si>
    <t>○</t>
    <phoneticPr fontId="4"/>
  </si>
  <si>
    <t>　管理者は常勤であり、原則として専ら当該居宅介護支援事業所の管理者の職務に従事する者でなければなりません。</t>
    <phoneticPr fontId="4"/>
  </si>
  <si>
    <t>問１</t>
    <phoneticPr fontId="4"/>
  </si>
  <si>
    <t>問２</t>
    <phoneticPr fontId="4"/>
  </si>
  <si>
    <t>問３</t>
    <phoneticPr fontId="4"/>
  </si>
  <si>
    <t>問４</t>
    <phoneticPr fontId="4"/>
  </si>
  <si>
    <t>　月</t>
    <phoneticPr fontId="4"/>
  </si>
  <si>
    <t>常勤・非常勤　計</t>
    <phoneticPr fontId="4"/>
  </si>
  <si>
    <t>　　 注意</t>
    <phoneticPr fontId="4"/>
  </si>
  <si>
    <t>○</t>
    <phoneticPr fontId="4"/>
  </si>
  <si>
    <t>■介護支援専門員の員数</t>
    <phoneticPr fontId="4"/>
  </si>
  <si>
    <t>（ア）</t>
    <phoneticPr fontId="4"/>
  </si>
  <si>
    <t>　　月</t>
    <phoneticPr fontId="4"/>
  </si>
  <si>
    <t>　　月</t>
    <phoneticPr fontId="4"/>
  </si>
  <si>
    <t>常勤換算後の員数 (a)</t>
    <phoneticPr fontId="4"/>
  </si>
  <si>
    <t>（イ）</t>
    <phoneticPr fontId="4"/>
  </si>
  <si>
    <t xml:space="preserve"> 　　注意　</t>
    <phoneticPr fontId="4"/>
  </si>
  <si>
    <t>○</t>
    <phoneticPr fontId="4"/>
  </si>
  <si>
    <t>問１</t>
    <phoneticPr fontId="4"/>
  </si>
  <si>
    <t>　正当な理由なく指定居宅介護支援の提供を拒んでいない。</t>
    <phoneticPr fontId="4"/>
  </si>
  <si>
    <t>問２</t>
    <phoneticPr fontId="4"/>
  </si>
  <si>
    <t>　被保険者の要介護認定に係る申請について、利用申込者の意思を踏まえ、必要な協力を行っている。</t>
    <phoneticPr fontId="4"/>
  </si>
  <si>
    <t>問２</t>
    <phoneticPr fontId="4"/>
  </si>
  <si>
    <t>　指定居宅介護支援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4"/>
  </si>
  <si>
    <t>　要介護認定の更新の申請が、遅くとも当該利用者が受けている要介護認定の有効期間の満了日の３０日前には行われるよう、必要な援助を行っている。</t>
    <phoneticPr fontId="4"/>
  </si>
  <si>
    <t>問１</t>
    <phoneticPr fontId="4"/>
  </si>
  <si>
    <t>　自らその提供する指定居宅介護支援の質の評価を行い、常にその改善を図っている。</t>
    <phoneticPr fontId="4"/>
  </si>
  <si>
    <t>　管理者は、介護支援専門員に居宅サービス計画の作成に関する業務を担当させている。</t>
    <phoneticPr fontId="4"/>
  </si>
  <si>
    <t>　指定居宅介護支援の提供に当たっては、懇切丁寧に行うことを旨とし、利用者又はその家族に対し、サービスの提供方法等について、理解しやすいように説明を行っている。</t>
    <phoneticPr fontId="4"/>
  </si>
  <si>
    <t>問７</t>
    <phoneticPr fontId="4"/>
  </si>
  <si>
    <t>　居宅サービス計画は全表（１～３表及び６、７表）を作成している。</t>
    <phoneticPr fontId="4"/>
  </si>
  <si>
    <t>（５）　サービスの種類、内容及び利用料</t>
    <phoneticPr fontId="4"/>
  </si>
  <si>
    <t>※医師の医学的な所見については、主治医意見書による確認のほか、医師の診断書又は担当の介護支援専門員が聴取した医師の所見（居宅サービス計画に記載するもの）により確認する方法で差し支えありません。</t>
    <phoneticPr fontId="4"/>
  </si>
  <si>
    <t>　毎月、市町村に対し、居宅サービス計画において位置付けられている指定居宅サービス等のうち法定代理受領サービスとして位置付けたものに関する情報を記載した文書（給付管理票）を提出している。</t>
    <phoneticPr fontId="4"/>
  </si>
  <si>
    <t>　居宅サービス計画に位置付けられている基準該当居宅サービスに係る特例居宅介護サービス費の支給に係る事務に必要な情報を記載した文書を、市町村に対して提出している。</t>
    <phoneticPr fontId="4"/>
  </si>
  <si>
    <t>　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る。</t>
    <phoneticPr fontId="4"/>
  </si>
  <si>
    <t>　指定居宅介護支援の提供を受けている利用者が次のいずれかに該当する場合は、遅滞なく、意見を付してその旨を市町村に通知している。</t>
    <phoneticPr fontId="4"/>
  </si>
  <si>
    <t>（１） 正当な理由なしに介護給付等対象サービスの利用に関する指示に従わないこと等により、
　　　要介護状態の程度を増進させたと認められるとき。</t>
    <phoneticPr fontId="4"/>
  </si>
  <si>
    <t>（２） 偽りその他不正の行為によって保険給付の支給を受け、又は受けようとしたとき。</t>
    <phoneticPr fontId="4"/>
  </si>
  <si>
    <t>（４）　指定居宅介護支援の提供方法、内容及び利用料その他の費用の額
　　　(利用者の相談を受ける場所、課題分析の手順等）</t>
    <phoneticPr fontId="4"/>
  </si>
  <si>
    <t>問３</t>
    <phoneticPr fontId="4"/>
  </si>
  <si>
    <t>　介護支援専門員の資質の向上のために、その研修の機会を確保している。</t>
    <phoneticPr fontId="4"/>
  </si>
  <si>
    <t>問 １</t>
    <phoneticPr fontId="4"/>
  </si>
  <si>
    <t>　介護支援専門員の清潔の保持及び健康状態について、必要な管理を行っている。</t>
    <phoneticPr fontId="4"/>
  </si>
  <si>
    <t>　指定居宅介護支援事業所の見やすい場所に、運営規程の概要、介護支援専門員の勤務の体制その他の利用申込者のサービスの選択に資すると認められる重要事項を掲示している。</t>
    <phoneticPr fontId="4"/>
  </si>
  <si>
    <t>　サービス担当者会議等において、利用者やその家族の個人情報を用いる場合は、それぞれの同意を、あらかじめ文書により得ている。</t>
    <phoneticPr fontId="4"/>
  </si>
  <si>
    <t>　自ら提供した指定居宅介護支援又は自らが居宅サービス計画に位置付けた指定居宅サービス等に対する利用者及びその家族からの苦情に迅速かつ適切に対応している。</t>
    <phoneticPr fontId="4"/>
  </si>
  <si>
    <t>　苦情を受け付けた場合は、当該苦情の内容等を記録している。</t>
    <phoneticPr fontId="4"/>
  </si>
  <si>
    <t>　自ら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
　また、市町村からの求めがあった場合には、改善の内容を市町村に報告している。</t>
    <phoneticPr fontId="4"/>
  </si>
  <si>
    <t>問４</t>
    <phoneticPr fontId="4"/>
  </si>
  <si>
    <t>問５</t>
    <phoneticPr fontId="4"/>
  </si>
  <si>
    <t>　指定居宅介護支援等に対する利用者からの苦情に関して国民健康保険団体連合会が行う調査に協力するとともに、自ら提供した指定居宅介護支援に関して国民健康保険団体連合会から指導又は助言を受けた場合においては、当該指導又は助言に従って必要な改善を行っている。
　また、国民健康保険団体連合会からの求めがあった場合には、改善の内容を国民健康保険団体連合会に報告している。</t>
    <phoneticPr fontId="4"/>
  </si>
  <si>
    <t>　利用者に対するサービスの提供により事故が発生した場合には速やかに市町村、利用者の家族等に連絡を行うとともに、必要な措置を講じている。</t>
    <phoneticPr fontId="4"/>
  </si>
  <si>
    <t>　事故の状況及び事故に際して採った処置について記録している。</t>
    <phoneticPr fontId="4"/>
  </si>
  <si>
    <t>　利用者に対するサービスの提供により賠償すべき事故が発生した場合には、損害賠償を速やかに行っている。</t>
    <phoneticPr fontId="4"/>
  </si>
  <si>
    <t>　事業所ごとに経理を区分するとともに、指定居宅介護支援の事業の会計とその他の事業の会計を区分している。</t>
    <phoneticPr fontId="4"/>
  </si>
  <si>
    <t>　従業者、設備、備品及び会計に関する諸記録を整備している。</t>
    <phoneticPr fontId="4"/>
  </si>
  <si>
    <t>　利用者に対する指定居宅介護支援の提供に関する次に掲げる記録を整備し、記録の種類に応じて定められた期間保存している。</t>
    <rPh sb="35" eb="37">
      <t>キロク</t>
    </rPh>
    <rPh sb="38" eb="40">
      <t>シュルイ</t>
    </rPh>
    <rPh sb="41" eb="42">
      <t>オウ</t>
    </rPh>
    <rPh sb="44" eb="45">
      <t>サダ</t>
    </rPh>
    <rPh sb="49" eb="51">
      <t>キカン</t>
    </rPh>
    <rPh sb="51" eb="53">
      <t>ホゾン</t>
    </rPh>
    <phoneticPr fontId="4"/>
  </si>
  <si>
    <t>　（１）　指定居宅サービス事業者等との連絡調整に関する記録</t>
    <phoneticPr fontId="4"/>
  </si>
  <si>
    <t>　（２）　個々の利用者ごとに次に掲げる事項を記載した居宅介護支援台帳</t>
    <phoneticPr fontId="4"/>
  </si>
  <si>
    <t>　　　　　　・居宅サービス計画</t>
    <phoneticPr fontId="4"/>
  </si>
  <si>
    <t>　　　　　　・アセスメントの結果の記録</t>
    <phoneticPr fontId="4"/>
  </si>
  <si>
    <t>　　　　　　・サービス担当者会議等の記録</t>
    <phoneticPr fontId="4"/>
  </si>
  <si>
    <t>　　　　　　・モニタリングの結果の記録</t>
    <phoneticPr fontId="4"/>
  </si>
  <si>
    <t>　　介護給付費の受領の日から５年間保存している。</t>
    <phoneticPr fontId="4"/>
  </si>
  <si>
    <t>②疾病その他の原因により、状態が急速に悪化し、短期間のうちにH２７告示第９４号第３１号のイに該当することが確実に見込まれる者（例　がん末期の急速な状態悪化）</t>
    <rPh sb="46" eb="48">
      <t>ガイトウ</t>
    </rPh>
    <phoneticPr fontId="4"/>
  </si>
  <si>
    <t>③疾病その他の原因により、身体への重大な危険性又は症状の重篤化の回避等医学的判断からH２７告示第９４号第３１号のイに該当すると判断できる者（例　ぜんそく発作等による呼吸不全、心疾患による心不全、嚥下障害による誤嚥性肺炎の回避）</t>
    <rPh sb="58" eb="60">
      <t>ガイトウ</t>
    </rPh>
    <phoneticPr fontId="4"/>
  </si>
  <si>
    <t>　指定居宅介護支援事業所ごとに、当該指定居宅介護支援事業所の介護支援専門員に指定居宅介護支援の業務を担当させている。</t>
    <phoneticPr fontId="4"/>
  </si>
  <si>
    <t>　　･　居宅サービス計画を変更した場合</t>
    <rPh sb="4" eb="6">
      <t>キョタク</t>
    </rPh>
    <rPh sb="10" eb="12">
      <t>ケイカク</t>
    </rPh>
    <rPh sb="13" eb="15">
      <t>ヘンコウ</t>
    </rPh>
    <rPh sb="17" eb="19">
      <t>バアイ</t>
    </rPh>
    <phoneticPr fontId="4"/>
  </si>
  <si>
    <t>（ロ）</t>
    <phoneticPr fontId="4"/>
  </si>
  <si>
    <t>(Ａ)
(イ＋ロ)　　　　　　　</t>
    <phoneticPr fontId="4"/>
  </si>
  <si>
    <t>（B)</t>
    <phoneticPr fontId="4"/>
  </si>
  <si>
    <t>（Ｃ)</t>
    <phoneticPr fontId="4"/>
  </si>
  <si>
    <t>要介護１・２</t>
    <phoneticPr fontId="4"/>
  </si>
  <si>
    <t>問１</t>
    <phoneticPr fontId="4"/>
  </si>
  <si>
    <t>問２</t>
    <phoneticPr fontId="4"/>
  </si>
  <si>
    <t>　常勤かつ専従の介護支援専門員（主任介護支援専門員を除く）を３名以上配置している。</t>
    <phoneticPr fontId="4"/>
  </si>
  <si>
    <t>問３</t>
    <phoneticPr fontId="4"/>
  </si>
  <si>
    <t>問４</t>
    <phoneticPr fontId="4"/>
  </si>
  <si>
    <t>問５</t>
    <phoneticPr fontId="4"/>
  </si>
  <si>
    <t>問６</t>
    <phoneticPr fontId="4"/>
  </si>
  <si>
    <t>問７</t>
    <phoneticPr fontId="4"/>
  </si>
  <si>
    <t>問８</t>
    <phoneticPr fontId="4"/>
  </si>
  <si>
    <t>問９</t>
    <phoneticPr fontId="4"/>
  </si>
  <si>
    <t>問１</t>
    <phoneticPr fontId="4"/>
  </si>
  <si>
    <t>　常勤かつ専従の主任介護支援専門員を配置している。</t>
    <phoneticPr fontId="4"/>
  </si>
  <si>
    <t>問２</t>
    <phoneticPr fontId="4"/>
  </si>
  <si>
    <t>問３</t>
    <phoneticPr fontId="4"/>
  </si>
  <si>
    <t>問４</t>
    <phoneticPr fontId="4"/>
  </si>
  <si>
    <t>問５</t>
    <phoneticPr fontId="4"/>
  </si>
  <si>
    <t>問６</t>
    <phoneticPr fontId="4"/>
  </si>
  <si>
    <t>　居宅サービス計画の策定に際し、下記Ａ～Ｃのいずれかの要件を満たし、アセスメントを実施したものについてのみ算定している。</t>
    <phoneticPr fontId="4"/>
  </si>
  <si>
    <t>　　Ａ　新規（※）に居宅サービス計画を作成する場合</t>
    <phoneticPr fontId="4"/>
  </si>
  <si>
    <t>　　Ｂ　要支援者が要介護認定を受けた場合に居宅サービス計画を作成する場合</t>
    <phoneticPr fontId="4"/>
  </si>
  <si>
    <t>　　Ｃ　要介護状態区分が２区分以上変更された場合に居宅サービス計画を作成する場合</t>
    <phoneticPr fontId="4"/>
  </si>
  <si>
    <t>　利用者１人につき１月に１回を限度として算定している。</t>
    <phoneticPr fontId="4"/>
  </si>
  <si>
    <t>問２</t>
    <phoneticPr fontId="4"/>
  </si>
  <si>
    <t>問１</t>
    <phoneticPr fontId="4"/>
  </si>
  <si>
    <t>　　・　要介護認定を受けている利用者が要介護更新認定を受けた場合</t>
    <phoneticPr fontId="4"/>
  </si>
  <si>
    <t>　　・　要介護認定を受けている利用者が要介護状態区分の変更の認定を受けた場合</t>
    <phoneticPr fontId="4"/>
  </si>
  <si>
    <t>●</t>
    <phoneticPr fontId="4"/>
  </si>
  <si>
    <t>勤務形態
（該当するものに☑）</t>
    <phoneticPr fontId="4"/>
  </si>
  <si>
    <t>介護支援専門員証
の有効期間満了日</t>
    <rPh sb="7" eb="8">
      <t>ショウ</t>
    </rPh>
    <phoneticPr fontId="4"/>
  </si>
  <si>
    <t>　
※加算の算定要件を満たさずに加算を算定していた場合、過誤調整が必要となります。
　　（保険者に相談の上、過誤調整手続きを行ってください）。
　</t>
    <rPh sb="58" eb="60">
      <t>テツヅ</t>
    </rPh>
    <phoneticPr fontId="4"/>
  </si>
  <si>
    <t>Ａ ： 常勤専従　　　 　  　Ｂ ： 常勤兼務</t>
    <phoneticPr fontId="4"/>
  </si>
  <si>
    <t>＜確認方法の一例＞
　　・医療機関への確認（受診時の同行等）
　　・認定調査時の主治医意見書
　※医師の指示を確認した上で位置付けていることが文書でわかるようにしてください。</t>
    <phoneticPr fontId="4"/>
  </si>
  <si>
    <t xml:space="preserve">※「新規」： 
</t>
    <phoneticPr fontId="4"/>
  </si>
  <si>
    <t>　　・　居宅サービス計画を新規に作成した場合</t>
    <phoneticPr fontId="4"/>
  </si>
  <si>
    <t>　介護支援専門員の資質向上のために研修の機会を確保し、少なくとも次年度が始まるまでに介護支援専門員ごとに研修計画を作成して、それに基づき計画的に研修を実施している。</t>
    <rPh sb="1" eb="3">
      <t>カイゴ</t>
    </rPh>
    <rPh sb="3" eb="5">
      <t>シエン</t>
    </rPh>
    <rPh sb="5" eb="8">
      <t>センモンイン</t>
    </rPh>
    <rPh sb="9" eb="11">
      <t>シシツ</t>
    </rPh>
    <rPh sb="11" eb="13">
      <t>コウジョウ</t>
    </rPh>
    <rPh sb="17" eb="19">
      <t>ケンシュウ</t>
    </rPh>
    <rPh sb="20" eb="22">
      <t>キカイ</t>
    </rPh>
    <rPh sb="23" eb="25">
      <t>カクホ</t>
    </rPh>
    <rPh sb="27" eb="28">
      <t>スク</t>
    </rPh>
    <rPh sb="32" eb="35">
      <t>ジネンド</t>
    </rPh>
    <rPh sb="36" eb="37">
      <t>ハジ</t>
    </rPh>
    <rPh sb="42" eb="44">
      <t>カイゴ</t>
    </rPh>
    <rPh sb="44" eb="46">
      <t>シエン</t>
    </rPh>
    <rPh sb="46" eb="48">
      <t>センモン</t>
    </rPh>
    <rPh sb="48" eb="49">
      <t>イン</t>
    </rPh>
    <rPh sb="52" eb="54">
      <t>ケンシュウ</t>
    </rPh>
    <rPh sb="54" eb="56">
      <t>ケイカク</t>
    </rPh>
    <rPh sb="68" eb="71">
      <t>ケイカクテキ</t>
    </rPh>
    <rPh sb="72" eb="74">
      <t>ケンシュウ</t>
    </rPh>
    <phoneticPr fontId="4"/>
  </si>
  <si>
    <t>問１１</t>
    <rPh sb="0" eb="1">
      <t>ト</t>
    </rPh>
    <phoneticPr fontId="4"/>
  </si>
  <si>
    <t>問９</t>
    <rPh sb="0" eb="1">
      <t>ト</t>
    </rPh>
    <phoneticPr fontId="4"/>
  </si>
  <si>
    <t>(居　宅　介　護　支　援)</t>
    <phoneticPr fontId="4"/>
  </si>
  <si>
    <t>連絡先</t>
    <rPh sb="0" eb="2">
      <t>レンラク</t>
    </rPh>
    <rPh sb="2" eb="3">
      <t>サキ</t>
    </rPh>
    <phoneticPr fontId="4"/>
  </si>
  <si>
    <t>電話番号</t>
    <rPh sb="0" eb="2">
      <t>デンワ</t>
    </rPh>
    <rPh sb="2" eb="4">
      <t>バンゴウ</t>
    </rPh>
    <phoneticPr fontId="4"/>
  </si>
  <si>
    <t>ＦＡＸ番号</t>
    <rPh sb="3" eb="5">
      <t>バンゴウ</t>
    </rPh>
    <phoneticPr fontId="4"/>
  </si>
  <si>
    <t>問２</t>
    <phoneticPr fontId="4"/>
  </si>
  <si>
    <t>　指定居宅介護支援の提供の開始に際し、あらかじめ、利用申込者又はその家族に対し、運営規程の概要その他の利用申込者のサービスの選択に資すると認められる重要事項を記した文書を交付して説明を行い、当該提供の開始について利用申込者の同意を得ている。</t>
    <phoneticPr fontId="4"/>
  </si>
  <si>
    <t>問３</t>
    <rPh sb="0" eb="1">
      <t>トイ</t>
    </rPh>
    <phoneticPr fontId="4"/>
  </si>
  <si>
    <t>　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している。</t>
    <rPh sb="1" eb="3">
      <t>カイゴ</t>
    </rPh>
    <rPh sb="3" eb="5">
      <t>シエン</t>
    </rPh>
    <rPh sb="5" eb="8">
      <t>センモンイン</t>
    </rPh>
    <rPh sb="10" eb="12">
      <t>シテイ</t>
    </rPh>
    <rPh sb="12" eb="14">
      <t>キョタク</t>
    </rPh>
    <rPh sb="18" eb="22">
      <t>ジギョウシャトウ</t>
    </rPh>
    <rPh sb="24" eb="27">
      <t>リヨウシャ</t>
    </rPh>
    <rPh sb="28" eb="29">
      <t>カカ</t>
    </rPh>
    <rPh sb="30" eb="32">
      <t>ジョウホウ</t>
    </rPh>
    <rPh sb="33" eb="35">
      <t>テイキョウ</t>
    </rPh>
    <rPh sb="36" eb="37">
      <t>ウ</t>
    </rPh>
    <rPh sb="43" eb="44">
      <t>タ</t>
    </rPh>
    <rPh sb="44" eb="46">
      <t>ヒツヨウ</t>
    </rPh>
    <rPh sb="47" eb="48">
      <t>ミト</t>
    </rPh>
    <rPh sb="54" eb="57">
      <t>リヨウシャ</t>
    </rPh>
    <rPh sb="58" eb="60">
      <t>フクヤク</t>
    </rPh>
    <rPh sb="60" eb="62">
      <t>ジョウキョウ</t>
    </rPh>
    <rPh sb="63" eb="65">
      <t>コウクウ</t>
    </rPh>
    <rPh sb="65" eb="67">
      <t>キノウ</t>
    </rPh>
    <rPh sb="69" eb="70">
      <t>タ</t>
    </rPh>
    <rPh sb="71" eb="74">
      <t>リヨウシャ</t>
    </rPh>
    <rPh sb="75" eb="77">
      <t>シンシン</t>
    </rPh>
    <rPh sb="77" eb="78">
      <t>マタ</t>
    </rPh>
    <rPh sb="79" eb="81">
      <t>セイカツ</t>
    </rPh>
    <rPh sb="82" eb="84">
      <t>ジョウキョウ</t>
    </rPh>
    <rPh sb="85" eb="86">
      <t>カカ</t>
    </rPh>
    <rPh sb="87" eb="89">
      <t>ジョウホウ</t>
    </rPh>
    <rPh sb="92" eb="94">
      <t>ヒツヨウ</t>
    </rPh>
    <rPh sb="95" eb="96">
      <t>ミト</t>
    </rPh>
    <rPh sb="102" eb="105">
      <t>リヨウシャ</t>
    </rPh>
    <rPh sb="106" eb="108">
      <t>ドウイ</t>
    </rPh>
    <rPh sb="109" eb="110">
      <t>エ</t>
    </rPh>
    <rPh sb="111" eb="113">
      <t>シュジ</t>
    </rPh>
    <rPh sb="114" eb="117">
      <t>イシトウ</t>
    </rPh>
    <rPh sb="117" eb="118">
      <t>マタ</t>
    </rPh>
    <rPh sb="119" eb="122">
      <t>ヤクザイシ</t>
    </rPh>
    <rPh sb="123" eb="125">
      <t>テイキョウ</t>
    </rPh>
    <phoneticPr fontId="4"/>
  </si>
  <si>
    <t>　利用者から居宅サービス計画案の作成に当たって複数の指定居宅サービス事業者等の紹介の求めがあった場合等には誠実に対応している。</t>
    <rPh sb="1" eb="3">
      <t>リヨウ</t>
    </rPh>
    <rPh sb="3" eb="4">
      <t>シャ</t>
    </rPh>
    <rPh sb="6" eb="8">
      <t>キョタク</t>
    </rPh>
    <rPh sb="12" eb="14">
      <t>ケイカク</t>
    </rPh>
    <rPh sb="14" eb="15">
      <t>アン</t>
    </rPh>
    <rPh sb="16" eb="18">
      <t>サクセイ</t>
    </rPh>
    <rPh sb="19" eb="20">
      <t>ア</t>
    </rPh>
    <rPh sb="23" eb="25">
      <t>フクスウ</t>
    </rPh>
    <rPh sb="26" eb="28">
      <t>シテイ</t>
    </rPh>
    <rPh sb="28" eb="30">
      <t>キョタク</t>
    </rPh>
    <rPh sb="34" eb="36">
      <t>ジギョウ</t>
    </rPh>
    <rPh sb="37" eb="38">
      <t>トウ</t>
    </rPh>
    <rPh sb="39" eb="41">
      <t>ショウカイ</t>
    </rPh>
    <rPh sb="42" eb="43">
      <t>モト</t>
    </rPh>
    <rPh sb="48" eb="51">
      <t>バアイトウ</t>
    </rPh>
    <rPh sb="53" eb="55">
      <t>セイジツ</t>
    </rPh>
    <rPh sb="56" eb="58">
      <t>タイオウ</t>
    </rPh>
    <phoneticPr fontId="4"/>
  </si>
  <si>
    <t>　前問において、介護支援専門員は、居宅サービス計画を作成した際には、当該居宅サービス計画を主治の医師等に交付している。</t>
    <rPh sb="1" eb="2">
      <t>ゼン</t>
    </rPh>
    <rPh sb="2" eb="3">
      <t>トイ</t>
    </rPh>
    <rPh sb="8" eb="10">
      <t>カイゴ</t>
    </rPh>
    <rPh sb="10" eb="12">
      <t>シエン</t>
    </rPh>
    <rPh sb="12" eb="15">
      <t>センモンイン</t>
    </rPh>
    <rPh sb="17" eb="19">
      <t>キョタク</t>
    </rPh>
    <rPh sb="23" eb="25">
      <t>ケイカク</t>
    </rPh>
    <rPh sb="26" eb="28">
      <t>サクセイ</t>
    </rPh>
    <rPh sb="30" eb="31">
      <t>サイ</t>
    </rPh>
    <rPh sb="34" eb="36">
      <t>トウガイ</t>
    </rPh>
    <rPh sb="36" eb="38">
      <t>キョタク</t>
    </rPh>
    <rPh sb="42" eb="44">
      <t>ケイカク</t>
    </rPh>
    <rPh sb="45" eb="47">
      <t>シュジ</t>
    </rPh>
    <rPh sb="48" eb="50">
      <t>イシ</t>
    </rPh>
    <rPh sb="50" eb="51">
      <t>トウ</t>
    </rPh>
    <rPh sb="52" eb="54">
      <t>コウフ</t>
    </rPh>
    <phoneticPr fontId="4"/>
  </si>
  <si>
    <t>問１２</t>
    <rPh sb="0" eb="1">
      <t>トイ</t>
    </rPh>
    <phoneticPr fontId="4"/>
  </si>
  <si>
    <t>問１</t>
    <phoneticPr fontId="4"/>
  </si>
  <si>
    <t>問３</t>
    <phoneticPr fontId="4"/>
  </si>
  <si>
    <t>問４</t>
    <phoneticPr fontId="4"/>
  </si>
  <si>
    <t>問８</t>
    <phoneticPr fontId="4"/>
  </si>
  <si>
    <t>問９</t>
    <phoneticPr fontId="4"/>
  </si>
  <si>
    <t>問１１</t>
    <rPh sb="0" eb="1">
      <t>トイ</t>
    </rPh>
    <phoneticPr fontId="4"/>
  </si>
  <si>
    <t>　運営基準減算及び特定事業所集中減算の適用を受けていない。</t>
    <phoneticPr fontId="4"/>
  </si>
  <si>
    <t>　運営基準減算及び特定事業所集中減算の適用を受けていない。</t>
    <phoneticPr fontId="4"/>
  </si>
  <si>
    <t>（３）　特定事業所加算　（Ⅲ）　　　　　　　　　　　　　　　　　　　　　　　　　　　　　　　　　　</t>
    <phoneticPr fontId="4"/>
  </si>
  <si>
    <t>　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rPh sb="80" eb="81">
      <t>タ</t>
    </rPh>
    <rPh sb="82" eb="84">
      <t>ホウジン</t>
    </rPh>
    <rPh sb="85" eb="87">
      <t>ウンエイ</t>
    </rPh>
    <rPh sb="89" eb="91">
      <t>シテイ</t>
    </rPh>
    <rPh sb="91" eb="93">
      <t>キョタク</t>
    </rPh>
    <rPh sb="93" eb="95">
      <t>カイゴ</t>
    </rPh>
    <rPh sb="95" eb="97">
      <t>シエン</t>
    </rPh>
    <rPh sb="97" eb="100">
      <t>ジギョウショ</t>
    </rPh>
    <rPh sb="101" eb="103">
      <t>キョウドウ</t>
    </rPh>
    <rPh sb="104" eb="106">
      <t>ジレイ</t>
    </rPh>
    <rPh sb="106" eb="109">
      <t>ケントウカイ</t>
    </rPh>
    <rPh sb="110" eb="114">
      <t>ケンシュウカイトウ</t>
    </rPh>
    <rPh sb="121" eb="123">
      <t>ジッシ</t>
    </rPh>
    <phoneticPr fontId="4"/>
  </si>
  <si>
    <t>　前問の事例検討会等の内容、実施時期、共同で実施する他事業所等について、毎年度少なくとも次年度が始まるまでに次年度の計画を定めている。</t>
    <rPh sb="1" eb="3">
      <t>ゼンモン</t>
    </rPh>
    <rPh sb="4" eb="6">
      <t>ジレイ</t>
    </rPh>
    <rPh sb="6" eb="9">
      <t>ケントウカイ</t>
    </rPh>
    <rPh sb="9" eb="10">
      <t>トウ</t>
    </rPh>
    <rPh sb="11" eb="13">
      <t>ナイヨウ</t>
    </rPh>
    <rPh sb="14" eb="16">
      <t>ジッシ</t>
    </rPh>
    <rPh sb="16" eb="18">
      <t>ジキ</t>
    </rPh>
    <rPh sb="19" eb="21">
      <t>キョウドウ</t>
    </rPh>
    <rPh sb="22" eb="24">
      <t>ジッシ</t>
    </rPh>
    <rPh sb="26" eb="27">
      <t>タ</t>
    </rPh>
    <rPh sb="27" eb="30">
      <t>ジギョウショ</t>
    </rPh>
    <rPh sb="30" eb="31">
      <t>トウ</t>
    </rPh>
    <rPh sb="36" eb="39">
      <t>マイネンド</t>
    </rPh>
    <rPh sb="39" eb="40">
      <t>スク</t>
    </rPh>
    <rPh sb="44" eb="47">
      <t>ジネンド</t>
    </rPh>
    <rPh sb="48" eb="49">
      <t>ハジ</t>
    </rPh>
    <rPh sb="54" eb="57">
      <t>ジネンド</t>
    </rPh>
    <rPh sb="58" eb="60">
      <t>ケイカク</t>
    </rPh>
    <rPh sb="61" eb="62">
      <t>サダ</t>
    </rPh>
    <phoneticPr fontId="4"/>
  </si>
  <si>
    <t>問１３</t>
    <rPh sb="0" eb="1">
      <t>トイ</t>
    </rPh>
    <phoneticPr fontId="4"/>
  </si>
  <si>
    <t>　前問の事例検討会等の内容、実施時期、共同で実施する他事業所等について、毎年度少なくとも次年度が始まるまでに次年度の計画を定めている。</t>
    <phoneticPr fontId="4"/>
  </si>
  <si>
    <t>前問の事例検討会等の内容、実施時期、共同で実施する他事業所等について、毎年度少なくとも次年度が始まるまでに次年度の計画を定めている。</t>
    <phoneticPr fontId="4"/>
  </si>
  <si>
    <t xml:space="preserve">  情報提供を行った日時、場所（医療機関に出向いた場合）、内容、提供手段（面談、ＦＡＸ等）等について居宅サービス計画等に記録している。</t>
    <rPh sb="2" eb="4">
      <t>ジョウホウ</t>
    </rPh>
    <rPh sb="4" eb="6">
      <t>テイキョウ</t>
    </rPh>
    <rPh sb="7" eb="8">
      <t>オコナ</t>
    </rPh>
    <rPh sb="10" eb="12">
      <t>ニチジ</t>
    </rPh>
    <rPh sb="13" eb="15">
      <t>バショ</t>
    </rPh>
    <rPh sb="16" eb="18">
      <t>イリョウ</t>
    </rPh>
    <rPh sb="18" eb="20">
      <t>キカン</t>
    </rPh>
    <rPh sb="21" eb="23">
      <t>デム</t>
    </rPh>
    <rPh sb="25" eb="27">
      <t>バアイ</t>
    </rPh>
    <rPh sb="29" eb="31">
      <t>ナイヨウ</t>
    </rPh>
    <rPh sb="32" eb="34">
      <t>テイキョウ</t>
    </rPh>
    <rPh sb="34" eb="36">
      <t>シュダン</t>
    </rPh>
    <rPh sb="37" eb="39">
      <t>メンダン</t>
    </rPh>
    <rPh sb="43" eb="44">
      <t>トウ</t>
    </rPh>
    <rPh sb="45" eb="46">
      <t>トウ</t>
    </rPh>
    <rPh sb="50" eb="52">
      <t>キョタク</t>
    </rPh>
    <rPh sb="56" eb="58">
      <t>ケイカク</t>
    </rPh>
    <rPh sb="58" eb="59">
      <t>トウ</t>
    </rPh>
    <rPh sb="60" eb="62">
      <t>キロク</t>
    </rPh>
    <phoneticPr fontId="4"/>
  </si>
  <si>
    <t xml:space="preserve">  情報提供を行った日時、場所（医療機関に出向いた場合）、内容、提供手段(面談、ＦＡＸ等)等について居宅サービス計画等に記録している。</t>
    <rPh sb="2" eb="4">
      <t>ジョウホウ</t>
    </rPh>
    <rPh sb="4" eb="6">
      <t>テイキョウ</t>
    </rPh>
    <rPh sb="7" eb="8">
      <t>オコナ</t>
    </rPh>
    <rPh sb="10" eb="12">
      <t>ニチジ</t>
    </rPh>
    <rPh sb="13" eb="15">
      <t>バショ</t>
    </rPh>
    <rPh sb="16" eb="18">
      <t>イリョウ</t>
    </rPh>
    <rPh sb="18" eb="20">
      <t>キカン</t>
    </rPh>
    <rPh sb="21" eb="23">
      <t>デム</t>
    </rPh>
    <rPh sb="25" eb="27">
      <t>バアイ</t>
    </rPh>
    <rPh sb="29" eb="31">
      <t>ナイヨウ</t>
    </rPh>
    <rPh sb="32" eb="34">
      <t>テイキョウ</t>
    </rPh>
    <rPh sb="34" eb="36">
      <t>シュダン</t>
    </rPh>
    <rPh sb="37" eb="39">
      <t>メンダン</t>
    </rPh>
    <rPh sb="43" eb="44">
      <t>トウ</t>
    </rPh>
    <rPh sb="45" eb="46">
      <t>トウ</t>
    </rPh>
    <rPh sb="50" eb="52">
      <t>キョタク</t>
    </rPh>
    <rPh sb="56" eb="58">
      <t>ケイカク</t>
    </rPh>
    <rPh sb="58" eb="59">
      <t>トウ</t>
    </rPh>
    <rPh sb="60" eb="62">
      <t>キロク</t>
    </rPh>
    <phoneticPr fontId="4"/>
  </si>
  <si>
    <t>問４</t>
    <phoneticPr fontId="4"/>
  </si>
  <si>
    <t>問５</t>
    <rPh sb="0" eb="1">
      <t>トイ</t>
    </rPh>
    <phoneticPr fontId="4"/>
  </si>
  <si>
    <t>問６</t>
    <rPh sb="0" eb="1">
      <t>トイ</t>
    </rPh>
    <phoneticPr fontId="4"/>
  </si>
  <si>
    <t>問７</t>
    <rPh sb="0" eb="1">
      <t>トイ</t>
    </rPh>
    <phoneticPr fontId="4"/>
  </si>
  <si>
    <t>問８</t>
    <rPh sb="0" eb="1">
      <t>トイ</t>
    </rPh>
    <phoneticPr fontId="4"/>
  </si>
  <si>
    <t>問９</t>
    <rPh sb="0" eb="1">
      <t>トイ</t>
    </rPh>
    <phoneticPr fontId="4"/>
  </si>
  <si>
    <t>問１０</t>
    <rPh sb="0" eb="1">
      <t>トイ</t>
    </rPh>
    <phoneticPr fontId="4"/>
  </si>
  <si>
    <t>　ターミナルケアマネジメントを受けることに同意した利用者について、２４時間連絡できる体制を確保しており、かつ、必要に応じて指定居宅介護支援を行うことができる体制を整備している。</t>
    <rPh sb="15" eb="16">
      <t>ウ</t>
    </rPh>
    <rPh sb="21" eb="23">
      <t>ドウイ</t>
    </rPh>
    <rPh sb="25" eb="28">
      <t>リヨウシャ</t>
    </rPh>
    <rPh sb="35" eb="37">
      <t>ジカン</t>
    </rPh>
    <rPh sb="37" eb="39">
      <t>レンラク</t>
    </rPh>
    <rPh sb="42" eb="44">
      <t>タイセイ</t>
    </rPh>
    <rPh sb="45" eb="47">
      <t>カクホ</t>
    </rPh>
    <rPh sb="55" eb="57">
      <t>ヒツヨウ</t>
    </rPh>
    <rPh sb="58" eb="59">
      <t>オウ</t>
    </rPh>
    <rPh sb="61" eb="63">
      <t>シテイ</t>
    </rPh>
    <rPh sb="63" eb="65">
      <t>キョタク</t>
    </rPh>
    <rPh sb="65" eb="67">
      <t>カイゴ</t>
    </rPh>
    <rPh sb="67" eb="69">
      <t>シエン</t>
    </rPh>
    <rPh sb="70" eb="71">
      <t>オコナ</t>
    </rPh>
    <rPh sb="78" eb="80">
      <t>タイセイ</t>
    </rPh>
    <rPh sb="81" eb="83">
      <t>セイビ</t>
    </rPh>
    <phoneticPr fontId="4"/>
  </si>
  <si>
    <t>在宅で死亡した利用者の死亡月に加算することとするが、利用者の居宅を最後の訪問した日の属する月と、利用者の死亡月が異なる場合には、死亡月に算定している。</t>
    <rPh sb="0" eb="2">
      <t>ザイタク</t>
    </rPh>
    <rPh sb="3" eb="5">
      <t>シボウ</t>
    </rPh>
    <rPh sb="7" eb="10">
      <t>リヨウシャ</t>
    </rPh>
    <rPh sb="11" eb="13">
      <t>シボウ</t>
    </rPh>
    <rPh sb="13" eb="14">
      <t>ツキ</t>
    </rPh>
    <rPh sb="15" eb="17">
      <t>カサン</t>
    </rPh>
    <rPh sb="26" eb="29">
      <t>リヨウシャ</t>
    </rPh>
    <rPh sb="30" eb="32">
      <t>キョタク</t>
    </rPh>
    <rPh sb="33" eb="35">
      <t>サイゴ</t>
    </rPh>
    <rPh sb="36" eb="38">
      <t>ホウモン</t>
    </rPh>
    <rPh sb="40" eb="41">
      <t>ヒ</t>
    </rPh>
    <rPh sb="42" eb="43">
      <t>ゾク</t>
    </rPh>
    <rPh sb="45" eb="46">
      <t>ツキ</t>
    </rPh>
    <rPh sb="48" eb="51">
      <t>リヨウシャ</t>
    </rPh>
    <rPh sb="52" eb="54">
      <t>シボウ</t>
    </rPh>
    <rPh sb="54" eb="55">
      <t>ツキ</t>
    </rPh>
    <rPh sb="56" eb="57">
      <t>コト</t>
    </rPh>
    <rPh sb="59" eb="61">
      <t>バアイ</t>
    </rPh>
    <rPh sb="64" eb="66">
      <t>シボウ</t>
    </rPh>
    <rPh sb="66" eb="67">
      <t>ツキ</t>
    </rPh>
    <rPh sb="68" eb="70">
      <t>サンテイ</t>
    </rPh>
    <phoneticPr fontId="4"/>
  </si>
  <si>
    <t>　ターミナルケアマネジメントを受けている利用者が、死亡診断を目的として医療機関に搬送され、２４時間以内に死亡が確認される場合等については、加算を算定できるとしている。</t>
    <rPh sb="15" eb="16">
      <t>ウ</t>
    </rPh>
    <rPh sb="20" eb="23">
      <t>リヨウシャ</t>
    </rPh>
    <rPh sb="25" eb="27">
      <t>シボウ</t>
    </rPh>
    <rPh sb="27" eb="29">
      <t>シンダン</t>
    </rPh>
    <rPh sb="30" eb="32">
      <t>モクテキ</t>
    </rPh>
    <rPh sb="35" eb="37">
      <t>イリョウ</t>
    </rPh>
    <rPh sb="37" eb="39">
      <t>キカン</t>
    </rPh>
    <rPh sb="40" eb="42">
      <t>ハンソウ</t>
    </rPh>
    <rPh sb="47" eb="49">
      <t>ジカン</t>
    </rPh>
    <rPh sb="49" eb="51">
      <t>イナイ</t>
    </rPh>
    <rPh sb="52" eb="54">
      <t>シボウ</t>
    </rPh>
    <rPh sb="55" eb="57">
      <t>カクニン</t>
    </rPh>
    <rPh sb="60" eb="63">
      <t>バアイトウ</t>
    </rPh>
    <rPh sb="69" eb="71">
      <t>カサン</t>
    </rPh>
    <rPh sb="72" eb="74">
      <t>サンテイ</t>
    </rPh>
    <phoneticPr fontId="4"/>
  </si>
  <si>
    <t>問６</t>
  </si>
  <si>
    <t>問５</t>
  </si>
  <si>
    <t>　算定要件を満たす事業者が複数ある場合には、当該利用者が死亡日又はそれに最も近い日に利用した指定居宅サービスを位置づけた居宅サービス計画を作成した事業者が加算を算定することとしている。</t>
    <rPh sb="1" eb="3">
      <t>サンテイ</t>
    </rPh>
    <rPh sb="3" eb="5">
      <t>ヨウケン</t>
    </rPh>
    <rPh sb="6" eb="7">
      <t>ミ</t>
    </rPh>
    <rPh sb="9" eb="12">
      <t>ジギョウシャ</t>
    </rPh>
    <rPh sb="13" eb="15">
      <t>フクスウ</t>
    </rPh>
    <rPh sb="17" eb="19">
      <t>バアイ</t>
    </rPh>
    <rPh sb="22" eb="24">
      <t>トウガイ</t>
    </rPh>
    <rPh sb="24" eb="27">
      <t>リヨウシャ</t>
    </rPh>
    <rPh sb="28" eb="31">
      <t>シボウビ</t>
    </rPh>
    <rPh sb="31" eb="32">
      <t>マタ</t>
    </rPh>
    <rPh sb="36" eb="37">
      <t>モット</t>
    </rPh>
    <rPh sb="38" eb="39">
      <t>チカ</t>
    </rPh>
    <rPh sb="40" eb="41">
      <t>ヒ</t>
    </rPh>
    <rPh sb="42" eb="44">
      <t>リヨウ</t>
    </rPh>
    <rPh sb="46" eb="48">
      <t>シテイ</t>
    </rPh>
    <rPh sb="48" eb="50">
      <t>キョタク</t>
    </rPh>
    <rPh sb="55" eb="57">
      <t>イチ</t>
    </rPh>
    <rPh sb="60" eb="62">
      <t>キョタク</t>
    </rPh>
    <rPh sb="66" eb="68">
      <t>ケイカク</t>
    </rPh>
    <rPh sb="69" eb="71">
      <t>サクセイ</t>
    </rPh>
    <rPh sb="73" eb="76">
      <t>ジギョウシャ</t>
    </rPh>
    <rPh sb="77" eb="79">
      <t>カサン</t>
    </rPh>
    <rPh sb="80" eb="82">
      <t>サンテイ</t>
    </rPh>
    <phoneticPr fontId="4"/>
  </si>
  <si>
    <t>　利用者に対するサービスの提供により事故が発生した場合の対応方法として対応マニュアル等を作成し、従業員全員に周知している。</t>
    <rPh sb="1" eb="4">
      <t>リヨウシャ</t>
    </rPh>
    <rPh sb="5" eb="6">
      <t>タイ</t>
    </rPh>
    <rPh sb="13" eb="15">
      <t>テイキョウ</t>
    </rPh>
    <rPh sb="18" eb="20">
      <t>ジコ</t>
    </rPh>
    <rPh sb="21" eb="23">
      <t>ハッセイ</t>
    </rPh>
    <rPh sb="25" eb="27">
      <t>バアイ</t>
    </rPh>
    <rPh sb="28" eb="30">
      <t>タイオウ</t>
    </rPh>
    <rPh sb="30" eb="32">
      <t>ホウホウ</t>
    </rPh>
    <rPh sb="42" eb="43">
      <t>トウ</t>
    </rPh>
    <phoneticPr fontId="4"/>
  </si>
  <si>
    <t>区　　分</t>
    <rPh sb="0" eb="1">
      <t>ク</t>
    </rPh>
    <rPh sb="3" eb="4">
      <t>ブン</t>
    </rPh>
    <phoneticPr fontId="4"/>
  </si>
  <si>
    <t>１　新規　　　　２　継続　　　　３　廃止</t>
    <rPh sb="2" eb="4">
      <t>シンキ</t>
    </rPh>
    <rPh sb="10" eb="12">
      <t>ケイゾク</t>
    </rPh>
    <rPh sb="18" eb="20">
      <t>ハイシ</t>
    </rPh>
    <phoneticPr fontId="4"/>
  </si>
  <si>
    <t>①主任介護支援専門員氏名</t>
    <rPh sb="1" eb="3">
      <t>シュニン</t>
    </rPh>
    <rPh sb="3" eb="5">
      <t>カイゴ</t>
    </rPh>
    <rPh sb="5" eb="7">
      <t>シエン</t>
    </rPh>
    <rPh sb="7" eb="9">
      <t>センモン</t>
    </rPh>
    <rPh sb="9" eb="10">
      <t>イン</t>
    </rPh>
    <rPh sb="10" eb="12">
      <t>シメイ</t>
    </rPh>
    <phoneticPr fontId="4"/>
  </si>
  <si>
    <t>①主任介護支援専門員研修
修了年月日</t>
    <rPh sb="1" eb="3">
      <t>シュニン</t>
    </rPh>
    <rPh sb="3" eb="5">
      <t>カイゴ</t>
    </rPh>
    <rPh sb="5" eb="7">
      <t>シエン</t>
    </rPh>
    <rPh sb="7" eb="9">
      <t>センモン</t>
    </rPh>
    <rPh sb="9" eb="10">
      <t>イン</t>
    </rPh>
    <rPh sb="10" eb="12">
      <t>ケンシュウ</t>
    </rPh>
    <rPh sb="13" eb="15">
      <t>シュウリョウ</t>
    </rPh>
    <rPh sb="15" eb="18">
      <t>ネンガッピ</t>
    </rPh>
    <phoneticPr fontId="4"/>
  </si>
  <si>
    <t>②主任介護支援専門員氏名</t>
    <rPh sb="1" eb="3">
      <t>シュニン</t>
    </rPh>
    <rPh sb="3" eb="5">
      <t>カイゴ</t>
    </rPh>
    <rPh sb="5" eb="7">
      <t>シエン</t>
    </rPh>
    <rPh sb="7" eb="9">
      <t>センモン</t>
    </rPh>
    <rPh sb="9" eb="10">
      <t>イン</t>
    </rPh>
    <rPh sb="10" eb="12">
      <t>シメイ</t>
    </rPh>
    <phoneticPr fontId="4"/>
  </si>
  <si>
    <t>　←　加算Ⅰの場合のみ２名必要</t>
    <rPh sb="3" eb="5">
      <t>カサン</t>
    </rPh>
    <rPh sb="7" eb="9">
      <t>バアイ</t>
    </rPh>
    <rPh sb="12" eb="13">
      <t>メイ</t>
    </rPh>
    <rPh sb="13" eb="15">
      <t>ヒツヨウ</t>
    </rPh>
    <phoneticPr fontId="4"/>
  </si>
  <si>
    <t>②主任介護支援専門員研修
修了年月日</t>
    <rPh sb="1" eb="3">
      <t>シュニン</t>
    </rPh>
    <rPh sb="3" eb="5">
      <t>カイゴ</t>
    </rPh>
    <rPh sb="5" eb="7">
      <t>シエン</t>
    </rPh>
    <rPh sb="7" eb="9">
      <t>センモン</t>
    </rPh>
    <rPh sb="9" eb="10">
      <t>イン</t>
    </rPh>
    <rPh sb="10" eb="12">
      <t>ケンシュウ</t>
    </rPh>
    <rPh sb="13" eb="15">
      <t>シュウリョウ</t>
    </rPh>
    <rPh sb="15" eb="18">
      <t>ネンガッピ</t>
    </rPh>
    <phoneticPr fontId="4"/>
  </si>
  <si>
    <t>　　　加算Ⅱ・Ⅲの場合、２人目は記入不要</t>
    <rPh sb="3" eb="5">
      <t>カサン</t>
    </rPh>
    <rPh sb="9" eb="11">
      <t>バアイ</t>
    </rPh>
    <rPh sb="13" eb="14">
      <t>ニン</t>
    </rPh>
    <rPh sb="14" eb="15">
      <t>メ</t>
    </rPh>
    <rPh sb="16" eb="18">
      <t>キニュウ</t>
    </rPh>
    <rPh sb="18" eb="20">
      <t>フヨウ</t>
    </rPh>
    <phoneticPr fontId="4"/>
  </si>
  <si>
    <t>介護支援
専門員数</t>
    <rPh sb="0" eb="2">
      <t>カイゴ</t>
    </rPh>
    <rPh sb="2" eb="4">
      <t>シエン</t>
    </rPh>
    <rPh sb="5" eb="8">
      <t>センモンイン</t>
    </rPh>
    <rPh sb="8" eb="9">
      <t>スウ</t>
    </rPh>
    <phoneticPr fontId="4"/>
  </si>
  <si>
    <t>人</t>
    <rPh sb="0" eb="1">
      <t>ニン</t>
    </rPh>
    <phoneticPr fontId="4"/>
  </si>
  <si>
    <t>内　訳</t>
    <rPh sb="0" eb="1">
      <t>ウチ</t>
    </rPh>
    <rPh sb="2" eb="3">
      <t>ヤク</t>
    </rPh>
    <phoneticPr fontId="4"/>
  </si>
  <si>
    <t>常　勤</t>
    <rPh sb="0" eb="1">
      <t>ツネ</t>
    </rPh>
    <rPh sb="2" eb="3">
      <t>ツトム</t>
    </rPh>
    <phoneticPr fontId="4"/>
  </si>
  <si>
    <t xml:space="preserve"> 専従</t>
    <rPh sb="1" eb="3">
      <t>センジュウ</t>
    </rPh>
    <phoneticPr fontId="4"/>
  </si>
  <si>
    <t>非常勤</t>
    <rPh sb="0" eb="3">
      <t>ヒジョウキン</t>
    </rPh>
    <phoneticPr fontId="4"/>
  </si>
  <si>
    <t xml:space="preserve"> 兼務</t>
    <rPh sb="1" eb="3">
      <t>ケンム</t>
    </rPh>
    <phoneticPr fontId="4"/>
  </si>
  <si>
    <t>※主任介護支援専門員を含めない。</t>
    <rPh sb="1" eb="3">
      <t>シュニン</t>
    </rPh>
    <rPh sb="3" eb="5">
      <t>カイゴ</t>
    </rPh>
    <rPh sb="5" eb="7">
      <t>シエン</t>
    </rPh>
    <rPh sb="7" eb="9">
      <t>センモン</t>
    </rPh>
    <rPh sb="9" eb="10">
      <t>イン</t>
    </rPh>
    <rPh sb="11" eb="12">
      <t>フク</t>
    </rPh>
    <phoneticPr fontId="4"/>
  </si>
  <si>
    <t>　「従業者の勤務の体制及び勤務形態一覧表」及び介護支援専門員の名簿（介護支援専門員の登録番号を記載したもの）を添付すること。</t>
    <rPh sb="2" eb="5">
      <t>ジュウギョウシャ</t>
    </rPh>
    <rPh sb="6" eb="8">
      <t>キンム</t>
    </rPh>
    <rPh sb="9" eb="11">
      <t>タイセイ</t>
    </rPh>
    <rPh sb="11" eb="12">
      <t>オヨ</t>
    </rPh>
    <rPh sb="13" eb="15">
      <t>キンム</t>
    </rPh>
    <rPh sb="15" eb="17">
      <t>ケイタイ</t>
    </rPh>
    <rPh sb="17" eb="19">
      <t>イチラン</t>
    </rPh>
    <rPh sb="19" eb="20">
      <t>ヒョウ</t>
    </rPh>
    <rPh sb="21" eb="22">
      <t>オヨ</t>
    </rPh>
    <rPh sb="55" eb="57">
      <t>テンプ</t>
    </rPh>
    <phoneticPr fontId="4"/>
  </si>
  <si>
    <t>３　イ（３）関係</t>
    <phoneticPr fontId="4"/>
  </si>
  <si>
    <t>　利用者に関する情報又はサービス提供に当たっての留意事項に係る伝達等を目的とした会議をおおむね週１回以上開催している。</t>
    <rPh sb="1" eb="4">
      <t>リヨウシャ</t>
    </rPh>
    <rPh sb="5" eb="6">
      <t>カン</t>
    </rPh>
    <rPh sb="8" eb="10">
      <t>ジョウホウ</t>
    </rPh>
    <rPh sb="10" eb="11">
      <t>マタ</t>
    </rPh>
    <rPh sb="16" eb="18">
      <t>テイキョウ</t>
    </rPh>
    <rPh sb="19" eb="20">
      <t>ア</t>
    </rPh>
    <rPh sb="24" eb="26">
      <t>リュウイ</t>
    </rPh>
    <rPh sb="26" eb="28">
      <t>ジコウ</t>
    </rPh>
    <rPh sb="29" eb="30">
      <t>カカ</t>
    </rPh>
    <rPh sb="31" eb="34">
      <t>デンタツトウ</t>
    </rPh>
    <rPh sb="35" eb="37">
      <t>モクテキ</t>
    </rPh>
    <rPh sb="40" eb="42">
      <t>カイギ</t>
    </rPh>
    <rPh sb="47" eb="48">
      <t>シュウ</t>
    </rPh>
    <rPh sb="49" eb="52">
      <t>カイイジョウ</t>
    </rPh>
    <rPh sb="52" eb="54">
      <t>カイサイ</t>
    </rPh>
    <phoneticPr fontId="4"/>
  </si>
  <si>
    <t>有 　　　・　　　 無</t>
    <rPh sb="0" eb="1">
      <t>ユウ</t>
    </rPh>
    <rPh sb="10" eb="11">
      <t>ム</t>
    </rPh>
    <phoneticPr fontId="4"/>
  </si>
  <si>
    <t>※「有」の場合には、開催記録を添付すること。記録は２年間保存しなければならない。</t>
    <rPh sb="2" eb="3">
      <t>アリ</t>
    </rPh>
    <rPh sb="5" eb="7">
      <t>バアイ</t>
    </rPh>
    <rPh sb="10" eb="12">
      <t>カイサイ</t>
    </rPh>
    <rPh sb="12" eb="14">
      <t>キロク</t>
    </rPh>
    <rPh sb="15" eb="17">
      <t>テンプ</t>
    </rPh>
    <rPh sb="22" eb="24">
      <t>キロク</t>
    </rPh>
    <rPh sb="26" eb="27">
      <t>ネン</t>
    </rPh>
    <rPh sb="27" eb="28">
      <t>カン</t>
    </rPh>
    <rPh sb="28" eb="30">
      <t>ホゾン</t>
    </rPh>
    <phoneticPr fontId="4"/>
  </si>
  <si>
    <t>※主任介護支援専門員を含めない。</t>
  </si>
  <si>
    <t>　議題については、「指定居宅サービスに要する費用の額の算定に関する基準及び指定居宅介護支援に要する費用の額の算定に関する基準の制定に伴う実施上の留意事項について」（平成12年3月1日老企第36号）第三の11（３）③に沿った議事を含めること。</t>
    <rPh sb="1" eb="3">
      <t>ギダイ</t>
    </rPh>
    <rPh sb="10" eb="12">
      <t>シテイ</t>
    </rPh>
    <rPh sb="12" eb="14">
      <t>キョタク</t>
    </rPh>
    <rPh sb="19" eb="20">
      <t>ヨウ</t>
    </rPh>
    <rPh sb="22" eb="24">
      <t>ヒヨウ</t>
    </rPh>
    <rPh sb="25" eb="26">
      <t>ガク</t>
    </rPh>
    <rPh sb="27" eb="29">
      <t>サンテイ</t>
    </rPh>
    <rPh sb="30" eb="31">
      <t>カン</t>
    </rPh>
    <rPh sb="33" eb="35">
      <t>キジュン</t>
    </rPh>
    <rPh sb="35" eb="36">
      <t>オヨ</t>
    </rPh>
    <rPh sb="37" eb="39">
      <t>シテイ</t>
    </rPh>
    <rPh sb="39" eb="41">
      <t>キョタク</t>
    </rPh>
    <rPh sb="41" eb="43">
      <t>カイゴ</t>
    </rPh>
    <rPh sb="43" eb="45">
      <t>シエン</t>
    </rPh>
    <rPh sb="46" eb="47">
      <t>ヨウ</t>
    </rPh>
    <rPh sb="82" eb="84">
      <t>ヘイセイ</t>
    </rPh>
    <rPh sb="86" eb="87">
      <t>ネン</t>
    </rPh>
    <rPh sb="88" eb="89">
      <t>ガツ</t>
    </rPh>
    <rPh sb="90" eb="91">
      <t>ニチ</t>
    </rPh>
    <rPh sb="98" eb="99">
      <t>ダイ</t>
    </rPh>
    <rPh sb="99" eb="100">
      <t>サン</t>
    </rPh>
    <phoneticPr fontId="4"/>
  </si>
  <si>
    <t>４　イ(４)関係</t>
    <rPh sb="6" eb="8">
      <t>カンケイ</t>
    </rPh>
    <phoneticPr fontId="4"/>
  </si>
  <si>
    <t>　２４時間常時連絡できる体制を確保し、かつ、必要に応じて利用者等の相談に対応する体制を確保している。</t>
    <rPh sb="3" eb="5">
      <t>ジカン</t>
    </rPh>
    <rPh sb="5" eb="7">
      <t>ジョウジ</t>
    </rPh>
    <rPh sb="7" eb="9">
      <t>レンラク</t>
    </rPh>
    <rPh sb="12" eb="14">
      <t>タイセイ</t>
    </rPh>
    <rPh sb="15" eb="17">
      <t>カクホ</t>
    </rPh>
    <rPh sb="22" eb="24">
      <t>ヒツヨウ</t>
    </rPh>
    <rPh sb="25" eb="26">
      <t>オウ</t>
    </rPh>
    <rPh sb="28" eb="30">
      <t>リヨウ</t>
    </rPh>
    <rPh sb="30" eb="31">
      <t>シャ</t>
    </rPh>
    <rPh sb="31" eb="32">
      <t>トウ</t>
    </rPh>
    <rPh sb="33" eb="35">
      <t>ソウダン</t>
    </rPh>
    <rPh sb="36" eb="38">
      <t>タイオウ</t>
    </rPh>
    <rPh sb="40" eb="42">
      <t>タイセイ</t>
    </rPh>
    <rPh sb="43" eb="45">
      <t>カクホ</t>
    </rPh>
    <phoneticPr fontId="4"/>
  </si>
  <si>
    <t>※「有」の場合には、具体的な体制を示した書類の添付でも可とする。</t>
    <rPh sb="2" eb="3">
      <t>アリ</t>
    </rPh>
    <rPh sb="5" eb="7">
      <t>バアイ</t>
    </rPh>
    <rPh sb="10" eb="13">
      <t>グタイテキ</t>
    </rPh>
    <rPh sb="14" eb="16">
      <t>タイセイ</t>
    </rPh>
    <rPh sb="17" eb="18">
      <t>シメ</t>
    </rPh>
    <rPh sb="20" eb="22">
      <t>ショルイ</t>
    </rPh>
    <rPh sb="23" eb="25">
      <t>テンプ</t>
    </rPh>
    <rPh sb="27" eb="28">
      <t>カ</t>
    </rPh>
    <phoneticPr fontId="4"/>
  </si>
  <si>
    <t>５　利用者の状況（報告月の状況）</t>
    <rPh sb="2" eb="5">
      <t>リヨウシャ</t>
    </rPh>
    <rPh sb="6" eb="8">
      <t>ジョウキョウ</t>
    </rPh>
    <rPh sb="9" eb="11">
      <t>ホウコク</t>
    </rPh>
    <rPh sb="11" eb="12">
      <t>ツキ</t>
    </rPh>
    <rPh sb="13" eb="15">
      <t>ジョウキョウ</t>
    </rPh>
    <phoneticPr fontId="4"/>
  </si>
  <si>
    <t>（１）要介護３～５の割合　イ（５）関係</t>
    <rPh sb="17" eb="19">
      <t>カンケイ</t>
    </rPh>
    <phoneticPr fontId="4"/>
  </si>
  <si>
    <t>【加算Ⅰ】</t>
    <rPh sb="1" eb="3">
      <t>カサン</t>
    </rPh>
    <phoneticPr fontId="4"/>
  </si>
  <si>
    <t>利用者数
(合計）</t>
    <rPh sb="0" eb="2">
      <t>リヨウ</t>
    </rPh>
    <rPh sb="2" eb="3">
      <t>シャ</t>
    </rPh>
    <rPh sb="3" eb="4">
      <t>スウ</t>
    </rPh>
    <rPh sb="6" eb="8">
      <t>ゴウケイ</t>
    </rPh>
    <phoneticPr fontId="4"/>
  </si>
  <si>
    <t>要介護１</t>
    <rPh sb="0" eb="3">
      <t>ヨウカイゴ</t>
    </rPh>
    <phoneticPr fontId="4"/>
  </si>
  <si>
    <t>要介護２</t>
    <rPh sb="0" eb="3">
      <t>ヨウカイゴ</t>
    </rPh>
    <phoneticPr fontId="4"/>
  </si>
  <si>
    <t>要介護３</t>
    <rPh sb="0" eb="3">
      <t>ヨウカイゴ</t>
    </rPh>
    <phoneticPr fontId="4"/>
  </si>
  <si>
    <t>要介護４</t>
    <rPh sb="0" eb="3">
      <t>ヨウカイゴ</t>
    </rPh>
    <phoneticPr fontId="4"/>
  </si>
  <si>
    <t>要介護５</t>
    <rPh sb="0" eb="3">
      <t>ヨウカイゴ</t>
    </rPh>
    <phoneticPr fontId="4"/>
  </si>
  <si>
    <t>要介護３～５の割合</t>
    <rPh sb="0" eb="3">
      <t>ヨウカイゴ</t>
    </rPh>
    <rPh sb="7" eb="9">
      <t>ワリアイ</t>
    </rPh>
    <phoneticPr fontId="4"/>
  </si>
  <si>
    <t>（２）介護支援専門員１人あたりの利用者数　イ（10）関係</t>
    <rPh sb="3" eb="5">
      <t>カイゴ</t>
    </rPh>
    <rPh sb="5" eb="7">
      <t>シエン</t>
    </rPh>
    <rPh sb="7" eb="10">
      <t>センモンイン</t>
    </rPh>
    <rPh sb="26" eb="28">
      <t>カンケイ</t>
    </rPh>
    <phoneticPr fontId="4"/>
  </si>
  <si>
    <t>利用者数(A)</t>
    <rPh sb="0" eb="3">
      <t>リヨウシャ</t>
    </rPh>
    <rPh sb="3" eb="4">
      <t>スウ</t>
    </rPh>
    <phoneticPr fontId="4"/>
  </si>
  <si>
    <t>介護支援専
門員数(B)
(常勤換算）</t>
    <rPh sb="0" eb="2">
      <t>カイゴ</t>
    </rPh>
    <rPh sb="2" eb="4">
      <t>シエン</t>
    </rPh>
    <rPh sb="4" eb="5">
      <t>アツム</t>
    </rPh>
    <rPh sb="6" eb="7">
      <t>モン</t>
    </rPh>
    <rPh sb="7" eb="8">
      <t>イン</t>
    </rPh>
    <rPh sb="8" eb="9">
      <t>スウ</t>
    </rPh>
    <rPh sb="14" eb="16">
      <t>ジョウキン</t>
    </rPh>
    <rPh sb="16" eb="17">
      <t>カ</t>
    </rPh>
    <rPh sb="17" eb="18">
      <t>サン</t>
    </rPh>
    <phoneticPr fontId="4"/>
  </si>
  <si>
    <t>１人あたり
利用者数
(A)÷(B)</t>
    <rPh sb="1" eb="2">
      <t>ニン</t>
    </rPh>
    <rPh sb="6" eb="9">
      <t>リヨウシャ</t>
    </rPh>
    <rPh sb="9" eb="10">
      <t>スウ</t>
    </rPh>
    <phoneticPr fontId="4"/>
  </si>
  <si>
    <t>６　イ(６)関係</t>
    <rPh sb="6" eb="8">
      <t>カンケイ</t>
    </rPh>
    <phoneticPr fontId="4"/>
  </si>
  <si>
    <t>　介護支援専門員に対し、計画的に研修を実施している。</t>
    <rPh sb="1" eb="3">
      <t>カイゴ</t>
    </rPh>
    <rPh sb="3" eb="5">
      <t>シエン</t>
    </rPh>
    <rPh sb="5" eb="7">
      <t>センモン</t>
    </rPh>
    <rPh sb="7" eb="8">
      <t>イン</t>
    </rPh>
    <rPh sb="9" eb="10">
      <t>タイ</t>
    </rPh>
    <rPh sb="12" eb="15">
      <t>ケイカクテキ</t>
    </rPh>
    <rPh sb="16" eb="18">
      <t>ケンシュウ</t>
    </rPh>
    <rPh sb="19" eb="21">
      <t>ジッシ</t>
    </rPh>
    <phoneticPr fontId="4"/>
  </si>
  <si>
    <t>※「有」の場合には、研修の実施計画及び実施状況を示した書面を添付すること。</t>
    <rPh sb="2" eb="3">
      <t>アリ</t>
    </rPh>
    <rPh sb="5" eb="7">
      <t>バアイ</t>
    </rPh>
    <rPh sb="10" eb="12">
      <t>ケンシュウ</t>
    </rPh>
    <rPh sb="13" eb="15">
      <t>ジッシ</t>
    </rPh>
    <rPh sb="15" eb="17">
      <t>ケイカク</t>
    </rPh>
    <rPh sb="17" eb="18">
      <t>オヨ</t>
    </rPh>
    <rPh sb="19" eb="21">
      <t>ジッシ</t>
    </rPh>
    <rPh sb="21" eb="23">
      <t>ジョウキョウ</t>
    </rPh>
    <rPh sb="24" eb="25">
      <t>シメ</t>
    </rPh>
    <rPh sb="27" eb="29">
      <t>ショメン</t>
    </rPh>
    <rPh sb="30" eb="32">
      <t>テンプ</t>
    </rPh>
    <phoneticPr fontId="4"/>
  </si>
  <si>
    <t>７　地域包括支援センター等との連携について　イ(７)・(８)関係</t>
    <rPh sb="2" eb="4">
      <t>チイキ</t>
    </rPh>
    <rPh sb="4" eb="6">
      <t>ホウカツ</t>
    </rPh>
    <rPh sb="6" eb="8">
      <t>シエン</t>
    </rPh>
    <rPh sb="12" eb="13">
      <t>トウ</t>
    </rPh>
    <rPh sb="15" eb="17">
      <t>レンケイ</t>
    </rPh>
    <rPh sb="30" eb="32">
      <t>カンケイ</t>
    </rPh>
    <phoneticPr fontId="4"/>
  </si>
  <si>
    <t>有　　　・　　　無</t>
    <rPh sb="0" eb="1">
      <t>ユウ</t>
    </rPh>
    <rPh sb="8" eb="9">
      <t>ム</t>
    </rPh>
    <phoneticPr fontId="4"/>
  </si>
  <si>
    <t>開始件数　：　　　　　　　　　　件</t>
    <rPh sb="0" eb="2">
      <t>カイシ</t>
    </rPh>
    <rPh sb="2" eb="4">
      <t>ケンスウ</t>
    </rPh>
    <rPh sb="16" eb="17">
      <t>ケン</t>
    </rPh>
    <phoneticPr fontId="4"/>
  </si>
  <si>
    <t>具体的な体制　：　　　　　　　 　　</t>
    <rPh sb="0" eb="3">
      <t>グタイテキ</t>
    </rPh>
    <rPh sb="4" eb="6">
      <t>タイセイ</t>
    </rPh>
    <phoneticPr fontId="4"/>
  </si>
  <si>
    <t>参加年月日：</t>
    <rPh sb="0" eb="2">
      <t>サンカ</t>
    </rPh>
    <rPh sb="2" eb="5">
      <t>ネンガッピ</t>
    </rPh>
    <phoneticPr fontId="4"/>
  </si>
  <si>
    <t>８　減算の適用について　イ(９)関係</t>
    <rPh sb="2" eb="4">
      <t>ゲンザン</t>
    </rPh>
    <rPh sb="5" eb="7">
      <t>テキヨウ</t>
    </rPh>
    <rPh sb="16" eb="18">
      <t>カンケイ</t>
    </rPh>
    <phoneticPr fontId="4"/>
  </si>
  <si>
    <t>（１）運営基準減算が適用されている。</t>
    <rPh sb="3" eb="5">
      <t>ウンエイ</t>
    </rPh>
    <rPh sb="5" eb="7">
      <t>キジュン</t>
    </rPh>
    <rPh sb="7" eb="9">
      <t>ゲンサン</t>
    </rPh>
    <rPh sb="10" eb="12">
      <t>テキヨウ</t>
    </rPh>
    <phoneticPr fontId="4"/>
  </si>
  <si>
    <t>（２）特定事業所集中減算が適用されている。
※　「居宅介護支援における特定事業所集中減算チェックシート」にて確認すること。</t>
    <rPh sb="3" eb="5">
      <t>トクテイ</t>
    </rPh>
    <rPh sb="5" eb="8">
      <t>ジギョウショ</t>
    </rPh>
    <rPh sb="8" eb="10">
      <t>シュウチュウ</t>
    </rPh>
    <rPh sb="10" eb="12">
      <t>ゲンサン</t>
    </rPh>
    <rPh sb="13" eb="15">
      <t>テキヨウ</t>
    </rPh>
    <rPh sb="54" eb="56">
      <t>カクニン</t>
    </rPh>
    <phoneticPr fontId="4"/>
  </si>
  <si>
    <t xml:space="preserve"> </t>
    <phoneticPr fontId="4"/>
  </si>
  <si>
    <t>（２） 地域包括支援センターから支援困難な利用者の紹介があった場合には、引き受けられる体制を整えている。</t>
    <phoneticPr fontId="4"/>
  </si>
  <si>
    <t>　居宅サービス計画に医療サービスを位置付ける場合にあっては、主治の医師等の指示がある場合に限っており、医療サービス以外の居宅サービス等を位置付ける場合に主治の医師等の医学的観点からの留意事項が示されているときは、当該留意点を尊重して、居宅サービス計画に位置付けている。</t>
    <phoneticPr fontId="4"/>
  </si>
  <si>
    <t>　[共通]　算定区分により、入院又は入所期間中１回（医師等からの要請により退院に向けた調整を行うための面談に参加し、必要な情報を得た上で、居宅サービス計画を作成し、居宅サービス又は地域密着型サービスの利用に関する調整を行った場合を含む。）のみ算定している。</t>
    <rPh sb="6" eb="8">
      <t>サンテイ</t>
    </rPh>
    <rPh sb="8" eb="10">
      <t>クブン</t>
    </rPh>
    <rPh sb="14" eb="16">
      <t>ニュウイン</t>
    </rPh>
    <rPh sb="16" eb="17">
      <t>マタ</t>
    </rPh>
    <rPh sb="18" eb="20">
      <t>ニュウショ</t>
    </rPh>
    <rPh sb="20" eb="23">
      <t>キカンチュウ</t>
    </rPh>
    <rPh sb="24" eb="25">
      <t>カイ</t>
    </rPh>
    <rPh sb="26" eb="29">
      <t>イシトウ</t>
    </rPh>
    <rPh sb="32" eb="34">
      <t>ヨウセイ</t>
    </rPh>
    <rPh sb="37" eb="39">
      <t>タイイン</t>
    </rPh>
    <rPh sb="40" eb="41">
      <t>ム</t>
    </rPh>
    <rPh sb="43" eb="45">
      <t>チョウセイ</t>
    </rPh>
    <rPh sb="46" eb="47">
      <t>オコナ</t>
    </rPh>
    <rPh sb="51" eb="53">
      <t>メンダン</t>
    </rPh>
    <rPh sb="54" eb="56">
      <t>サンカ</t>
    </rPh>
    <rPh sb="58" eb="60">
      <t>ヒツヨウ</t>
    </rPh>
    <rPh sb="61" eb="63">
      <t>ジョウホウ</t>
    </rPh>
    <rPh sb="64" eb="65">
      <t>エ</t>
    </rPh>
    <rPh sb="66" eb="67">
      <t>ウエ</t>
    </rPh>
    <rPh sb="69" eb="71">
      <t>キョタク</t>
    </rPh>
    <rPh sb="75" eb="77">
      <t>ケイカク</t>
    </rPh>
    <rPh sb="78" eb="80">
      <t>サクセイ</t>
    </rPh>
    <rPh sb="82" eb="84">
      <t>キョタク</t>
    </rPh>
    <rPh sb="88" eb="89">
      <t>マタ</t>
    </rPh>
    <rPh sb="90" eb="92">
      <t>チイキ</t>
    </rPh>
    <rPh sb="92" eb="95">
      <t>ミッチャクガタ</t>
    </rPh>
    <rPh sb="100" eb="102">
      <t>リヨウ</t>
    </rPh>
    <rPh sb="103" eb="104">
      <t>カン</t>
    </rPh>
    <rPh sb="106" eb="108">
      <t>チョウセイ</t>
    </rPh>
    <rPh sb="109" eb="110">
      <t>オコナ</t>
    </rPh>
    <rPh sb="112" eb="114">
      <t>バアイ</t>
    </rPh>
    <rPh sb="115" eb="116">
      <t>フク</t>
    </rPh>
    <rPh sb="121" eb="123">
      <t>サンテイ</t>
    </rPh>
    <phoneticPr fontId="4"/>
  </si>
  <si>
    <t>　[共通]　同一日に必要な情報の提供を複数回受けた場合又はカンファレンスに参加した場合でも、１回として算定している。</t>
    <phoneticPr fontId="4"/>
  </si>
  <si>
    <t>　[共通]　原則として、退院･退所前に利用者に関する必要な情報を得ることが望ましいが、退院後７日以内に情報を得た場合には算定することとしている。　</t>
    <phoneticPr fontId="4"/>
  </si>
  <si>
    <t>　[共通]　カンファレンスに参加した場合、カンファレンスの日時、開催場所、出席者、内容等の要点について居宅サービス計画等に記録し、利用者又は家族に提供した文書の写しを添付している。</t>
    <phoneticPr fontId="4"/>
  </si>
  <si>
    <t>　[共通]　当該加算を算定する場合、初回加算を算定していない。</t>
    <rPh sb="6" eb="8">
      <t>トウガイ</t>
    </rPh>
    <rPh sb="8" eb="10">
      <t>カサン</t>
    </rPh>
    <rPh sb="11" eb="13">
      <t>サンテイ</t>
    </rPh>
    <rPh sb="15" eb="17">
      <t>バアイ</t>
    </rPh>
    <phoneticPr fontId="4"/>
  </si>
  <si>
    <t>　[(Ⅰ)イ]　病院、診療所、地域密着型介護老人福祉施設又は介護保険施設の職員から必要な情報の提供をカンファレンス以外の方法により１回受けている。　</t>
    <phoneticPr fontId="4"/>
  </si>
  <si>
    <t>　[(Ⅱ)イ]　病院、診療所、地域密着型介護老人福祉施設又は介護保険施設の職員から必要な情報の提供をカンファレンス以外の方法により２回以上受けている。</t>
    <rPh sb="67" eb="69">
      <t>イジョウ</t>
    </rPh>
    <phoneticPr fontId="4"/>
  </si>
  <si>
    <t>(         )人</t>
    <phoneticPr fontId="11"/>
  </si>
  <si>
    <t>(         )人</t>
    <rPh sb="11" eb="12">
      <t>ジン</t>
    </rPh>
    <phoneticPr fontId="11"/>
  </si>
  <si>
    <t>(         )人</t>
    <phoneticPr fontId="11"/>
  </si>
  <si>
    <t>―</t>
    <phoneticPr fontId="11"/>
  </si>
  <si>
    <t>％</t>
    <phoneticPr fontId="4"/>
  </si>
  <si>
    <t>９　実習の受入れについて　イ（11）関係</t>
    <rPh sb="2" eb="4">
      <t>ジッシュウ</t>
    </rPh>
    <rPh sb="5" eb="7">
      <t>ウケイ</t>
    </rPh>
    <rPh sb="18" eb="20">
      <t>カンケイ</t>
    </rPh>
    <phoneticPr fontId="4"/>
  </si>
  <si>
    <t>※「有」の場合には、事例検討会、研修会等の実施計画及び実施状況を示した書面を添付すること。</t>
    <rPh sb="2" eb="3">
      <t>アリ</t>
    </rPh>
    <rPh sb="5" eb="7">
      <t>バアイ</t>
    </rPh>
    <rPh sb="10" eb="12">
      <t>ジレイ</t>
    </rPh>
    <rPh sb="12" eb="14">
      <t>ケントウ</t>
    </rPh>
    <rPh sb="14" eb="15">
      <t>カイ</t>
    </rPh>
    <rPh sb="16" eb="18">
      <t>ケンシュウ</t>
    </rPh>
    <rPh sb="18" eb="19">
      <t>カイ</t>
    </rPh>
    <rPh sb="19" eb="20">
      <t>トウ</t>
    </rPh>
    <rPh sb="21" eb="23">
      <t>ジッシ</t>
    </rPh>
    <rPh sb="23" eb="25">
      <t>ケイカク</t>
    </rPh>
    <rPh sb="25" eb="26">
      <t>オヨ</t>
    </rPh>
    <rPh sb="27" eb="29">
      <t>ジッシ</t>
    </rPh>
    <rPh sb="29" eb="31">
      <t>ジョウキョウ</t>
    </rPh>
    <rPh sb="32" eb="33">
      <t>シメ</t>
    </rPh>
    <rPh sb="35" eb="37">
      <t>ショメン</t>
    </rPh>
    <rPh sb="38" eb="40">
      <t>テンプ</t>
    </rPh>
    <phoneticPr fontId="4"/>
  </si>
  <si>
    <t>１０　他法人が運営する事業所と共同研修会等の実施について　イ（12）関係</t>
    <rPh sb="3" eb="4">
      <t>ホカ</t>
    </rPh>
    <rPh sb="4" eb="6">
      <t>ホウジン</t>
    </rPh>
    <rPh sb="7" eb="9">
      <t>ウンエイ</t>
    </rPh>
    <rPh sb="11" eb="13">
      <t>ジギョウ</t>
    </rPh>
    <rPh sb="13" eb="14">
      <t>ショ</t>
    </rPh>
    <rPh sb="15" eb="17">
      <t>キョウドウ</t>
    </rPh>
    <rPh sb="17" eb="19">
      <t>ケンシュウ</t>
    </rPh>
    <rPh sb="19" eb="20">
      <t>カイ</t>
    </rPh>
    <rPh sb="20" eb="21">
      <t>トウ</t>
    </rPh>
    <rPh sb="22" eb="24">
      <t>ジッシ</t>
    </rPh>
    <rPh sb="34" eb="36">
      <t>カンケイ</t>
    </rPh>
    <phoneticPr fontId="11"/>
  </si>
  <si>
    <t>※　地域包括支援センターから支援困難な利用者として紹介を受けた利用者の人数については、 上段には含めず、下段の（　　）に入力すること。</t>
    <rPh sb="44" eb="46">
      <t>ジョウダン</t>
    </rPh>
    <rPh sb="48" eb="49">
      <t>フク</t>
    </rPh>
    <rPh sb="52" eb="54">
      <t>カダン</t>
    </rPh>
    <rPh sb="60" eb="62">
      <t>ニュウリョク</t>
    </rPh>
    <phoneticPr fontId="11"/>
  </si>
  <si>
    <t>（１）（地域包括支援センターから支援困難な利用者の紹介があった場合）当該利用者に居宅介護支援の提供を開始した。</t>
    <rPh sb="4" eb="6">
      <t>チイキ</t>
    </rPh>
    <rPh sb="6" eb="8">
      <t>ホウカツ</t>
    </rPh>
    <rPh sb="8" eb="10">
      <t>シエン</t>
    </rPh>
    <rPh sb="16" eb="18">
      <t>シエン</t>
    </rPh>
    <rPh sb="18" eb="20">
      <t>コンナン</t>
    </rPh>
    <rPh sb="21" eb="24">
      <t>リヨウシャ</t>
    </rPh>
    <rPh sb="25" eb="27">
      <t>ショウカイ</t>
    </rPh>
    <rPh sb="31" eb="33">
      <t>バアイ</t>
    </rPh>
    <rPh sb="34" eb="36">
      <t>トウガイ</t>
    </rPh>
    <rPh sb="36" eb="39">
      <t>リヨウシャ</t>
    </rPh>
    <rPh sb="40" eb="42">
      <t>キョタク</t>
    </rPh>
    <rPh sb="42" eb="44">
      <t>カイゴ</t>
    </rPh>
    <rPh sb="44" eb="46">
      <t>シエン</t>
    </rPh>
    <rPh sb="47" eb="49">
      <t>テイキョウ</t>
    </rPh>
    <rPh sb="50" eb="52">
      <t>カイシ</t>
    </rPh>
    <phoneticPr fontId="4"/>
  </si>
  <si>
    <t>　介護支援専門員実務研修の科目「ケアマネジメントの基礎技術に関する実習」に協力又は協力体制を確保している。</t>
    <rPh sb="1" eb="3">
      <t>カイゴ</t>
    </rPh>
    <rPh sb="3" eb="5">
      <t>シエン</t>
    </rPh>
    <rPh sb="5" eb="8">
      <t>センモンイン</t>
    </rPh>
    <rPh sb="8" eb="10">
      <t>ジツム</t>
    </rPh>
    <rPh sb="10" eb="12">
      <t>ケンシュウ</t>
    </rPh>
    <rPh sb="13" eb="15">
      <t>カモク</t>
    </rPh>
    <rPh sb="25" eb="27">
      <t>キソ</t>
    </rPh>
    <rPh sb="27" eb="29">
      <t>ギジュツ</t>
    </rPh>
    <rPh sb="30" eb="31">
      <t>カン</t>
    </rPh>
    <rPh sb="33" eb="35">
      <t>ジッシュウ</t>
    </rPh>
    <rPh sb="37" eb="39">
      <t>キョウリョク</t>
    </rPh>
    <rPh sb="39" eb="40">
      <t>マタ</t>
    </rPh>
    <rPh sb="41" eb="43">
      <t>キョウリョク</t>
    </rPh>
    <rPh sb="43" eb="45">
      <t>タイセイ</t>
    </rPh>
    <rPh sb="46" eb="48">
      <t>カクホ</t>
    </rPh>
    <phoneticPr fontId="4"/>
  </si>
  <si>
    <t>　他の法人が運営する指定居宅介護支援事業所と共同で事例検討会、研修会等を実施している。</t>
    <rPh sb="1" eb="2">
      <t>ホカ</t>
    </rPh>
    <rPh sb="3" eb="5">
      <t>ホウジン</t>
    </rPh>
    <rPh sb="6" eb="8">
      <t>ウンエイ</t>
    </rPh>
    <rPh sb="10" eb="12">
      <t>シテイ</t>
    </rPh>
    <rPh sb="12" eb="13">
      <t>キョ</t>
    </rPh>
    <rPh sb="13" eb="14">
      <t>タク</t>
    </rPh>
    <rPh sb="14" eb="16">
      <t>カイゴ</t>
    </rPh>
    <rPh sb="16" eb="18">
      <t>シエン</t>
    </rPh>
    <rPh sb="18" eb="20">
      <t>ジギョウ</t>
    </rPh>
    <rPh sb="20" eb="21">
      <t>ショ</t>
    </rPh>
    <rPh sb="22" eb="24">
      <t>キョウドウ</t>
    </rPh>
    <rPh sb="25" eb="27">
      <t>ジレイ</t>
    </rPh>
    <rPh sb="27" eb="29">
      <t>ケントウ</t>
    </rPh>
    <rPh sb="29" eb="30">
      <t>カイ</t>
    </rPh>
    <rPh sb="31" eb="33">
      <t>ケンシュウ</t>
    </rPh>
    <rPh sb="33" eb="34">
      <t>カイ</t>
    </rPh>
    <rPh sb="34" eb="35">
      <t>トウ</t>
    </rPh>
    <rPh sb="36" eb="38">
      <t>ジッシ</t>
    </rPh>
    <phoneticPr fontId="11"/>
  </si>
  <si>
    <t>居宅介護支援における特定事業所加算に係る基準の遵守状況に関するチェック表</t>
    <rPh sb="0" eb="2">
      <t>キョタク</t>
    </rPh>
    <rPh sb="2" eb="4">
      <t>カイゴ</t>
    </rPh>
    <rPh sb="4" eb="6">
      <t>シエン</t>
    </rPh>
    <rPh sb="10" eb="12">
      <t>トクテイ</t>
    </rPh>
    <rPh sb="12" eb="15">
      <t>ジギョウショ</t>
    </rPh>
    <rPh sb="15" eb="17">
      <t>カサン</t>
    </rPh>
    <rPh sb="18" eb="19">
      <t>カカ</t>
    </rPh>
    <rPh sb="20" eb="22">
      <t>キジュン</t>
    </rPh>
    <rPh sb="23" eb="25">
      <t>ジュンシュ</t>
    </rPh>
    <rPh sb="25" eb="27">
      <t>ジョウキョウ</t>
    </rPh>
    <rPh sb="28" eb="29">
      <t>カン</t>
    </rPh>
    <rPh sb="35" eb="36">
      <t>ヒョウ</t>
    </rPh>
    <phoneticPr fontId="4"/>
  </si>
  <si>
    <t>※利用者数（A)は、介護予防支援に係る利用者数を含めない。</t>
    <rPh sb="1" eb="4">
      <t>リヨウシャ</t>
    </rPh>
    <rPh sb="4" eb="5">
      <t>スウ</t>
    </rPh>
    <rPh sb="17" eb="18">
      <t>カカ</t>
    </rPh>
    <rPh sb="19" eb="22">
      <t>リヨウシャ</t>
    </rPh>
    <rPh sb="24" eb="25">
      <t>フク</t>
    </rPh>
    <phoneticPr fontId="4"/>
  </si>
  <si>
    <t xml:space="preserve">  指定居宅介護支援の提供の開始に際し、あらかじめ利用者に対して、居宅サービス計画の作成に当たって利用者は複数の指定居宅サービス事業者等の紹介を求めることや居宅サービス原案に位置付けた指定居宅サービス事業者等の選定理由を求めることが可能であること等につき十分説明を行っている。また、この内容を利用申込者又はその家族に説明を行うに当たっては、理解が得られるよう、文書の交付に加え口頭での説明を懇切丁寧に行うとともに、理解したことについて必ず利用申込者から署名を得ている。</t>
    <rPh sb="69" eb="71">
      <t>ショウカイ</t>
    </rPh>
    <rPh sb="188" eb="190">
      <t>コウトウ</t>
    </rPh>
    <rPh sb="195" eb="197">
      <t>コンセツ</t>
    </rPh>
    <rPh sb="197" eb="199">
      <t>テイネイ</t>
    </rPh>
    <rPh sb="200" eb="201">
      <t>オコナ</t>
    </rPh>
    <phoneticPr fontId="4"/>
  </si>
  <si>
    <t>　[(Ⅱ)ロ]　病院、診療所、地域密着型介護老人福祉施設又は介護保険施設の職員から必要な情報の提供を２回受けており、うち１回以上はカンファレンスによる。</t>
    <rPh sb="51" eb="52">
      <t>カイ</t>
    </rPh>
    <rPh sb="52" eb="53">
      <t>ウ</t>
    </rPh>
    <rPh sb="61" eb="64">
      <t>カイイジョウ</t>
    </rPh>
    <phoneticPr fontId="4"/>
  </si>
  <si>
    <t>　[(Ⅲ)]　病院、診療所、地域密着型介護老人福祉施設又は介護保険施設の職員から必要な情報の提供を３回以上受けており、うち１回以上はカンファレンスによる。</t>
    <rPh sb="51" eb="53">
      <t>イジョウ</t>
    </rPh>
    <phoneticPr fontId="4"/>
  </si>
  <si>
    <t>　　月
（点検月）</t>
    <phoneticPr fontId="4"/>
  </si>
  <si>
    <t>要介護１～
要介護５
（ｂ）</t>
    <phoneticPr fontId="4"/>
  </si>
  <si>
    <t>要支援者数（ｃ）</t>
    <rPh sb="4" eb="5">
      <t>スウ</t>
    </rPh>
    <phoneticPr fontId="4"/>
  </si>
  <si>
    <t>利用者数(ｂ)、(c)と上記(ア)常勤換算後の員数(ａ)を使って担当件数を算出してください。</t>
    <phoneticPr fontId="4"/>
  </si>
  <si>
    <t xml:space="preserve"> （ウ）</t>
    <phoneticPr fontId="4"/>
  </si>
  <si>
    <t>　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rPh sb="1" eb="2">
      <t>シツ</t>
    </rPh>
    <rPh sb="3" eb="4">
      <t>タカ</t>
    </rPh>
    <rPh sb="14" eb="16">
      <t>ジッシ</t>
    </rPh>
    <rPh sb="18" eb="21">
      <t>ジギョウショ</t>
    </rPh>
    <rPh sb="25" eb="27">
      <t>チイキ</t>
    </rPh>
    <rPh sb="31" eb="33">
      <t>キョタク</t>
    </rPh>
    <rPh sb="33" eb="35">
      <t>カイゴ</t>
    </rPh>
    <rPh sb="35" eb="37">
      <t>シエン</t>
    </rPh>
    <rPh sb="37" eb="40">
      <t>ジギョウショ</t>
    </rPh>
    <rPh sb="50" eb="51">
      <t>シツ</t>
    </rPh>
    <rPh sb="52" eb="54">
      <t>コウジョウ</t>
    </rPh>
    <rPh sb="55" eb="57">
      <t>ケンイン</t>
    </rPh>
    <rPh sb="59" eb="61">
      <t>タチバ</t>
    </rPh>
    <rPh sb="69" eb="71">
      <t>ドウイツ</t>
    </rPh>
    <rPh sb="71" eb="73">
      <t>ホウジン</t>
    </rPh>
    <rPh sb="73" eb="74">
      <t>ナイ</t>
    </rPh>
    <rPh sb="75" eb="76">
      <t>トド</t>
    </rPh>
    <rPh sb="80" eb="81">
      <t>タ</t>
    </rPh>
    <rPh sb="82" eb="84">
      <t>ホウジン</t>
    </rPh>
    <rPh sb="85" eb="87">
      <t>ウンエイ</t>
    </rPh>
    <rPh sb="89" eb="91">
      <t>シテイ</t>
    </rPh>
    <rPh sb="91" eb="93">
      <t>キョタク</t>
    </rPh>
    <rPh sb="93" eb="95">
      <t>カイゴ</t>
    </rPh>
    <rPh sb="95" eb="97">
      <t>シエン</t>
    </rPh>
    <rPh sb="97" eb="100">
      <t>ジギョウショ</t>
    </rPh>
    <rPh sb="101" eb="103">
      <t>キョウドウ</t>
    </rPh>
    <rPh sb="104" eb="106">
      <t>ジレイ</t>
    </rPh>
    <rPh sb="106" eb="109">
      <t>ケントウカイ</t>
    </rPh>
    <rPh sb="110" eb="114">
      <t>ケンシュウカイトウ</t>
    </rPh>
    <rPh sb="115" eb="116">
      <t>ミズカ</t>
    </rPh>
    <rPh sb="117" eb="119">
      <t>ソッセン</t>
    </rPh>
    <rPh sb="121" eb="123">
      <t>ジッシ</t>
    </rPh>
    <phoneticPr fontId="4"/>
  </si>
  <si>
    <t>（３） (地域包括支援センター等が開催する事例検討会等がある場合）当該事例検討会等に参加した。</t>
    <phoneticPr fontId="4"/>
  </si>
  <si>
    <t>１　主任介護支援専門員の状況　イ（１）・ロ（２）関係　</t>
    <rPh sb="2" eb="4">
      <t>シュニン</t>
    </rPh>
    <rPh sb="4" eb="6">
      <t>カイゴ</t>
    </rPh>
    <rPh sb="6" eb="8">
      <t>シエン</t>
    </rPh>
    <rPh sb="8" eb="11">
      <t>センモンイン</t>
    </rPh>
    <rPh sb="12" eb="14">
      <t>ジョウキョウ</t>
    </rPh>
    <rPh sb="24" eb="26">
      <t>カンケイ</t>
    </rPh>
    <phoneticPr fontId="4"/>
  </si>
  <si>
    <t>平成・令和　　　　年　　　　月サービス提供分</t>
    <rPh sb="0" eb="2">
      <t>ヘイセイ</t>
    </rPh>
    <rPh sb="3" eb="4">
      <t>レイ</t>
    </rPh>
    <rPh sb="4" eb="5">
      <t>ワ</t>
    </rPh>
    <rPh sb="9" eb="10">
      <t>ネン</t>
    </rPh>
    <rPh sb="14" eb="15">
      <t>ガツ</t>
    </rPh>
    <rPh sb="19" eb="22">
      <t>テイキョウブン</t>
    </rPh>
    <phoneticPr fontId="4"/>
  </si>
  <si>
    <t>　　平成・令和　　　　年　　　　月　　　　日</t>
    <rPh sb="2" eb="4">
      <t>ヘイセイ</t>
    </rPh>
    <rPh sb="5" eb="6">
      <t>レイ</t>
    </rPh>
    <rPh sb="6" eb="7">
      <t>ワ</t>
    </rPh>
    <rPh sb="11" eb="12">
      <t>ネン</t>
    </rPh>
    <rPh sb="16" eb="17">
      <t>ガツ</t>
    </rPh>
    <rPh sb="21" eb="22">
      <t>ニチ</t>
    </rPh>
    <phoneticPr fontId="4"/>
  </si>
  <si>
    <r>
      <t>２　介護支援専門員の状況　イ(２)</t>
    </r>
    <r>
      <rPr>
        <sz val="11"/>
        <rFont val="ＭＳ Ｐゴシック"/>
        <family val="3"/>
        <charset val="128"/>
      </rPr>
      <t>・</t>
    </r>
    <r>
      <rPr>
        <sz val="11"/>
        <rFont val="ＭＳ Ｐゴシック"/>
        <family val="3"/>
        <charset val="128"/>
      </rPr>
      <t>ハ（３）関係</t>
    </r>
    <rPh sb="2" eb="4">
      <t>カイゴ</t>
    </rPh>
    <rPh sb="4" eb="6">
      <t>シエン</t>
    </rPh>
    <rPh sb="6" eb="9">
      <t>センモンイン</t>
    </rPh>
    <rPh sb="10" eb="12">
      <t>ジョウキョウ</t>
    </rPh>
    <rPh sb="22" eb="24">
      <t>カンケイ</t>
    </rPh>
    <phoneticPr fontId="4"/>
  </si>
  <si>
    <t>令和　　　年　　　月　　　日</t>
    <rPh sb="0" eb="2">
      <t>レイワ</t>
    </rPh>
    <phoneticPr fontId="4"/>
  </si>
  <si>
    <t>令和　　　　年　　　　月　　　　　日</t>
    <rPh sb="0" eb="2">
      <t>レイワ</t>
    </rPh>
    <phoneticPr fontId="4"/>
  </si>
  <si>
    <t>点検月から過去６か月の要介護者及び介護予防支援事業所から委託を受けた要支援者の数の利用者数を記載してください。</t>
    <rPh sb="0" eb="2">
      <t>テンケン</t>
    </rPh>
    <rPh sb="2" eb="3">
      <t>ヅキ</t>
    </rPh>
    <rPh sb="5" eb="7">
      <t>カコ</t>
    </rPh>
    <rPh sb="9" eb="10">
      <t>ゲツ</t>
    </rPh>
    <rPh sb="15" eb="16">
      <t>オヨ</t>
    </rPh>
    <rPh sb="41" eb="43">
      <t>リヨウ</t>
    </rPh>
    <rPh sb="43" eb="44">
      <t>シャ</t>
    </rPh>
    <rPh sb="44" eb="45">
      <t>スウ</t>
    </rPh>
    <rPh sb="46" eb="48">
      <t>キサイ</t>
    </rPh>
    <phoneticPr fontId="4"/>
  </si>
  <si>
    <t>（６）　入院時情報連携加算(Ⅰ)</t>
    <rPh sb="4" eb="6">
      <t>ニュウイン</t>
    </rPh>
    <rPh sb="6" eb="7">
      <t>ジ</t>
    </rPh>
    <rPh sb="7" eb="9">
      <t>ジョウホウ</t>
    </rPh>
    <phoneticPr fontId="4"/>
  </si>
  <si>
    <t>（７）　入院時情報連携加算(Ⅱ)</t>
    <rPh sb="4" eb="6">
      <t>ニュウイン</t>
    </rPh>
    <rPh sb="6" eb="7">
      <t>ジ</t>
    </rPh>
    <rPh sb="7" eb="9">
      <t>ジョウホウ</t>
    </rPh>
    <phoneticPr fontId="4"/>
  </si>
  <si>
    <t>（８）　退院・退所加算(Ⅰ)イ・ロ、(Ⅱ)イ・ロ、(Ⅲ)　　　　　　　　　　　　　　　　　　　　　　　　　　　　　　　　　　　　</t>
    <phoneticPr fontId="4"/>
  </si>
  <si>
    <t>（１１）　緊急時等居宅カンファレンス加算　　　　　　　　　　　　　　　　　　　　　</t>
    <rPh sb="5" eb="8">
      <t>キンキュウジ</t>
    </rPh>
    <rPh sb="8" eb="9">
      <t>トウ</t>
    </rPh>
    <rPh sb="9" eb="11">
      <t>キョタク</t>
    </rPh>
    <rPh sb="18" eb="20">
      <t>カサン</t>
    </rPh>
    <phoneticPr fontId="4"/>
  </si>
  <si>
    <t>令和　　　年</t>
    <rPh sb="0" eb="2">
      <t>レイワ</t>
    </rPh>
    <phoneticPr fontId="4"/>
  </si>
  <si>
    <t>令和　　　　年</t>
    <rPh sb="0" eb="2">
      <t>レイワ</t>
    </rPh>
    <phoneticPr fontId="4"/>
  </si>
  <si>
    <t>令和　　年</t>
    <rPh sb="0" eb="1">
      <t>レイ</t>
    </rPh>
    <rPh sb="1" eb="2">
      <t>ワ</t>
    </rPh>
    <phoneticPr fontId="4"/>
  </si>
  <si>
    <t>問3</t>
    <phoneticPr fontId="4"/>
  </si>
  <si>
    <t>問4</t>
    <rPh sb="0" eb="1">
      <t>トイ</t>
    </rPh>
    <phoneticPr fontId="4"/>
  </si>
  <si>
    <t>（５）　通常の事業の実施地域</t>
    <phoneticPr fontId="4"/>
  </si>
  <si>
    <t>（６）　虐待の防止のための措置に関する事項</t>
    <rPh sb="4" eb="6">
      <t>ギャクタイ</t>
    </rPh>
    <rPh sb="7" eb="9">
      <t>ボウシ</t>
    </rPh>
    <rPh sb="13" eb="15">
      <t>ソチ</t>
    </rPh>
    <rPh sb="16" eb="17">
      <t>カン</t>
    </rPh>
    <rPh sb="19" eb="21">
      <t>ジコウ</t>
    </rPh>
    <phoneticPr fontId="4"/>
  </si>
  <si>
    <t>（７）　事故発生時の対応</t>
    <rPh sb="4" eb="6">
      <t>ジコ</t>
    </rPh>
    <rPh sb="6" eb="8">
      <t>ハッセイ</t>
    </rPh>
    <rPh sb="8" eb="9">
      <t>ジ</t>
    </rPh>
    <rPh sb="10" eb="12">
      <t>タイオウ</t>
    </rPh>
    <phoneticPr fontId="4"/>
  </si>
  <si>
    <t>（８）　従業者及び退職後の秘密保持</t>
    <rPh sb="4" eb="7">
      <t>ジュウギョウシャ</t>
    </rPh>
    <rPh sb="7" eb="8">
      <t>オヨ</t>
    </rPh>
    <rPh sb="9" eb="12">
      <t>タイショクゴ</t>
    </rPh>
    <rPh sb="13" eb="15">
      <t>ヒミツ</t>
    </rPh>
    <rPh sb="15" eb="17">
      <t>ホジ</t>
    </rPh>
    <phoneticPr fontId="4"/>
  </si>
  <si>
    <t>（９）　苦情・相談体制</t>
    <rPh sb="4" eb="6">
      <t>クジョウ</t>
    </rPh>
    <rPh sb="7" eb="9">
      <t>ソウダン</t>
    </rPh>
    <rPh sb="9" eb="11">
      <t>タイセイ</t>
    </rPh>
    <phoneticPr fontId="4"/>
  </si>
  <si>
    <t>（10）　従業者の研修</t>
    <rPh sb="5" eb="8">
      <t>ジュウギョウシャ</t>
    </rPh>
    <rPh sb="9" eb="11">
      <t>ケンシュウ</t>
    </rPh>
    <phoneticPr fontId="4"/>
  </si>
  <si>
    <t>（11） その他運営に関する重要事項</t>
    <phoneticPr fontId="4"/>
  </si>
  <si>
    <t>　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る。</t>
    <rPh sb="1" eb="3">
      <t>テキセツ</t>
    </rPh>
    <rPh sb="4" eb="6">
      <t>シテイ</t>
    </rPh>
    <phoneticPr fontId="4"/>
  </si>
  <si>
    <t>問1</t>
    <rPh sb="0" eb="1">
      <t>トイ</t>
    </rPh>
    <phoneticPr fontId="4"/>
  </si>
  <si>
    <t>問2</t>
    <rPh sb="0" eb="1">
      <t>トイ</t>
    </rPh>
    <phoneticPr fontId="4"/>
  </si>
  <si>
    <t>問3</t>
    <rPh sb="0" eb="1">
      <t>トイ</t>
    </rPh>
    <phoneticPr fontId="4"/>
  </si>
  <si>
    <t>（１７） 設備及び備品等</t>
    <phoneticPr fontId="4"/>
  </si>
  <si>
    <t>（１８） 従業者の健康管理</t>
    <phoneticPr fontId="4"/>
  </si>
  <si>
    <t>（１９）感染症の予防及びまん延の防止のための措置</t>
    <rPh sb="4" eb="7">
      <t>カンセンショウ</t>
    </rPh>
    <rPh sb="8" eb="11">
      <t>ヨボウオヨ</t>
    </rPh>
    <rPh sb="14" eb="15">
      <t>エン</t>
    </rPh>
    <rPh sb="16" eb="18">
      <t>ボウシ</t>
    </rPh>
    <rPh sb="22" eb="24">
      <t>ソチ</t>
    </rPh>
    <phoneticPr fontId="4"/>
  </si>
  <si>
    <t>　感染症の予防及びまん延の防止のための対策を検討する委員会をおおむね6月に１回以上開催するとともに、その結果について、介護支援専門員に周知徹底を図っている。</t>
    <rPh sb="1" eb="4">
      <t>カンセンショウ</t>
    </rPh>
    <rPh sb="5" eb="8">
      <t>ヨボウオヨ</t>
    </rPh>
    <rPh sb="11" eb="12">
      <t>エン</t>
    </rPh>
    <rPh sb="13" eb="15">
      <t>ボウシ</t>
    </rPh>
    <rPh sb="19" eb="21">
      <t>タイサク</t>
    </rPh>
    <rPh sb="22" eb="24">
      <t>ケントウ</t>
    </rPh>
    <rPh sb="26" eb="29">
      <t>イインカイ</t>
    </rPh>
    <rPh sb="35" eb="36">
      <t>ツキ</t>
    </rPh>
    <rPh sb="38" eb="41">
      <t>カイイジョウ</t>
    </rPh>
    <rPh sb="41" eb="43">
      <t>カイサイ</t>
    </rPh>
    <rPh sb="52" eb="54">
      <t>ケッカ</t>
    </rPh>
    <rPh sb="59" eb="66">
      <t>カイゴシエンセンモンイン</t>
    </rPh>
    <rPh sb="67" eb="71">
      <t>シュウチテッテイ</t>
    </rPh>
    <rPh sb="72" eb="73">
      <t>ハカ</t>
    </rPh>
    <phoneticPr fontId="4"/>
  </si>
  <si>
    <t>　感染症の予防及びまん延の防止のための指針を整備している。</t>
    <rPh sb="1" eb="4">
      <t>カンセンショウ</t>
    </rPh>
    <rPh sb="5" eb="8">
      <t>ヨボウオヨ</t>
    </rPh>
    <rPh sb="11" eb="12">
      <t>エン</t>
    </rPh>
    <rPh sb="13" eb="15">
      <t>ボウシ</t>
    </rPh>
    <rPh sb="19" eb="21">
      <t>シシン</t>
    </rPh>
    <rPh sb="22" eb="24">
      <t>セイビ</t>
    </rPh>
    <phoneticPr fontId="4"/>
  </si>
  <si>
    <t>　感染症の予防及びまん延の防止のための研修及び訓練を定期的に実施している。</t>
    <rPh sb="1" eb="4">
      <t>カンセンショウ</t>
    </rPh>
    <rPh sb="5" eb="8">
      <t>ヨボウオヨ</t>
    </rPh>
    <rPh sb="11" eb="12">
      <t>エン</t>
    </rPh>
    <rPh sb="13" eb="15">
      <t>ボウシ</t>
    </rPh>
    <rPh sb="19" eb="22">
      <t>ケンシュウオヨ</t>
    </rPh>
    <rPh sb="23" eb="25">
      <t>クンレン</t>
    </rPh>
    <rPh sb="26" eb="29">
      <t>テイキテキ</t>
    </rPh>
    <rPh sb="30" eb="32">
      <t>ジッシ</t>
    </rPh>
    <phoneticPr fontId="4"/>
  </si>
  <si>
    <t>問１</t>
    <rPh sb="0" eb="1">
      <t>トイ</t>
    </rPh>
    <phoneticPr fontId="4"/>
  </si>
  <si>
    <t>問２</t>
    <rPh sb="0" eb="1">
      <t>トイ</t>
    </rPh>
    <phoneticPr fontId="4"/>
  </si>
  <si>
    <t>（２０） 掲示</t>
    <phoneticPr fontId="4"/>
  </si>
  <si>
    <t>（２３）　居宅サービス事業者等からの利益収受の禁止等</t>
    <phoneticPr fontId="4"/>
  </si>
  <si>
    <t>（２６）　虐待の防止</t>
    <rPh sb="5" eb="7">
      <t>ギャクタイ</t>
    </rPh>
    <rPh sb="8" eb="10">
      <t>ボウシ</t>
    </rPh>
    <phoneticPr fontId="4"/>
  </si>
  <si>
    <t>　介護支援専門員に対し、虐待の防止のための研修を定期的に実施している。</t>
    <rPh sb="1" eb="8">
      <t>カイゴシエンセンモンイン</t>
    </rPh>
    <rPh sb="9" eb="10">
      <t>タイ</t>
    </rPh>
    <rPh sb="12" eb="14">
      <t>ギャクタイ</t>
    </rPh>
    <rPh sb="15" eb="17">
      <t>ボウシ</t>
    </rPh>
    <rPh sb="21" eb="23">
      <t>ケンシュウ</t>
    </rPh>
    <rPh sb="24" eb="27">
      <t>テイキテキ</t>
    </rPh>
    <rPh sb="28" eb="30">
      <t>ジッシ</t>
    </rPh>
    <phoneticPr fontId="4"/>
  </si>
  <si>
    <t>　虐待の発生又はその再発を防止するためのの措置を適切に実施するための担当者を置いている。</t>
    <rPh sb="1" eb="3">
      <t>ギャクタイ</t>
    </rPh>
    <rPh sb="4" eb="6">
      <t>ハッセイ</t>
    </rPh>
    <rPh sb="6" eb="7">
      <t>マタ</t>
    </rPh>
    <rPh sb="10" eb="12">
      <t>サイハツ</t>
    </rPh>
    <rPh sb="13" eb="15">
      <t>ボウシ</t>
    </rPh>
    <rPh sb="21" eb="23">
      <t>ソチ</t>
    </rPh>
    <rPh sb="24" eb="26">
      <t>テキセツ</t>
    </rPh>
    <rPh sb="27" eb="29">
      <t>ジッシ</t>
    </rPh>
    <rPh sb="34" eb="37">
      <t>タントウシャ</t>
    </rPh>
    <rPh sb="38" eb="39">
      <t>オ</t>
    </rPh>
    <phoneticPr fontId="4"/>
  </si>
  <si>
    <t>　虐待の防止のための指針を整備している。</t>
    <rPh sb="1" eb="3">
      <t>ギャクタイ</t>
    </rPh>
    <rPh sb="4" eb="6">
      <t>ボウシ</t>
    </rPh>
    <rPh sb="10" eb="12">
      <t>シシン</t>
    </rPh>
    <rPh sb="13" eb="15">
      <t>セイビ</t>
    </rPh>
    <phoneticPr fontId="4"/>
  </si>
  <si>
    <t>問４</t>
    <rPh sb="0" eb="1">
      <t>トイ</t>
    </rPh>
    <phoneticPr fontId="4"/>
  </si>
  <si>
    <t>（２７） 会計の区分</t>
    <phoneticPr fontId="4"/>
  </si>
  <si>
    <t>（２８）記録の整備</t>
    <phoneticPr fontId="4"/>
  </si>
  <si>
    <t>（２９）暴力団排除</t>
    <rPh sb="4" eb="7">
      <t>ボウリョクダン</t>
    </rPh>
    <rPh sb="7" eb="9">
      <t>ハイジョ</t>
    </rPh>
    <phoneticPr fontId="4"/>
  </si>
  <si>
    <t>問１４</t>
    <rPh sb="0" eb="1">
      <t>トイ</t>
    </rPh>
    <phoneticPr fontId="4"/>
  </si>
  <si>
    <t>　必要に応じて、多様な主体により提供される利用者の日常生活全般を支援するサービス（介護給付等対象サービス以外の保健医療サービス又は福祉サービス、当該地域の住民による自発的な活動によるサービス等）が包括的に提供されるような居宅サービス計画を作成している。</t>
    <phoneticPr fontId="4"/>
  </si>
  <si>
    <t xml:space="preserve"> 必要に応じて、多様な主体により提供される利用者の日常生活全般を支援するサービス（介護給付等対象サービス以外の保健医療サービス又は福祉サービス、当該地域の住民による自発的な活動によるサービス等）が包括的に提供されるような居宅サービス計画を作成している。</t>
    <phoneticPr fontId="4"/>
  </si>
  <si>
    <t>問13</t>
    <rPh sb="0" eb="1">
      <t>トイ</t>
    </rPh>
    <phoneticPr fontId="4"/>
  </si>
  <si>
    <t>　必要に応じて、多様な主体により提供される利用者の日常生活全般を支援するサービス（介護給付等対象サービス以外の保健医療サービス又は福祉サービス、当該地域の住民による自発的な活動によるサービス等）が包括的に提供されるような居宅サービス計画を作成している。</t>
    <phoneticPr fontId="4"/>
  </si>
  <si>
    <t>（４）　特定事業所加算　（Ａ）　　　　　　　　　　　　　　　　　　　　　　　　　　　　　　　　　　</t>
    <phoneticPr fontId="4"/>
  </si>
  <si>
    <t>　利用者に関する情報又はサービス提供に当たっての留意事項に係る伝達等を目的とした会議を定期的（おおむね週1回以上）に開催している</t>
    <phoneticPr fontId="4"/>
  </si>
  <si>
    <t>　２４時間連絡体制を確保し、かつ、必要に応じて利用者等の相談に対応する体制を確保している。（営業日以外も連絡体制の確保をしている）</t>
    <phoneticPr fontId="4"/>
  </si>
  <si>
    <t>　介護支援専門員の資質向上のために研修の機会を確保し、少なくとも次年度が始まるまでに介護支援専門員ごとに研修計画を作成して、それに基づき計画的に研修を実施している。</t>
    <phoneticPr fontId="4"/>
  </si>
  <si>
    <t>　地域包括支援センターとの連携を常に図り、地域包括支援センターから支援が困難な事例を紹介された場合に、自ら積極的に支援困難事例を受け入れている。</t>
    <phoneticPr fontId="4"/>
  </si>
  <si>
    <t>　運営基準減算及び特定事業所集中減算の適用を受けていない。</t>
    <phoneticPr fontId="4"/>
  </si>
  <si>
    <t>問5</t>
    <rPh sb="0" eb="1">
      <t>トイ</t>
    </rPh>
    <phoneticPr fontId="4"/>
  </si>
  <si>
    <t>問6</t>
    <rPh sb="0" eb="1">
      <t>トイ</t>
    </rPh>
    <phoneticPr fontId="4"/>
  </si>
  <si>
    <t>問7</t>
    <rPh sb="0" eb="1">
      <t>トイ</t>
    </rPh>
    <phoneticPr fontId="4"/>
  </si>
  <si>
    <t>　介護支援専門員実務研修における科目「ケアマネジメントの基礎技術に関する実習」等に協力又は協力できる体制を確保している（実習等の受入に係る同意書類の作成・保管が必要）。</t>
    <phoneticPr fontId="4"/>
  </si>
  <si>
    <t>　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phoneticPr fontId="4"/>
  </si>
  <si>
    <t>問8</t>
    <rPh sb="0" eb="1">
      <t>トイ</t>
    </rPh>
    <phoneticPr fontId="4"/>
  </si>
  <si>
    <t>問9</t>
    <rPh sb="0" eb="1">
      <t>トイ</t>
    </rPh>
    <phoneticPr fontId="4"/>
  </si>
  <si>
    <t>問10</t>
    <rPh sb="0" eb="1">
      <t>トイ</t>
    </rPh>
    <phoneticPr fontId="4"/>
  </si>
  <si>
    <t>　問２、３、８及び９の基準は他の同一の居宅介護支援事業所との連携により満たすことしている。</t>
    <rPh sb="1" eb="2">
      <t>トイ</t>
    </rPh>
    <rPh sb="7" eb="8">
      <t>オヨ</t>
    </rPh>
    <rPh sb="11" eb="13">
      <t>キジュン</t>
    </rPh>
    <rPh sb="14" eb="15">
      <t>タ</t>
    </rPh>
    <rPh sb="16" eb="18">
      <t>ドウイツ</t>
    </rPh>
    <rPh sb="19" eb="28">
      <t>キョタクカイゴシエンジギョウショ</t>
    </rPh>
    <rPh sb="30" eb="32">
      <t>レンケイ</t>
    </rPh>
    <rPh sb="35" eb="36">
      <t>ミ</t>
    </rPh>
    <phoneticPr fontId="4"/>
  </si>
  <si>
    <t>　常勤かつ専従の主任介護支援専門員を配置している</t>
    <phoneticPr fontId="4"/>
  </si>
  <si>
    <t>問11</t>
    <rPh sb="0" eb="1">
      <t>トイ</t>
    </rPh>
    <phoneticPr fontId="4"/>
  </si>
  <si>
    <t>問12</t>
    <rPh sb="0" eb="1">
      <t>トイ</t>
    </rPh>
    <phoneticPr fontId="4"/>
  </si>
  <si>
    <t>（５）　特定事業所医療介護連携加算</t>
    <rPh sb="4" eb="6">
      <t>トクテイ</t>
    </rPh>
    <rPh sb="6" eb="9">
      <t>ジギョウショ</t>
    </rPh>
    <rPh sb="9" eb="13">
      <t>イリョウカイゴ</t>
    </rPh>
    <rPh sb="13" eb="15">
      <t>レンケイ</t>
    </rPh>
    <rPh sb="15" eb="17">
      <t>カサン</t>
    </rPh>
    <phoneticPr fontId="4"/>
  </si>
  <si>
    <t>　前々年度の３月から前年度の２月までの間に、退院・退所加算（Ⅰ）イ、（Ⅰ）ロ、（Ⅱ）イ、（Ⅱ）ロ又は（Ⅲ）の算定に係る病院、診療所、介護保険施設との連携（情報提供をカンファレンス又はカンファレンス以外の方法で受けている等）の回数が３５回以上であること。</t>
    <rPh sb="1" eb="2">
      <t>ゼン</t>
    </rPh>
    <rPh sb="3" eb="4">
      <t>ドシ</t>
    </rPh>
    <rPh sb="4" eb="5">
      <t>ド</t>
    </rPh>
    <rPh sb="7" eb="8">
      <t>ガツ</t>
    </rPh>
    <rPh sb="10" eb="13">
      <t>ゼンネンド</t>
    </rPh>
    <rPh sb="15" eb="16">
      <t>ガツ</t>
    </rPh>
    <rPh sb="19" eb="20">
      <t>カン</t>
    </rPh>
    <rPh sb="22" eb="24">
      <t>タイイン</t>
    </rPh>
    <rPh sb="25" eb="27">
      <t>タイショ</t>
    </rPh>
    <rPh sb="27" eb="29">
      <t>カサン</t>
    </rPh>
    <rPh sb="48" eb="49">
      <t>マタ</t>
    </rPh>
    <rPh sb="54" eb="56">
      <t>サンテイ</t>
    </rPh>
    <rPh sb="57" eb="58">
      <t>カカ</t>
    </rPh>
    <rPh sb="59" eb="61">
      <t>ビョウイン</t>
    </rPh>
    <rPh sb="62" eb="65">
      <t>シンリョウジョ</t>
    </rPh>
    <rPh sb="66" eb="68">
      <t>カイゴ</t>
    </rPh>
    <rPh sb="68" eb="70">
      <t>ホケン</t>
    </rPh>
    <rPh sb="70" eb="72">
      <t>シセツ</t>
    </rPh>
    <rPh sb="74" eb="76">
      <t>レンケイ</t>
    </rPh>
    <rPh sb="77" eb="79">
      <t>ジョウホウ</t>
    </rPh>
    <rPh sb="79" eb="81">
      <t>テイキョウ</t>
    </rPh>
    <rPh sb="89" eb="90">
      <t>マタ</t>
    </rPh>
    <rPh sb="98" eb="100">
      <t>イガイ</t>
    </rPh>
    <rPh sb="101" eb="103">
      <t>ホウホウ</t>
    </rPh>
    <rPh sb="104" eb="105">
      <t>ウ</t>
    </rPh>
    <rPh sb="109" eb="110">
      <t>トウ</t>
    </rPh>
    <rPh sb="112" eb="114">
      <t>カイスウ</t>
    </rPh>
    <rPh sb="117" eb="120">
      <t>カイイジョウ</t>
    </rPh>
    <phoneticPr fontId="4"/>
  </si>
  <si>
    <t>　特定事業所加算（Ⅰ）、（Ⅱ）又は（Ⅲ）を算定している。</t>
    <rPh sb="1" eb="6">
      <t>トクテイジギョウショ</t>
    </rPh>
    <rPh sb="6" eb="8">
      <t>カサン</t>
    </rPh>
    <rPh sb="15" eb="16">
      <t>マタ</t>
    </rPh>
    <rPh sb="21" eb="23">
      <t>サンテイ</t>
    </rPh>
    <phoneticPr fontId="4"/>
  </si>
  <si>
    <t>（６）　初回加算</t>
    <phoneticPr fontId="4"/>
  </si>
  <si>
    <t>　利用者が医師の診察を受けるときに介護支援専門員が同席するにあたっては、利用者の同意を得た上で、医師等と連携を行っている。　</t>
    <rPh sb="1" eb="4">
      <t>リヨウシャ</t>
    </rPh>
    <rPh sb="5" eb="7">
      <t>イシ</t>
    </rPh>
    <rPh sb="8" eb="10">
      <t>シンサツ</t>
    </rPh>
    <rPh sb="11" eb="12">
      <t>ウ</t>
    </rPh>
    <rPh sb="17" eb="19">
      <t>カイゴ</t>
    </rPh>
    <rPh sb="19" eb="21">
      <t>シエン</t>
    </rPh>
    <rPh sb="21" eb="24">
      <t>センモンイン</t>
    </rPh>
    <rPh sb="25" eb="27">
      <t>ドウセキ</t>
    </rPh>
    <rPh sb="36" eb="39">
      <t>リヨウシャ</t>
    </rPh>
    <rPh sb="40" eb="42">
      <t>ドウイ</t>
    </rPh>
    <rPh sb="43" eb="44">
      <t>エ</t>
    </rPh>
    <rPh sb="45" eb="46">
      <t>ウエ</t>
    </rPh>
    <rPh sb="48" eb="50">
      <t>イシ</t>
    </rPh>
    <rPh sb="50" eb="51">
      <t>トウ</t>
    </rPh>
    <rPh sb="52" eb="54">
      <t>レンケイ</t>
    </rPh>
    <rPh sb="55" eb="56">
      <t>オコナ</t>
    </rPh>
    <phoneticPr fontId="4"/>
  </si>
  <si>
    <t>取扱件数</t>
    <rPh sb="0" eb="2">
      <t>トリアツカイ</t>
    </rPh>
    <rPh sb="2" eb="4">
      <t>ケンスウ</t>
    </rPh>
    <phoneticPr fontId="4"/>
  </si>
  <si>
    <t>要介護１・２</t>
    <rPh sb="0" eb="3">
      <t>ヨウカイゴ</t>
    </rPh>
    <phoneticPr fontId="4"/>
  </si>
  <si>
    <t>要介護３・４・５</t>
    <rPh sb="0" eb="3">
      <t>ヨウカイゴ</t>
    </rPh>
    <phoneticPr fontId="4"/>
  </si>
  <si>
    <t>　病院又は診療所のカンファレンスとは、入院中の保険医又は看護師等が、在宅療養担当医療機関の保険医若しくは看護師等、保険医である歯科医師若しくはその指示を受けた歯科衛生士、保険薬局の保険薬剤師、訪問看護ステーションの看護師等（准看護師を除く。）、理学療法士、作業療法士若しくは言語聴覚士、介護支援専門員又は相談支援専門員のうちいずれか３者以上と共同して指導を行った場合としている。又、退院後に福祉用具の貸与が見込まれる間合いにあっては、必要に応じ、福祉用具専門相談員や居宅サービスを提供する作業療法士等が参加するものとしている。</t>
    <rPh sb="1" eb="3">
      <t>ビョウイン</t>
    </rPh>
    <rPh sb="3" eb="4">
      <t>マタ</t>
    </rPh>
    <rPh sb="5" eb="8">
      <t>シンリョウジョ</t>
    </rPh>
    <rPh sb="19" eb="22">
      <t>ニュウインチュウ</t>
    </rPh>
    <rPh sb="23" eb="26">
      <t>ホケンイ</t>
    </rPh>
    <rPh sb="26" eb="27">
      <t>マタ</t>
    </rPh>
    <rPh sb="28" eb="31">
      <t>カンゴシ</t>
    </rPh>
    <rPh sb="31" eb="32">
      <t>トウ</t>
    </rPh>
    <rPh sb="34" eb="36">
      <t>ザイタク</t>
    </rPh>
    <rPh sb="36" eb="38">
      <t>リョウヨウ</t>
    </rPh>
    <rPh sb="38" eb="40">
      <t>タントウ</t>
    </rPh>
    <rPh sb="40" eb="42">
      <t>イリョウ</t>
    </rPh>
    <rPh sb="42" eb="44">
      <t>キカン</t>
    </rPh>
    <rPh sb="45" eb="48">
      <t>ホケンイ</t>
    </rPh>
    <rPh sb="48" eb="49">
      <t>モ</t>
    </rPh>
    <rPh sb="52" eb="55">
      <t>カンゴシ</t>
    </rPh>
    <rPh sb="55" eb="56">
      <t>トウ</t>
    </rPh>
    <rPh sb="57" eb="60">
      <t>ホケンイ</t>
    </rPh>
    <rPh sb="63" eb="65">
      <t>シカ</t>
    </rPh>
    <rPh sb="65" eb="67">
      <t>イシ</t>
    </rPh>
    <rPh sb="67" eb="68">
      <t>モ</t>
    </rPh>
    <rPh sb="73" eb="75">
      <t>シジ</t>
    </rPh>
    <rPh sb="76" eb="77">
      <t>ウ</t>
    </rPh>
    <rPh sb="79" eb="81">
      <t>シカ</t>
    </rPh>
    <rPh sb="81" eb="84">
      <t>エイセイシ</t>
    </rPh>
    <rPh sb="85" eb="87">
      <t>ホケン</t>
    </rPh>
    <rPh sb="87" eb="89">
      <t>ヤッキョク</t>
    </rPh>
    <rPh sb="90" eb="92">
      <t>ホケン</t>
    </rPh>
    <rPh sb="92" eb="95">
      <t>ヤクザイシ</t>
    </rPh>
    <rPh sb="96" eb="98">
      <t>ホウモン</t>
    </rPh>
    <rPh sb="98" eb="100">
      <t>カンゴ</t>
    </rPh>
    <rPh sb="107" eb="111">
      <t>カンゴシトウ</t>
    </rPh>
    <rPh sb="112" eb="113">
      <t>ジュン</t>
    </rPh>
    <rPh sb="113" eb="116">
      <t>カンゴシ</t>
    </rPh>
    <rPh sb="117" eb="118">
      <t>ノゾ</t>
    </rPh>
    <rPh sb="122" eb="124">
      <t>リガク</t>
    </rPh>
    <rPh sb="124" eb="127">
      <t>リョウホウシ</t>
    </rPh>
    <rPh sb="128" eb="130">
      <t>サギョウ</t>
    </rPh>
    <rPh sb="130" eb="133">
      <t>リョウホウシ</t>
    </rPh>
    <rPh sb="133" eb="134">
      <t>モ</t>
    </rPh>
    <rPh sb="137" eb="139">
      <t>ゲンゴ</t>
    </rPh>
    <rPh sb="139" eb="141">
      <t>チョウカク</t>
    </rPh>
    <rPh sb="141" eb="142">
      <t>シ</t>
    </rPh>
    <rPh sb="143" eb="145">
      <t>カイゴ</t>
    </rPh>
    <rPh sb="145" eb="147">
      <t>シエン</t>
    </rPh>
    <rPh sb="147" eb="150">
      <t>センモンイン</t>
    </rPh>
    <rPh sb="150" eb="151">
      <t>マタ</t>
    </rPh>
    <rPh sb="152" eb="154">
      <t>ソウダン</t>
    </rPh>
    <rPh sb="154" eb="156">
      <t>シエン</t>
    </rPh>
    <rPh sb="156" eb="159">
      <t>センモンイン</t>
    </rPh>
    <rPh sb="167" eb="170">
      <t>シャイジョウ</t>
    </rPh>
    <rPh sb="171" eb="173">
      <t>キョウドウ</t>
    </rPh>
    <rPh sb="175" eb="177">
      <t>シドウ</t>
    </rPh>
    <rPh sb="178" eb="179">
      <t>オコナ</t>
    </rPh>
    <rPh sb="181" eb="183">
      <t>バアイ</t>
    </rPh>
    <rPh sb="189" eb="190">
      <t>マタ</t>
    </rPh>
    <rPh sb="191" eb="194">
      <t>タイインゴ</t>
    </rPh>
    <rPh sb="195" eb="197">
      <t>フクシ</t>
    </rPh>
    <rPh sb="197" eb="199">
      <t>ヨウグ</t>
    </rPh>
    <rPh sb="200" eb="202">
      <t>タイヨ</t>
    </rPh>
    <rPh sb="203" eb="205">
      <t>ミコ</t>
    </rPh>
    <rPh sb="208" eb="210">
      <t>マア</t>
    </rPh>
    <rPh sb="217" eb="219">
      <t>ヒツヨウ</t>
    </rPh>
    <rPh sb="220" eb="221">
      <t>オウ</t>
    </rPh>
    <rPh sb="223" eb="227">
      <t>フクシヨウグ</t>
    </rPh>
    <rPh sb="227" eb="232">
      <t>センモンソウダンイン</t>
    </rPh>
    <rPh sb="233" eb="235">
      <t>キョタク</t>
    </rPh>
    <rPh sb="240" eb="242">
      <t>テイキョウ</t>
    </rPh>
    <rPh sb="244" eb="249">
      <t>サギョウリョウホウシ</t>
    </rPh>
    <rPh sb="249" eb="250">
      <t>トウ</t>
    </rPh>
    <rPh sb="251" eb="253">
      <t>サンカ</t>
    </rPh>
    <phoneticPr fontId="4"/>
  </si>
  <si>
    <t>（１６） 業務継続計画の策定等</t>
    <rPh sb="5" eb="7">
      <t>ギョウム</t>
    </rPh>
    <rPh sb="7" eb="9">
      <t>ケイゾク</t>
    </rPh>
    <rPh sb="9" eb="11">
      <t>ケイカク</t>
    </rPh>
    <rPh sb="12" eb="14">
      <t>サクテイ</t>
    </rPh>
    <rPh sb="14" eb="15">
      <t>トウ</t>
    </rPh>
    <phoneticPr fontId="4"/>
  </si>
  <si>
    <t>　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9" eb="22">
      <t>リヨウシャ</t>
    </rPh>
    <rPh sb="23" eb="24">
      <t>タイ</t>
    </rPh>
    <rPh sb="26" eb="28">
      <t>シテイ</t>
    </rPh>
    <rPh sb="80" eb="82">
      <t>ケイゾク</t>
    </rPh>
    <rPh sb="99" eb="101">
      <t>ケイゾク</t>
    </rPh>
    <phoneticPr fontId="4"/>
  </si>
  <si>
    <t>　介護支援専門員に対し、業務継続計画について周知するとともに、必要な研修及び訓練を定期的に実施している。</t>
    <rPh sb="1" eb="8">
      <t>カイゴシエンセンモンイン</t>
    </rPh>
    <rPh sb="9" eb="10">
      <t>タイ</t>
    </rPh>
    <rPh sb="12" eb="14">
      <t>ギョウム</t>
    </rPh>
    <rPh sb="14" eb="16">
      <t>ケイゾク</t>
    </rPh>
    <rPh sb="16" eb="18">
      <t>ケイカク</t>
    </rPh>
    <rPh sb="22" eb="24">
      <t>シュウチ</t>
    </rPh>
    <rPh sb="31" eb="33">
      <t>ヒツヨウ</t>
    </rPh>
    <rPh sb="34" eb="36">
      <t>ケンシュウ</t>
    </rPh>
    <rPh sb="36" eb="37">
      <t>オヨ</t>
    </rPh>
    <rPh sb="38" eb="40">
      <t>クンレン</t>
    </rPh>
    <rPh sb="41" eb="44">
      <t>テイキテキ</t>
    </rPh>
    <rPh sb="45" eb="47">
      <t>ジッシ</t>
    </rPh>
    <phoneticPr fontId="4"/>
  </si>
  <si>
    <t>　定期的に業務継続計画の見直しを行い、必要に応じて業務継続計画の変更を行っている。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4"/>
  </si>
  <si>
    <t>　常勤かつ専従の介護支援専門員（主任介護支援専門員を除く）を２名以上配置している。</t>
    <phoneticPr fontId="4"/>
  </si>
  <si>
    <t>　常勤かつ専従の介護支援専門員（主任介護支援専門員を除く）を１名以上配置している。</t>
    <phoneticPr fontId="4"/>
  </si>
  <si>
    <t>問14</t>
    <rPh sb="0" eb="1">
      <t>トイ</t>
    </rPh>
    <phoneticPr fontId="4"/>
  </si>
  <si>
    <t>　介護支援専門員（主任介護支援専門員を除く）を常勤換算方法で１名以上配置している。</t>
    <rPh sb="23" eb="25">
      <t>ジョウキン</t>
    </rPh>
    <rPh sb="25" eb="27">
      <t>カンサン</t>
    </rPh>
    <rPh sb="27" eb="29">
      <t>ホウホウ</t>
    </rPh>
    <phoneticPr fontId="4"/>
  </si>
  <si>
    <t>　　居宅介護支援費（Ⅰ）は、上記の方法で取扱件数を算出し、次表に基づき算定している。　</t>
    <rPh sb="14" eb="16">
      <t>ジョウキ</t>
    </rPh>
    <rPh sb="29" eb="30">
      <t>ジ</t>
    </rPh>
    <phoneticPr fontId="4"/>
  </si>
  <si>
    <t>（９）　通院時情報連携加算　　　　　　　　　　　　　　　　　　　　　</t>
    <rPh sb="4" eb="6">
      <t>ツウイン</t>
    </rPh>
    <rPh sb="6" eb="7">
      <t>ジ</t>
    </rPh>
    <rPh sb="7" eb="9">
      <t>ジョウホウ</t>
    </rPh>
    <rPh sb="9" eb="11">
      <t>レンケイ</t>
    </rPh>
    <rPh sb="11" eb="13">
      <t>カサン</t>
    </rPh>
    <phoneticPr fontId="4"/>
  </si>
  <si>
    <t>【加算Ⅰ・Ⅱ・Ⅲ・Ａ】</t>
    <rPh sb="1" eb="3">
      <t>カサン</t>
    </rPh>
    <phoneticPr fontId="4"/>
  </si>
  <si>
    <t>　【加算Ⅰ・Ⅱ・Ⅲ・Ａ】</t>
    <phoneticPr fontId="11"/>
  </si>
  <si>
    <t>　虐待の防止のための対策を検討する委員会を定期的に開催するとともに、その結果について、介護支援専門員に周知徹底をしている。</t>
    <rPh sb="1" eb="3">
      <t>ギャクタイ</t>
    </rPh>
    <rPh sb="4" eb="6">
      <t>ボウシ</t>
    </rPh>
    <rPh sb="10" eb="12">
      <t>タイサク</t>
    </rPh>
    <rPh sb="13" eb="15">
      <t>ケントウ</t>
    </rPh>
    <rPh sb="17" eb="20">
      <t>イインカイ</t>
    </rPh>
    <rPh sb="21" eb="24">
      <t>テイキテキ</t>
    </rPh>
    <rPh sb="25" eb="27">
      <t>カイサイ</t>
    </rPh>
    <rPh sb="36" eb="38">
      <t>ケッカ</t>
    </rPh>
    <rPh sb="43" eb="50">
      <t>カイゴシエンセンモンイン</t>
    </rPh>
    <rPh sb="51" eb="55">
      <t>シュウチテッテイ</t>
    </rPh>
    <phoneticPr fontId="4"/>
  </si>
  <si>
    <t>サービス種別</t>
    <rPh sb="4" eb="6">
      <t>シュベツ</t>
    </rPh>
    <phoneticPr fontId="17"/>
  </si>
  <si>
    <t>居宅介護支援</t>
    <rPh sb="0" eb="2">
      <t>キョタク</t>
    </rPh>
    <rPh sb="2" eb="4">
      <t>カイゴ</t>
    </rPh>
    <rPh sb="4" eb="6">
      <t>シエン</t>
    </rPh>
    <phoneticPr fontId="17"/>
  </si>
  <si>
    <t>令和</t>
    <rPh sb="0" eb="2">
      <t>レイワ</t>
    </rPh>
    <phoneticPr fontId="17"/>
  </si>
  <si>
    <t>年</t>
    <rPh sb="0" eb="1">
      <t>ネン</t>
    </rPh>
    <phoneticPr fontId="17"/>
  </si>
  <si>
    <t>月</t>
    <rPh sb="0" eb="1">
      <t>ゲツ</t>
    </rPh>
    <phoneticPr fontId="17"/>
  </si>
  <si>
    <t>事業所名</t>
    <rPh sb="0" eb="3">
      <t>ジギョウショ</t>
    </rPh>
    <rPh sb="3" eb="4">
      <t>メイ</t>
    </rPh>
    <phoneticPr fontId="17"/>
  </si>
  <si>
    <t>日</t>
    <rPh sb="0" eb="1">
      <t>ニチ</t>
    </rPh>
    <phoneticPr fontId="1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</si>
  <si>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7"/>
  </si>
  <si>
    <t>時間/週</t>
    <rPh sb="0" eb="2">
      <t>ジカン</t>
    </rPh>
    <rPh sb="3" eb="4">
      <t>シュウ</t>
    </rPh>
    <phoneticPr fontId="17"/>
  </si>
  <si>
    <t>時間/月</t>
    <rPh sb="0" eb="2">
      <t>ジカン</t>
    </rPh>
    <rPh sb="3" eb="4">
      <t>ツキ</t>
    </rPh>
    <phoneticPr fontId="17"/>
  </si>
  <si>
    <t>当月の日数</t>
    <rPh sb="0" eb="2">
      <t>トウゲツ</t>
    </rPh>
    <rPh sb="3" eb="5">
      <t>ニッスウ</t>
    </rPh>
    <phoneticPr fontId="17"/>
  </si>
  <si>
    <t>人</t>
    <rPh sb="0" eb="1">
      <t>ニン</t>
    </rPh>
    <phoneticPr fontId="17"/>
  </si>
  <si>
    <t>No</t>
    <phoneticPr fontId="17"/>
  </si>
  <si>
    <t>1週目</t>
    <rPh sb="1" eb="2">
      <t>シュウ</t>
    </rPh>
    <rPh sb="2" eb="3">
      <t>メ</t>
    </rPh>
    <phoneticPr fontId="17"/>
  </si>
  <si>
    <t>2週目</t>
    <rPh sb="1" eb="2">
      <t>シュウ</t>
    </rPh>
    <rPh sb="2" eb="3">
      <t>メ</t>
    </rPh>
    <phoneticPr fontId="17"/>
  </si>
  <si>
    <t>3週目</t>
    <rPh sb="1" eb="2">
      <t>シュウ</t>
    </rPh>
    <rPh sb="2" eb="3">
      <t>メ</t>
    </rPh>
    <phoneticPr fontId="17"/>
  </si>
  <si>
    <t>4週目</t>
    <rPh sb="1" eb="2">
      <t>シュウ</t>
    </rPh>
    <rPh sb="2" eb="3">
      <t>メ</t>
    </rPh>
    <phoneticPr fontId="17"/>
  </si>
  <si>
    <t>5週目</t>
    <rPh sb="1" eb="2">
      <t>シュウ</t>
    </rPh>
    <rPh sb="2" eb="3">
      <t>メ</t>
    </rPh>
    <phoneticPr fontId="17"/>
  </si>
  <si>
    <t>管理者</t>
    <rPh sb="0" eb="3">
      <t>カンリシャ</t>
    </rPh>
    <phoneticPr fontId="17"/>
  </si>
  <si>
    <t>主任介護支援専門員</t>
    <rPh sb="0" eb="2">
      <t>シュニン</t>
    </rPh>
    <rPh sb="2" eb="4">
      <t>カイゴ</t>
    </rPh>
    <rPh sb="4" eb="6">
      <t>シエン</t>
    </rPh>
    <rPh sb="6" eb="9">
      <t>センモンイン</t>
    </rPh>
    <phoneticPr fontId="17"/>
  </si>
  <si>
    <t>厚労　太郎</t>
    <rPh sb="0" eb="2">
      <t>コウロウ</t>
    </rPh>
    <rPh sb="3" eb="5">
      <t>タロウ</t>
    </rPh>
    <phoneticPr fontId="17"/>
  </si>
  <si>
    <t>介護支援専門員</t>
    <rPh sb="0" eb="2">
      <t>カイゴ</t>
    </rPh>
    <rPh sb="2" eb="4">
      <t>シエン</t>
    </rPh>
    <rPh sb="4" eb="7">
      <t>センモンイン</t>
    </rPh>
    <phoneticPr fontId="17"/>
  </si>
  <si>
    <t>A</t>
  </si>
  <si>
    <t>○○　B子</t>
    <rPh sb="4" eb="5">
      <t>コ</t>
    </rPh>
    <phoneticPr fontId="17"/>
  </si>
  <si>
    <t>C</t>
  </si>
  <si>
    <t>○○　C子</t>
    <rPh sb="4" eb="5">
      <t>コ</t>
    </rPh>
    <phoneticPr fontId="17"/>
  </si>
  <si>
    <t>勤務形態</t>
    <rPh sb="0" eb="2">
      <t>キンム</t>
    </rPh>
    <rPh sb="2" eb="4">
      <t>ケイタイ</t>
    </rPh>
    <phoneticPr fontId="17"/>
  </si>
  <si>
    <t>勤務時間数合計</t>
    <rPh sb="0" eb="2">
      <t>キンム</t>
    </rPh>
    <rPh sb="2" eb="5">
      <t>ジカンスウ</t>
    </rPh>
    <rPh sb="5" eb="7">
      <t>ゴウケイ</t>
    </rPh>
    <phoneticPr fontId="17"/>
  </si>
  <si>
    <t>常勤換算の対象時間数</t>
    <rPh sb="0" eb="2">
      <t>ジョウキン</t>
    </rPh>
    <rPh sb="2" eb="4">
      <t>カンサン</t>
    </rPh>
    <rPh sb="5" eb="7">
      <t>タイショウ</t>
    </rPh>
    <rPh sb="7" eb="9">
      <t>ジカン</t>
    </rPh>
    <rPh sb="9" eb="10">
      <t>スウ</t>
    </rPh>
    <phoneticPr fontId="17"/>
  </si>
  <si>
    <t>常勤換算方法対象外の</t>
    <rPh sb="0" eb="2">
      <t>ジョウキン</t>
    </rPh>
    <rPh sb="2" eb="4">
      <t>カンサン</t>
    </rPh>
    <rPh sb="4" eb="6">
      <t>ホウホウ</t>
    </rPh>
    <rPh sb="6" eb="9">
      <t>タイショウガイ</t>
    </rPh>
    <phoneticPr fontId="17"/>
  </si>
  <si>
    <t>当月合計</t>
    <rPh sb="0" eb="2">
      <t>トウゲツ</t>
    </rPh>
    <rPh sb="2" eb="4">
      <t>ゴウケイ</t>
    </rPh>
    <phoneticPr fontId="17"/>
  </si>
  <si>
    <t>週平均</t>
    <rPh sb="0" eb="3">
      <t>シュウヘイキン</t>
    </rPh>
    <phoneticPr fontId="17"/>
  </si>
  <si>
    <t>常勤の従業者の人数</t>
    <rPh sb="0" eb="2">
      <t>ジョウキン</t>
    </rPh>
    <rPh sb="3" eb="6">
      <t>ジュウギョウシャ</t>
    </rPh>
    <rPh sb="7" eb="9">
      <t>ニンズウ</t>
    </rPh>
    <phoneticPr fontId="17"/>
  </si>
  <si>
    <t>合計</t>
    <rPh sb="0" eb="2">
      <t>ゴウケイ</t>
    </rPh>
    <phoneticPr fontId="17"/>
  </si>
  <si>
    <t>■ 常勤換算方法による人数</t>
    <rPh sb="2" eb="4">
      <t>ジョウキン</t>
    </rPh>
    <rPh sb="4" eb="6">
      <t>カンサン</t>
    </rPh>
    <rPh sb="6" eb="8">
      <t>ホウホウ</t>
    </rPh>
    <rPh sb="11" eb="13">
      <t>ニンズウ</t>
    </rPh>
    <phoneticPr fontId="17"/>
  </si>
  <si>
    <t>（勤務形態の記号）</t>
    <rPh sb="1" eb="3">
      <t>キンム</t>
    </rPh>
    <rPh sb="3" eb="5">
      <t>ケイタイ</t>
    </rPh>
    <rPh sb="6" eb="8">
      <t>キゴウ</t>
    </rPh>
    <phoneticPr fontId="17"/>
  </si>
  <si>
    <t>常勤換算の</t>
    <rPh sb="0" eb="2">
      <t>ジョウキン</t>
    </rPh>
    <rPh sb="2" eb="4">
      <t>カンサン</t>
    </rPh>
    <phoneticPr fontId="17"/>
  </si>
  <si>
    <t>常勤の従業者が</t>
    <rPh sb="0" eb="2">
      <t>ジョウキン</t>
    </rPh>
    <rPh sb="3" eb="6">
      <t>ジュウギョウシャ</t>
    </rPh>
    <phoneticPr fontId="17"/>
  </si>
  <si>
    <t>記号</t>
    <rPh sb="0" eb="2">
      <t>キゴウ</t>
    </rPh>
    <phoneticPr fontId="17"/>
  </si>
  <si>
    <t>区分</t>
    <rPh sb="0" eb="2">
      <t>クブン</t>
    </rPh>
    <phoneticPr fontId="17"/>
  </si>
  <si>
    <t>常勤換算後の人数</t>
    <rPh sb="0" eb="2">
      <t>ジョウキン</t>
    </rPh>
    <rPh sb="2" eb="4">
      <t>カンサン</t>
    </rPh>
    <rPh sb="4" eb="5">
      <t>ゴ</t>
    </rPh>
    <rPh sb="6" eb="8">
      <t>ニンズウ</t>
    </rPh>
    <phoneticPr fontId="17"/>
  </si>
  <si>
    <t>常勤で専従</t>
    <rPh sb="0" eb="2">
      <t>ジョウキン</t>
    </rPh>
    <rPh sb="3" eb="5">
      <t>センジュウ</t>
    </rPh>
    <phoneticPr fontId="17"/>
  </si>
  <si>
    <t>常勤で兼務</t>
    <rPh sb="0" eb="2">
      <t>ジョウキン</t>
    </rPh>
    <rPh sb="3" eb="5">
      <t>ケンム</t>
    </rPh>
    <phoneticPr fontId="17"/>
  </si>
  <si>
    <t>（小数点第2位以下切り捨て）</t>
    <rPh sb="1" eb="4">
      <t>ショウスウテン</t>
    </rPh>
    <rPh sb="4" eb="5">
      <t>ダイ</t>
    </rPh>
    <rPh sb="6" eb="7">
      <t>イ</t>
    </rPh>
    <rPh sb="7" eb="9">
      <t>イカ</t>
    </rPh>
    <rPh sb="9" eb="10">
      <t>キ</t>
    </rPh>
    <rPh sb="11" eb="12">
      <t>ス</t>
    </rPh>
    <phoneticPr fontId="17"/>
  </si>
  <si>
    <t>非常勤で専従</t>
    <rPh sb="0" eb="3">
      <t>ヒジョウキン</t>
    </rPh>
    <rPh sb="4" eb="6">
      <t>センジュウ</t>
    </rPh>
    <phoneticPr fontId="17"/>
  </si>
  <si>
    <t>非常勤で兼務</t>
    <rPh sb="0" eb="3">
      <t>ヒジョウキン</t>
    </rPh>
    <rPh sb="4" eb="6">
      <t>ケンム</t>
    </rPh>
    <phoneticPr fontId="17"/>
  </si>
  <si>
    <t>常勤の従業者の人数</t>
  </si>
  <si>
    <t>常勤換算方法による人数</t>
    <rPh sb="0" eb="2">
      <t>ジョウキン</t>
    </rPh>
    <rPh sb="2" eb="4">
      <t>カンサン</t>
    </rPh>
    <rPh sb="4" eb="6">
      <t>ホウホウ</t>
    </rPh>
    <rPh sb="9" eb="11">
      <t>ニンズウ</t>
    </rPh>
    <phoneticPr fontId="17"/>
  </si>
  <si>
    <t>≪提出不要≫</t>
    <rPh sb="1" eb="3">
      <t>テイシュツ</t>
    </rPh>
    <rPh sb="3" eb="5">
      <t>フヨウ</t>
    </rPh>
    <phoneticPr fontId="17"/>
  </si>
  <si>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4"/>
  </si>
  <si>
    <t>・・・直接入力する必要がある箇所です。</t>
    <rPh sb="3" eb="5">
      <t>チョクセツ</t>
    </rPh>
    <rPh sb="5" eb="7">
      <t>ニュウリョク</t>
    </rPh>
    <rPh sb="9" eb="11">
      <t>ヒツヨウ</t>
    </rPh>
    <rPh sb="14" eb="16">
      <t>カショ</t>
    </rPh>
    <phoneticPr fontId="17"/>
  </si>
  <si>
    <t>・・・プルダウンから選択して入力する必要がある箇所です。</t>
    <rPh sb="10" eb="12">
      <t>センタク</t>
    </rPh>
    <rPh sb="14" eb="16">
      <t>ニュウリョク</t>
    </rPh>
    <rPh sb="18" eb="20">
      <t>ヒツヨウ</t>
    </rPh>
    <rPh sb="23" eb="25">
      <t>カショ</t>
    </rPh>
    <phoneticPr fontId="1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</si>
  <si>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</si>
  <si>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7"/>
  </si>
  <si>
    <t xml:space="preserve"> 　　 記入の順序は、職種ごとにまとめてください。</t>
    <rPh sb="4" eb="6">
      <t>キニュウ</t>
    </rPh>
    <rPh sb="7" eb="9">
      <t>ジュンジョ</t>
    </rPh>
    <rPh sb="11" eb="13">
      <t>ショクシュ</t>
    </rPh>
    <phoneticPr fontId="17"/>
  </si>
  <si>
    <t>職種名</t>
    <rPh sb="0" eb="2">
      <t>ショクシュ</t>
    </rPh>
    <rPh sb="2" eb="3">
      <t>メイ</t>
    </rPh>
    <phoneticPr fontId="17"/>
  </si>
  <si>
    <t>介護予防支援担当職員</t>
    <rPh sb="0" eb="2">
      <t>カイゴ</t>
    </rPh>
    <rPh sb="2" eb="4">
      <t>ヨボウ</t>
    </rPh>
    <rPh sb="4" eb="6">
      <t>シエン</t>
    </rPh>
    <rPh sb="6" eb="8">
      <t>タントウ</t>
    </rPh>
    <rPh sb="8" eb="10">
      <t>ショクイン</t>
    </rPh>
    <phoneticPr fontId="17"/>
  </si>
  <si>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7"/>
  </si>
  <si>
    <t>（注）常勤・非常勤の区分について</t>
    <rPh sb="1" eb="2">
      <t>チュウ</t>
    </rPh>
    <rPh sb="3" eb="5">
      <t>ジョウキン</t>
    </rPh>
    <rPh sb="6" eb="9">
      <t>ヒジョウキン</t>
    </rPh>
    <rPh sb="10" eb="12">
      <t>クブン</t>
    </rPh>
    <phoneticPr fontId="1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</si>
  <si>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</si>
  <si>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</si>
  <si>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</si>
  <si>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7"/>
  </si>
  <si>
    <t>１．サービス種別</t>
    <rPh sb="6" eb="8">
      <t>シュベツ</t>
    </rPh>
    <phoneticPr fontId="17"/>
  </si>
  <si>
    <t>サービス種別名</t>
    <rPh sb="4" eb="6">
      <t>シュベツ</t>
    </rPh>
    <rPh sb="6" eb="7">
      <t>メイ</t>
    </rPh>
    <phoneticPr fontId="17"/>
  </si>
  <si>
    <t>介護予防支援</t>
    <rPh sb="0" eb="2">
      <t>カイゴ</t>
    </rPh>
    <rPh sb="2" eb="4">
      <t>ヨボウ</t>
    </rPh>
    <rPh sb="4" eb="6">
      <t>シエン</t>
    </rPh>
    <phoneticPr fontId="17"/>
  </si>
  <si>
    <t>２．職種名・資格名称</t>
    <rPh sb="2" eb="4">
      <t>ショクシュ</t>
    </rPh>
    <rPh sb="4" eb="5">
      <t>メイ</t>
    </rPh>
    <rPh sb="6" eb="8">
      <t>シカク</t>
    </rPh>
    <rPh sb="8" eb="10">
      <t>メイショウ</t>
    </rPh>
    <phoneticPr fontId="17"/>
  </si>
  <si>
    <t>資格</t>
    <rPh sb="0" eb="2">
      <t>シカク</t>
    </rPh>
    <phoneticPr fontId="17"/>
  </si>
  <si>
    <t>保健師</t>
    <rPh sb="0" eb="3">
      <t>ホケンシ</t>
    </rPh>
    <phoneticPr fontId="17"/>
  </si>
  <si>
    <t>社会福祉士</t>
    <rPh sb="0" eb="2">
      <t>シャカイ</t>
    </rPh>
    <rPh sb="2" eb="5">
      <t>フクシシ</t>
    </rPh>
    <phoneticPr fontId="17"/>
  </si>
  <si>
    <t>経験ある看護師</t>
    <rPh sb="0" eb="2">
      <t>ケイケン</t>
    </rPh>
    <rPh sb="4" eb="7">
      <t>カンゴシ</t>
    </rPh>
    <phoneticPr fontId="17"/>
  </si>
  <si>
    <t>社会福祉主事（3年以上従事）</t>
    <rPh sb="0" eb="2">
      <t>シャカイ</t>
    </rPh>
    <rPh sb="2" eb="4">
      <t>フクシ</t>
    </rPh>
    <rPh sb="4" eb="6">
      <t>シュジ</t>
    </rPh>
    <rPh sb="8" eb="9">
      <t>ネン</t>
    </rPh>
    <rPh sb="9" eb="11">
      <t>イジョウ</t>
    </rPh>
    <rPh sb="11" eb="13">
      <t>ジュウジ</t>
    </rPh>
    <phoneticPr fontId="17"/>
  </si>
  <si>
    <t>【自治体の皆様へ】</t>
    <rPh sb="1" eb="4">
      <t>ジチタイ</t>
    </rPh>
    <rPh sb="5" eb="7">
      <t>ミナサマ</t>
    </rPh>
    <phoneticPr fontId="17"/>
  </si>
  <si>
    <t>※ INDIRECT関数使用のため、以下のとおりセルに「名前の定義」をしています。</t>
    <rPh sb="10" eb="12">
      <t>カンスウ</t>
    </rPh>
    <rPh sb="12" eb="14">
      <t>シヨウ</t>
    </rPh>
    <rPh sb="18" eb="20">
      <t>イカ</t>
    </rPh>
    <rPh sb="28" eb="30">
      <t>ナマエ</t>
    </rPh>
    <rPh sb="31" eb="33">
      <t>テイギ</t>
    </rPh>
    <phoneticPr fontId="17"/>
  </si>
  <si>
    <t>　12行目・・・「職種」</t>
    <rPh sb="3" eb="5">
      <t>ギョウメ</t>
    </rPh>
    <rPh sb="9" eb="11">
      <t>ショクシュ</t>
    </rPh>
    <phoneticPr fontId="17"/>
  </si>
  <si>
    <t>　C列・・・「管理者」</t>
    <rPh sb="2" eb="3">
      <t>レツ</t>
    </rPh>
    <rPh sb="7" eb="10">
      <t>カンリシャ</t>
    </rPh>
    <phoneticPr fontId="17"/>
  </si>
  <si>
    <t>　D列・・・「介護支援専門員」</t>
    <rPh sb="2" eb="3">
      <t>レツ</t>
    </rPh>
    <rPh sb="7" eb="9">
      <t>カイゴ</t>
    </rPh>
    <rPh sb="9" eb="11">
      <t>シエン</t>
    </rPh>
    <rPh sb="11" eb="14">
      <t>センモンイン</t>
    </rPh>
    <phoneticPr fontId="17"/>
  </si>
  <si>
    <t>　E列・・・「介護予防支援担当職員」</t>
    <rPh sb="2" eb="3">
      <t>レツ</t>
    </rPh>
    <rPh sb="7" eb="9">
      <t>カイゴ</t>
    </rPh>
    <rPh sb="9" eb="11">
      <t>ヨボウ</t>
    </rPh>
    <rPh sb="11" eb="13">
      <t>シエン</t>
    </rPh>
    <rPh sb="13" eb="15">
      <t>タントウ</t>
    </rPh>
    <rPh sb="15" eb="17">
      <t>ショクイン</t>
    </rPh>
    <phoneticPr fontId="1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</si>
  <si>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7"/>
  </si>
  <si>
    <t>　行が足りない場合は、適宜追加してください。</t>
    <rPh sb="1" eb="2">
      <t>ギョウ</t>
    </rPh>
    <rPh sb="3" eb="4">
      <t>タ</t>
    </rPh>
    <rPh sb="7" eb="9">
      <t>バアイ</t>
    </rPh>
    <rPh sb="11" eb="13">
      <t>テキギ</t>
    </rPh>
    <rPh sb="13" eb="15">
      <t>ツイカ</t>
    </rPh>
    <phoneticPr fontId="17"/>
  </si>
  <si>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</si>
  <si>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7"/>
  </si>
  <si>
    <t>　・「数式」タブ　⇒　「名前の定義」を選択</t>
    <rPh sb="3" eb="5">
      <t>スウシキ</t>
    </rPh>
    <rPh sb="12" eb="14">
      <t>ナマエ</t>
    </rPh>
    <rPh sb="15" eb="17">
      <t>テイギ</t>
    </rPh>
    <rPh sb="19" eb="21">
      <t>センタク</t>
    </rPh>
    <phoneticPr fontId="17"/>
  </si>
  <si>
    <t>　・「名前」に職種名を入力</t>
    <rPh sb="3" eb="5">
      <t>ナマエ</t>
    </rPh>
    <rPh sb="7" eb="9">
      <t>ショクシュ</t>
    </rPh>
    <rPh sb="9" eb="10">
      <t>メイ</t>
    </rPh>
    <rPh sb="11" eb="13">
      <t>ニュウリョク</t>
    </rPh>
    <phoneticPr fontId="1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</si>
  <si>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</si>
  <si>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7"/>
  </si>
  <si>
    <t>（１）　利用者及びその家族の生活に対する意向</t>
    <phoneticPr fontId="4"/>
  </si>
  <si>
    <t>①疾病その他の原因により、状態が変動しやすく、日によって又は時間帯によって頻繁にH２７告示第９４号（厚生労働大臣が定める基準に適合する利用者等）第３１号のイに該当する者（例　パーキンソン病の治療薬によるON・OFF現象）</t>
    <rPh sb="43" eb="45">
      <t>コクジ</t>
    </rPh>
    <rPh sb="79" eb="81">
      <t>ガイトウ</t>
    </rPh>
    <rPh sb="83" eb="84">
      <t>モノ</t>
    </rPh>
    <phoneticPr fontId="4"/>
  </si>
  <si>
    <t>　（３）　身体的拘束等の態様及び時間、その際の利用者の心身の状況並びに緊急やむを得ない理由の記録</t>
    <rPh sb="5" eb="8">
      <t>シンタイテキ</t>
    </rPh>
    <rPh sb="8" eb="10">
      <t>コウソク</t>
    </rPh>
    <rPh sb="10" eb="11">
      <t>トウ</t>
    </rPh>
    <rPh sb="12" eb="14">
      <t>タイヨウ</t>
    </rPh>
    <rPh sb="14" eb="15">
      <t>オヨ</t>
    </rPh>
    <rPh sb="16" eb="18">
      <t>ジカン</t>
    </rPh>
    <rPh sb="21" eb="22">
      <t>サイ</t>
    </rPh>
    <rPh sb="23" eb="26">
      <t>リヨウシャ</t>
    </rPh>
    <rPh sb="27" eb="29">
      <t>シンシン</t>
    </rPh>
    <rPh sb="30" eb="32">
      <t>ジョウキョウ</t>
    </rPh>
    <rPh sb="32" eb="33">
      <t>ナラ</t>
    </rPh>
    <rPh sb="35" eb="37">
      <t>キンキュウ</t>
    </rPh>
    <rPh sb="40" eb="41">
      <t>エ</t>
    </rPh>
    <rPh sb="43" eb="45">
      <t>リユウ</t>
    </rPh>
    <rPh sb="46" eb="48">
      <t>キロク</t>
    </rPh>
    <phoneticPr fontId="4"/>
  </si>
  <si>
    <t>　当該利用者又は他の利用者等の生命又は身体を保護するため緊急やむを得ない場合を除き、身体的拘束その他利用者の行動を制限する行為（身体的拘束等）を行っていない。</t>
    <phoneticPr fontId="4"/>
  </si>
  <si>
    <t>　身体的拘束等を行う場合には、その態様及び時間、その際の利用者の心身の状況並びに緊急やむを得ない理由を記録している。</t>
    <phoneticPr fontId="4"/>
  </si>
  <si>
    <t>問３</t>
  </si>
  <si>
    <t>問４</t>
  </si>
  <si>
    <t>　福祉用具を居宅サービス計画に位置付ける場合、福祉用具の適時適切な利用及び利用者の安全を確保する観点から、福祉用具貸与又は特定福祉用具販売のいずれかを利用者が選択できること、それぞれのメリット及びデメリット等、利用者の選択に資するよう、必要な情報を提供している。</t>
    <rPh sb="1" eb="3">
      <t>フクシ</t>
    </rPh>
    <rPh sb="3" eb="5">
      <t>ヨウグ</t>
    </rPh>
    <rPh sb="6" eb="8">
      <t>キョタク</t>
    </rPh>
    <rPh sb="12" eb="14">
      <t>ケイカク</t>
    </rPh>
    <rPh sb="15" eb="18">
      <t>イチヅ</t>
    </rPh>
    <rPh sb="20" eb="22">
      <t>バアイ</t>
    </rPh>
    <rPh sb="23" eb="25">
      <t>フクシ</t>
    </rPh>
    <rPh sb="25" eb="27">
      <t>ヨウグ</t>
    </rPh>
    <rPh sb="28" eb="30">
      <t>テキジ</t>
    </rPh>
    <rPh sb="30" eb="32">
      <t>テキセツ</t>
    </rPh>
    <rPh sb="33" eb="35">
      <t>リヨウ</t>
    </rPh>
    <rPh sb="35" eb="36">
      <t>オヨ</t>
    </rPh>
    <rPh sb="37" eb="40">
      <t>リヨウシャ</t>
    </rPh>
    <rPh sb="41" eb="43">
      <t>アンゼン</t>
    </rPh>
    <rPh sb="44" eb="46">
      <t>カクホ</t>
    </rPh>
    <rPh sb="48" eb="50">
      <t>カンテン</t>
    </rPh>
    <rPh sb="53" eb="55">
      <t>フクシ</t>
    </rPh>
    <rPh sb="55" eb="57">
      <t>ヨウグ</t>
    </rPh>
    <rPh sb="57" eb="59">
      <t>タイヨ</t>
    </rPh>
    <rPh sb="59" eb="60">
      <t>マタ</t>
    </rPh>
    <rPh sb="61" eb="63">
      <t>トクテイ</t>
    </rPh>
    <rPh sb="63" eb="65">
      <t>フクシ</t>
    </rPh>
    <rPh sb="65" eb="67">
      <t>ヨウグ</t>
    </rPh>
    <rPh sb="67" eb="69">
      <t>ハンバイ</t>
    </rPh>
    <rPh sb="75" eb="78">
      <t>リヨウシャ</t>
    </rPh>
    <rPh sb="79" eb="81">
      <t>センタク</t>
    </rPh>
    <rPh sb="96" eb="97">
      <t>オヨ</t>
    </rPh>
    <rPh sb="103" eb="104">
      <t>トウ</t>
    </rPh>
    <rPh sb="105" eb="108">
      <t>リヨウシャ</t>
    </rPh>
    <rPh sb="109" eb="111">
      <t>センタク</t>
    </rPh>
    <rPh sb="112" eb="113">
      <t>シ</t>
    </rPh>
    <rPh sb="118" eb="120">
      <t>ヒツヨウ</t>
    </rPh>
    <rPh sb="121" eb="123">
      <t>ジョウホウ</t>
    </rPh>
    <rPh sb="124" eb="126">
      <t>テイキョウ</t>
    </rPh>
    <phoneticPr fontId="4"/>
  </si>
  <si>
    <t>（３）　高齢者虐待防止措置未実施減算</t>
    <rPh sb="4" eb="7">
      <t>コウレイシャ</t>
    </rPh>
    <rPh sb="7" eb="9">
      <t>ギャクタイ</t>
    </rPh>
    <rPh sb="9" eb="11">
      <t>ボウシ</t>
    </rPh>
    <rPh sb="11" eb="13">
      <t>ソチ</t>
    </rPh>
    <rPh sb="13" eb="16">
      <t>ミジッシ</t>
    </rPh>
    <rPh sb="16" eb="18">
      <t>ゲンサン</t>
    </rPh>
    <phoneticPr fontId="4"/>
  </si>
  <si>
    <t>問３</t>
    <phoneticPr fontId="4"/>
  </si>
  <si>
    <t>　高齢者虐待防止措置を実施するための担当者を設置している。</t>
    <rPh sb="11" eb="13">
      <t>ジッシ</t>
    </rPh>
    <rPh sb="18" eb="21">
      <t>タントウシャ</t>
    </rPh>
    <rPh sb="22" eb="24">
      <t>セッチ</t>
    </rPh>
    <phoneticPr fontId="4"/>
  </si>
  <si>
    <t>（５）　同一建物減算</t>
    <rPh sb="4" eb="6">
      <t>ドウイツ</t>
    </rPh>
    <rPh sb="6" eb="8">
      <t>タテモノ</t>
    </rPh>
    <rPh sb="8" eb="10">
      <t>ゲンサン</t>
    </rPh>
    <phoneticPr fontId="4"/>
  </si>
  <si>
    <t>～この点検書は、運営指導の際等に拝見することがあります。～</t>
    <rPh sb="3" eb="5">
      <t>テンケン</t>
    </rPh>
    <rPh sb="5" eb="6">
      <t>ショ</t>
    </rPh>
    <rPh sb="8" eb="10">
      <t>ウンエイ</t>
    </rPh>
    <rPh sb="10" eb="12">
      <t>シドウ</t>
    </rPh>
    <rPh sb="13" eb="14">
      <t>サイ</t>
    </rPh>
    <rPh sb="14" eb="15">
      <t>トウ</t>
    </rPh>
    <rPh sb="16" eb="18">
      <t>ハイケン</t>
    </rPh>
    <phoneticPr fontId="4"/>
  </si>
  <si>
    <t>　管理者は、日頃から業務が適正に執行されているか把握するとともに、従業者の資質向上や健康管理等、ワーク・ライフ・バランスの取れた働きやすい職場環境の醸成に努めている。</t>
    <rPh sb="1" eb="4">
      <t>カンリシャ</t>
    </rPh>
    <rPh sb="6" eb="8">
      <t>ヒゴロ</t>
    </rPh>
    <rPh sb="10" eb="12">
      <t>ギョウム</t>
    </rPh>
    <rPh sb="13" eb="15">
      <t>テキセイ</t>
    </rPh>
    <rPh sb="16" eb="18">
      <t>シッコウ</t>
    </rPh>
    <rPh sb="24" eb="26">
      <t>ハアク</t>
    </rPh>
    <rPh sb="33" eb="36">
      <t>ジュウギョウシャ</t>
    </rPh>
    <rPh sb="37" eb="39">
      <t>シシツ</t>
    </rPh>
    <rPh sb="39" eb="41">
      <t>コウジョウ</t>
    </rPh>
    <rPh sb="42" eb="44">
      <t>ケンコウ</t>
    </rPh>
    <rPh sb="44" eb="46">
      <t>カンリ</t>
    </rPh>
    <rPh sb="46" eb="47">
      <t>トウ</t>
    </rPh>
    <rPh sb="61" eb="62">
      <t>ト</t>
    </rPh>
    <rPh sb="64" eb="65">
      <t>ハタラ</t>
    </rPh>
    <rPh sb="69" eb="71">
      <t>ショクバ</t>
    </rPh>
    <rPh sb="71" eb="73">
      <t>カンキョウ</t>
    </rPh>
    <rPh sb="74" eb="76">
      <t>ジョウセイ</t>
    </rPh>
    <rPh sb="77" eb="78">
      <t>ツト</t>
    </rPh>
    <phoneticPr fontId="4"/>
  </si>
  <si>
    <t>担当件数（件）
((ｂ)+（ｃ）/3）÷(ａ)</t>
    <rPh sb="5" eb="6">
      <t>ケン</t>
    </rPh>
    <phoneticPr fontId="4"/>
  </si>
  <si>
    <t>　虐待の防止のための対策を検討する委員会（テレビ電話装置等の活用可能）を定期的に開催するとともに、その結果について、従業者に周知徹底を図っている。</t>
    <phoneticPr fontId="4"/>
  </si>
  <si>
    <t>　虐待の防止のための指針を整備している。</t>
    <phoneticPr fontId="4"/>
  </si>
  <si>
    <t>　従業者に対し、虐待の防止のための研修を定期的に実施している。</t>
    <phoneticPr fontId="4"/>
  </si>
  <si>
    <t>　感染症や非常災害の発生時において、利用者に対するサービスの提供を継続的に実施するための、及び非常時の体制で早期の業務再開を図るための計画（業務継続計画）を策定している。</t>
    <phoneticPr fontId="4"/>
  </si>
  <si>
    <t>　業務継続計画に従い必要な措置を講じている。</t>
    <phoneticPr fontId="4"/>
  </si>
  <si>
    <t>　事業所の所在する建物と同一の敷地内、隣接する敷地内の建物又は事業所と同一の建物に居住する利用者はいない。</t>
    <rPh sb="1" eb="4">
      <t>ジギョウショ</t>
    </rPh>
    <rPh sb="5" eb="7">
      <t>ショザイ</t>
    </rPh>
    <rPh sb="9" eb="11">
      <t>タテモノ</t>
    </rPh>
    <rPh sb="12" eb="14">
      <t>ドウイツ</t>
    </rPh>
    <rPh sb="15" eb="17">
      <t>シキチ</t>
    </rPh>
    <rPh sb="17" eb="18">
      <t>ナイ</t>
    </rPh>
    <rPh sb="19" eb="21">
      <t>リンセツ</t>
    </rPh>
    <rPh sb="23" eb="25">
      <t>シキチ</t>
    </rPh>
    <rPh sb="25" eb="26">
      <t>ナイ</t>
    </rPh>
    <rPh sb="27" eb="29">
      <t>タテモノ</t>
    </rPh>
    <rPh sb="29" eb="30">
      <t>マタ</t>
    </rPh>
    <rPh sb="31" eb="34">
      <t>ジギョウショ</t>
    </rPh>
    <rPh sb="35" eb="37">
      <t>ドウイツ</t>
    </rPh>
    <rPh sb="38" eb="40">
      <t>タテモノ</t>
    </rPh>
    <rPh sb="41" eb="43">
      <t>キョジュウ</t>
    </rPh>
    <rPh sb="45" eb="48">
      <t>リヨウシャ</t>
    </rPh>
    <phoneticPr fontId="4"/>
  </si>
  <si>
    <t>　1月当たりの利用者について、同一の建物に20人以上居住する建物（同一敷地内建物等を除く。）に居住する利用者はいない。</t>
    <phoneticPr fontId="4"/>
  </si>
  <si>
    <t>下記の記入方法に従って、入力してください。</t>
    <rPh sb="0" eb="2">
      <t>カキ</t>
    </rPh>
    <rPh sb="3" eb="5">
      <t>キニュウ</t>
    </rPh>
    <rPh sb="5" eb="7">
      <t>ホウホウ</t>
    </rPh>
    <rPh sb="8" eb="9">
      <t>シタガ</t>
    </rPh>
    <rPh sb="12" eb="14">
      <t>ニュウリョク</t>
    </rPh>
    <phoneticPr fontId="17"/>
  </si>
  <si>
    <t>　(1) 「４週」・「暦月」のいずれかを選択してください。</t>
    <rPh sb="7" eb="8">
      <t>シュウ</t>
    </rPh>
    <rPh sb="11" eb="12">
      <t>レキ</t>
    </rPh>
    <rPh sb="12" eb="13">
      <t>ツキ</t>
    </rPh>
    <rPh sb="20" eb="22">
      <t>センタク</t>
    </rPh>
    <phoneticPr fontId="1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</si>
  <si>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7"/>
  </si>
  <si>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7"/>
  </si>
  <si>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7"/>
  </si>
  <si>
    <t>No</t>
    <phoneticPr fontId="17"/>
  </si>
  <si>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</si>
  <si>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A</t>
    <phoneticPr fontId="17"/>
  </si>
  <si>
    <t>B</t>
    <phoneticPr fontId="17"/>
  </si>
  <si>
    <t>C</t>
    <phoneticPr fontId="17"/>
  </si>
  <si>
    <t>D</t>
    <phoneticPr fontId="17"/>
  </si>
  <si>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7"/>
  </si>
  <si>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7"/>
  </si>
  <si>
    <t>　(8) 従業者の氏名を記入してください。</t>
    <rPh sb="5" eb="8">
      <t>ジュウギョウシャ</t>
    </rPh>
    <rPh sb="9" eb="11">
      <t>シメイ</t>
    </rPh>
    <rPh sb="12" eb="14">
      <t>キニュウ</t>
    </rPh>
    <phoneticPr fontId="17"/>
  </si>
  <si>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7"/>
  </si>
  <si>
    <t>　　  ※ 指定基準の確認に際しては、４週分の入力で差し支えありません。</t>
    <phoneticPr fontId="17"/>
  </si>
  <si>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</si>
  <si>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7"/>
  </si>
  <si>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</si>
  <si>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7"/>
  </si>
  <si>
    <t>　　　 その他、特記事項欄としてもご活用ください。</t>
    <rPh sb="6" eb="7">
      <t>タ</t>
    </rPh>
    <rPh sb="8" eb="10">
      <t>トッキ</t>
    </rPh>
    <rPh sb="10" eb="12">
      <t>ジコウ</t>
    </rPh>
    <rPh sb="12" eb="13">
      <t>ラン</t>
    </rPh>
    <rPh sb="18" eb="20">
      <t>カツヨウ</t>
    </rPh>
    <phoneticPr fontId="4"/>
  </si>
  <si>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7"/>
  </si>
  <si>
    <t>　　　　○ 常勤換算方法とは、非常勤の従業者について「事業所の従業者の勤務延時間数を当該事業所において常勤の従業者が勤務すべき時間数で除することにより、</t>
    <phoneticPr fontId="17"/>
  </si>
  <si>
    <t>　　　　　常勤の従業者の員数に換算する方法」であるため、常勤の従業者については常勤換算方法によらず、実人数で計算する。</t>
    <phoneticPr fontId="17"/>
  </si>
  <si>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7"/>
  </si>
  <si>
    <t>　　　　　手入力すること。</t>
    <phoneticPr fontId="17"/>
  </si>
  <si>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7"/>
  </si>
  <si>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7"/>
  </si>
  <si>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7"/>
  </si>
  <si>
    <t>（標準様式1）</t>
    <rPh sb="1" eb="3">
      <t>ヒョウジュン</t>
    </rPh>
    <rPh sb="3" eb="5">
      <t>ヨウシキ</t>
    </rPh>
    <phoneticPr fontId="4"/>
  </si>
  <si>
    <t>従業者の勤務の体制及び勤務形態一覧表</t>
    <phoneticPr fontId="17"/>
  </si>
  <si>
    <t>(</t>
    <phoneticPr fontId="17"/>
  </si>
  <si>
    <t>）</t>
    <phoneticPr fontId="17"/>
  </si>
  <si>
    <t>(</t>
    <phoneticPr fontId="17"/>
  </si>
  <si>
    <t>)</t>
    <phoneticPr fontId="17"/>
  </si>
  <si>
    <t>(</t>
    <phoneticPr fontId="17"/>
  </si>
  <si>
    <t>○○○○</t>
    <phoneticPr fontId="17"/>
  </si>
  <si>
    <t>）</t>
    <phoneticPr fontId="17"/>
  </si>
  <si>
    <t>(1)</t>
    <phoneticPr fontId="17"/>
  </si>
  <si>
    <t>４週</t>
  </si>
  <si>
    <t>(2)</t>
    <phoneticPr fontId="17"/>
  </si>
  <si>
    <t>予定</t>
  </si>
  <si>
    <t>(4) 利用者数（新規の場合は推定数）</t>
  </si>
  <si>
    <t>No</t>
    <phoneticPr fontId="17"/>
  </si>
  <si>
    <t>(5) 
職種</t>
    <phoneticPr fontId="4"/>
  </si>
  <si>
    <t>(6)
勤務
形態</t>
    <phoneticPr fontId="4"/>
  </si>
  <si>
    <t>(7)
資格</t>
    <rPh sb="4" eb="6">
      <t>シカク</t>
    </rPh>
    <phoneticPr fontId="17"/>
  </si>
  <si>
    <t>(8) 氏　名</t>
    <phoneticPr fontId="4"/>
  </si>
  <si>
    <t>(9)</t>
    <phoneticPr fontId="17"/>
  </si>
  <si>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</si>
  <si>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</si>
  <si>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　A郞</t>
    <rPh sb="4" eb="5">
      <t>ロウ</t>
    </rPh>
    <phoneticPr fontId="17"/>
  </si>
  <si>
    <t>○○　D子</t>
    <rPh sb="4" eb="5">
      <t>コ</t>
    </rPh>
    <phoneticPr fontId="17"/>
  </si>
  <si>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7"/>
  </si>
  <si>
    <t>A</t>
    <phoneticPr fontId="17"/>
  </si>
  <si>
    <t>A</t>
    <phoneticPr fontId="17"/>
  </si>
  <si>
    <t>B</t>
    <phoneticPr fontId="17"/>
  </si>
  <si>
    <t>B</t>
    <phoneticPr fontId="17"/>
  </si>
  <si>
    <t>C</t>
    <phoneticPr fontId="17"/>
  </si>
  <si>
    <t>C</t>
    <phoneticPr fontId="17"/>
  </si>
  <si>
    <t>-</t>
    <phoneticPr fontId="17"/>
  </si>
  <si>
    <t>D</t>
    <phoneticPr fontId="17"/>
  </si>
  <si>
    <t>D</t>
    <phoneticPr fontId="17"/>
  </si>
  <si>
    <t>-</t>
    <phoneticPr fontId="17"/>
  </si>
  <si>
    <t>基準：</t>
    <rPh sb="0" eb="2">
      <t>キジュン</t>
    </rPh>
    <phoneticPr fontId="17"/>
  </si>
  <si>
    <t>週</t>
  </si>
  <si>
    <t>÷</t>
    <phoneticPr fontId="17"/>
  </si>
  <si>
    <t>＝</t>
    <phoneticPr fontId="17"/>
  </si>
  <si>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7"/>
  </si>
  <si>
    <t>＋</t>
    <phoneticPr fontId="17"/>
  </si>
  <si>
    <t>＝</t>
    <phoneticPr fontId="17"/>
  </si>
  <si>
    <t>従業者の勤務の体制及び勤務形態一覧表</t>
    <phoneticPr fontId="17"/>
  </si>
  <si>
    <t>）</t>
    <phoneticPr fontId="17"/>
  </si>
  <si>
    <t>(</t>
    <phoneticPr fontId="17"/>
  </si>
  <si>
    <t>)</t>
    <phoneticPr fontId="17"/>
  </si>
  <si>
    <t>(</t>
    <phoneticPr fontId="17"/>
  </si>
  <si>
    <t>(1)</t>
    <phoneticPr fontId="17"/>
  </si>
  <si>
    <t>(2)</t>
    <phoneticPr fontId="17"/>
  </si>
  <si>
    <t>(6)
勤務
形態</t>
    <phoneticPr fontId="4"/>
  </si>
  <si>
    <t>(8) 氏　名</t>
    <phoneticPr fontId="4"/>
  </si>
  <si>
    <t>(9)</t>
    <phoneticPr fontId="17"/>
  </si>
  <si>
    <t>A</t>
    <phoneticPr fontId="17"/>
  </si>
  <si>
    <t>B</t>
    <phoneticPr fontId="17"/>
  </si>
  <si>
    <t>C</t>
    <phoneticPr fontId="17"/>
  </si>
  <si>
    <t>÷</t>
    <phoneticPr fontId="17"/>
  </si>
  <si>
    <t>＝</t>
    <phoneticPr fontId="17"/>
  </si>
  <si>
    <t>＋</t>
    <phoneticPr fontId="17"/>
  </si>
  <si>
    <t>＝</t>
    <phoneticPr fontId="17"/>
  </si>
  <si>
    <t>(</t>
    <phoneticPr fontId="17"/>
  </si>
  <si>
    <t>）</t>
    <phoneticPr fontId="17"/>
  </si>
  <si>
    <t>(</t>
    <phoneticPr fontId="17"/>
  </si>
  <si>
    <t>(</t>
    <phoneticPr fontId="17"/>
  </si>
  <si>
    <t>）</t>
    <phoneticPr fontId="17"/>
  </si>
  <si>
    <t>(2)</t>
    <phoneticPr fontId="17"/>
  </si>
  <si>
    <t>A</t>
    <phoneticPr fontId="17"/>
  </si>
  <si>
    <t>B</t>
    <phoneticPr fontId="17"/>
  </si>
  <si>
    <t>-</t>
    <phoneticPr fontId="17"/>
  </si>
  <si>
    <t>D</t>
    <phoneticPr fontId="17"/>
  </si>
  <si>
    <t>÷</t>
    <phoneticPr fontId="17"/>
  </si>
  <si>
    <t>＋</t>
    <phoneticPr fontId="17"/>
  </si>
  <si>
    <t>＝</t>
    <phoneticPr fontId="17"/>
  </si>
  <si>
    <t>　　加算の算定要件を満たしていない場合、加算の取下げが必要なケースがあります。
　　まずは、市へご相談ください。</t>
    <rPh sb="46" eb="47">
      <t>シ</t>
    </rPh>
    <phoneticPr fontId="4"/>
  </si>
  <si>
    <t>　介護支援専門員１人当たりの標準担当件数は４４件です（介護予防支援は１/３で換算）。
　※ケアプランデータ連携システムを活用し、かつ、事務職員を配置している場合は、介護支援専門員１人当たりの標準担当件数は４９件となります。</t>
    <rPh sb="27" eb="29">
      <t>カイゴ</t>
    </rPh>
    <rPh sb="29" eb="31">
      <t>ヨボウ</t>
    </rPh>
    <rPh sb="31" eb="33">
      <t>シエン</t>
    </rPh>
    <rPh sb="38" eb="40">
      <t>カンサン</t>
    </rPh>
    <rPh sb="104" eb="105">
      <t>ケン</t>
    </rPh>
    <phoneticPr fontId="4"/>
  </si>
  <si>
    <r>
      <rPr>
        <b/>
        <sz val="11"/>
        <color theme="1"/>
        <rFont val="ＭＳ Ｐゴシック"/>
        <family val="3"/>
        <charset val="128"/>
      </rPr>
      <t>【モニタリング】</t>
    </r>
    <r>
      <rPr>
        <sz val="11"/>
        <color theme="1"/>
        <rFont val="ＭＳ Ｐゴシック"/>
        <family val="3"/>
        <charset val="128"/>
      </rPr>
      <t xml:space="preserve">
　介護支援専門員は、モニタリングに当たっては、次の方法により継続的に行っている。
　イ　少なくとも１月に１回、利用者の居宅を訪問し、利用者に面接すること。
　ロ　面接は、利用者の居宅を訪問することによって行うこと。ただし、次のいずれにも該当する場合であって、少なくとも2月に1回、利用者の居宅を訪問し、利用者に面接するときは、利用者の居宅を訪問しない月においては、テレビ電話装置等を活用して、利用者に面接することができる。
</t>
    </r>
    <r>
      <rPr>
        <sz val="9"/>
        <color theme="1"/>
        <rFont val="ＭＳ Ｐゴシック"/>
        <family val="3"/>
        <charset val="128"/>
      </rPr>
      <t>①テレビ電話装置等を活用して面接を行うことについて、文書により利用者の同意を得てること。
②サービス担当者会議等において、次に掲げる事項について主治の医師、担当者その他の関係者の合意を得ていること。
ⅰ利用者の心身の状況が安定していること。
ⅱ利用者がテレビ電話装置等を活用して意思疎通を行うことができること。
ⅲ介護支援専門員が、テレビ電話装置等を活用したモニタリングでは把握できない情報について、担当者から提供を受けること。</t>
    </r>
    <r>
      <rPr>
        <sz val="11"/>
        <color theme="1"/>
        <rFont val="ＭＳ Ｐゴシック"/>
        <family val="3"/>
        <charset val="128"/>
      </rPr>
      <t xml:space="preserve">
　ハ　少なくとも１月に１回、モニタリングの結果を記録すること。
※特段の事情のない限り、必ず実施しなければなりません。</t>
    </r>
    <rPh sb="10" eb="12">
      <t>カイゴ</t>
    </rPh>
    <rPh sb="12" eb="14">
      <t>シエン</t>
    </rPh>
    <rPh sb="14" eb="16">
      <t>センモン</t>
    </rPh>
    <rPh sb="16" eb="17">
      <t>イン</t>
    </rPh>
    <rPh sb="32" eb="33">
      <t>ツギ</t>
    </rPh>
    <rPh sb="34" eb="36">
      <t>ホウホウ</t>
    </rPh>
    <phoneticPr fontId="4"/>
  </si>
  <si>
    <r>
      <t>　重要事項を事業所のウェブサイトに掲載している。
　</t>
    </r>
    <r>
      <rPr>
        <sz val="10"/>
        <color theme="1"/>
        <rFont val="ＭＳ Ｐゴシック"/>
        <family val="3"/>
        <charset val="128"/>
        <scheme val="minor"/>
      </rPr>
      <t>※ウェブサイトとは、法人のホームページ等又は介護サービス情報公表システムのことをいう。
　※令和７年度より義務化</t>
    </r>
    <rPh sb="1" eb="3">
      <t>ジュウヨウ</t>
    </rPh>
    <rPh sb="3" eb="5">
      <t>ジコウ</t>
    </rPh>
    <rPh sb="6" eb="9">
      <t>ジギョウショ</t>
    </rPh>
    <rPh sb="17" eb="19">
      <t>ケイサイ</t>
    </rPh>
    <rPh sb="36" eb="38">
      <t>ホウジン</t>
    </rPh>
    <rPh sb="45" eb="46">
      <t>トウ</t>
    </rPh>
    <rPh sb="46" eb="47">
      <t>マタ</t>
    </rPh>
    <rPh sb="48" eb="50">
      <t>カイゴ</t>
    </rPh>
    <rPh sb="54" eb="56">
      <t>ジョウホウ</t>
    </rPh>
    <rPh sb="56" eb="58">
      <t>コウヒョウ</t>
    </rPh>
    <rPh sb="72" eb="74">
      <t>レイワ</t>
    </rPh>
    <rPh sb="75" eb="76">
      <t>ネン</t>
    </rPh>
    <rPh sb="76" eb="77">
      <t>ド</t>
    </rPh>
    <rPh sb="79" eb="81">
      <t>ギム</t>
    </rPh>
    <rPh sb="81" eb="82">
      <t>カ</t>
    </rPh>
    <phoneticPr fontId="4"/>
  </si>
  <si>
    <t>　（４）　市町村の通知に係る記録</t>
    <rPh sb="5" eb="8">
      <t>シチョウソン</t>
    </rPh>
    <rPh sb="9" eb="11">
      <t>ツウチ</t>
    </rPh>
    <rPh sb="12" eb="13">
      <t>カカ</t>
    </rPh>
    <rPh sb="14" eb="16">
      <t>キロク</t>
    </rPh>
    <phoneticPr fontId="4"/>
  </si>
  <si>
    <t>　（５）　苦情の内容等の記録</t>
    <rPh sb="5" eb="7">
      <t>クジョウ</t>
    </rPh>
    <rPh sb="8" eb="10">
      <t>ナイヨウ</t>
    </rPh>
    <rPh sb="10" eb="11">
      <t>トウ</t>
    </rPh>
    <rPh sb="12" eb="14">
      <t>キロク</t>
    </rPh>
    <phoneticPr fontId="4"/>
  </si>
  <si>
    <t>　（６）　事故に係る記録</t>
    <rPh sb="5" eb="7">
      <t>ジコ</t>
    </rPh>
    <rPh sb="8" eb="9">
      <t>カカワ</t>
    </rPh>
    <rPh sb="10" eb="12">
      <t>キロク</t>
    </rPh>
    <phoneticPr fontId="4"/>
  </si>
  <si>
    <t>　（７）勤務の体制に関する記録</t>
    <rPh sb="4" eb="6">
      <t>キンム</t>
    </rPh>
    <rPh sb="7" eb="9">
      <t>タイセイ</t>
    </rPh>
    <rPh sb="10" eb="11">
      <t>カン</t>
    </rPh>
    <rPh sb="13" eb="15">
      <t>キロク</t>
    </rPh>
    <phoneticPr fontId="4"/>
  </si>
  <si>
    <t>　（８）介護給付費の請求、受領等に係る書類</t>
    <phoneticPr fontId="4"/>
  </si>
  <si>
    <t>　（９）利用者から支払を受ける利用料の請求、受領等に係る書類</t>
    <rPh sb="4" eb="7">
      <t>リヨウシャ</t>
    </rPh>
    <rPh sb="9" eb="11">
      <t>シハライ</t>
    </rPh>
    <rPh sb="12" eb="13">
      <t>ウ</t>
    </rPh>
    <rPh sb="15" eb="18">
      <t>リヨウリョウ</t>
    </rPh>
    <rPh sb="19" eb="21">
      <t>セイキュウ</t>
    </rPh>
    <rPh sb="22" eb="25">
      <t>ジュリョウナド</t>
    </rPh>
    <rPh sb="26" eb="27">
      <t>カカワ</t>
    </rPh>
    <rPh sb="28" eb="30">
      <t>ショルイ</t>
    </rPh>
    <phoneticPr fontId="4"/>
  </si>
  <si>
    <t>　（10）従業者の勤務の実績に関する記録</t>
    <rPh sb="5" eb="8">
      <t>ジュウギョウシャ</t>
    </rPh>
    <rPh sb="9" eb="11">
      <t>キンム</t>
    </rPh>
    <rPh sb="12" eb="14">
      <t>ジッセキ</t>
    </rPh>
    <rPh sb="15" eb="16">
      <t>カン</t>
    </rPh>
    <rPh sb="18" eb="20">
      <t>キロク</t>
    </rPh>
    <phoneticPr fontId="4"/>
  </si>
  <si>
    <t>　（11）その他市長が特に必要と認める記録</t>
    <rPh sb="7" eb="8">
      <t>タ</t>
    </rPh>
    <rPh sb="8" eb="10">
      <t>シチョウ</t>
    </rPh>
    <rPh sb="11" eb="12">
      <t>トク</t>
    </rPh>
    <rPh sb="13" eb="15">
      <t>ヒツヨウ</t>
    </rPh>
    <rPh sb="16" eb="17">
      <t>ミト</t>
    </rPh>
    <rPh sb="19" eb="21">
      <t>キロク</t>
    </rPh>
    <phoneticPr fontId="4"/>
  </si>
  <si>
    <r>
      <t xml:space="preserve">（ⅲ）　60件以上
</t>
    </r>
    <r>
      <rPr>
        <sz val="10"/>
        <color theme="1"/>
        <rFont val="ＭＳ Ｐゴシック"/>
        <family val="3"/>
        <charset val="128"/>
      </rPr>
      <t>※60件以上の部分のみ適用
   45件未満の部分は(ⅰ)、
   45件以上60件未満の部分は(ⅱ)
   を適用</t>
    </r>
    <rPh sb="17" eb="19">
      <t>ブブン</t>
    </rPh>
    <rPh sb="33" eb="35">
      <t>ブブン</t>
    </rPh>
    <rPh sb="46" eb="47">
      <t>ケン</t>
    </rPh>
    <rPh sb="47" eb="49">
      <t>イジョウ</t>
    </rPh>
    <rPh sb="52" eb="54">
      <t>ミマン</t>
    </rPh>
    <rPh sb="55" eb="57">
      <t>ブブン</t>
    </rPh>
    <phoneticPr fontId="4"/>
  </si>
  <si>
    <r>
      <t>　入院する病院又は診療所の職員に</t>
    </r>
    <r>
      <rPr>
        <sz val="11"/>
        <color theme="1"/>
        <rFont val="ＭＳ Ｐゴシック"/>
        <family val="3"/>
        <charset val="128"/>
      </rPr>
      <t>対し、入院した日のうちに、利用者の入院日、心身の状況や生活環境等の必要な情報提供をしている。</t>
    </r>
    <rPh sb="16" eb="17">
      <t>タイ</t>
    </rPh>
    <rPh sb="23" eb="24">
      <t>ヒ</t>
    </rPh>
    <rPh sb="33" eb="35">
      <t>ニュウイン</t>
    </rPh>
    <rPh sb="35" eb="36">
      <t>ビ</t>
    </rPh>
    <rPh sb="43" eb="45">
      <t>セイカツ</t>
    </rPh>
    <rPh sb="45" eb="47">
      <t>カンキョウ</t>
    </rPh>
    <rPh sb="49" eb="51">
      <t>ヒツヨウ</t>
    </rPh>
    <phoneticPr fontId="4"/>
  </si>
  <si>
    <r>
      <t>　入院する病院又は診療所の職員に</t>
    </r>
    <r>
      <rPr>
        <sz val="11"/>
        <color theme="1"/>
        <rFont val="ＭＳ Ｐゴシック"/>
        <family val="3"/>
        <charset val="128"/>
      </rPr>
      <t>対し、入院した日の翌日又は翌々日に、利用者にの入院日、心身の状況や生活環境等の必要な情報提供をしている。</t>
    </r>
    <rPh sb="16" eb="17">
      <t>タイ</t>
    </rPh>
    <rPh sb="23" eb="24">
      <t>ヒ</t>
    </rPh>
    <rPh sb="25" eb="27">
      <t>ヨクジツ</t>
    </rPh>
    <rPh sb="27" eb="28">
      <t>マタ</t>
    </rPh>
    <rPh sb="29" eb="32">
      <t>ヨクヨクジツ</t>
    </rPh>
    <rPh sb="39" eb="41">
      <t>ニュウイン</t>
    </rPh>
    <rPh sb="41" eb="42">
      <t>ビ</t>
    </rPh>
    <rPh sb="49" eb="51">
      <t>セイカツ</t>
    </rPh>
    <rPh sb="51" eb="53">
      <t>カンキョウ</t>
    </rPh>
    <rPh sb="55" eb="57">
      <t>ヒツヨウ</t>
    </rPh>
    <phoneticPr fontId="4"/>
  </si>
  <si>
    <r>
      <t>（４）　業務継続計画未策定減算　</t>
    </r>
    <r>
      <rPr>
        <sz val="10"/>
        <color theme="1"/>
        <rFont val="ＭＳ Ｐゴシック"/>
        <family val="3"/>
        <charset val="128"/>
      </rPr>
      <t>※令和７年３月３１日までの間、減算を適用しない</t>
    </r>
    <rPh sb="4" eb="6">
      <t>ギョウム</t>
    </rPh>
    <rPh sb="6" eb="8">
      <t>ケイゾク</t>
    </rPh>
    <rPh sb="8" eb="10">
      <t>ケイカク</t>
    </rPh>
    <rPh sb="10" eb="11">
      <t>ミ</t>
    </rPh>
    <rPh sb="11" eb="13">
      <t>サクテイ</t>
    </rPh>
    <rPh sb="13" eb="15">
      <t>ゲンサン</t>
    </rPh>
    <rPh sb="17" eb="19">
      <t>レイワ</t>
    </rPh>
    <rPh sb="20" eb="21">
      <t>ネン</t>
    </rPh>
    <rPh sb="22" eb="23">
      <t>ツキ</t>
    </rPh>
    <rPh sb="25" eb="26">
      <t>ヒ</t>
    </rPh>
    <rPh sb="29" eb="30">
      <t>アイダ</t>
    </rPh>
    <rPh sb="31" eb="33">
      <t>ゲンサン</t>
    </rPh>
    <rPh sb="34" eb="36">
      <t>テキヨウ</t>
    </rPh>
    <phoneticPr fontId="4"/>
  </si>
  <si>
    <t>　サービスの提供の開始に際しては、あらかじめ、利用申込者又はその家族に対し、次の内容について十分説明を行い、理解を得ている。
　①居宅サービス計画の作成に当たって利用者は複数の指定居宅サービス事業者等の紹介を求めることができること。
　②居宅サービス原案に位置付けた指定居宅サービス事業者等の選定理由を求めることが可能であること。</t>
    <rPh sb="54" eb="56">
      <t>リカイ</t>
    </rPh>
    <rPh sb="65" eb="66">
      <t>キョ</t>
    </rPh>
    <rPh sb="66" eb="67">
      <t>タク</t>
    </rPh>
    <rPh sb="101" eb="103">
      <t>ショウカイ</t>
    </rPh>
    <phoneticPr fontId="4"/>
  </si>
  <si>
    <t>　前６月間に事業所において作成された居宅サービス計画の総数のうちに訪問介護、通所介護、福祉用具貸与及び地域密着型通所介護（以下「訪問介護等」という。）がそれぞれ位置付けられた居宅サービス計画の数が占める割合、前6月間に事業所において作成された居宅サービス計画に位置付けられた訪問介護等ごとの回数のうちに同一の事業者によって提供されたものが占める割合（上位3位まで）等につき説明を行い、理解を得るよう努めている。</t>
    <rPh sb="1" eb="2">
      <t>マエ</t>
    </rPh>
    <rPh sb="3" eb="5">
      <t>ツキカン</t>
    </rPh>
    <rPh sb="6" eb="9">
      <t>ジギョウショ</t>
    </rPh>
    <rPh sb="13" eb="15">
      <t>サクセイ</t>
    </rPh>
    <rPh sb="18" eb="20">
      <t>キョタク</t>
    </rPh>
    <rPh sb="192" eb="194">
      <t>リカイ</t>
    </rPh>
    <rPh sb="195" eb="196">
      <t>エ</t>
    </rPh>
    <rPh sb="199" eb="200">
      <t>ツト</t>
    </rPh>
    <phoneticPr fontId="4"/>
  </si>
  <si>
    <t>（ⅲ）　45以上の場合に、60以上の部分について適用</t>
    <rPh sb="6" eb="8">
      <t>イジョウ</t>
    </rPh>
    <rPh sb="9" eb="11">
      <t>バアイ</t>
    </rPh>
    <rPh sb="15" eb="17">
      <t>イジョウ</t>
    </rPh>
    <rPh sb="18" eb="20">
      <t>ブブン</t>
    </rPh>
    <rPh sb="24" eb="26">
      <t>テキヨウ</t>
    </rPh>
    <phoneticPr fontId="4"/>
  </si>
  <si>
    <t>（ⅰ）　45件未満又は45以上である場合に、45未満の部分について適用</t>
    <phoneticPr fontId="4"/>
  </si>
  <si>
    <r>
      <t>点検者（職・氏名）</t>
    </r>
    <r>
      <rPr>
        <b/>
        <sz val="10"/>
        <color theme="1"/>
        <rFont val="ＭＳ Ｐゴシック"/>
        <family val="3"/>
        <charset val="128"/>
      </rPr>
      <t>　※原則として管理者が行ってください。</t>
    </r>
    <r>
      <rPr>
        <b/>
        <sz val="11"/>
        <color theme="1"/>
        <rFont val="ＭＳ Ｐゴシック"/>
        <family val="3"/>
        <charset val="128"/>
      </rPr>
      <t xml:space="preserve">　　          　　           </t>
    </r>
    <phoneticPr fontId="4"/>
  </si>
  <si>
    <r>
      <rPr>
        <b/>
        <sz val="12"/>
        <color theme="1"/>
        <rFont val="ＭＳ Ｐゴシック"/>
        <family val="3"/>
        <charset val="128"/>
      </rPr>
      <t>（１）　</t>
    </r>
    <r>
      <rPr>
        <b/>
        <u/>
        <sz val="12"/>
        <color theme="1"/>
        <rFont val="ＭＳ Ｐゴシック"/>
        <family val="3"/>
        <charset val="128"/>
      </rPr>
      <t>管理者</t>
    </r>
    <r>
      <rPr>
        <b/>
        <sz val="11"/>
        <color theme="1"/>
        <rFont val="ＭＳ Ｐゴシック"/>
        <family val="3"/>
        <charset val="128"/>
      </rPr>
      <t>　※管理者は「主任介護支援専門員」（令和３年4月1日施行）でなければなりません。</t>
    </r>
    <rPh sb="14" eb="16">
      <t>シュニン</t>
    </rPh>
    <rPh sb="25" eb="26">
      <t>レイ</t>
    </rPh>
    <rPh sb="26" eb="27">
      <t>ワ</t>
    </rPh>
    <rPh sb="28" eb="29">
      <t>ネン</t>
    </rPh>
    <rPh sb="30" eb="31">
      <t>ガツ</t>
    </rPh>
    <rPh sb="32" eb="33">
      <t>ニチ</t>
    </rPh>
    <rPh sb="33" eb="35">
      <t>セコウ</t>
    </rPh>
    <phoneticPr fontId="4"/>
  </si>
  <si>
    <r>
      <t>　管理者は、次のいずれかに該当する主任介護支援専門員の資格を有する者を配置している。（令和９年３月31日までは、令和3年3月31日時点で主任介護支援専門員でない者が管理者である事業所については、当該管理者が管理者である限り、要件の適用を猶予する。）
（１）常勤専従の管理者
（２）常勤で、次の職務を兼務する管理者（管理者の業務に支障がない場合のみ）
　　①当該事業所の介護支援専門員としての職務
　　②</t>
    </r>
    <r>
      <rPr>
        <sz val="11"/>
        <color theme="1"/>
        <rFont val="ＭＳ Ｐゴシック"/>
        <family val="3"/>
        <charset val="128"/>
        <scheme val="minor"/>
      </rPr>
      <t>他の事業所の職務</t>
    </r>
    <rPh sb="1" eb="3">
      <t>カンリ</t>
    </rPh>
    <rPh sb="3" eb="4">
      <t>シャ</t>
    </rPh>
    <rPh sb="6" eb="7">
      <t>ツギ</t>
    </rPh>
    <rPh sb="13" eb="15">
      <t>ガイトウ</t>
    </rPh>
    <rPh sb="17" eb="19">
      <t>シュニン</t>
    </rPh>
    <rPh sb="19" eb="21">
      <t>カイゴ</t>
    </rPh>
    <rPh sb="21" eb="23">
      <t>シエン</t>
    </rPh>
    <rPh sb="23" eb="26">
      <t>センモンイン</t>
    </rPh>
    <rPh sb="27" eb="29">
      <t>シカク</t>
    </rPh>
    <rPh sb="30" eb="31">
      <t>ユウ</t>
    </rPh>
    <rPh sb="33" eb="34">
      <t>シャ</t>
    </rPh>
    <rPh sb="35" eb="37">
      <t>ハイチ</t>
    </rPh>
    <rPh sb="43" eb="45">
      <t>レイワ</t>
    </rPh>
    <rPh sb="46" eb="47">
      <t>ネン</t>
    </rPh>
    <rPh sb="48" eb="49">
      <t>ガツ</t>
    </rPh>
    <rPh sb="51" eb="52">
      <t>ニチ</t>
    </rPh>
    <rPh sb="56" eb="58">
      <t>レイワ</t>
    </rPh>
    <rPh sb="59" eb="60">
      <t>ネン</t>
    </rPh>
    <rPh sb="61" eb="62">
      <t>ガツ</t>
    </rPh>
    <rPh sb="64" eb="65">
      <t>ニチ</t>
    </rPh>
    <rPh sb="65" eb="67">
      <t>ジテン</t>
    </rPh>
    <rPh sb="68" eb="70">
      <t>シュニン</t>
    </rPh>
    <rPh sb="70" eb="72">
      <t>カイゴ</t>
    </rPh>
    <rPh sb="72" eb="74">
      <t>シエン</t>
    </rPh>
    <rPh sb="74" eb="77">
      <t>センモンイン</t>
    </rPh>
    <rPh sb="80" eb="81">
      <t>モノ</t>
    </rPh>
    <rPh sb="82" eb="85">
      <t>カンリシャ</t>
    </rPh>
    <rPh sb="88" eb="91">
      <t>ジギョウショ</t>
    </rPh>
    <rPh sb="97" eb="99">
      <t>トウガイ</t>
    </rPh>
    <rPh sb="99" eb="102">
      <t>カンリシャ</t>
    </rPh>
    <rPh sb="103" eb="106">
      <t>カンリシャ</t>
    </rPh>
    <rPh sb="109" eb="110">
      <t>カギ</t>
    </rPh>
    <rPh sb="112" eb="114">
      <t>ヨウケン</t>
    </rPh>
    <rPh sb="115" eb="117">
      <t>テキヨウ</t>
    </rPh>
    <rPh sb="118" eb="120">
      <t>ユウヨ</t>
    </rPh>
    <rPh sb="140" eb="142">
      <t>ジョウキン</t>
    </rPh>
    <rPh sb="149" eb="151">
      <t>ケンム</t>
    </rPh>
    <rPh sb="153" eb="156">
      <t>カンリシャ</t>
    </rPh>
    <rPh sb="157" eb="160">
      <t>カンリシャ</t>
    </rPh>
    <rPh sb="161" eb="163">
      <t>ギョウム</t>
    </rPh>
    <rPh sb="164" eb="166">
      <t>シショウ</t>
    </rPh>
    <rPh sb="169" eb="171">
      <t>バアイ</t>
    </rPh>
    <phoneticPr fontId="4"/>
  </si>
  <si>
    <r>
      <t>　管理者が他の職務を兼ねることができるのは、①当該事業所の介護支援専門員としての職務に従事する場合、または、②</t>
    </r>
    <r>
      <rPr>
        <sz val="11"/>
        <color theme="1"/>
        <rFont val="ＭＳ Ｐゴシック"/>
        <family val="3"/>
        <charset val="128"/>
        <scheme val="minor"/>
      </rPr>
      <t>他の事業所の職務に従事する場合のみです。
（いずれの場合も管理者としての業務に支障がないことが前提です。）</t>
    </r>
    <rPh sb="84" eb="87">
      <t>カンリシャ</t>
    </rPh>
    <phoneticPr fontId="4"/>
  </si>
  <si>
    <r>
      <t>　</t>
    </r>
    <r>
      <rPr>
        <sz val="11"/>
        <color theme="1"/>
        <rFont val="ＭＳ Ｐゴシック"/>
        <family val="3"/>
        <charset val="128"/>
        <scheme val="minor"/>
      </rPr>
      <t>他の事業所（他のサ－ビス）で兼務している場合には、事業所名、サービス種別、職種及び１週間あたりの勤務時間数を記載してください。</t>
    </r>
    <rPh sb="35" eb="37">
      <t>シュベツ</t>
    </rPh>
    <phoneticPr fontId="4"/>
  </si>
  <si>
    <r>
      <t>（２）　</t>
    </r>
    <r>
      <rPr>
        <b/>
        <u/>
        <sz val="12"/>
        <color theme="1"/>
        <rFont val="ＭＳ Ｐゴシック"/>
        <family val="3"/>
        <charset val="128"/>
      </rPr>
      <t>管理者の職務について　</t>
    </r>
    <r>
      <rPr>
        <b/>
        <sz val="12"/>
        <color theme="1"/>
        <rFont val="ＭＳ Ｐゴシック"/>
        <family val="3"/>
        <charset val="128"/>
      </rPr>
      <t>　　　　　　　　　　　　　　　　　　　　　　　　　　　　　　　 　　　　</t>
    </r>
    <phoneticPr fontId="4"/>
  </si>
  <si>
    <r>
      <t>　管理者は、当該指定居宅介護支援事業所の介護支援専門員その他の従業者の管理、指定居宅介護支援の利用の申込みに係る調整、業務の実施状況の把握その他の管理を一元的</t>
    </r>
    <r>
      <rPr>
        <sz val="11"/>
        <color theme="1"/>
        <rFont val="ＭＳ Ｐゴシック"/>
        <family val="3"/>
        <charset val="128"/>
        <scheme val="minor"/>
      </rPr>
      <t>に行うとともに従業者に運営に関する基準を遵守させるため必要な指揮命令を行っている。</t>
    </r>
    <phoneticPr fontId="4"/>
  </si>
  <si>
    <r>
      <t>（４）　</t>
    </r>
    <r>
      <rPr>
        <b/>
        <u/>
        <sz val="12"/>
        <color theme="1"/>
        <rFont val="ＭＳ Ｐゴシック"/>
        <family val="3"/>
        <charset val="128"/>
      </rPr>
      <t>介護支援専門員の配置状況</t>
    </r>
    <phoneticPr fontId="4"/>
  </si>
  <si>
    <r>
      <t>　点検月から過去６か月の介護支援専門員の員数を、</t>
    </r>
    <r>
      <rPr>
        <u/>
        <sz val="11"/>
        <color theme="1"/>
        <rFont val="ＭＳ Ｐゴシック"/>
        <family val="3"/>
        <charset val="128"/>
      </rPr>
      <t>常勤換算後の人数ではなく、実人数（延べ人数）</t>
    </r>
    <r>
      <rPr>
        <sz val="11"/>
        <color theme="1"/>
        <rFont val="ＭＳ Ｐゴシック"/>
        <family val="3"/>
        <charset val="128"/>
      </rPr>
      <t>で記載してください。PC入力の場合、合計は自動計算されます。</t>
    </r>
    <rPh sb="1" eb="3">
      <t>テンケン</t>
    </rPh>
    <rPh sb="3" eb="4">
      <t>ヅキ</t>
    </rPh>
    <rPh sb="6" eb="8">
      <t>カコ</t>
    </rPh>
    <rPh sb="10" eb="11">
      <t>ゲツ</t>
    </rPh>
    <rPh sb="47" eb="49">
      <t>キサイ</t>
    </rPh>
    <rPh sb="58" eb="60">
      <t>ニュウリョク</t>
    </rPh>
    <rPh sb="61" eb="63">
      <t>バアイ</t>
    </rPh>
    <rPh sb="64" eb="66">
      <t>ゴウケイ</t>
    </rPh>
    <rPh sb="67" eb="69">
      <t>ジドウ</t>
    </rPh>
    <rPh sb="69" eb="71">
      <t>ケイサン</t>
    </rPh>
    <phoneticPr fontId="4"/>
  </si>
  <si>
    <r>
      <t>（５）　</t>
    </r>
    <r>
      <rPr>
        <b/>
        <u/>
        <sz val="12"/>
        <color theme="1"/>
        <rFont val="ＭＳ Ｐゴシック"/>
        <family val="3"/>
        <charset val="128"/>
      </rPr>
      <t>担当件数と標準取扱件数</t>
    </r>
    <rPh sb="9" eb="11">
      <t>ヒョウジュン</t>
    </rPh>
    <rPh sb="11" eb="13">
      <t>トリアツカイ</t>
    </rPh>
    <rPh sb="13" eb="15">
      <t>ケンスウ</t>
    </rPh>
    <phoneticPr fontId="4"/>
  </si>
  <si>
    <r>
      <t>点検月から過去６か月の配置状況
　</t>
    </r>
    <r>
      <rPr>
        <sz val="11"/>
        <color theme="1"/>
        <rFont val="ＭＳ Ｐゴシック"/>
        <family val="3"/>
        <charset val="128"/>
      </rPr>
      <t>介護支援専門員の員数を、</t>
    </r>
    <r>
      <rPr>
        <u/>
        <sz val="11"/>
        <color theme="1"/>
        <rFont val="ＭＳ Ｐゴシック"/>
        <family val="3"/>
        <charset val="128"/>
      </rPr>
      <t>常勤換算後の員数</t>
    </r>
    <r>
      <rPr>
        <sz val="11"/>
        <color theme="1"/>
        <rFont val="ＭＳ Ｐゴシック"/>
        <family val="3"/>
        <charset val="128"/>
      </rPr>
      <t>で記載してください（常勤換算方法は、別紙「勤務形態一覧表の作成方法・常勤換算の算出方法」を参照してください）。</t>
    </r>
    <rPh sb="0" eb="2">
      <t>テンケン</t>
    </rPh>
    <rPh sb="2" eb="3">
      <t>ヅキ</t>
    </rPh>
    <rPh sb="5" eb="7">
      <t>カコ</t>
    </rPh>
    <rPh sb="9" eb="10">
      <t>ゲツ</t>
    </rPh>
    <rPh sb="38" eb="40">
      <t>キサイ</t>
    </rPh>
    <phoneticPr fontId="4"/>
  </si>
  <si>
    <r>
      <t>（１）</t>
    </r>
    <r>
      <rPr>
        <b/>
        <u/>
        <sz val="12"/>
        <color theme="1"/>
        <rFont val="ＭＳ Ｐゴシック"/>
        <family val="3"/>
        <charset val="128"/>
      </rPr>
      <t>内容及び手続きの説明及び同意</t>
    </r>
    <r>
      <rPr>
        <b/>
        <sz val="12"/>
        <color theme="1"/>
        <rFont val="ＭＳ Ｐゴシック"/>
        <family val="3"/>
        <charset val="128"/>
      </rPr>
      <t>　　　　　　　　　　　　　　　　　　</t>
    </r>
    <phoneticPr fontId="4"/>
  </si>
  <si>
    <r>
      <t>　</t>
    </r>
    <r>
      <rPr>
        <sz val="11"/>
        <color theme="1"/>
        <rFont val="ＭＳ Ｐゴシック"/>
        <family val="3"/>
        <charset val="128"/>
      </rPr>
      <t>指定居宅介護支援の提供の開始に際し、あらかじめ、利用申込者又はその家族に対し、指定居宅介護支援事業者と入院先医療期間との早期からの連携を促進する観点から、利用者が病院又は診療所に入院する必要が生じた場合には、担当の介護支援専門員の氏名及び連絡先を当該病院又は診療所に伝えるよう事前に協力を求めている。</t>
    </r>
    <rPh sb="40" eb="42">
      <t>シテイ</t>
    </rPh>
    <rPh sb="42" eb="44">
      <t>キョタク</t>
    </rPh>
    <rPh sb="44" eb="46">
      <t>カイゴ</t>
    </rPh>
    <rPh sb="46" eb="48">
      <t>シエン</t>
    </rPh>
    <rPh sb="48" eb="51">
      <t>ジギョウシャ</t>
    </rPh>
    <rPh sb="52" eb="54">
      <t>ニュウイン</t>
    </rPh>
    <rPh sb="54" eb="55">
      <t>サキ</t>
    </rPh>
    <rPh sb="55" eb="57">
      <t>イリョウ</t>
    </rPh>
    <rPh sb="57" eb="59">
      <t>キカン</t>
    </rPh>
    <rPh sb="61" eb="63">
      <t>ソウキ</t>
    </rPh>
    <rPh sb="66" eb="68">
      <t>レンケイ</t>
    </rPh>
    <rPh sb="69" eb="71">
      <t>ソクシン</t>
    </rPh>
    <rPh sb="73" eb="75">
      <t>カンテン</t>
    </rPh>
    <rPh sb="78" eb="81">
      <t>リヨウシャ</t>
    </rPh>
    <rPh sb="82" eb="84">
      <t>ビョウイン</t>
    </rPh>
    <rPh sb="84" eb="85">
      <t>マタ</t>
    </rPh>
    <rPh sb="86" eb="89">
      <t>シンリョウジョ</t>
    </rPh>
    <rPh sb="90" eb="92">
      <t>ニュウイン</t>
    </rPh>
    <rPh sb="94" eb="96">
      <t>ヒツヨウ</t>
    </rPh>
    <rPh sb="97" eb="98">
      <t>ショウ</t>
    </rPh>
    <rPh sb="100" eb="102">
      <t>バアイ</t>
    </rPh>
    <rPh sb="105" eb="107">
      <t>タントウ</t>
    </rPh>
    <rPh sb="108" eb="110">
      <t>カイゴ</t>
    </rPh>
    <rPh sb="110" eb="112">
      <t>シエン</t>
    </rPh>
    <rPh sb="112" eb="115">
      <t>センモンイン</t>
    </rPh>
    <rPh sb="116" eb="118">
      <t>シメイ</t>
    </rPh>
    <rPh sb="118" eb="119">
      <t>オヨ</t>
    </rPh>
    <rPh sb="120" eb="123">
      <t>レンラクサキ</t>
    </rPh>
    <rPh sb="124" eb="126">
      <t>トウガイ</t>
    </rPh>
    <rPh sb="126" eb="128">
      <t>ビョウイン</t>
    </rPh>
    <rPh sb="128" eb="129">
      <t>マタ</t>
    </rPh>
    <rPh sb="130" eb="133">
      <t>シンリョウジョ</t>
    </rPh>
    <rPh sb="134" eb="135">
      <t>ツタ</t>
    </rPh>
    <rPh sb="139" eb="141">
      <t>ジゼン</t>
    </rPh>
    <rPh sb="142" eb="144">
      <t>キョウリョク</t>
    </rPh>
    <rPh sb="145" eb="146">
      <t>モト</t>
    </rPh>
    <phoneticPr fontId="4"/>
  </si>
  <si>
    <r>
      <t>（４）　</t>
    </r>
    <r>
      <rPr>
        <b/>
        <u/>
        <sz val="12"/>
        <color theme="1"/>
        <rFont val="ＭＳ Ｐゴシック"/>
        <family val="3"/>
        <charset val="128"/>
      </rPr>
      <t>受給資格等の確認</t>
    </r>
    <phoneticPr fontId="4"/>
  </si>
  <si>
    <r>
      <t>　指定居宅介護支援の提供を求められた場合には、その者の提示する</t>
    </r>
    <r>
      <rPr>
        <u/>
        <sz val="11"/>
        <color theme="1"/>
        <rFont val="ＭＳ Ｐゴシック"/>
        <family val="3"/>
        <charset val="128"/>
      </rPr>
      <t>被保険者証</t>
    </r>
    <r>
      <rPr>
        <sz val="11"/>
        <color theme="1"/>
        <rFont val="ＭＳ Ｐゴシック"/>
        <family val="3"/>
        <charset val="128"/>
      </rPr>
      <t>によって、</t>
    </r>
    <r>
      <rPr>
        <u/>
        <sz val="11"/>
        <color theme="1"/>
        <rFont val="ＭＳ Ｐゴシック"/>
        <family val="3"/>
        <charset val="128"/>
      </rPr>
      <t>被保険者資格、要介護認定の有無及び要介護認定の有効期間</t>
    </r>
    <r>
      <rPr>
        <sz val="11"/>
        <color theme="1"/>
        <rFont val="ＭＳ Ｐゴシック"/>
        <family val="3"/>
        <charset val="128"/>
      </rPr>
      <t>を確認している。</t>
    </r>
    <rPh sb="69" eb="71">
      <t>カクニン</t>
    </rPh>
    <phoneticPr fontId="4"/>
  </si>
  <si>
    <r>
      <t>　指定居宅介護支援の提供を求められた場合には、その者の提示する</t>
    </r>
    <r>
      <rPr>
        <u/>
        <sz val="11"/>
        <color theme="1"/>
        <rFont val="ＭＳ Ｐゴシック"/>
        <family val="3"/>
        <charset val="128"/>
      </rPr>
      <t>負担割合証</t>
    </r>
    <r>
      <rPr>
        <sz val="11"/>
        <color theme="1"/>
        <rFont val="ＭＳ Ｐゴシック"/>
        <family val="3"/>
        <charset val="128"/>
      </rPr>
      <t>によって、</t>
    </r>
    <r>
      <rPr>
        <u/>
        <sz val="11"/>
        <color theme="1"/>
        <rFont val="ＭＳ Ｐゴシック"/>
        <family val="3"/>
        <charset val="128"/>
      </rPr>
      <t>利用者負担の割合が１割、２割又は３割かを</t>
    </r>
    <r>
      <rPr>
        <sz val="11"/>
        <color theme="1"/>
        <rFont val="ＭＳ Ｐゴシック"/>
        <family val="3"/>
        <charset val="128"/>
      </rPr>
      <t>確認している。</t>
    </r>
    <rPh sb="31" eb="33">
      <t>フタン</t>
    </rPh>
    <rPh sb="33" eb="35">
      <t>ワリアイ</t>
    </rPh>
    <rPh sb="35" eb="36">
      <t>ショウ</t>
    </rPh>
    <rPh sb="41" eb="44">
      <t>リヨウシャ</t>
    </rPh>
    <rPh sb="44" eb="46">
      <t>フタン</t>
    </rPh>
    <rPh sb="47" eb="49">
      <t>ワリアイ</t>
    </rPh>
    <rPh sb="51" eb="52">
      <t>ワリ</t>
    </rPh>
    <rPh sb="54" eb="55">
      <t>ワリ</t>
    </rPh>
    <rPh sb="55" eb="56">
      <t>マタ</t>
    </rPh>
    <rPh sb="58" eb="59">
      <t>ワリ</t>
    </rPh>
    <rPh sb="61" eb="63">
      <t>カクニン</t>
    </rPh>
    <phoneticPr fontId="4"/>
  </si>
  <si>
    <r>
      <t xml:space="preserve">　提供した指定居宅介護支援について利用料の支払を受けた場合（※）は、当該利用料の額等を記載した指定居宅介護支援提供証明書を利用者に対して交付している。
</t>
    </r>
    <r>
      <rPr>
        <sz val="10"/>
        <color theme="1"/>
        <rFont val="ＭＳ Ｐゴシック"/>
        <family val="3"/>
        <charset val="128"/>
      </rPr>
      <t>※法定代理受領分以外で償還払いとなるケース。こうした利用者がいない場合は斜線を引いてください。</t>
    </r>
    <rPh sb="65" eb="66">
      <t>タイ</t>
    </rPh>
    <rPh sb="68" eb="70">
      <t>コウフ</t>
    </rPh>
    <phoneticPr fontId="4"/>
  </si>
  <si>
    <r>
      <t>（１０）　</t>
    </r>
    <r>
      <rPr>
        <b/>
        <u/>
        <sz val="12"/>
        <color theme="1"/>
        <rFont val="ＭＳ Ｐゴシック"/>
        <family val="3"/>
        <charset val="128"/>
      </rPr>
      <t>指定居宅介護支援の具体的取扱方針</t>
    </r>
    <phoneticPr fontId="4"/>
  </si>
  <si>
    <r>
      <t>問</t>
    </r>
    <r>
      <rPr>
        <sz val="11"/>
        <color theme="1"/>
        <rFont val="ＭＳ Ｐゴシック"/>
        <family val="3"/>
        <charset val="128"/>
        <scheme val="minor"/>
      </rPr>
      <t>５</t>
    </r>
    <phoneticPr fontId="4"/>
  </si>
  <si>
    <r>
      <t>問</t>
    </r>
    <r>
      <rPr>
        <sz val="11"/>
        <color theme="1"/>
        <rFont val="ＭＳ Ｐゴシック"/>
        <family val="3"/>
        <charset val="128"/>
        <scheme val="minor"/>
      </rPr>
      <t>６</t>
    </r>
    <r>
      <rPr>
        <sz val="11"/>
        <color theme="1"/>
        <rFont val="ＭＳ Ｐゴシック"/>
        <family val="2"/>
        <charset val="128"/>
        <scheme val="minor"/>
      </rPr>
      <t/>
    </r>
  </si>
  <si>
    <r>
      <t>問</t>
    </r>
    <r>
      <rPr>
        <sz val="11"/>
        <color theme="1"/>
        <rFont val="ＭＳ Ｐゴシック"/>
        <family val="3"/>
        <charset val="128"/>
        <scheme val="minor"/>
      </rPr>
      <t>７</t>
    </r>
    <r>
      <rPr>
        <sz val="11"/>
        <color theme="1"/>
        <rFont val="ＭＳ Ｐゴシック"/>
        <family val="2"/>
        <charset val="128"/>
        <scheme val="minor"/>
      </rPr>
      <t/>
    </r>
  </si>
  <si>
    <r>
      <t>　介護支援専門員は、居宅サービス計画の作成（又は変更）の開始に</t>
    </r>
    <r>
      <rPr>
        <sz val="11"/>
        <color theme="1"/>
        <rFont val="ＭＳ Ｐゴシック"/>
        <family val="3"/>
        <charset val="128"/>
      </rPr>
      <t>当たっては、利用者によるサービスの選択に資するよう、当該地域における指定居宅サービス事業者等に関するサービスの内容、利用料等の情報を適正に利用者又はその家族に対して提供している。</t>
    </r>
    <rPh sb="1" eb="3">
      <t>カイゴ</t>
    </rPh>
    <rPh sb="3" eb="5">
      <t>シエン</t>
    </rPh>
    <rPh sb="5" eb="7">
      <t>センモン</t>
    </rPh>
    <rPh sb="7" eb="8">
      <t>イン</t>
    </rPh>
    <phoneticPr fontId="4"/>
  </si>
  <si>
    <r>
      <t>問</t>
    </r>
    <r>
      <rPr>
        <sz val="11"/>
        <color theme="1"/>
        <rFont val="ＭＳ Ｐゴシック"/>
        <family val="3"/>
        <charset val="128"/>
        <scheme val="minor"/>
      </rPr>
      <t>８</t>
    </r>
    <r>
      <rPr>
        <sz val="11"/>
        <color theme="1"/>
        <rFont val="ＭＳ Ｐゴシック"/>
        <family val="2"/>
        <charset val="128"/>
        <scheme val="minor"/>
      </rPr>
      <t/>
    </r>
  </si>
  <si>
    <r>
      <t>問</t>
    </r>
    <r>
      <rPr>
        <sz val="11"/>
        <color theme="1"/>
        <rFont val="ＭＳ Ｐゴシック"/>
        <family val="3"/>
        <charset val="128"/>
        <scheme val="minor"/>
      </rPr>
      <t>９</t>
    </r>
    <r>
      <rPr>
        <sz val="11"/>
        <color theme="1"/>
        <rFont val="ＭＳ Ｐゴシック"/>
        <family val="2"/>
        <charset val="128"/>
        <scheme val="minor"/>
      </rPr>
      <t/>
    </r>
  </si>
  <si>
    <r>
      <rPr>
        <b/>
        <sz val="11"/>
        <color theme="1"/>
        <rFont val="ＭＳ Ｐゴシック"/>
        <family val="3"/>
        <charset val="128"/>
      </rPr>
      <t>【アセスメント】</t>
    </r>
    <r>
      <rPr>
        <sz val="11"/>
        <color theme="1"/>
        <rFont val="ＭＳ Ｐゴシック"/>
        <family val="3"/>
        <charset val="128"/>
      </rPr>
      <t xml:space="preserve">
　介護支援専門員は、居宅サービス計画の作成（又は変更）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る。</t>
    </r>
    <rPh sb="10" eb="12">
      <t>カイゴ</t>
    </rPh>
    <rPh sb="12" eb="14">
      <t>シエン</t>
    </rPh>
    <rPh sb="14" eb="16">
      <t>センモン</t>
    </rPh>
    <rPh sb="16" eb="17">
      <t>イン</t>
    </rPh>
    <rPh sb="37" eb="38">
      <t>ア</t>
    </rPh>
    <phoneticPr fontId="4"/>
  </si>
  <si>
    <r>
      <t>問</t>
    </r>
    <r>
      <rPr>
        <sz val="11"/>
        <color theme="1"/>
        <rFont val="ＭＳ Ｐゴシック"/>
        <family val="3"/>
        <charset val="128"/>
        <scheme val="minor"/>
      </rPr>
      <t>１０</t>
    </r>
    <r>
      <rPr>
        <sz val="11"/>
        <color theme="1"/>
        <rFont val="ＭＳ Ｐゴシック"/>
        <family val="2"/>
        <charset val="128"/>
        <scheme val="minor"/>
      </rPr>
      <t/>
    </r>
  </si>
  <si>
    <r>
      <rPr>
        <b/>
        <sz val="11"/>
        <color theme="1"/>
        <rFont val="ＭＳ Ｐゴシック"/>
        <family val="3"/>
        <charset val="128"/>
      </rPr>
      <t>【アセスメント】</t>
    </r>
    <r>
      <rPr>
        <sz val="11"/>
        <color theme="1"/>
        <rFont val="ＭＳ Ｐゴシック"/>
        <family val="3"/>
        <charset val="128"/>
      </rPr>
      <t xml:space="preserve">
　介護支援専門員は、解決すべき課題の把握(アセスメント)に当たっては、利用者の居宅を訪問し、利用者及びその家族に面接して行っている。また、面接の趣旨を利用者及びその家族に対して十分に説明し、理解を得るようにしている。</t>
    </r>
    <rPh sb="10" eb="12">
      <t>カイゴ</t>
    </rPh>
    <rPh sb="12" eb="14">
      <t>シエン</t>
    </rPh>
    <rPh sb="14" eb="16">
      <t>センモン</t>
    </rPh>
    <rPh sb="16" eb="17">
      <t>イン</t>
    </rPh>
    <rPh sb="69" eb="70">
      <t>オコナ</t>
    </rPh>
    <phoneticPr fontId="4"/>
  </si>
  <si>
    <r>
      <t>問</t>
    </r>
    <r>
      <rPr>
        <sz val="11"/>
        <color theme="1"/>
        <rFont val="ＭＳ Ｐゴシック"/>
        <family val="3"/>
        <charset val="128"/>
        <scheme val="minor"/>
      </rPr>
      <t>１１</t>
    </r>
    <r>
      <rPr>
        <sz val="11"/>
        <color theme="1"/>
        <rFont val="ＭＳ Ｐゴシック"/>
        <family val="2"/>
        <charset val="128"/>
        <scheme val="minor"/>
      </rPr>
      <t/>
    </r>
  </si>
  <si>
    <r>
      <rPr>
        <b/>
        <sz val="11"/>
        <color theme="1"/>
        <rFont val="ＭＳ Ｐゴシック"/>
        <family val="3"/>
        <charset val="128"/>
      </rPr>
      <t>【原案の作成】</t>
    </r>
    <r>
      <rPr>
        <sz val="11"/>
        <color theme="1"/>
        <rFont val="ＭＳ Ｐゴシック"/>
        <family val="3"/>
        <charset val="128"/>
      </rPr>
      <t xml:space="preserve">
　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る。</t>
    </r>
    <rPh sb="9" eb="11">
      <t>カイゴ</t>
    </rPh>
    <rPh sb="11" eb="13">
      <t>シエン</t>
    </rPh>
    <rPh sb="13" eb="15">
      <t>センモン</t>
    </rPh>
    <rPh sb="15" eb="16">
      <t>イン</t>
    </rPh>
    <phoneticPr fontId="4"/>
  </si>
  <si>
    <r>
      <t>問</t>
    </r>
    <r>
      <rPr>
        <sz val="11"/>
        <color theme="1"/>
        <rFont val="ＭＳ Ｐゴシック"/>
        <family val="3"/>
        <charset val="128"/>
        <scheme val="minor"/>
      </rPr>
      <t>１２</t>
    </r>
    <r>
      <rPr>
        <sz val="11"/>
        <color theme="1"/>
        <rFont val="ＭＳ Ｐゴシック"/>
        <family val="2"/>
        <charset val="128"/>
        <scheme val="minor"/>
      </rPr>
      <t/>
    </r>
  </si>
  <si>
    <r>
      <rPr>
        <b/>
        <sz val="11"/>
        <color theme="1"/>
        <rFont val="ＭＳ Ｐゴシック"/>
        <family val="3"/>
        <charset val="128"/>
      </rPr>
      <t>【サービス担当者会議】</t>
    </r>
    <r>
      <rPr>
        <sz val="11"/>
        <color theme="1"/>
        <rFont val="ＭＳ Ｐゴシック"/>
        <family val="3"/>
        <charset val="128"/>
      </rPr>
      <t xml:space="preserve">
　介護支援専門員は、サービス担当者会議の開催等により、利用者の状況等に関する情報を担当者と共有するとともに、当該居宅サービス計画の原案の内容について、担当者から、専門的な見地からの意見を求めている。ただし、利用者（末期の悪性腫瘍の患者に限る。）の心身の状況等により、主治の医師又は歯科医師の意見を勘案して必要と認める場合その他やむを得ない理由がある場合には、担当者への紹介により意見を求めている。会議の要点及び担当者への照会内容を記録している。</t>
    </r>
    <rPh sb="13" eb="15">
      <t>カイゴ</t>
    </rPh>
    <rPh sb="15" eb="17">
      <t>シエン</t>
    </rPh>
    <rPh sb="17" eb="19">
      <t>センモン</t>
    </rPh>
    <rPh sb="19" eb="20">
      <t>イン</t>
    </rPh>
    <rPh sb="34" eb="35">
      <t>トウ</t>
    </rPh>
    <rPh sb="115" eb="118">
      <t>リヨウシャ</t>
    </rPh>
    <rPh sb="119" eb="121">
      <t>マッキ</t>
    </rPh>
    <rPh sb="122" eb="124">
      <t>アクセイ</t>
    </rPh>
    <rPh sb="124" eb="126">
      <t>シュヨウ</t>
    </rPh>
    <rPh sb="127" eb="129">
      <t>カンジャ</t>
    </rPh>
    <rPh sb="130" eb="131">
      <t>カギ</t>
    </rPh>
    <rPh sb="135" eb="137">
      <t>シンシン</t>
    </rPh>
    <rPh sb="138" eb="140">
      <t>ジョウキョウ</t>
    </rPh>
    <rPh sb="140" eb="141">
      <t>トウ</t>
    </rPh>
    <rPh sb="145" eb="147">
      <t>シュジ</t>
    </rPh>
    <rPh sb="148" eb="150">
      <t>イシ</t>
    </rPh>
    <rPh sb="150" eb="151">
      <t>マタ</t>
    </rPh>
    <rPh sb="152" eb="154">
      <t>シカ</t>
    </rPh>
    <rPh sb="154" eb="156">
      <t>イシ</t>
    </rPh>
    <rPh sb="157" eb="159">
      <t>イケン</t>
    </rPh>
    <rPh sb="160" eb="162">
      <t>カンアン</t>
    </rPh>
    <rPh sb="164" eb="166">
      <t>ヒツヨウ</t>
    </rPh>
    <rPh sb="167" eb="168">
      <t>ミト</t>
    </rPh>
    <rPh sb="170" eb="172">
      <t>バアイ</t>
    </rPh>
    <rPh sb="174" eb="175">
      <t>タ</t>
    </rPh>
    <rPh sb="178" eb="179">
      <t>エ</t>
    </rPh>
    <rPh sb="181" eb="183">
      <t>リユウ</t>
    </rPh>
    <rPh sb="186" eb="188">
      <t>バアイ</t>
    </rPh>
    <rPh sb="191" eb="194">
      <t>タントウシャ</t>
    </rPh>
    <rPh sb="196" eb="198">
      <t>ショウカイ</t>
    </rPh>
    <rPh sb="201" eb="203">
      <t>イケン</t>
    </rPh>
    <rPh sb="204" eb="205">
      <t>モト</t>
    </rPh>
    <rPh sb="210" eb="212">
      <t>カイギ</t>
    </rPh>
    <rPh sb="213" eb="215">
      <t>ヨウテン</t>
    </rPh>
    <rPh sb="215" eb="216">
      <t>オヨ</t>
    </rPh>
    <rPh sb="217" eb="220">
      <t>タントウシャ</t>
    </rPh>
    <rPh sb="222" eb="224">
      <t>ショウカイ</t>
    </rPh>
    <rPh sb="224" eb="226">
      <t>ナイヨウ</t>
    </rPh>
    <rPh sb="227" eb="229">
      <t>キロク</t>
    </rPh>
    <phoneticPr fontId="4"/>
  </si>
  <si>
    <r>
      <t>問</t>
    </r>
    <r>
      <rPr>
        <sz val="11"/>
        <color theme="1"/>
        <rFont val="ＭＳ Ｐゴシック"/>
        <family val="3"/>
        <charset val="128"/>
        <scheme val="minor"/>
      </rPr>
      <t>１３</t>
    </r>
    <r>
      <rPr>
        <sz val="11"/>
        <color theme="1"/>
        <rFont val="ＭＳ Ｐゴシック"/>
        <family val="2"/>
        <charset val="128"/>
        <scheme val="minor"/>
      </rPr>
      <t/>
    </r>
  </si>
  <si>
    <r>
      <rPr>
        <b/>
        <sz val="11"/>
        <color theme="1"/>
        <rFont val="ＭＳ Ｐゴシック"/>
        <family val="3"/>
        <charset val="128"/>
      </rPr>
      <t>【サービス担当者会議】</t>
    </r>
    <r>
      <rPr>
        <sz val="11"/>
        <color theme="1"/>
        <rFont val="ＭＳ Ｐゴシック"/>
        <family val="3"/>
        <charset val="128"/>
      </rPr>
      <t xml:space="preserve">
　サービス担当者会議を欠席した居宅サービス事業所の担当者がいる場合は、当該担当者名及び欠席理由を会議録に記載している。</t>
    </r>
    <rPh sb="23" eb="25">
      <t>ケッセキ</t>
    </rPh>
    <rPh sb="27" eb="29">
      <t>キョタク</t>
    </rPh>
    <rPh sb="33" eb="35">
      <t>ジギョウ</t>
    </rPh>
    <rPh sb="35" eb="36">
      <t>ショ</t>
    </rPh>
    <rPh sb="37" eb="40">
      <t>タントウシャ</t>
    </rPh>
    <rPh sb="43" eb="45">
      <t>バアイ</t>
    </rPh>
    <rPh sb="47" eb="49">
      <t>トウガイ</t>
    </rPh>
    <rPh sb="52" eb="53">
      <t>メイ</t>
    </rPh>
    <rPh sb="53" eb="54">
      <t>オヨ</t>
    </rPh>
    <rPh sb="55" eb="57">
      <t>ケッセキ</t>
    </rPh>
    <rPh sb="57" eb="59">
      <t>リユウ</t>
    </rPh>
    <rPh sb="60" eb="63">
      <t>カイギロク</t>
    </rPh>
    <rPh sb="64" eb="66">
      <t>キサイ</t>
    </rPh>
    <phoneticPr fontId="4"/>
  </si>
  <si>
    <r>
      <t>問</t>
    </r>
    <r>
      <rPr>
        <sz val="11"/>
        <color theme="1"/>
        <rFont val="ＭＳ Ｐゴシック"/>
        <family val="3"/>
        <charset val="128"/>
        <scheme val="minor"/>
      </rPr>
      <t>１４</t>
    </r>
    <r>
      <rPr>
        <sz val="11"/>
        <color theme="1"/>
        <rFont val="ＭＳ Ｐゴシック"/>
        <family val="2"/>
        <charset val="128"/>
        <scheme val="minor"/>
      </rPr>
      <t/>
    </r>
  </si>
  <si>
    <r>
      <rPr>
        <b/>
        <sz val="11"/>
        <color theme="1"/>
        <rFont val="ＭＳ Ｐゴシック"/>
        <family val="3"/>
        <charset val="128"/>
      </rPr>
      <t>【サービス担当者会議】</t>
    </r>
    <r>
      <rPr>
        <sz val="11"/>
        <color theme="1"/>
        <rFont val="ＭＳ Ｐゴシック"/>
        <family val="3"/>
        <charset val="128"/>
      </rPr>
      <t xml:space="preserve">
　サービス担当者会議を欠席した居宅サービス事業所の担当者がいる場合は、当該担当者に照会等により意見を求め、その内容を記録している。</t>
    </r>
    <rPh sb="17" eb="20">
      <t>タントウシャ</t>
    </rPh>
    <rPh sb="20" eb="22">
      <t>カイギ</t>
    </rPh>
    <rPh sb="23" eb="25">
      <t>ケッセキ</t>
    </rPh>
    <rPh sb="27" eb="29">
      <t>キョタク</t>
    </rPh>
    <rPh sb="33" eb="35">
      <t>ジギョウ</t>
    </rPh>
    <rPh sb="35" eb="36">
      <t>ショ</t>
    </rPh>
    <rPh sb="37" eb="40">
      <t>タントウシャ</t>
    </rPh>
    <rPh sb="43" eb="45">
      <t>バアイ</t>
    </rPh>
    <rPh sb="47" eb="49">
      <t>トウガイ</t>
    </rPh>
    <rPh sb="49" eb="52">
      <t>タントウシャ</t>
    </rPh>
    <rPh sb="55" eb="56">
      <t>トウ</t>
    </rPh>
    <rPh sb="59" eb="61">
      <t>イケン</t>
    </rPh>
    <rPh sb="62" eb="63">
      <t>モト</t>
    </rPh>
    <rPh sb="67" eb="69">
      <t>ナイヨウ</t>
    </rPh>
    <rPh sb="70" eb="72">
      <t>キロク</t>
    </rPh>
    <phoneticPr fontId="4"/>
  </si>
  <si>
    <r>
      <t>問</t>
    </r>
    <r>
      <rPr>
        <sz val="11"/>
        <color theme="1"/>
        <rFont val="ＭＳ Ｐゴシック"/>
        <family val="3"/>
        <charset val="128"/>
        <scheme val="minor"/>
      </rPr>
      <t>１５</t>
    </r>
    <r>
      <rPr>
        <sz val="11"/>
        <color theme="1"/>
        <rFont val="ＭＳ Ｐゴシック"/>
        <family val="2"/>
        <charset val="128"/>
        <scheme val="minor"/>
      </rPr>
      <t/>
    </r>
  </si>
  <si>
    <r>
      <rPr>
        <b/>
        <sz val="11"/>
        <color theme="1"/>
        <rFont val="ＭＳ Ｐゴシック"/>
        <family val="3"/>
        <charset val="128"/>
      </rPr>
      <t>【説明・同意】</t>
    </r>
    <r>
      <rPr>
        <sz val="11"/>
        <color theme="1"/>
        <rFont val="ＭＳ Ｐゴシック"/>
        <family val="3"/>
        <charset val="128"/>
      </rPr>
      <t xml:space="preserve">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る。</t>
    </r>
    <phoneticPr fontId="4"/>
  </si>
  <si>
    <r>
      <t>問</t>
    </r>
    <r>
      <rPr>
        <sz val="11"/>
        <color theme="1"/>
        <rFont val="ＭＳ Ｐゴシック"/>
        <family val="3"/>
        <charset val="128"/>
        <scheme val="minor"/>
      </rPr>
      <t>１６</t>
    </r>
    <r>
      <rPr>
        <sz val="11"/>
        <color theme="1"/>
        <rFont val="ＭＳ Ｐゴシック"/>
        <family val="2"/>
        <charset val="128"/>
        <scheme val="minor"/>
      </rPr>
      <t/>
    </r>
  </si>
  <si>
    <r>
      <rPr>
        <b/>
        <sz val="11"/>
        <color theme="1"/>
        <rFont val="ＭＳ Ｐゴシック"/>
        <family val="3"/>
        <charset val="128"/>
      </rPr>
      <t>【交付】</t>
    </r>
    <r>
      <rPr>
        <sz val="11"/>
        <color theme="1"/>
        <rFont val="ＭＳ Ｐゴシック"/>
        <family val="3"/>
        <charset val="128"/>
      </rPr>
      <t xml:space="preserve">
　介護支援専門員は、居宅サービス計画を作成（又は変更）した際には、当該居宅サービス計画を利用者及び居宅サービス事業者等の担当者に交付している。</t>
    </r>
    <rPh sb="6" eb="8">
      <t>カイゴ</t>
    </rPh>
    <rPh sb="8" eb="10">
      <t>シエン</t>
    </rPh>
    <rPh sb="10" eb="12">
      <t>センモン</t>
    </rPh>
    <rPh sb="12" eb="13">
      <t>イン</t>
    </rPh>
    <rPh sb="54" eb="56">
      <t>キョタク</t>
    </rPh>
    <rPh sb="60" eb="63">
      <t>ジギョウシャ</t>
    </rPh>
    <rPh sb="63" eb="64">
      <t>トウ</t>
    </rPh>
    <phoneticPr fontId="4"/>
  </si>
  <si>
    <r>
      <t>問</t>
    </r>
    <r>
      <rPr>
        <sz val="11"/>
        <color theme="1"/>
        <rFont val="ＭＳ Ｐゴシック"/>
        <family val="3"/>
        <charset val="128"/>
        <scheme val="minor"/>
      </rPr>
      <t>１７</t>
    </r>
    <r>
      <rPr>
        <sz val="11"/>
        <color theme="1"/>
        <rFont val="ＭＳ Ｐゴシック"/>
        <family val="2"/>
        <charset val="128"/>
        <scheme val="minor"/>
      </rPr>
      <t/>
    </r>
  </si>
  <si>
    <r>
      <t>問</t>
    </r>
    <r>
      <rPr>
        <sz val="11"/>
        <color theme="1"/>
        <rFont val="ＭＳ Ｐゴシック"/>
        <family val="3"/>
        <charset val="128"/>
        <scheme val="minor"/>
      </rPr>
      <t>１８</t>
    </r>
    <rPh sb="0" eb="1">
      <t>ト</t>
    </rPh>
    <phoneticPr fontId="4"/>
  </si>
  <si>
    <r>
      <t>問</t>
    </r>
    <r>
      <rPr>
        <sz val="11"/>
        <color theme="1"/>
        <rFont val="ＭＳ Ｐゴシック"/>
        <family val="3"/>
        <charset val="128"/>
        <scheme val="minor"/>
      </rPr>
      <t>１９</t>
    </r>
    <rPh sb="0" eb="1">
      <t>ト</t>
    </rPh>
    <phoneticPr fontId="4"/>
  </si>
  <si>
    <r>
      <rPr>
        <b/>
        <sz val="11"/>
        <color theme="1"/>
        <rFont val="ＭＳ Ｐゴシック"/>
        <family val="3"/>
        <charset val="128"/>
      </rPr>
      <t>【居宅サービス事業者に対する個別サービス計画の提出依頼】
　</t>
    </r>
    <r>
      <rPr>
        <sz val="11"/>
        <color theme="1"/>
        <rFont val="ＭＳ Ｐゴシック"/>
        <family val="3"/>
        <charset val="128"/>
      </rPr>
      <t>介護支援専門員は、居宅サービス計画に位置付けた居宅サービスの事業者に対して、訪問介護計画等の個別サービス計画の提出を求めている。　　　　　　　　　　　　　　　　　　　　　　　　　　　　　　　　　　　　　　　　　　　　　　　　　　　　　　　　　　　　　　　　　　　　　　　　</t>
    </r>
    <rPh sb="1" eb="3">
      <t>キョタク</t>
    </rPh>
    <rPh sb="7" eb="10">
      <t>ジギョウシャ</t>
    </rPh>
    <rPh sb="11" eb="12">
      <t>タイ</t>
    </rPh>
    <rPh sb="14" eb="16">
      <t>コベツ</t>
    </rPh>
    <rPh sb="20" eb="22">
      <t>ケイカク</t>
    </rPh>
    <rPh sb="23" eb="25">
      <t>テイシュツ</t>
    </rPh>
    <rPh sb="25" eb="27">
      <t>イライ</t>
    </rPh>
    <rPh sb="76" eb="78">
      <t>コベツ</t>
    </rPh>
    <phoneticPr fontId="4"/>
  </si>
  <si>
    <r>
      <t>問</t>
    </r>
    <r>
      <rPr>
        <sz val="11"/>
        <color theme="1"/>
        <rFont val="ＭＳ Ｐゴシック"/>
        <family val="3"/>
        <charset val="128"/>
        <scheme val="minor"/>
      </rPr>
      <t>２０</t>
    </r>
    <r>
      <rPr>
        <sz val="11"/>
        <color theme="1"/>
        <rFont val="ＭＳ Ｐゴシック"/>
        <family val="2"/>
        <charset val="128"/>
        <scheme val="minor"/>
      </rPr>
      <t/>
    </r>
    <rPh sb="0" eb="1">
      <t>ト</t>
    </rPh>
    <phoneticPr fontId="4"/>
  </si>
  <si>
    <r>
      <rPr>
        <b/>
        <sz val="11"/>
        <color theme="1"/>
        <rFont val="ＭＳ Ｐゴシック"/>
        <family val="3"/>
        <charset val="128"/>
      </rPr>
      <t>【モニタリング】</t>
    </r>
    <r>
      <rPr>
        <sz val="11"/>
        <color theme="1"/>
        <rFont val="ＭＳ Ｐゴシック"/>
        <family val="3"/>
        <charset val="128"/>
      </rPr>
      <t xml:space="preserve">
　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を提供している。</t>
    </r>
    <rPh sb="10" eb="12">
      <t>カイゴ</t>
    </rPh>
    <rPh sb="12" eb="14">
      <t>シエン</t>
    </rPh>
    <rPh sb="14" eb="16">
      <t>センモン</t>
    </rPh>
    <rPh sb="16" eb="17">
      <t>イン</t>
    </rPh>
    <phoneticPr fontId="4"/>
  </si>
  <si>
    <r>
      <t>問</t>
    </r>
    <r>
      <rPr>
        <sz val="11"/>
        <color theme="1"/>
        <rFont val="ＭＳ Ｐゴシック"/>
        <family val="3"/>
        <charset val="128"/>
        <scheme val="minor"/>
      </rPr>
      <t>２１</t>
    </r>
    <r>
      <rPr>
        <sz val="11"/>
        <color theme="1"/>
        <rFont val="ＭＳ Ｐゴシック"/>
        <family val="2"/>
        <charset val="128"/>
        <scheme val="minor"/>
      </rPr>
      <t/>
    </r>
    <rPh sb="0" eb="1">
      <t>ト</t>
    </rPh>
    <phoneticPr fontId="4"/>
  </si>
  <si>
    <r>
      <t>問</t>
    </r>
    <r>
      <rPr>
        <sz val="11"/>
        <color theme="1"/>
        <rFont val="ＭＳ Ｐゴシック"/>
        <family val="3"/>
        <charset val="128"/>
        <scheme val="minor"/>
      </rPr>
      <t>２２</t>
    </r>
    <r>
      <rPr>
        <sz val="11"/>
        <color theme="1"/>
        <rFont val="ＭＳ Ｐゴシック"/>
        <family val="2"/>
        <charset val="128"/>
        <scheme val="minor"/>
      </rPr>
      <t/>
    </r>
    <rPh sb="0" eb="1">
      <t>ト</t>
    </rPh>
    <phoneticPr fontId="4"/>
  </si>
  <si>
    <r>
      <t>問</t>
    </r>
    <r>
      <rPr>
        <sz val="11"/>
        <color theme="1"/>
        <rFont val="ＭＳ Ｐゴシック"/>
        <family val="3"/>
        <charset val="128"/>
        <scheme val="minor"/>
      </rPr>
      <t>２３</t>
    </r>
    <r>
      <rPr>
        <sz val="11"/>
        <color theme="1"/>
        <rFont val="ＭＳ Ｐゴシック"/>
        <family val="2"/>
        <charset val="128"/>
        <scheme val="minor"/>
      </rPr>
      <t/>
    </r>
    <rPh sb="0" eb="1">
      <t>ト</t>
    </rPh>
    <phoneticPr fontId="4"/>
  </si>
  <si>
    <r>
      <t>問</t>
    </r>
    <r>
      <rPr>
        <sz val="11"/>
        <color theme="1"/>
        <rFont val="ＭＳ Ｐゴシック"/>
        <family val="3"/>
        <charset val="128"/>
        <scheme val="minor"/>
      </rPr>
      <t>２４</t>
    </r>
    <r>
      <rPr>
        <sz val="11"/>
        <color theme="1"/>
        <rFont val="ＭＳ Ｐゴシック"/>
        <family val="2"/>
        <charset val="128"/>
        <scheme val="minor"/>
      </rPr>
      <t/>
    </r>
    <rPh sb="0" eb="1">
      <t>ト</t>
    </rPh>
    <phoneticPr fontId="4"/>
  </si>
  <si>
    <r>
      <t xml:space="preserve">　介護支援専門員は、居宅サービス計画を変更する場合、全表（１～３表及び６、７表）を作成し直している。
</t>
    </r>
    <r>
      <rPr>
        <b/>
        <sz val="10"/>
        <color theme="1"/>
        <rFont val="ＭＳ Ｐゴシック"/>
        <family val="3"/>
        <charset val="128"/>
      </rPr>
      <t>※サービス内容への具体的な影響がほとんど認められないような「軽微な変更」（例えば、サービス提供日時の変更など）の場合については、原本に修正日・修正内容を明記しつつ、利用者の同意署名・同意日を記載して再度交付することで、同一用紙に継続して記載することが可能です。</t>
    </r>
    <rPh sb="1" eb="3">
      <t>カイゴ</t>
    </rPh>
    <rPh sb="3" eb="5">
      <t>シエン</t>
    </rPh>
    <rPh sb="5" eb="7">
      <t>センモン</t>
    </rPh>
    <rPh sb="7" eb="8">
      <t>イン</t>
    </rPh>
    <rPh sb="96" eb="98">
      <t>テイキョウ</t>
    </rPh>
    <rPh sb="98" eb="100">
      <t>ニチジ</t>
    </rPh>
    <rPh sb="115" eb="117">
      <t>ゲンポン</t>
    </rPh>
    <rPh sb="118" eb="120">
      <t>シュウセイ</t>
    </rPh>
    <rPh sb="120" eb="121">
      <t>ヒ</t>
    </rPh>
    <rPh sb="122" eb="124">
      <t>シュウセイ</t>
    </rPh>
    <rPh sb="124" eb="126">
      <t>ナイヨウ</t>
    </rPh>
    <rPh sb="127" eb="129">
      <t>メイキ</t>
    </rPh>
    <rPh sb="133" eb="136">
      <t>リヨウシャ</t>
    </rPh>
    <rPh sb="137" eb="139">
      <t>ドウイ</t>
    </rPh>
    <rPh sb="139" eb="141">
      <t>ショメイ</t>
    </rPh>
    <rPh sb="142" eb="144">
      <t>ドウイ</t>
    </rPh>
    <rPh sb="144" eb="145">
      <t>ビ</t>
    </rPh>
    <rPh sb="146" eb="148">
      <t>キサイ</t>
    </rPh>
    <rPh sb="150" eb="152">
      <t>サイド</t>
    </rPh>
    <rPh sb="152" eb="154">
      <t>コウフ</t>
    </rPh>
    <rPh sb="176" eb="178">
      <t>カノウ</t>
    </rPh>
    <phoneticPr fontId="4"/>
  </si>
  <si>
    <r>
      <t>問</t>
    </r>
    <r>
      <rPr>
        <sz val="11"/>
        <color theme="1"/>
        <rFont val="ＭＳ Ｐゴシック"/>
        <family val="3"/>
        <charset val="128"/>
        <scheme val="minor"/>
      </rPr>
      <t>２５</t>
    </r>
    <r>
      <rPr>
        <sz val="11"/>
        <color theme="1"/>
        <rFont val="ＭＳ Ｐゴシック"/>
        <family val="2"/>
        <charset val="128"/>
        <scheme val="minor"/>
      </rPr>
      <t/>
    </r>
    <rPh sb="0" eb="1">
      <t>ト</t>
    </rPh>
    <phoneticPr fontId="4"/>
  </si>
  <si>
    <r>
      <rPr>
        <b/>
        <sz val="11"/>
        <color theme="1"/>
        <rFont val="ＭＳ Ｐゴシック"/>
        <family val="3"/>
        <charset val="128"/>
      </rPr>
      <t>【更新、区分変更時のサービス担当者会議】</t>
    </r>
    <r>
      <rPr>
        <sz val="11"/>
        <color theme="1"/>
        <rFont val="ＭＳ Ｐゴシック"/>
        <family val="3"/>
        <charset val="128"/>
      </rPr>
      <t xml:space="preserve">
　介護支援専門員は、次に掲げる場合において、サービス担当者会議を開催し、居宅サービス計画の変更の必要性について、担当者から意見を求めている。
　ア　利用者が要介護更新認定を受けた場合
　イ　利用者が要介護状態区分の変更の認定を受けた場合
</t>
    </r>
    <r>
      <rPr>
        <b/>
        <sz val="10"/>
        <color theme="1"/>
        <rFont val="ＭＳ Ｐゴシック"/>
        <family val="3"/>
        <charset val="128"/>
      </rPr>
      <t>※ただし、やむを得ない理由がある場合については、照会等により意見を求めることが可能です。</t>
    </r>
    <rPh sb="22" eb="24">
      <t>カイゴ</t>
    </rPh>
    <rPh sb="24" eb="26">
      <t>シエン</t>
    </rPh>
    <rPh sb="26" eb="28">
      <t>センモン</t>
    </rPh>
    <rPh sb="28" eb="29">
      <t>イン</t>
    </rPh>
    <rPh sb="179" eb="181">
      <t>カノウ</t>
    </rPh>
    <phoneticPr fontId="4"/>
  </si>
  <si>
    <r>
      <t>問</t>
    </r>
    <r>
      <rPr>
        <sz val="11"/>
        <color theme="1"/>
        <rFont val="ＭＳ Ｐゴシック"/>
        <family val="3"/>
        <charset val="128"/>
        <scheme val="minor"/>
      </rPr>
      <t>２６</t>
    </r>
    <r>
      <rPr>
        <sz val="11"/>
        <color theme="1"/>
        <rFont val="ＭＳ Ｐゴシック"/>
        <family val="2"/>
        <charset val="128"/>
        <scheme val="minor"/>
      </rPr>
      <t/>
    </r>
    <rPh sb="0" eb="1">
      <t>ト</t>
    </rPh>
    <phoneticPr fontId="4"/>
  </si>
  <si>
    <r>
      <rPr>
        <b/>
        <sz val="11"/>
        <color theme="1"/>
        <rFont val="ＭＳ Ｐゴシック"/>
        <family val="3"/>
        <charset val="128"/>
      </rPr>
      <t>【介護保険施設への紹介その他の便宜の提供】</t>
    </r>
    <r>
      <rPr>
        <sz val="11"/>
        <color theme="1"/>
        <rFont val="ＭＳ Ｐゴシック"/>
        <family val="3"/>
        <charset val="128"/>
      </rPr>
      <t xml:space="preserve">
　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る。</t>
    </r>
    <phoneticPr fontId="4"/>
  </si>
  <si>
    <r>
      <t>問</t>
    </r>
    <r>
      <rPr>
        <sz val="11"/>
        <color theme="1"/>
        <rFont val="ＭＳ Ｐゴシック"/>
        <family val="3"/>
        <charset val="128"/>
        <scheme val="minor"/>
      </rPr>
      <t>２７</t>
    </r>
    <r>
      <rPr>
        <sz val="11"/>
        <color theme="1"/>
        <rFont val="ＭＳ Ｐゴシック"/>
        <family val="2"/>
        <charset val="128"/>
        <scheme val="minor"/>
      </rPr>
      <t/>
    </r>
    <rPh sb="0" eb="1">
      <t>ト</t>
    </rPh>
    <phoneticPr fontId="4"/>
  </si>
  <si>
    <r>
      <rPr>
        <b/>
        <sz val="11"/>
        <color theme="1"/>
        <rFont val="ＭＳ Ｐゴシック"/>
        <family val="3"/>
        <charset val="128"/>
      </rPr>
      <t>【居宅への円滑な移行】</t>
    </r>
    <r>
      <rPr>
        <sz val="11"/>
        <color theme="1"/>
        <rFont val="ＭＳ Ｐゴシック"/>
        <family val="3"/>
        <charset val="128"/>
      </rPr>
      <t xml:space="preserve">
　介護支援専門員は、介護保険施設等から退院又は退所しようとする要介護者から依頼があった場合には、居宅における生活へ円滑に移行できるよう、あらかじめ、居宅サービス計画の作成等の援助を行っている。</t>
    </r>
    <rPh sb="13" eb="15">
      <t>カイゴ</t>
    </rPh>
    <rPh sb="15" eb="17">
      <t>シエン</t>
    </rPh>
    <rPh sb="17" eb="19">
      <t>センモン</t>
    </rPh>
    <rPh sb="19" eb="20">
      <t>イン</t>
    </rPh>
    <phoneticPr fontId="4"/>
  </si>
  <si>
    <r>
      <t>問</t>
    </r>
    <r>
      <rPr>
        <sz val="11"/>
        <color theme="1"/>
        <rFont val="ＭＳ Ｐゴシック"/>
        <family val="3"/>
        <charset val="128"/>
        <scheme val="minor"/>
      </rPr>
      <t>２８</t>
    </r>
    <r>
      <rPr>
        <sz val="11"/>
        <color theme="1"/>
        <rFont val="ＭＳ Ｐゴシック"/>
        <family val="2"/>
        <charset val="128"/>
        <scheme val="minor"/>
      </rPr>
      <t/>
    </r>
    <rPh sb="0" eb="1">
      <t>ト</t>
    </rPh>
    <phoneticPr fontId="4"/>
  </si>
  <si>
    <r>
      <t>問</t>
    </r>
    <r>
      <rPr>
        <sz val="11"/>
        <color theme="1"/>
        <rFont val="ＭＳ Ｐゴシック"/>
        <family val="3"/>
        <charset val="128"/>
        <scheme val="minor"/>
      </rPr>
      <t>２９</t>
    </r>
    <rPh sb="0" eb="1">
      <t>ト</t>
    </rPh>
    <phoneticPr fontId="4"/>
  </si>
  <si>
    <r>
      <rPr>
        <b/>
        <sz val="11"/>
        <color theme="1"/>
        <rFont val="ＭＳ Ｐゴシック"/>
        <family val="3"/>
        <charset val="128"/>
      </rPr>
      <t>【医療系サービスの位置付け】</t>
    </r>
    <r>
      <rPr>
        <sz val="11"/>
        <color theme="1"/>
        <rFont val="ＭＳ Ｐゴシック"/>
        <family val="3"/>
        <charset val="128"/>
      </rPr>
      <t xml:space="preserve">
　介護支援専門員は、利用者が訪問看護、通所リハビリテーション等の医療サービスの利用を希望している場合その他必要な場合には、あらかじめ、利用者の同意を得て主治の医師又は歯科医師(以下「主治の医師等」という。)の意見を求めている。</t>
    </r>
    <r>
      <rPr>
        <b/>
        <sz val="10"/>
        <color indexed="8"/>
        <rFont val="ＭＳ Ｐゴシック"/>
        <family val="3"/>
        <charset val="128"/>
      </rPr>
      <t/>
    </r>
    <phoneticPr fontId="4"/>
  </si>
  <si>
    <r>
      <t>問</t>
    </r>
    <r>
      <rPr>
        <sz val="11"/>
        <color theme="1"/>
        <rFont val="ＭＳ Ｐゴシック"/>
        <family val="3"/>
        <charset val="128"/>
        <scheme val="minor"/>
      </rPr>
      <t>３０</t>
    </r>
    <rPh sb="0" eb="1">
      <t>ト</t>
    </rPh>
    <phoneticPr fontId="4"/>
  </si>
  <si>
    <r>
      <t>問</t>
    </r>
    <r>
      <rPr>
        <sz val="11"/>
        <color theme="1"/>
        <rFont val="ＭＳ Ｐゴシック"/>
        <family val="3"/>
        <charset val="128"/>
        <scheme val="minor"/>
      </rPr>
      <t>３１</t>
    </r>
    <r>
      <rPr>
        <sz val="11"/>
        <color theme="1"/>
        <rFont val="ＭＳ Ｐゴシック"/>
        <family val="2"/>
        <charset val="128"/>
        <scheme val="minor"/>
      </rPr>
      <t/>
    </r>
    <rPh sb="0" eb="1">
      <t>ト</t>
    </rPh>
    <phoneticPr fontId="4"/>
  </si>
  <si>
    <r>
      <t>問</t>
    </r>
    <r>
      <rPr>
        <sz val="11"/>
        <color theme="1"/>
        <rFont val="ＭＳ Ｐゴシック"/>
        <family val="3"/>
        <charset val="128"/>
        <scheme val="minor"/>
      </rPr>
      <t>３２</t>
    </r>
    <r>
      <rPr>
        <sz val="11"/>
        <color theme="1"/>
        <rFont val="ＭＳ Ｐゴシック"/>
        <family val="2"/>
        <charset val="128"/>
        <scheme val="minor"/>
      </rPr>
      <t/>
    </r>
    <rPh sb="0" eb="1">
      <t>ト</t>
    </rPh>
    <phoneticPr fontId="4"/>
  </si>
  <si>
    <r>
      <rPr>
        <b/>
        <sz val="11"/>
        <color theme="1"/>
        <rFont val="ＭＳ Ｐゴシック"/>
        <family val="3"/>
        <charset val="128"/>
      </rPr>
      <t>【短期入所サービスの位置付け】</t>
    </r>
    <r>
      <rPr>
        <sz val="11"/>
        <color theme="1"/>
        <rFont val="ＭＳ Ｐゴシック"/>
        <family val="3"/>
        <charset val="128"/>
      </rPr>
      <t xml:space="preserve">
　介護支援専門員は、居宅サービス計画に短期入所生活介護又は短期入所療養介護を位置付ける場合にあっては、利用者の居宅における自立した日常生活の維持に十分に留意しており、利用者の心身の状況等を勘案して特に必要と認められる場合を除き、短期入所生活介護及び短期入所療養介護を利用する日数が要介護認定の有効期間のおおむね半数を超えないようにしている。</t>
    </r>
    <rPh sb="1" eb="3">
      <t>タンキ</t>
    </rPh>
    <rPh sb="3" eb="5">
      <t>ニュウショ</t>
    </rPh>
    <rPh sb="17" eb="19">
      <t>カイゴ</t>
    </rPh>
    <rPh sb="19" eb="21">
      <t>シエン</t>
    </rPh>
    <rPh sb="21" eb="23">
      <t>センモン</t>
    </rPh>
    <rPh sb="23" eb="24">
      <t>イン</t>
    </rPh>
    <phoneticPr fontId="4"/>
  </si>
  <si>
    <r>
      <t>問</t>
    </r>
    <r>
      <rPr>
        <sz val="11"/>
        <color theme="1"/>
        <rFont val="ＭＳ Ｐゴシック"/>
        <family val="3"/>
        <charset val="128"/>
        <scheme val="minor"/>
      </rPr>
      <t>３３</t>
    </r>
    <r>
      <rPr>
        <sz val="11"/>
        <color theme="1"/>
        <rFont val="ＭＳ Ｐゴシック"/>
        <family val="2"/>
        <charset val="128"/>
        <scheme val="minor"/>
      </rPr>
      <t/>
    </r>
    <rPh sb="0" eb="1">
      <t>ト</t>
    </rPh>
    <phoneticPr fontId="4"/>
  </si>
  <si>
    <r>
      <rPr>
        <b/>
        <sz val="11"/>
        <color theme="1"/>
        <rFont val="ＭＳ Ｐゴシック"/>
        <family val="3"/>
        <charset val="128"/>
      </rPr>
      <t>【福祉用具貸与の位置付け】</t>
    </r>
    <r>
      <rPr>
        <sz val="11"/>
        <color theme="1"/>
        <rFont val="ＭＳ Ｐゴシック"/>
        <family val="3"/>
        <charset val="128"/>
      </rPr>
      <t xml:space="preserve">
　介護支援専門員は、居宅サービス計画に福祉用具貸与を位置付ける場合にあっては、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t>
    </r>
    <rPh sb="15" eb="17">
      <t>カイゴ</t>
    </rPh>
    <rPh sb="17" eb="19">
      <t>シエン</t>
    </rPh>
    <rPh sb="19" eb="21">
      <t>センモン</t>
    </rPh>
    <rPh sb="21" eb="22">
      <t>イン</t>
    </rPh>
    <phoneticPr fontId="4"/>
  </si>
  <si>
    <r>
      <t>問</t>
    </r>
    <r>
      <rPr>
        <sz val="11"/>
        <color theme="1"/>
        <rFont val="ＭＳ Ｐゴシック"/>
        <family val="3"/>
        <charset val="128"/>
        <scheme val="minor"/>
      </rPr>
      <t>３４</t>
    </r>
    <rPh sb="0" eb="1">
      <t>ト</t>
    </rPh>
    <phoneticPr fontId="4"/>
  </si>
  <si>
    <r>
      <t>問</t>
    </r>
    <r>
      <rPr>
        <sz val="11"/>
        <color theme="1"/>
        <rFont val="ＭＳ Ｐゴシック"/>
        <family val="3"/>
        <charset val="128"/>
        <scheme val="minor"/>
      </rPr>
      <t>３５</t>
    </r>
    <r>
      <rPr>
        <sz val="11"/>
        <color theme="1"/>
        <rFont val="ＭＳ Ｐゴシック"/>
        <family val="2"/>
        <charset val="128"/>
        <scheme val="minor"/>
      </rPr>
      <t/>
    </r>
    <rPh sb="0" eb="1">
      <t>ト</t>
    </rPh>
    <phoneticPr fontId="4"/>
  </si>
  <si>
    <r>
      <t>　介護支援専門員は、軽度者に対象外種目の福祉用具貸与を位置付ける場合は、認定調査の調査票の必要な部分（基本調査の結果）の写しを</t>
    </r>
    <r>
      <rPr>
        <sz val="11"/>
        <color theme="1"/>
        <rFont val="ＭＳ Ｐゴシック"/>
        <family val="3"/>
        <charset val="128"/>
      </rPr>
      <t>市町村から入手している。また、その写しを指定福祉用具貸与事業者へ提示することについて同意を得た上で、指定福祉用具貸与事業者へ送付している。</t>
    </r>
    <rPh sb="1" eb="3">
      <t>カイゴ</t>
    </rPh>
    <rPh sb="3" eb="5">
      <t>シエン</t>
    </rPh>
    <rPh sb="5" eb="7">
      <t>センモン</t>
    </rPh>
    <rPh sb="7" eb="8">
      <t>イン</t>
    </rPh>
    <rPh sb="63" eb="66">
      <t>シチョウソン</t>
    </rPh>
    <rPh sb="68" eb="70">
      <t>ニュウシュ</t>
    </rPh>
    <rPh sb="95" eb="97">
      <t>テイジ</t>
    </rPh>
    <rPh sb="105" eb="107">
      <t>ドウイ</t>
    </rPh>
    <rPh sb="108" eb="109">
      <t>エ</t>
    </rPh>
    <rPh sb="110" eb="111">
      <t>ウエ</t>
    </rPh>
    <phoneticPr fontId="4"/>
  </si>
  <si>
    <r>
      <t>問</t>
    </r>
    <r>
      <rPr>
        <sz val="11"/>
        <color theme="1"/>
        <rFont val="ＭＳ Ｐゴシック"/>
        <family val="3"/>
        <charset val="128"/>
        <scheme val="minor"/>
      </rPr>
      <t>３６</t>
    </r>
    <rPh sb="0" eb="1">
      <t>ト</t>
    </rPh>
    <phoneticPr fontId="4"/>
  </si>
  <si>
    <r>
      <t>　</t>
    </r>
    <r>
      <rPr>
        <sz val="11"/>
        <color theme="1"/>
        <rFont val="ＭＳ Ｐゴシック"/>
        <family val="3"/>
        <charset val="128"/>
      </rPr>
      <t>基本調査の結果にかかわらず、軽度者へ福祉用具貸与を行う際は、次の①～③のいずれかに該当することが医師の医学的な所見に基づき判断され、かつ、サービス担当者会議等を通じた適切なケアマネジメントにより福祉用具貸与が特に必要であることについて、市町村から書面等確実な方法で確認を得ている。</t>
    </r>
    <rPh sb="77" eb="79">
      <t>カイギ</t>
    </rPh>
    <rPh sb="136" eb="137">
      <t>エ</t>
    </rPh>
    <phoneticPr fontId="4"/>
  </si>
  <si>
    <r>
      <t>問</t>
    </r>
    <r>
      <rPr>
        <sz val="11"/>
        <color theme="1"/>
        <rFont val="ＭＳ Ｐゴシック"/>
        <family val="3"/>
        <charset val="128"/>
        <scheme val="minor"/>
      </rPr>
      <t>３７</t>
    </r>
    <rPh sb="0" eb="1">
      <t>ト</t>
    </rPh>
    <phoneticPr fontId="4"/>
  </si>
  <si>
    <r>
      <rPr>
        <b/>
        <sz val="11"/>
        <color theme="1"/>
        <rFont val="ＭＳ Ｐゴシック"/>
        <family val="3"/>
        <charset val="128"/>
      </rPr>
      <t>【特定福祉用具販売の位置付け】</t>
    </r>
    <r>
      <rPr>
        <sz val="11"/>
        <color theme="1"/>
        <rFont val="ＭＳ Ｐゴシック"/>
        <family val="3"/>
        <charset val="128"/>
      </rPr>
      <t xml:space="preserve">
　介護支援専門員は、居宅サービス計画に特定福祉用具販売を位置付ける場合にあっては、その利用の妥当性を検討し、当該計画に特定福祉用具販売が必要な理由を記載している。</t>
    </r>
    <rPh sb="17" eb="19">
      <t>カイゴ</t>
    </rPh>
    <rPh sb="19" eb="21">
      <t>シエン</t>
    </rPh>
    <rPh sb="21" eb="23">
      <t>センモン</t>
    </rPh>
    <rPh sb="23" eb="24">
      <t>イン</t>
    </rPh>
    <phoneticPr fontId="4"/>
  </si>
  <si>
    <r>
      <t>問</t>
    </r>
    <r>
      <rPr>
        <sz val="11"/>
        <color theme="1"/>
        <rFont val="ＭＳ Ｐゴシック"/>
        <family val="3"/>
        <charset val="128"/>
        <scheme val="minor"/>
      </rPr>
      <t>３８</t>
    </r>
    <r>
      <rPr>
        <sz val="11"/>
        <color theme="1"/>
        <rFont val="ＭＳ Ｐゴシック"/>
        <family val="2"/>
        <charset val="128"/>
        <scheme val="minor"/>
      </rPr>
      <t/>
    </r>
    <rPh sb="0" eb="1">
      <t>ト</t>
    </rPh>
    <phoneticPr fontId="4"/>
  </si>
  <si>
    <r>
      <rPr>
        <b/>
        <sz val="11"/>
        <color theme="1"/>
        <rFont val="ＭＳ Ｐゴシック"/>
        <family val="3"/>
        <charset val="128"/>
      </rPr>
      <t>【認定審査会の意見等】</t>
    </r>
    <r>
      <rPr>
        <sz val="11"/>
        <color theme="1"/>
        <rFont val="ＭＳ Ｐゴシック"/>
        <family val="3"/>
        <charset val="128"/>
      </rPr>
      <t xml:space="preserve">
　介護支援専門員は、利用者の被保険者証に、認定審査会意見又は居宅サービス若しくは地域密着型サービスの種類についての記載がある場合には、利用者にその趣旨を説明し、理解を得た上で、その内容に沿って居宅サービス計画を作成している。</t>
    </r>
    <rPh sb="13" eb="15">
      <t>カイゴ</t>
    </rPh>
    <rPh sb="15" eb="17">
      <t>シエン</t>
    </rPh>
    <rPh sb="17" eb="19">
      <t>センモン</t>
    </rPh>
    <rPh sb="19" eb="20">
      <t>イン</t>
    </rPh>
    <phoneticPr fontId="4"/>
  </si>
  <si>
    <r>
      <t>問</t>
    </r>
    <r>
      <rPr>
        <sz val="11"/>
        <color theme="1"/>
        <rFont val="ＭＳ Ｐゴシック"/>
        <family val="3"/>
        <charset val="128"/>
        <scheme val="minor"/>
      </rPr>
      <t>３９</t>
    </r>
    <r>
      <rPr>
        <sz val="11"/>
        <color theme="1"/>
        <rFont val="ＭＳ Ｐゴシック"/>
        <family val="2"/>
        <charset val="128"/>
        <scheme val="minor"/>
      </rPr>
      <t/>
    </r>
    <rPh sb="0" eb="1">
      <t>ト</t>
    </rPh>
    <phoneticPr fontId="4"/>
  </si>
  <si>
    <r>
      <rPr>
        <b/>
        <sz val="11"/>
        <color theme="1"/>
        <rFont val="ＭＳ Ｐゴシック"/>
        <family val="3"/>
        <charset val="128"/>
      </rPr>
      <t>【地域ケア会議への協力】</t>
    </r>
    <r>
      <rPr>
        <sz val="11"/>
        <color theme="1"/>
        <rFont val="ＭＳ Ｐゴシック"/>
        <family val="3"/>
        <charset val="128"/>
      </rPr>
      <t xml:space="preserve">
　地域包括システムの構築を推進するため位置づけられた地域ケア会議から、個別のケアマネジメント事例の提供や、資料又は情報の提供の求めがあった場合には、これに協力するよう努めている。</t>
    </r>
    <rPh sb="1" eb="3">
      <t>チイキ</t>
    </rPh>
    <rPh sb="5" eb="7">
      <t>カイギ</t>
    </rPh>
    <rPh sb="9" eb="11">
      <t>キョウリョク</t>
    </rPh>
    <phoneticPr fontId="4"/>
  </si>
  <si>
    <r>
      <t xml:space="preserve">（１４） </t>
    </r>
    <r>
      <rPr>
        <b/>
        <u/>
        <sz val="12"/>
        <color theme="1"/>
        <rFont val="ＭＳ Ｐゴシック"/>
        <family val="3"/>
        <charset val="128"/>
      </rPr>
      <t>運営規程</t>
    </r>
    <phoneticPr fontId="4"/>
  </si>
  <si>
    <r>
      <t>　指定居宅介護支援事業所ごとに、事業の運営についての重要事項に関する規程として次に掲げる事項を定めて</t>
    </r>
    <r>
      <rPr>
        <sz val="11"/>
        <color theme="1"/>
        <rFont val="ＭＳ Ｐゴシック"/>
        <family val="3"/>
        <charset val="128"/>
      </rPr>
      <t>いる。</t>
    </r>
    <phoneticPr fontId="4"/>
  </si>
  <si>
    <r>
      <t>（１５）　</t>
    </r>
    <r>
      <rPr>
        <b/>
        <u/>
        <sz val="12"/>
        <color theme="1"/>
        <rFont val="ＭＳ Ｐゴシック"/>
        <family val="3"/>
        <charset val="128"/>
      </rPr>
      <t>勤務体制の確保</t>
    </r>
    <phoneticPr fontId="4"/>
  </si>
  <si>
    <r>
      <t xml:space="preserve">　利用者に対し適切な指定居宅介護支援を提供できるよう、指定居宅介護支援事業所ごとに介護支援専門員その他の従業者の勤務の体制を定めている。
</t>
    </r>
    <r>
      <rPr>
        <sz val="10"/>
        <color theme="1"/>
        <rFont val="ＭＳ Ｐゴシック"/>
        <family val="3"/>
        <charset val="128"/>
      </rPr>
      <t>※原則として月ごとの勤務形態一覧表を作成し、介護支援専門員については、日々の勤務時間、常勤・非常勤の別、管理者との兼務関係等を明確にしておく必要があります。</t>
    </r>
    <rPh sb="81" eb="83">
      <t>ケイタイ</t>
    </rPh>
    <rPh sb="83" eb="85">
      <t>イチラン</t>
    </rPh>
    <phoneticPr fontId="4"/>
  </si>
  <si>
    <r>
      <t xml:space="preserve">　事業を行うために必要な広さの区画を有するとともに、指定居宅介護支援の提供に必要な設備及び備品等を備えている。
</t>
    </r>
    <r>
      <rPr>
        <sz val="10"/>
        <color theme="1"/>
        <rFont val="ＭＳ Ｐゴシック"/>
        <family val="3"/>
        <charset val="128"/>
      </rPr>
      <t>※事業所内のレイアウトを変更する場合、「変更届」の提出が必要です。</t>
    </r>
    <rPh sb="57" eb="60">
      <t>ジギョウショ</t>
    </rPh>
    <rPh sb="60" eb="61">
      <t>ナイ</t>
    </rPh>
    <rPh sb="72" eb="74">
      <t>バアイ</t>
    </rPh>
    <phoneticPr fontId="4"/>
  </si>
  <si>
    <r>
      <t>（２１）　</t>
    </r>
    <r>
      <rPr>
        <b/>
        <u/>
        <sz val="12"/>
        <color theme="1"/>
        <rFont val="ＭＳ Ｐゴシック"/>
        <family val="3"/>
        <charset val="128"/>
      </rPr>
      <t>秘密保持</t>
    </r>
    <phoneticPr fontId="4"/>
  </si>
  <si>
    <r>
      <t xml:space="preserve">　事業所の介護支援専門員その他の従業者及び介護支援専門員その他の従業者であった者が、正当な理由なく、その業務上知り得た利用者又はその家族の秘密を漏らすことのないよう、必要な措置を講じている。
</t>
    </r>
    <r>
      <rPr>
        <sz val="10"/>
        <color theme="1"/>
        <rFont val="ＭＳ Ｐゴシック"/>
        <family val="3"/>
        <charset val="128"/>
      </rPr>
      <t>※従業者の雇用時に、在職期間中だけでなく退職後も秘密を保持することを取り決め、例えば、違約金の定めを置くなどの措置を講じることが必要です。</t>
    </r>
    <rPh sb="1" eb="4">
      <t>ジギョウショ</t>
    </rPh>
    <rPh sb="19" eb="20">
      <t>オヨ</t>
    </rPh>
    <rPh sb="39" eb="40">
      <t>モノ</t>
    </rPh>
    <rPh sb="106" eb="108">
      <t>ザイショク</t>
    </rPh>
    <rPh sb="108" eb="110">
      <t>キカン</t>
    </rPh>
    <rPh sb="110" eb="111">
      <t>チュウ</t>
    </rPh>
    <rPh sb="160" eb="162">
      <t>ヒツヨウ</t>
    </rPh>
    <phoneticPr fontId="4"/>
  </si>
  <si>
    <r>
      <t xml:space="preserve">（２２） </t>
    </r>
    <r>
      <rPr>
        <b/>
        <u/>
        <sz val="12"/>
        <color theme="1"/>
        <rFont val="ＭＳ Ｐゴシック"/>
        <family val="3"/>
        <charset val="128"/>
      </rPr>
      <t>広告</t>
    </r>
    <phoneticPr fontId="4"/>
  </si>
  <si>
    <r>
      <t>　指定居宅介護支援事業所について広告</t>
    </r>
    <r>
      <rPr>
        <sz val="11"/>
        <color theme="1"/>
        <rFont val="ＭＳ Ｐゴシック"/>
        <family val="3"/>
        <charset val="128"/>
      </rPr>
      <t>している場合、その内容が虚偽又は誇大なもの</t>
    </r>
    <r>
      <rPr>
        <u/>
        <sz val="11"/>
        <color theme="1"/>
        <rFont val="ＭＳ Ｐゴシック"/>
        <family val="3"/>
        <charset val="128"/>
      </rPr>
      <t>ではない。</t>
    </r>
    <phoneticPr fontId="4"/>
  </si>
  <si>
    <r>
      <t>　事業者及び管理者は、居宅サービス計画の作成又は変更に関し、事業所の介護支援専門員に対して特定の居宅サービス事業者等によるサービスを位置付けるよう指示して</t>
    </r>
    <r>
      <rPr>
        <u/>
        <sz val="11"/>
        <color theme="1"/>
        <rFont val="ＭＳ Ｐゴシック"/>
        <family val="3"/>
        <charset val="128"/>
      </rPr>
      <t>いない。</t>
    </r>
    <phoneticPr fontId="4"/>
  </si>
  <si>
    <r>
      <t>　事業所の介護支援専門員は、居宅サービス計画の作成又は変更に関し、利用者に対して特定の居宅サービス事業者等によるサービスを利用すべき旨の指示等を行って</t>
    </r>
    <r>
      <rPr>
        <u/>
        <sz val="11"/>
        <color theme="1"/>
        <rFont val="ＭＳ Ｐゴシック"/>
        <family val="3"/>
        <charset val="128"/>
      </rPr>
      <t>いない。</t>
    </r>
    <phoneticPr fontId="4"/>
  </si>
  <si>
    <r>
      <t>　事業者及びその従業者は、居宅サービス計画</t>
    </r>
    <r>
      <rPr>
        <sz val="11"/>
        <color theme="1"/>
        <rFont val="ＭＳ Ｐゴシック"/>
        <family val="3"/>
        <charset val="128"/>
      </rPr>
      <t>の作成又は変更に関し、利用者に対して特定の居宅サービス事業者等によるサービスを利用させることの対償として、当該居宅サービス事業者等から金品その他の財産上の利益を収受して</t>
    </r>
    <r>
      <rPr>
        <u/>
        <sz val="11"/>
        <color theme="1"/>
        <rFont val="ＭＳ Ｐゴシック"/>
        <family val="3"/>
        <charset val="128"/>
      </rPr>
      <t>いない。</t>
    </r>
    <phoneticPr fontId="4"/>
  </si>
  <si>
    <r>
      <t>（２４）　</t>
    </r>
    <r>
      <rPr>
        <b/>
        <u/>
        <sz val="12"/>
        <color theme="1"/>
        <rFont val="ＭＳ Ｐゴシック"/>
        <family val="3"/>
        <charset val="128"/>
      </rPr>
      <t>苦情処理</t>
    </r>
    <phoneticPr fontId="4"/>
  </si>
  <si>
    <r>
      <t>　自らが居宅サービス計画に位置付けた指定居宅サービス又は</t>
    </r>
    <r>
      <rPr>
        <sz val="11"/>
        <color theme="1"/>
        <rFont val="ＭＳ Ｐゴシック"/>
        <family val="3"/>
        <charset val="128"/>
      </rPr>
      <t>指定地域密着型サービスに対する苦情の国民健康保険団体連合会への申立てに関して、利用者に対し必要な援助を行っている。</t>
    </r>
    <rPh sb="28" eb="30">
      <t>シテイ</t>
    </rPh>
    <phoneticPr fontId="4"/>
  </si>
  <si>
    <r>
      <t>（２５）　</t>
    </r>
    <r>
      <rPr>
        <b/>
        <u/>
        <sz val="12"/>
        <color theme="1"/>
        <rFont val="ＭＳ Ｐゴシック"/>
        <family val="3"/>
        <charset val="128"/>
      </rPr>
      <t>事故発生時の対応</t>
    </r>
    <phoneticPr fontId="4"/>
  </si>
  <si>
    <r>
      <t>　事業所は、その運営について、暴力団、暴力団員等から支配的な影響を</t>
    </r>
    <r>
      <rPr>
        <u/>
        <sz val="11"/>
        <color theme="1"/>
        <rFont val="ＭＳ Ｐゴシック"/>
        <family val="3"/>
        <charset val="128"/>
      </rPr>
      <t>受けていない</t>
    </r>
    <r>
      <rPr>
        <sz val="11"/>
        <color theme="1"/>
        <rFont val="ＭＳ Ｐゴシック"/>
        <family val="3"/>
        <charset val="128"/>
      </rPr>
      <t>。</t>
    </r>
    <rPh sb="1" eb="4">
      <t>ジギョウショ</t>
    </rPh>
    <rPh sb="8" eb="10">
      <t>ウンエイ</t>
    </rPh>
    <rPh sb="15" eb="18">
      <t>ボウリョクダン</t>
    </rPh>
    <rPh sb="19" eb="21">
      <t>ボウリョク</t>
    </rPh>
    <rPh sb="21" eb="23">
      <t>ダンイン</t>
    </rPh>
    <rPh sb="23" eb="24">
      <t>トウ</t>
    </rPh>
    <rPh sb="26" eb="29">
      <t>シハイテキ</t>
    </rPh>
    <rPh sb="30" eb="32">
      <t>エイキョウ</t>
    </rPh>
    <rPh sb="33" eb="34">
      <t>ウ</t>
    </rPh>
    <phoneticPr fontId="4"/>
  </si>
  <si>
    <r>
      <t>１　</t>
    </r>
    <r>
      <rPr>
        <b/>
        <u/>
        <sz val="12"/>
        <color theme="1"/>
        <rFont val="ＭＳ Ｐゴシック"/>
        <family val="3"/>
        <charset val="128"/>
      </rPr>
      <t>居宅介護支援費</t>
    </r>
    <phoneticPr fontId="4"/>
  </si>
  <si>
    <r>
      <t>　　　　要介護認定区分別に人数を記載してください。介護予防支援は受託件数×</t>
    </r>
    <r>
      <rPr>
        <sz val="11"/>
        <color theme="1"/>
        <rFont val="ＭＳ Ｐゴシック"/>
        <family val="3"/>
        <charset val="128"/>
        <scheme val="minor"/>
      </rPr>
      <t>1/３の数字を記載
　　　　してください。</t>
    </r>
    <rPh sb="16" eb="18">
      <t>キサイ</t>
    </rPh>
    <rPh sb="44" eb="46">
      <t>キサイ</t>
    </rPh>
    <phoneticPr fontId="4"/>
  </si>
  <si>
    <r>
      <t>介護予防支援受託件数×</t>
    </r>
    <r>
      <rPr>
        <sz val="11"/>
        <color theme="1"/>
        <rFont val="ＭＳ Ｐゴシック"/>
        <family val="3"/>
        <charset val="128"/>
        <scheme val="minor"/>
      </rPr>
      <t>1/３</t>
    </r>
    <phoneticPr fontId="4"/>
  </si>
  <si>
    <r>
      <t>（ⅱ）　</t>
    </r>
    <r>
      <rPr>
        <sz val="11"/>
        <color theme="1"/>
        <rFont val="ＭＳ Ｐゴシック"/>
        <family val="3"/>
        <charset val="128"/>
        <scheme val="minor"/>
      </rPr>
      <t xml:space="preserve">45件以上60件未満
</t>
    </r>
    <r>
      <rPr>
        <sz val="10"/>
        <color theme="1"/>
        <rFont val="ＭＳ Ｐゴシック"/>
        <family val="3"/>
        <charset val="128"/>
      </rPr>
      <t>※45件以上60件未満の部分のみ適用
 　45件未満の部分は(ⅰ)を適用</t>
    </r>
    <rPh sb="6" eb="7">
      <t>ケン</t>
    </rPh>
    <rPh sb="7" eb="9">
      <t>イジョウ</t>
    </rPh>
    <rPh sb="27" eb="29">
      <t>ブブン</t>
    </rPh>
    <rPh sb="42" eb="44">
      <t>ブブン</t>
    </rPh>
    <phoneticPr fontId="4"/>
  </si>
  <si>
    <r>
      <t>居宅介護支援費（Ⅱ）（ケアプランデータ連携システムの活用</t>
    </r>
    <r>
      <rPr>
        <sz val="11"/>
        <color theme="1"/>
        <rFont val="ＭＳ Ｐゴシック"/>
        <family val="3"/>
        <charset val="128"/>
        <scheme val="minor"/>
      </rPr>
      <t>及び事務職員の配置を行っている事業者）は、上記の取扱件数を算出し、次表に基づき算定している。</t>
    </r>
    <rPh sb="0" eb="6">
      <t>キョタクカイゴシエン</t>
    </rPh>
    <rPh sb="6" eb="7">
      <t>ヒ</t>
    </rPh>
    <rPh sb="19" eb="21">
      <t>レンケイ</t>
    </rPh>
    <rPh sb="26" eb="28">
      <t>カツヨウ</t>
    </rPh>
    <rPh sb="28" eb="29">
      <t>オヨ</t>
    </rPh>
    <rPh sb="30" eb="32">
      <t>ジム</t>
    </rPh>
    <rPh sb="32" eb="34">
      <t>ショクイン</t>
    </rPh>
    <rPh sb="35" eb="37">
      <t>ハイチ</t>
    </rPh>
    <rPh sb="38" eb="39">
      <t>オコナ</t>
    </rPh>
    <rPh sb="43" eb="46">
      <t>ジギョウシャ</t>
    </rPh>
    <rPh sb="49" eb="51">
      <t>ジョウキ</t>
    </rPh>
    <rPh sb="52" eb="54">
      <t>トリアツカイ</t>
    </rPh>
    <rPh sb="54" eb="56">
      <t>ケンスウ</t>
    </rPh>
    <rPh sb="57" eb="59">
      <t>サンシュツ</t>
    </rPh>
    <rPh sb="61" eb="62">
      <t>ツギ</t>
    </rPh>
    <rPh sb="64" eb="65">
      <t>モト</t>
    </rPh>
    <rPh sb="67" eb="69">
      <t>サンテイ</t>
    </rPh>
    <phoneticPr fontId="4"/>
  </si>
  <si>
    <r>
      <t>（ⅰ）　</t>
    </r>
    <r>
      <rPr>
        <sz val="11"/>
        <color theme="1"/>
        <rFont val="ＭＳ Ｐゴシック"/>
        <family val="3"/>
        <charset val="128"/>
        <scheme val="minor"/>
      </rPr>
      <t>50件未満又は50以上である場合に、50未満の部分について適用</t>
    </r>
    <rPh sb="9" eb="10">
      <t>マタ</t>
    </rPh>
    <rPh sb="13" eb="15">
      <t>イジョウ</t>
    </rPh>
    <rPh sb="18" eb="20">
      <t>バアイ</t>
    </rPh>
    <rPh sb="24" eb="26">
      <t>ミマン</t>
    </rPh>
    <rPh sb="27" eb="29">
      <t>ブブン</t>
    </rPh>
    <rPh sb="33" eb="35">
      <t>テキヨウ</t>
    </rPh>
    <phoneticPr fontId="4"/>
  </si>
  <si>
    <r>
      <t>（ⅱ）</t>
    </r>
    <r>
      <rPr>
        <sz val="11"/>
        <color theme="1"/>
        <rFont val="ＭＳ Ｐゴシック"/>
        <family val="3"/>
        <charset val="128"/>
        <scheme val="minor"/>
      </rPr>
      <t>　50以上の場合に、50以上60未満の部分について適用</t>
    </r>
    <rPh sb="6" eb="8">
      <t>イジョウ</t>
    </rPh>
    <rPh sb="9" eb="11">
      <t>バアイ</t>
    </rPh>
    <rPh sb="15" eb="17">
      <t>イジョウ</t>
    </rPh>
    <rPh sb="19" eb="21">
      <t>ミマン</t>
    </rPh>
    <rPh sb="22" eb="24">
      <t>ブブン</t>
    </rPh>
    <rPh sb="28" eb="30">
      <t>テキヨウ</t>
    </rPh>
    <phoneticPr fontId="4"/>
  </si>
  <si>
    <r>
      <t>２　加算　　　</t>
    </r>
    <r>
      <rPr>
        <b/>
        <sz val="14"/>
        <color theme="1"/>
        <rFont val="ＭＳ Ｐゴシック"/>
        <family val="3"/>
        <charset val="128"/>
      </rPr>
      <t>※算定していない加算の項目については記載不要です。</t>
    </r>
    <r>
      <rPr>
        <b/>
        <sz val="16"/>
        <color theme="1"/>
        <rFont val="ＭＳ Ｐゴシック"/>
        <family val="3"/>
        <charset val="128"/>
      </rPr>
      <t xml:space="preserve">　　　 </t>
    </r>
    <phoneticPr fontId="4"/>
  </si>
  <si>
    <r>
      <t>　常勤かつ専従の主任介護支援専門員を</t>
    </r>
    <r>
      <rPr>
        <b/>
        <sz val="11"/>
        <color theme="1"/>
        <rFont val="ＭＳ Ｐゴシック"/>
        <family val="3"/>
        <charset val="128"/>
      </rPr>
      <t>２名</t>
    </r>
    <r>
      <rPr>
        <sz val="11"/>
        <color theme="1"/>
        <rFont val="ＭＳ Ｐゴシック"/>
        <family val="3"/>
        <charset val="128"/>
      </rPr>
      <t>以上配置している。</t>
    </r>
    <rPh sb="19" eb="22">
      <t>メイイジョウ</t>
    </rPh>
    <phoneticPr fontId="4"/>
  </si>
  <si>
    <r>
      <t>　利用者に関する情報又はサービス提供に当たっての留意事項に係る伝達等を目的とした会議を定期的</t>
    </r>
    <r>
      <rPr>
        <sz val="11"/>
        <color theme="1"/>
        <rFont val="ＭＳ Ｐゴシック"/>
        <family val="3"/>
        <charset val="128"/>
      </rPr>
      <t>（おおむね週1回以上）に開催している。</t>
    </r>
    <rPh sb="51" eb="52">
      <t>シュウ</t>
    </rPh>
    <rPh sb="53" eb="56">
      <t>カイイジョウ</t>
    </rPh>
    <phoneticPr fontId="4"/>
  </si>
  <si>
    <r>
      <t>　２４時間連絡体制を確保し、かつ、必要に応じて利用者等の相談に対応する体制を確保している。</t>
    </r>
    <r>
      <rPr>
        <sz val="11"/>
        <color theme="1"/>
        <rFont val="ＭＳ Ｐゴシック"/>
        <family val="3"/>
        <charset val="128"/>
      </rPr>
      <t>（営業日以外も連絡体制の確保をしている）</t>
    </r>
    <rPh sb="46" eb="49">
      <t>エイギョウビ</t>
    </rPh>
    <rPh sb="49" eb="51">
      <t>イガイ</t>
    </rPh>
    <rPh sb="52" eb="54">
      <t>レンラク</t>
    </rPh>
    <rPh sb="54" eb="56">
      <t>タイセイ</t>
    </rPh>
    <rPh sb="57" eb="59">
      <t>カクホ</t>
    </rPh>
    <phoneticPr fontId="4"/>
  </si>
  <si>
    <r>
      <t>　算定日が属する月の利用者の総数のうち、要介護３、要介護４及び要介護５である者の割合が</t>
    </r>
    <r>
      <rPr>
        <sz val="11"/>
        <color theme="1"/>
        <rFont val="ＭＳ Ｐゴシック"/>
        <family val="3"/>
        <charset val="128"/>
      </rPr>
      <t>４割以上である。</t>
    </r>
    <phoneticPr fontId="4"/>
  </si>
  <si>
    <r>
      <t>　</t>
    </r>
    <r>
      <rPr>
        <sz val="11"/>
        <color theme="1"/>
        <rFont val="ＭＳ Ｐゴシック"/>
        <family val="3"/>
        <charset val="128"/>
      </rPr>
      <t>地域包括支援センターとの連携を常に図り、地域包括支援センターから支援が困難な事例を紹介された場合に、自ら積極的に支援困難事例を受け入れている。</t>
    </r>
    <rPh sb="1" eb="3">
      <t>チイキ</t>
    </rPh>
    <rPh sb="3" eb="5">
      <t>ホウカツ</t>
    </rPh>
    <rPh sb="5" eb="7">
      <t>シエン</t>
    </rPh>
    <rPh sb="13" eb="15">
      <t>レンケイ</t>
    </rPh>
    <rPh sb="16" eb="17">
      <t>ツネ</t>
    </rPh>
    <rPh sb="18" eb="19">
      <t>ハカ</t>
    </rPh>
    <rPh sb="51" eb="52">
      <t>ミズカ</t>
    </rPh>
    <rPh sb="53" eb="56">
      <t>セッキョクテキ</t>
    </rPh>
    <rPh sb="57" eb="59">
      <t>シエン</t>
    </rPh>
    <rPh sb="59" eb="61">
      <t>コンナン</t>
    </rPh>
    <rPh sb="61" eb="63">
      <t>ジレイ</t>
    </rPh>
    <rPh sb="64" eb="65">
      <t>ウ</t>
    </rPh>
    <rPh sb="66" eb="67">
      <t>イ</t>
    </rPh>
    <phoneticPr fontId="4"/>
  </si>
  <si>
    <r>
      <t>　地域包括支援センター等が実施する事例検討会</t>
    </r>
    <r>
      <rPr>
        <sz val="11"/>
        <color theme="1"/>
        <rFont val="ＭＳ Ｐゴシック"/>
        <family val="3"/>
        <charset val="128"/>
        <scheme val="minor"/>
      </rPr>
      <t>、研修</t>
    </r>
    <r>
      <rPr>
        <sz val="11"/>
        <color theme="1"/>
        <rFont val="ＭＳ Ｐゴシック"/>
        <family val="3"/>
        <charset val="128"/>
      </rPr>
      <t>等に参加している。</t>
    </r>
    <rPh sb="23" eb="25">
      <t>ケンシュウ</t>
    </rPh>
    <rPh sb="25" eb="26">
      <t>トウ</t>
    </rPh>
    <phoneticPr fontId="4"/>
  </si>
  <si>
    <r>
      <t>　介護支援専門員１人当たりの利用者数が</t>
    </r>
    <r>
      <rPr>
        <sz val="11"/>
        <color theme="1"/>
        <rFont val="ＭＳ Ｐゴシック"/>
        <family val="3"/>
        <charset val="128"/>
        <scheme val="minor"/>
      </rPr>
      <t>４５名未満である</t>
    </r>
    <r>
      <rPr>
        <sz val="11"/>
        <color theme="1"/>
        <rFont val="ＭＳ Ｐゴシック"/>
        <family val="3"/>
        <charset val="128"/>
      </rPr>
      <t>（不当に特定の者に偏っていない）。ただし、（Ⅱ）を算定している場合は、５０名未満である。　※介護予防支援の受託件数は含めません。</t>
    </r>
    <rPh sb="28" eb="30">
      <t>フトウ</t>
    </rPh>
    <rPh sb="31" eb="33">
      <t>トクテイ</t>
    </rPh>
    <rPh sb="34" eb="35">
      <t>モノ</t>
    </rPh>
    <rPh sb="36" eb="37">
      <t>カタヨ</t>
    </rPh>
    <rPh sb="52" eb="54">
      <t>サンテイ</t>
    </rPh>
    <rPh sb="58" eb="60">
      <t>バアイ</t>
    </rPh>
    <rPh sb="64" eb="65">
      <t>メイ</t>
    </rPh>
    <rPh sb="65" eb="67">
      <t>ミマン</t>
    </rPh>
    <rPh sb="73" eb="75">
      <t>カイゴ</t>
    </rPh>
    <rPh sb="75" eb="77">
      <t>ヨボウ</t>
    </rPh>
    <rPh sb="77" eb="79">
      <t>シエン</t>
    </rPh>
    <rPh sb="80" eb="82">
      <t>ジュタク</t>
    </rPh>
    <rPh sb="82" eb="84">
      <t>ケンスウ</t>
    </rPh>
    <rPh sb="85" eb="86">
      <t>フク</t>
    </rPh>
    <phoneticPr fontId="4"/>
  </si>
  <si>
    <r>
      <t>　介護支援専門員実務研修における科目「ケアマネジメントの基礎技術に関する実習」等に協力又は協力できる体制を確保している（実習等の受入に係る同意書類の作成・保管が必要）</t>
    </r>
    <r>
      <rPr>
        <sz val="11"/>
        <color theme="1"/>
        <rFont val="ＭＳ Ｐゴシック"/>
        <family val="3"/>
        <charset val="128"/>
      </rPr>
      <t>。</t>
    </r>
    <rPh sb="8" eb="10">
      <t>ジツム</t>
    </rPh>
    <rPh sb="10" eb="12">
      <t>ケンシュウ</t>
    </rPh>
    <rPh sb="16" eb="18">
      <t>カモク</t>
    </rPh>
    <rPh sb="28" eb="30">
      <t>キソ</t>
    </rPh>
    <rPh sb="30" eb="32">
      <t>ギジュツ</t>
    </rPh>
    <rPh sb="33" eb="34">
      <t>カン</t>
    </rPh>
    <rPh sb="36" eb="38">
      <t>ジッシュウ</t>
    </rPh>
    <rPh sb="39" eb="40">
      <t>トウ</t>
    </rPh>
    <rPh sb="41" eb="43">
      <t>キョウリョク</t>
    </rPh>
    <rPh sb="43" eb="44">
      <t>マタ</t>
    </rPh>
    <rPh sb="45" eb="47">
      <t>キョウリョク</t>
    </rPh>
    <rPh sb="50" eb="52">
      <t>タイセイ</t>
    </rPh>
    <rPh sb="53" eb="55">
      <t>カクホ</t>
    </rPh>
    <rPh sb="60" eb="62">
      <t>ジッシュウ</t>
    </rPh>
    <rPh sb="62" eb="63">
      <t>トウ</t>
    </rPh>
    <rPh sb="64" eb="66">
      <t>ウケイレ</t>
    </rPh>
    <rPh sb="67" eb="68">
      <t>カカ</t>
    </rPh>
    <rPh sb="69" eb="71">
      <t>ドウイ</t>
    </rPh>
    <rPh sb="71" eb="73">
      <t>ショルイ</t>
    </rPh>
    <rPh sb="74" eb="76">
      <t>サクセイ</t>
    </rPh>
    <rPh sb="77" eb="79">
      <t>ホカン</t>
    </rPh>
    <rPh sb="80" eb="82">
      <t>ヒツヨウ</t>
    </rPh>
    <phoneticPr fontId="4"/>
  </si>
  <si>
    <r>
      <t>　常勤かつ専従の主任介護支援専門員を</t>
    </r>
    <r>
      <rPr>
        <sz val="11"/>
        <color theme="1"/>
        <rFont val="ＭＳ Ｐゴシック"/>
        <family val="3"/>
        <charset val="128"/>
      </rPr>
      <t>配置している。</t>
    </r>
    <rPh sb="18" eb="20">
      <t>ハイチ</t>
    </rPh>
    <phoneticPr fontId="4"/>
  </si>
  <si>
    <r>
      <t>　常勤かつ専従の介護支援専門員（主任介護支援専門員を除く）を</t>
    </r>
    <r>
      <rPr>
        <sz val="11"/>
        <color theme="1"/>
        <rFont val="ＭＳ Ｐゴシック"/>
        <family val="3"/>
        <charset val="128"/>
      </rPr>
      <t>３名以上配置している。</t>
    </r>
    <phoneticPr fontId="4"/>
  </si>
  <si>
    <r>
      <t>介護支援専門員１人当たりの利用者数が</t>
    </r>
    <r>
      <rPr>
        <sz val="11"/>
        <color theme="1"/>
        <rFont val="ＭＳ Ｐゴシック"/>
        <family val="3"/>
        <charset val="128"/>
        <scheme val="minor"/>
      </rPr>
      <t>４５名未満である（不当に特定の者に偏っていない）。ただし、（Ⅱ）を算定している場合は、５０名未満である。　※介護予防支援の受託件数は含めません。</t>
    </r>
    <phoneticPr fontId="4"/>
  </si>
  <si>
    <r>
      <t xml:space="preserve"> 地域包括支援センター等が実施する事例検討会</t>
    </r>
    <r>
      <rPr>
        <sz val="11"/>
        <color theme="1"/>
        <rFont val="ＭＳ Ｐゴシック"/>
        <family val="3"/>
        <charset val="128"/>
        <scheme val="minor"/>
      </rPr>
      <t>、研修等に参加している。</t>
    </r>
    <rPh sb="23" eb="25">
      <t>ケンシュウ</t>
    </rPh>
    <phoneticPr fontId="4"/>
  </si>
  <si>
    <r>
      <t>介護支援専門員１人当たりの利用者数が</t>
    </r>
    <r>
      <rPr>
        <sz val="11"/>
        <color theme="1"/>
        <rFont val="ＭＳ Ｐゴシック"/>
        <family val="3"/>
        <charset val="128"/>
        <scheme val="minor"/>
      </rPr>
      <t>４５名未満である（不当に特定の者に偏っていない）。ただし、（Ⅱ）を算定している場合は、５０名未満である。　※介護予防支援の受託件数は含めません。</t>
    </r>
    <phoneticPr fontId="4"/>
  </si>
  <si>
    <r>
      <t>　</t>
    </r>
    <r>
      <rPr>
        <sz val="11"/>
        <color theme="1"/>
        <rFont val="ＭＳ Ｐゴシック"/>
        <family val="3"/>
        <charset val="128"/>
      </rPr>
      <t>質の高いケアマネジメントを実施する事業所として、地域における居宅介護支援事業所のケアマネジメントの質の向上を牽引する立場にあることから、同一法人内に留まらず、他の法人が運営する指定居宅介護支援事業所と共同で事例検討会、研修会等を自ら率先して実施している。</t>
    </r>
    <phoneticPr fontId="4"/>
  </si>
  <si>
    <r>
      <t>　 地域包括支援センター等が実施する事例検討会</t>
    </r>
    <r>
      <rPr>
        <sz val="11"/>
        <color theme="1"/>
        <rFont val="ＭＳ Ｐゴシック"/>
        <family val="3"/>
        <charset val="128"/>
        <scheme val="minor"/>
      </rPr>
      <t>、研修等に参加している。</t>
    </r>
    <rPh sb="24" eb="26">
      <t>ケンシュウ</t>
    </rPh>
    <phoneticPr fontId="4"/>
  </si>
  <si>
    <r>
      <t>　介護支援専門員１人当たりの利用者数が</t>
    </r>
    <r>
      <rPr>
        <sz val="11"/>
        <color theme="1"/>
        <rFont val="ＭＳ Ｐゴシック"/>
        <family val="3"/>
        <charset val="128"/>
        <scheme val="minor"/>
      </rPr>
      <t>４５名未満である（不当に特定の者に偏っていない）。　ただし、（Ⅱ）を算定している場合は、５０名未満である。※介護予防支援の受託件数は含めません。</t>
    </r>
    <phoneticPr fontId="4"/>
  </si>
  <si>
    <r>
      <t>　前々年度の３月から前年度の２月までの間に、ターミナルケアマネジメント加算を</t>
    </r>
    <r>
      <rPr>
        <sz val="11"/>
        <color theme="1"/>
        <rFont val="ＭＳ Ｐゴシック"/>
        <family val="3"/>
        <charset val="128"/>
        <scheme val="minor"/>
      </rPr>
      <t xml:space="preserve">１５回以上算定している。
</t>
    </r>
    <r>
      <rPr>
        <sz val="9"/>
        <color theme="1"/>
        <rFont val="ＭＳ Ｐゴシック"/>
        <family val="3"/>
        <charset val="128"/>
        <scheme val="minor"/>
      </rPr>
      <t>※経過措置として、令和７年３月31 日までの間は、従前のとおり算定回数が５回以上の場合に要件を満たすこととし、同年４月１日から令和８年３月31 日までの間は、令和６年３月におけるターミナルケアマネジメント加算の算定回数に３を乗じた数に令和６年４月から令和７年２月までの間におけるターミナルケアマネジメント加算の算定回数を加えた数が15 回以上である場合に要件を満たす</t>
    </r>
    <rPh sb="1" eb="2">
      <t>ゼン</t>
    </rPh>
    <rPh sb="3" eb="4">
      <t>ドシ</t>
    </rPh>
    <rPh sb="4" eb="5">
      <t>ド</t>
    </rPh>
    <rPh sb="7" eb="8">
      <t>ガツ</t>
    </rPh>
    <rPh sb="10" eb="13">
      <t>ゼンネンド</t>
    </rPh>
    <rPh sb="15" eb="16">
      <t>ガツ</t>
    </rPh>
    <rPh sb="19" eb="20">
      <t>カン</t>
    </rPh>
    <rPh sb="35" eb="37">
      <t>カサン</t>
    </rPh>
    <rPh sb="40" eb="43">
      <t>カイイジョウ</t>
    </rPh>
    <rPh sb="43" eb="45">
      <t>サンテイ</t>
    </rPh>
    <phoneticPr fontId="4"/>
  </si>
  <si>
    <r>
      <t>契約の有無に関わらず当該利用者について</t>
    </r>
    <r>
      <rPr>
        <u/>
        <sz val="10"/>
        <color theme="1"/>
        <rFont val="ＭＳ Ｐ明朝"/>
        <family val="1"/>
        <charset val="128"/>
      </rPr>
      <t>過去歴月２月以上、当該居宅介護支援事業所が居宅介護支援を提供しておらず、居宅介護支援費が算定されていない場合に</t>
    </r>
    <r>
      <rPr>
        <sz val="10"/>
        <color theme="1"/>
        <rFont val="ＭＳ Ｐ明朝"/>
        <family val="1"/>
        <charset val="128"/>
      </rPr>
      <t>当該利用者に対して居宅サービス計画を作成した場合を指します（初めて給付管理を行い報酬請求を行う月に適用）。</t>
    </r>
    <rPh sb="21" eb="22">
      <t>レキ</t>
    </rPh>
    <rPh sb="22" eb="23">
      <t>ゲツ</t>
    </rPh>
    <rPh sb="99" eb="100">
      <t>サ</t>
    </rPh>
    <rPh sb="104" eb="105">
      <t>ハジ</t>
    </rPh>
    <rPh sb="107" eb="109">
      <t>キュウフ</t>
    </rPh>
    <rPh sb="109" eb="111">
      <t>カンリ</t>
    </rPh>
    <rPh sb="112" eb="113">
      <t>オコナ</t>
    </rPh>
    <rPh sb="114" eb="116">
      <t>ホウシュウ</t>
    </rPh>
    <rPh sb="116" eb="118">
      <t>セイキュウ</t>
    </rPh>
    <rPh sb="119" eb="120">
      <t>オコナ</t>
    </rPh>
    <rPh sb="121" eb="122">
      <t>ツキ</t>
    </rPh>
    <rPh sb="123" eb="125">
      <t>テキヨウ</t>
    </rPh>
    <phoneticPr fontId="4"/>
  </si>
  <si>
    <r>
      <t>　[</t>
    </r>
    <r>
      <rPr>
        <sz val="11"/>
        <color theme="1"/>
        <rFont val="ＭＳ Ｐゴシック"/>
        <family val="3"/>
        <charset val="128"/>
      </rPr>
      <t>共通]　病院、診療所、地域密着型介護老人福祉施設又は介護保険施設から退院又は退所するに当たって、</t>
    </r>
    <r>
      <rPr>
        <u/>
        <sz val="11"/>
        <color theme="1"/>
        <rFont val="ＭＳ Ｐゴシック"/>
        <family val="3"/>
        <charset val="128"/>
      </rPr>
      <t>当該病院等の職員と面談</t>
    </r>
    <r>
      <rPr>
        <sz val="11"/>
        <color theme="1"/>
        <rFont val="ＭＳ Ｐゴシック"/>
        <family val="3"/>
        <charset val="128"/>
      </rPr>
      <t>を行い、利用者に関する必要な情報の提供を受けた上で、居宅サービス計画を作成し、居宅サービス又は地域密着型サービスの</t>
    </r>
    <r>
      <rPr>
        <u/>
        <sz val="11"/>
        <color theme="1"/>
        <rFont val="ＭＳ Ｐゴシック"/>
        <family val="3"/>
        <charset val="128"/>
      </rPr>
      <t>利用開始月に</t>
    </r>
    <r>
      <rPr>
        <sz val="11"/>
        <color theme="1"/>
        <rFont val="ＭＳ Ｐゴシック"/>
        <family val="3"/>
        <charset val="128"/>
      </rPr>
      <t>利用に関する調整を行った場合には、当該利用者が居宅サービス又は地域密着型サービスの利用開始月に算定している。</t>
    </r>
    <rPh sb="2" eb="4">
      <t>キョウツウ</t>
    </rPh>
    <rPh sb="6" eb="8">
      <t>ビョウイン</t>
    </rPh>
    <rPh sb="9" eb="12">
      <t>シンリョウジョ</t>
    </rPh>
    <rPh sb="13" eb="15">
      <t>チイキ</t>
    </rPh>
    <rPh sb="15" eb="18">
      <t>ミッチャクガタ</t>
    </rPh>
    <rPh sb="18" eb="20">
      <t>カイゴ</t>
    </rPh>
    <rPh sb="20" eb="22">
      <t>ロウジン</t>
    </rPh>
    <rPh sb="22" eb="24">
      <t>フクシ</t>
    </rPh>
    <rPh sb="24" eb="26">
      <t>シセツ</t>
    </rPh>
    <rPh sb="26" eb="27">
      <t>マタ</t>
    </rPh>
    <rPh sb="28" eb="30">
      <t>カイゴ</t>
    </rPh>
    <rPh sb="30" eb="32">
      <t>ホケン</t>
    </rPh>
    <rPh sb="32" eb="34">
      <t>シセツ</t>
    </rPh>
    <rPh sb="36" eb="38">
      <t>タイイン</t>
    </rPh>
    <rPh sb="38" eb="39">
      <t>マタ</t>
    </rPh>
    <rPh sb="40" eb="42">
      <t>タイショ</t>
    </rPh>
    <rPh sb="45" eb="46">
      <t>ア</t>
    </rPh>
    <rPh sb="50" eb="52">
      <t>トウガイ</t>
    </rPh>
    <rPh sb="52" eb="54">
      <t>ビョウイン</t>
    </rPh>
    <rPh sb="54" eb="55">
      <t>トウ</t>
    </rPh>
    <rPh sb="56" eb="58">
      <t>ショクイン</t>
    </rPh>
    <rPh sb="59" eb="61">
      <t>メンダン</t>
    </rPh>
    <rPh sb="62" eb="63">
      <t>オコナ</t>
    </rPh>
    <rPh sb="65" eb="68">
      <t>リヨウシャ</t>
    </rPh>
    <rPh sb="69" eb="70">
      <t>カン</t>
    </rPh>
    <rPh sb="72" eb="74">
      <t>ヒツヨウ</t>
    </rPh>
    <rPh sb="75" eb="77">
      <t>ジョウホウ</t>
    </rPh>
    <rPh sb="78" eb="80">
      <t>テイキョウ</t>
    </rPh>
    <rPh sb="81" eb="82">
      <t>ウ</t>
    </rPh>
    <rPh sb="84" eb="85">
      <t>ウエ</t>
    </rPh>
    <rPh sb="87" eb="89">
      <t>キョタク</t>
    </rPh>
    <rPh sb="93" eb="95">
      <t>ケイカク</t>
    </rPh>
    <rPh sb="96" eb="98">
      <t>サクセイ</t>
    </rPh>
    <rPh sb="100" eb="102">
      <t>キョタク</t>
    </rPh>
    <rPh sb="106" eb="107">
      <t>マタ</t>
    </rPh>
    <rPh sb="108" eb="110">
      <t>チイキ</t>
    </rPh>
    <rPh sb="110" eb="113">
      <t>ミッチャクガタ</t>
    </rPh>
    <rPh sb="118" eb="120">
      <t>リヨウ</t>
    </rPh>
    <rPh sb="120" eb="123">
      <t>カイシヅキ</t>
    </rPh>
    <rPh sb="124" eb="126">
      <t>リヨウ</t>
    </rPh>
    <rPh sb="127" eb="128">
      <t>カン</t>
    </rPh>
    <rPh sb="130" eb="132">
      <t>チョウセイ</t>
    </rPh>
    <rPh sb="133" eb="134">
      <t>オコナ</t>
    </rPh>
    <rPh sb="136" eb="138">
      <t>バアイ</t>
    </rPh>
    <rPh sb="141" eb="143">
      <t>トウガイ</t>
    </rPh>
    <rPh sb="143" eb="146">
      <t>リヨウシャ</t>
    </rPh>
    <rPh sb="147" eb="149">
      <t>キョタク</t>
    </rPh>
    <rPh sb="153" eb="154">
      <t>マタ</t>
    </rPh>
    <rPh sb="155" eb="157">
      <t>チイキ</t>
    </rPh>
    <rPh sb="157" eb="160">
      <t>ミッチャクガタ</t>
    </rPh>
    <rPh sb="165" eb="167">
      <t>リヨウ</t>
    </rPh>
    <rPh sb="167" eb="169">
      <t>カイシ</t>
    </rPh>
    <rPh sb="169" eb="170">
      <t>ツキ</t>
    </rPh>
    <rPh sb="171" eb="173">
      <t>サンテイ</t>
    </rPh>
    <phoneticPr fontId="4"/>
  </si>
  <si>
    <r>
      <t>　[(Ⅰ)ロ]　病院、診療所、地域密着型介護老人福祉施設又は介護保険施設の職員から必要な情報の提供をカンファレンスにより１回受けている。</t>
    </r>
    <r>
      <rPr>
        <sz val="11"/>
        <color theme="1"/>
        <rFont val="ＭＳ Ｐゴシック"/>
        <family val="3"/>
        <charset val="128"/>
      </rPr>
      <t>　</t>
    </r>
    <phoneticPr fontId="4"/>
  </si>
  <si>
    <r>
      <t>　利用者が病院又は診療所において医師</t>
    </r>
    <r>
      <rPr>
        <sz val="11"/>
        <color theme="1"/>
        <rFont val="ＭＳ Ｐゴシック"/>
        <family val="3"/>
        <charset val="128"/>
        <scheme val="minor"/>
      </rPr>
      <t>又は歯科医師の診察を受けるときに介護支援専門員が同席し、医師等に対して当該利用者の心身の状況や生活環境等の当該利用者に係る必要な情報の提供を行うとともに、医師等から当該利用者に関する必要な情報の提供を受けた上で、居宅サービス計画に記録した場合に、算定している。</t>
    </r>
    <rPh sb="1" eb="4">
      <t>リヨウシャ</t>
    </rPh>
    <rPh sb="5" eb="7">
      <t>ビョウイン</t>
    </rPh>
    <rPh sb="7" eb="8">
      <t>マタ</t>
    </rPh>
    <rPh sb="9" eb="12">
      <t>シンリョウジョ</t>
    </rPh>
    <rPh sb="16" eb="18">
      <t>イシ</t>
    </rPh>
    <rPh sb="18" eb="19">
      <t>マタ</t>
    </rPh>
    <rPh sb="20" eb="22">
      <t>シカ</t>
    </rPh>
    <rPh sb="22" eb="24">
      <t>イシ</t>
    </rPh>
    <rPh sb="25" eb="27">
      <t>シンサツ</t>
    </rPh>
    <rPh sb="28" eb="29">
      <t>ウ</t>
    </rPh>
    <rPh sb="34" eb="41">
      <t>カイゴシエンセンモンイン</t>
    </rPh>
    <rPh sb="42" eb="44">
      <t>ドウセキ</t>
    </rPh>
    <rPh sb="46" eb="48">
      <t>イシ</t>
    </rPh>
    <rPh sb="48" eb="49">
      <t>トウ</t>
    </rPh>
    <rPh sb="50" eb="51">
      <t>タイ</t>
    </rPh>
    <rPh sb="53" eb="55">
      <t>トウガイ</t>
    </rPh>
    <rPh sb="55" eb="58">
      <t>リヨウシャ</t>
    </rPh>
    <rPh sb="59" eb="61">
      <t>シンシン</t>
    </rPh>
    <rPh sb="62" eb="64">
      <t>ジョウキョウ</t>
    </rPh>
    <rPh sb="65" eb="67">
      <t>セイカツ</t>
    </rPh>
    <rPh sb="67" eb="69">
      <t>カンキョウ</t>
    </rPh>
    <rPh sb="69" eb="70">
      <t>トウ</t>
    </rPh>
    <rPh sb="71" eb="76">
      <t>トウガイリヨウシャ</t>
    </rPh>
    <rPh sb="77" eb="78">
      <t>カカ</t>
    </rPh>
    <rPh sb="79" eb="81">
      <t>ヒツヨウ</t>
    </rPh>
    <rPh sb="82" eb="84">
      <t>ジョウホウ</t>
    </rPh>
    <rPh sb="85" eb="87">
      <t>テイキョウ</t>
    </rPh>
    <rPh sb="88" eb="89">
      <t>オコナ</t>
    </rPh>
    <rPh sb="95" eb="97">
      <t>イシ</t>
    </rPh>
    <rPh sb="97" eb="98">
      <t>トウ</t>
    </rPh>
    <rPh sb="100" eb="105">
      <t>トウガイリヨウシャ</t>
    </rPh>
    <rPh sb="106" eb="107">
      <t>カン</t>
    </rPh>
    <rPh sb="109" eb="111">
      <t>ヒツヨウ</t>
    </rPh>
    <rPh sb="112" eb="114">
      <t>ジョウホウ</t>
    </rPh>
    <rPh sb="115" eb="117">
      <t>テイキョウ</t>
    </rPh>
    <rPh sb="118" eb="119">
      <t>ウ</t>
    </rPh>
    <rPh sb="121" eb="122">
      <t>ウエ</t>
    </rPh>
    <rPh sb="124" eb="126">
      <t>キョタク</t>
    </rPh>
    <rPh sb="130" eb="132">
      <t>ケイカク</t>
    </rPh>
    <rPh sb="133" eb="135">
      <t>キロク</t>
    </rPh>
    <rPh sb="137" eb="139">
      <t>バアイ</t>
    </rPh>
    <rPh sb="141" eb="143">
      <t>サンテイ</t>
    </rPh>
    <phoneticPr fontId="4"/>
  </si>
  <si>
    <r>
      <t>（</t>
    </r>
    <r>
      <rPr>
        <b/>
        <sz val="12"/>
        <color theme="1"/>
        <rFont val="ＭＳ Ｐゴシック"/>
        <family val="3"/>
        <charset val="128"/>
      </rPr>
      <t>１２）　ターミナルケアマネジメント加算</t>
    </r>
    <rPh sb="18" eb="20">
      <t>カサン</t>
    </rPh>
    <phoneticPr fontId="4"/>
  </si>
  <si>
    <r>
      <t>　在宅で死亡した利用者に対して、</t>
    </r>
    <r>
      <rPr>
        <sz val="11"/>
        <color theme="1"/>
        <rFont val="ＭＳ Ｐゴシック"/>
        <family val="3"/>
        <charset val="128"/>
        <scheme val="minor"/>
      </rPr>
      <t>終末期の医療やケアの方針に関する当該利用者又はその家族の意向を把握した上で、その死亡日及び死亡日前１４日以内に２日以上、</t>
    </r>
    <r>
      <rPr>
        <sz val="11"/>
        <color theme="1"/>
        <rFont val="ＭＳ Ｐゴシック"/>
        <family val="3"/>
        <charset val="128"/>
      </rPr>
      <t>当該利用者又は家族の同意を得て、当該利用者の居宅を訪問し、当該利用者の心身の状況等を記録し、主治の医師及び居宅サービス計画に位置付けた居宅サービス事業者に提供した場合に、算定している。</t>
    </r>
    <rPh sb="1" eb="3">
      <t>ザイタク</t>
    </rPh>
    <rPh sb="4" eb="6">
      <t>シボウ</t>
    </rPh>
    <rPh sb="8" eb="11">
      <t>リヨウシャ</t>
    </rPh>
    <rPh sb="12" eb="13">
      <t>タイ</t>
    </rPh>
    <rPh sb="16" eb="19">
      <t>シュウマツキ</t>
    </rPh>
    <rPh sb="20" eb="22">
      <t>イリョウ</t>
    </rPh>
    <rPh sb="26" eb="28">
      <t>ホウシン</t>
    </rPh>
    <rPh sb="29" eb="30">
      <t>カン</t>
    </rPh>
    <rPh sb="32" eb="34">
      <t>トウガイ</t>
    </rPh>
    <rPh sb="34" eb="37">
      <t>リヨウシャ</t>
    </rPh>
    <rPh sb="37" eb="38">
      <t>マタ</t>
    </rPh>
    <rPh sb="41" eb="43">
      <t>カゾク</t>
    </rPh>
    <rPh sb="44" eb="46">
      <t>イコウ</t>
    </rPh>
    <rPh sb="47" eb="49">
      <t>ハアク</t>
    </rPh>
    <rPh sb="51" eb="52">
      <t>ウエ</t>
    </rPh>
    <rPh sb="56" eb="59">
      <t>シボウビ</t>
    </rPh>
    <rPh sb="59" eb="60">
      <t>オヨ</t>
    </rPh>
    <rPh sb="61" eb="64">
      <t>シボウビ</t>
    </rPh>
    <rPh sb="64" eb="65">
      <t>マエ</t>
    </rPh>
    <rPh sb="67" eb="68">
      <t>ニチ</t>
    </rPh>
    <rPh sb="68" eb="70">
      <t>イナイ</t>
    </rPh>
    <rPh sb="72" eb="75">
      <t>ニチイジョウ</t>
    </rPh>
    <rPh sb="76" eb="78">
      <t>トウガイ</t>
    </rPh>
    <rPh sb="78" eb="81">
      <t>リヨウシャ</t>
    </rPh>
    <rPh sb="81" eb="82">
      <t>マタ</t>
    </rPh>
    <rPh sb="83" eb="85">
      <t>カゾク</t>
    </rPh>
    <rPh sb="86" eb="88">
      <t>ドウイ</t>
    </rPh>
    <rPh sb="89" eb="90">
      <t>エ</t>
    </rPh>
    <rPh sb="92" eb="94">
      <t>トウガイ</t>
    </rPh>
    <rPh sb="94" eb="97">
      <t>リヨウシャ</t>
    </rPh>
    <rPh sb="98" eb="100">
      <t>キョタク</t>
    </rPh>
    <rPh sb="101" eb="103">
      <t>ホウモン</t>
    </rPh>
    <rPh sb="105" eb="107">
      <t>トウガイ</t>
    </rPh>
    <rPh sb="107" eb="110">
      <t>リヨウシャ</t>
    </rPh>
    <rPh sb="111" eb="113">
      <t>シンシン</t>
    </rPh>
    <rPh sb="114" eb="117">
      <t>ジョウキョウトウ</t>
    </rPh>
    <rPh sb="118" eb="120">
      <t>キロク</t>
    </rPh>
    <rPh sb="122" eb="124">
      <t>シュジ</t>
    </rPh>
    <rPh sb="125" eb="127">
      <t>イシ</t>
    </rPh>
    <rPh sb="127" eb="128">
      <t>オヨ</t>
    </rPh>
    <rPh sb="129" eb="131">
      <t>キョタク</t>
    </rPh>
    <rPh sb="135" eb="137">
      <t>ケイカク</t>
    </rPh>
    <rPh sb="138" eb="141">
      <t>イチヅ</t>
    </rPh>
    <rPh sb="143" eb="145">
      <t>キョタク</t>
    </rPh>
    <rPh sb="149" eb="151">
      <t>ジギョウ</t>
    </rPh>
    <rPh sb="151" eb="152">
      <t>シャ</t>
    </rPh>
    <rPh sb="153" eb="155">
      <t>テイキョウ</t>
    </rPh>
    <rPh sb="157" eb="159">
      <t>バアイ</t>
    </rPh>
    <rPh sb="161" eb="163">
      <t>サンテイ</t>
    </rPh>
    <phoneticPr fontId="4"/>
  </si>
  <si>
    <r>
      <t xml:space="preserve">　ターミナルケアマネジメントを受けることに利用者が同意した時点以降は、以下の内容を支援経過として居宅サービス計画等に記録している。
</t>
    </r>
    <r>
      <rPr>
        <sz val="11"/>
        <color theme="1"/>
        <rFont val="ＭＳ Ｐゴシック"/>
        <family val="3"/>
        <charset val="128"/>
        <scheme val="minor"/>
      </rPr>
      <t>①終末期の利用者の心身又は家族の状況の変化や環境の変化及びこれらに対して居宅介護支援事業者が行った支援についての記録
②利用者への支援にあたり、主治の医師及び居宅サービス計画に位置付けた指定居宅サービス事業者等と行った連絡調整に関する記録
③当該利用者が、医師が一般に認められている医学的知見に基づき、回復の見込みがないと診断した者に該当することを確認した日及びその方法</t>
    </r>
    <rPh sb="21" eb="24">
      <t>リヨウシャ</t>
    </rPh>
    <rPh sb="29" eb="31">
      <t>ジテン</t>
    </rPh>
    <rPh sb="31" eb="33">
      <t>イコウ</t>
    </rPh>
    <rPh sb="35" eb="37">
      <t>イカ</t>
    </rPh>
    <rPh sb="38" eb="40">
      <t>ナイヨウ</t>
    </rPh>
    <rPh sb="67" eb="70">
      <t>シュウマツキ</t>
    </rPh>
    <rPh sb="71" eb="74">
      <t>リヨウシャ</t>
    </rPh>
    <rPh sb="75" eb="77">
      <t>シンシン</t>
    </rPh>
    <rPh sb="77" eb="78">
      <t>マタ</t>
    </rPh>
    <rPh sb="79" eb="81">
      <t>カゾク</t>
    </rPh>
    <rPh sb="82" eb="84">
      <t>ジョウキョウ</t>
    </rPh>
    <rPh sb="85" eb="87">
      <t>ヘンカ</t>
    </rPh>
    <rPh sb="88" eb="90">
      <t>カンキョウ</t>
    </rPh>
    <rPh sb="91" eb="93">
      <t>ヘンカ</t>
    </rPh>
    <rPh sb="93" eb="94">
      <t>オヨ</t>
    </rPh>
    <rPh sb="99" eb="100">
      <t>タイ</t>
    </rPh>
    <rPh sb="102" eb="104">
      <t>キョタク</t>
    </rPh>
    <rPh sb="104" eb="106">
      <t>カイゴ</t>
    </rPh>
    <rPh sb="106" eb="108">
      <t>シエン</t>
    </rPh>
    <rPh sb="108" eb="111">
      <t>ジギョウシャ</t>
    </rPh>
    <rPh sb="112" eb="113">
      <t>オコ</t>
    </rPh>
    <rPh sb="115" eb="117">
      <t>シエン</t>
    </rPh>
    <rPh sb="122" eb="124">
      <t>キロク</t>
    </rPh>
    <rPh sb="126" eb="129">
      <t>リヨウシャ</t>
    </rPh>
    <rPh sb="131" eb="133">
      <t>シエン</t>
    </rPh>
    <rPh sb="138" eb="140">
      <t>シュジ</t>
    </rPh>
    <rPh sb="141" eb="143">
      <t>イシ</t>
    </rPh>
    <rPh sb="143" eb="144">
      <t>オヨ</t>
    </rPh>
    <rPh sb="145" eb="147">
      <t>キョタク</t>
    </rPh>
    <rPh sb="151" eb="153">
      <t>ケイカク</t>
    </rPh>
    <rPh sb="154" eb="157">
      <t>イチヅ</t>
    </rPh>
    <rPh sb="159" eb="161">
      <t>シテイ</t>
    </rPh>
    <rPh sb="161" eb="163">
      <t>キョタク</t>
    </rPh>
    <rPh sb="167" eb="169">
      <t>ジギョウ</t>
    </rPh>
    <rPh sb="169" eb="170">
      <t>シャ</t>
    </rPh>
    <rPh sb="170" eb="171">
      <t>トウ</t>
    </rPh>
    <rPh sb="172" eb="173">
      <t>オコナ</t>
    </rPh>
    <rPh sb="175" eb="177">
      <t>レンラク</t>
    </rPh>
    <rPh sb="177" eb="179">
      <t>チョウセイ</t>
    </rPh>
    <rPh sb="180" eb="181">
      <t>カン</t>
    </rPh>
    <rPh sb="183" eb="185">
      <t>キロク</t>
    </rPh>
    <rPh sb="187" eb="189">
      <t>トウガイ</t>
    </rPh>
    <rPh sb="189" eb="192">
      <t>リヨウシャ</t>
    </rPh>
    <rPh sb="194" eb="196">
      <t>イシ</t>
    </rPh>
    <rPh sb="197" eb="199">
      <t>イッパン</t>
    </rPh>
    <rPh sb="200" eb="201">
      <t>ミト</t>
    </rPh>
    <rPh sb="207" eb="210">
      <t>イガクテキ</t>
    </rPh>
    <rPh sb="210" eb="212">
      <t>チケン</t>
    </rPh>
    <rPh sb="213" eb="214">
      <t>モト</t>
    </rPh>
    <rPh sb="217" eb="219">
      <t>カイフク</t>
    </rPh>
    <rPh sb="220" eb="222">
      <t>ミコ</t>
    </rPh>
    <rPh sb="227" eb="229">
      <t>シンダン</t>
    </rPh>
    <rPh sb="231" eb="232">
      <t>モノ</t>
    </rPh>
    <rPh sb="233" eb="235">
      <t>ガイトウ</t>
    </rPh>
    <rPh sb="240" eb="242">
      <t>カクニン</t>
    </rPh>
    <rPh sb="244" eb="245">
      <t>ヒ</t>
    </rPh>
    <rPh sb="245" eb="246">
      <t>オヨ</t>
    </rPh>
    <rPh sb="249" eb="251">
      <t>ホウホウ</t>
    </rPh>
    <phoneticPr fontId="4"/>
  </si>
  <si>
    <r>
      <t>（１）　運営基準減算</t>
    </r>
    <r>
      <rPr>
        <b/>
        <sz val="11"/>
        <color theme="1"/>
        <rFont val="ＭＳ Ｐゴシック"/>
        <family val="3"/>
        <charset val="128"/>
      </rPr>
      <t>　　</t>
    </r>
    <r>
      <rPr>
        <b/>
        <i/>
        <sz val="12"/>
        <color theme="1"/>
        <rFont val="ＭＳ Ｐゴシック"/>
        <family val="3"/>
        <charset val="128"/>
      </rPr>
      <t>※×がついた場合は運営基準減算に該当します。</t>
    </r>
    <phoneticPr fontId="4"/>
  </si>
  <si>
    <r>
      <rPr>
        <b/>
        <sz val="11"/>
        <color theme="1"/>
        <rFont val="ＭＳ Ｐゴシック"/>
        <family val="3"/>
        <charset val="128"/>
      </rPr>
      <t>【計画作成新規（変更）時の訪問、面接】</t>
    </r>
    <r>
      <rPr>
        <sz val="11"/>
        <color theme="1"/>
        <rFont val="ＭＳ Ｐゴシック"/>
        <family val="3"/>
        <charset val="128"/>
      </rPr>
      <t xml:space="preserve">
　居宅サービス計画を新規作成（変更）するにあたって、利用者の居宅を訪問し利用者及びその家族に面接をしている。</t>
    </r>
    <rPh sb="5" eb="7">
      <t>シンキ</t>
    </rPh>
    <rPh sb="30" eb="32">
      <t>シンキ</t>
    </rPh>
    <phoneticPr fontId="4"/>
  </si>
  <si>
    <r>
      <t>問</t>
    </r>
    <r>
      <rPr>
        <sz val="11"/>
        <color theme="1"/>
        <rFont val="ＭＳ Ｐゴシック"/>
        <family val="3"/>
        <charset val="128"/>
        <scheme val="minor"/>
      </rPr>
      <t>３</t>
    </r>
    <phoneticPr fontId="4"/>
  </si>
  <si>
    <r>
      <rPr>
        <b/>
        <sz val="11"/>
        <color theme="1"/>
        <rFont val="ＭＳ Ｐゴシック"/>
        <family val="3"/>
        <charset val="128"/>
      </rPr>
      <t>【サービス担当者会議の開催等】</t>
    </r>
    <r>
      <rPr>
        <sz val="11"/>
        <color theme="1"/>
        <rFont val="ＭＳ Ｐゴシック"/>
        <family val="3"/>
        <charset val="128"/>
      </rPr>
      <t xml:space="preserve">
　次の場合にサービス担当者会議の開催を行っている（やむを得ない事情により会議が開催できない場合は、担当者への意見照会を行っている。）。</t>
    </r>
    <rPh sb="17" eb="18">
      <t>ツギ</t>
    </rPh>
    <rPh sb="19" eb="21">
      <t>バアイ</t>
    </rPh>
    <rPh sb="52" eb="54">
      <t>カイギ</t>
    </rPh>
    <rPh sb="55" eb="57">
      <t>カイサイ</t>
    </rPh>
    <rPh sb="65" eb="68">
      <t>タントウシャ</t>
    </rPh>
    <rPh sb="70" eb="72">
      <t>イケン</t>
    </rPh>
    <rPh sb="72" eb="74">
      <t>ショウカイ</t>
    </rPh>
    <rPh sb="75" eb="76">
      <t>オコナ</t>
    </rPh>
    <phoneticPr fontId="4"/>
  </si>
  <si>
    <r>
      <t>　</t>
    </r>
    <r>
      <rPr>
        <sz val="11"/>
        <color theme="1"/>
        <rFont val="ＭＳ ゴシック"/>
        <family val="3"/>
        <charset val="128"/>
      </rPr>
      <t>居宅サービス計画の作成・変更に際し、「やむを得ない理由」がある場合については、その経過を記録に残すとともに、居宅サービス計画について専門的見地から担当者への照会等により意見を求めている。</t>
    </r>
    <r>
      <rPr>
        <sz val="10"/>
        <color theme="1"/>
        <rFont val="ＭＳ Ｐゴシック"/>
        <family val="3"/>
        <charset val="128"/>
      </rPr>
      <t xml:space="preserve">
 ※「やむを得ない理由」とは、サービス担当者の事由により、サービス担当者会議が開催できなかった場合や、居宅サービス計画の変更から間もない場合で利用者の状態に大きな変更が見られない場合等を想定</t>
    </r>
    <rPh sb="79" eb="81">
      <t>ショウカイ</t>
    </rPh>
    <rPh sb="81" eb="82">
      <t>トウ</t>
    </rPh>
    <rPh sb="88" eb="89">
      <t>モト</t>
    </rPh>
    <rPh sb="101" eb="102">
      <t>エ</t>
    </rPh>
    <rPh sb="104" eb="106">
      <t>リユウ</t>
    </rPh>
    <rPh sb="114" eb="117">
      <t>タントウシャ</t>
    </rPh>
    <rPh sb="118" eb="120">
      <t>ジユウ</t>
    </rPh>
    <rPh sb="152" eb="154">
      <t>ケイカク</t>
    </rPh>
    <rPh sb="155" eb="157">
      <t>ヘンコウ</t>
    </rPh>
    <rPh sb="159" eb="160">
      <t>マ</t>
    </rPh>
    <rPh sb="163" eb="165">
      <t>バアイ</t>
    </rPh>
    <rPh sb="166" eb="169">
      <t>リヨウシャ</t>
    </rPh>
    <rPh sb="170" eb="172">
      <t>ジョウタイ</t>
    </rPh>
    <rPh sb="173" eb="174">
      <t>オオ</t>
    </rPh>
    <rPh sb="176" eb="178">
      <t>ヘンコウ</t>
    </rPh>
    <rPh sb="179" eb="180">
      <t>ミ</t>
    </rPh>
    <rPh sb="184" eb="186">
      <t>バアイ</t>
    </rPh>
    <rPh sb="186" eb="187">
      <t>トウ</t>
    </rPh>
    <rPh sb="188" eb="190">
      <t>ソウテイ</t>
    </rPh>
    <phoneticPr fontId="4"/>
  </si>
  <si>
    <r>
      <t>問</t>
    </r>
    <r>
      <rPr>
        <sz val="11"/>
        <color theme="1"/>
        <rFont val="ＭＳ Ｐゴシック"/>
        <family val="3"/>
        <charset val="128"/>
        <scheme val="minor"/>
      </rPr>
      <t>４</t>
    </r>
    <phoneticPr fontId="4"/>
  </si>
  <si>
    <r>
      <rPr>
        <b/>
        <sz val="11"/>
        <color theme="1"/>
        <rFont val="ＭＳ Ｐゴシック"/>
        <family val="3"/>
        <charset val="128"/>
      </rPr>
      <t>【計画原案の説明・同意】</t>
    </r>
    <r>
      <rPr>
        <sz val="11"/>
        <color theme="1"/>
        <rFont val="ＭＳ Ｐゴシック"/>
        <family val="3"/>
        <charset val="128"/>
      </rPr>
      <t xml:space="preserve">
　居宅サービス計画の原案の内容について利用者又はその家族に対して説明し、</t>
    </r>
    <r>
      <rPr>
        <u/>
        <sz val="11"/>
        <color theme="1"/>
        <rFont val="ＭＳ Ｐゴシック"/>
        <family val="3"/>
        <charset val="128"/>
      </rPr>
      <t>文書により</t>
    </r>
    <r>
      <rPr>
        <sz val="11"/>
        <color theme="1"/>
        <rFont val="ＭＳ Ｐゴシック"/>
        <family val="3"/>
        <charset val="128"/>
      </rPr>
      <t>利用者の同意を得ている。</t>
    </r>
    <phoneticPr fontId="4"/>
  </si>
  <si>
    <r>
      <t>問</t>
    </r>
    <r>
      <rPr>
        <sz val="11"/>
        <color theme="1"/>
        <rFont val="ＭＳ Ｐゴシック"/>
        <family val="3"/>
        <charset val="128"/>
        <scheme val="minor"/>
      </rPr>
      <t>５</t>
    </r>
    <phoneticPr fontId="4"/>
  </si>
  <si>
    <r>
      <rPr>
        <b/>
        <sz val="11"/>
        <color theme="1"/>
        <rFont val="ＭＳ Ｐゴシック"/>
        <family val="3"/>
        <charset val="128"/>
      </rPr>
      <t>【計画の交付】</t>
    </r>
    <r>
      <rPr>
        <sz val="11"/>
        <color theme="1"/>
        <rFont val="ＭＳ Ｐゴシック"/>
        <family val="3"/>
        <charset val="128"/>
      </rPr>
      <t xml:space="preserve">
　居宅サービス計画を利用者及び全てのサービス事業者の担当者に交付している。
　　</t>
    </r>
    <r>
      <rPr>
        <b/>
        <sz val="11"/>
        <color theme="1"/>
        <rFont val="ＭＳ Ｐゴシック"/>
        <family val="3"/>
        <charset val="128"/>
      </rPr>
      <t>※居宅サービス計画の変更の場合も同様</t>
    </r>
    <phoneticPr fontId="4"/>
  </si>
  <si>
    <r>
      <t>問</t>
    </r>
    <r>
      <rPr>
        <sz val="11"/>
        <color theme="1"/>
        <rFont val="ＭＳ Ｐゴシック"/>
        <family val="3"/>
        <charset val="128"/>
        <scheme val="minor"/>
      </rPr>
      <t>６</t>
    </r>
    <phoneticPr fontId="4"/>
  </si>
  <si>
    <r>
      <rPr>
        <b/>
        <sz val="11"/>
        <color theme="1"/>
        <rFont val="ＭＳ Ｐゴシック"/>
        <family val="3"/>
        <charset val="128"/>
      </rPr>
      <t>【モニタリング】</t>
    </r>
    <r>
      <rPr>
        <sz val="11"/>
        <color theme="1"/>
        <rFont val="ＭＳ Ｐゴシック"/>
        <family val="3"/>
        <charset val="128"/>
      </rPr>
      <t xml:space="preserve">
　介護支援専門員が次に掲げるいずれかの方法により、利用者に面接している。
① １月に１回、利用者の居宅を訪問することによって行う方法
② 次のいずれにも該当する場合であって、２月に１回、利用者の居宅を訪問し、利用者の居宅を訪問しない月においては、テレビ電話装置等を活用して行う方法。
ａ テレビ電話装置等を活用して面接を行うことについて、文書により利用者の同意を得ていること。
ｂ サービス担当者会議等において、次に掲げる事項について主治の医師、担当者その他の関係者の合意を得ている。
(ⅰ) 利用者の心身の状況が安定していること。
(ⅱ) 利用者がテレビ電話装置等を活用して意思疎通を行うことができること。
(ⅲ) 介護支援専門員が、テレビ電話装置等を活用したモニタリングでは把握できない情報について、担当者から提供を受けること。</t>
    </r>
    <phoneticPr fontId="4"/>
  </si>
  <si>
    <r>
      <t>問</t>
    </r>
    <r>
      <rPr>
        <sz val="11"/>
        <color theme="1"/>
        <rFont val="ＭＳ Ｐゴシック"/>
        <family val="3"/>
        <charset val="128"/>
        <scheme val="minor"/>
      </rPr>
      <t>７</t>
    </r>
    <phoneticPr fontId="4"/>
  </si>
  <si>
    <r>
      <t>　特定事業所集中減算に係る報告書（※）を作成している。</t>
    </r>
    <r>
      <rPr>
        <sz val="10"/>
        <color theme="1"/>
        <rFont val="ＭＳ Ｐゴシック"/>
        <family val="3"/>
        <charset val="128"/>
      </rPr>
      <t xml:space="preserve">
　　※全ての事業所において報告書の作成が必要です（保管期間は２年間）。</t>
    </r>
    <phoneticPr fontId="4"/>
  </si>
  <si>
    <r>
      <t>　判定期間において、対象サービス（</t>
    </r>
    <r>
      <rPr>
        <sz val="11"/>
        <color theme="1"/>
        <rFont val="ＭＳ Ｐゴシック"/>
        <family val="3"/>
        <charset val="128"/>
      </rPr>
      <t>訪問介護、通所介護、地域密着型通所介護、福祉用具貸与）のうち１つでも紹介率最高法人の紹介率が８０％を超えた場合、「報告書」「報告書（別紙）」の２種類の様式を市へ提出している。</t>
    </r>
    <rPh sb="1" eb="3">
      <t>ハンテイ</t>
    </rPh>
    <rPh sb="3" eb="5">
      <t>キカン</t>
    </rPh>
    <rPh sb="10" eb="12">
      <t>タイショウ</t>
    </rPh>
    <rPh sb="17" eb="19">
      <t>ホウモン</t>
    </rPh>
    <rPh sb="19" eb="21">
      <t>カイゴ</t>
    </rPh>
    <rPh sb="22" eb="26">
      <t>ツウショカイゴ</t>
    </rPh>
    <rPh sb="27" eb="29">
      <t>チイキ</t>
    </rPh>
    <rPh sb="29" eb="32">
      <t>ミッチャクガタ</t>
    </rPh>
    <rPh sb="32" eb="36">
      <t>ツウショカイゴ</t>
    </rPh>
    <rPh sb="37" eb="39">
      <t>フクシ</t>
    </rPh>
    <rPh sb="39" eb="41">
      <t>ヨウグ</t>
    </rPh>
    <rPh sb="41" eb="43">
      <t>タイヨ</t>
    </rPh>
    <phoneticPr fontId="4"/>
  </si>
  <si>
    <r>
      <t>　次の添付書類を忘れずに作成し、添付して下さい。
　　</t>
    </r>
    <r>
      <rPr>
        <b/>
        <sz val="11"/>
        <color theme="1"/>
        <rFont val="ＭＳ Ｐゴシック"/>
        <family val="3"/>
        <charset val="128"/>
      </rPr>
      <t>・勤務形態一覧表（点検月の前月）
   ・特定事業所加算に係る基準の遵守状況に関するチェック表（※）
　　　</t>
    </r>
    <r>
      <rPr>
        <sz val="11"/>
        <color theme="1"/>
        <rFont val="ＭＳ Ｐゴシック"/>
        <family val="3"/>
        <charset val="128"/>
      </rPr>
      <t>※特定事業所加算届を提出した事業所と今年度中に提出を計画している事業所のみ）
　　</t>
    </r>
    <r>
      <rPr>
        <b/>
        <sz val="11"/>
        <rFont val="ＭＳ Ｐゴシック"/>
        <family val="3"/>
        <charset val="128"/>
      </rPr>
      <t/>
    </r>
    <rPh sb="1" eb="2">
      <t>ツギ</t>
    </rPh>
    <rPh sb="3" eb="5">
      <t>テンプ</t>
    </rPh>
    <rPh sb="5" eb="7">
      <t>ショルイ</t>
    </rPh>
    <rPh sb="8" eb="9">
      <t>ワス</t>
    </rPh>
    <rPh sb="12" eb="14">
      <t>サクセイ</t>
    </rPh>
    <rPh sb="16" eb="18">
      <t>テンプ</t>
    </rPh>
    <rPh sb="20" eb="21">
      <t>クダ</t>
    </rPh>
    <rPh sb="28" eb="30">
      <t>キンム</t>
    </rPh>
    <rPh sb="30" eb="32">
      <t>ケイタイ</t>
    </rPh>
    <rPh sb="32" eb="34">
      <t>イチラン</t>
    </rPh>
    <rPh sb="34" eb="35">
      <t>ヒョウ</t>
    </rPh>
    <rPh sb="36" eb="38">
      <t>テンケン</t>
    </rPh>
    <rPh sb="38" eb="39">
      <t>ヅキ</t>
    </rPh>
    <rPh sb="40" eb="41">
      <t>ゼン</t>
    </rPh>
    <rPh sb="41" eb="42">
      <t>ゲツ</t>
    </rPh>
    <rPh sb="73" eb="74">
      <t>ヒョウ</t>
    </rPh>
    <phoneticPr fontId="4"/>
  </si>
  <si>
    <t>令和６年度～　非常災害対策点検票</t>
    <rPh sb="0" eb="1">
      <t>レイ</t>
    </rPh>
    <rPh sb="1" eb="2">
      <t>ワ</t>
    </rPh>
    <rPh sb="3" eb="5">
      <t>ネンド</t>
    </rPh>
    <rPh sb="7" eb="9">
      <t>ヒジョウ</t>
    </rPh>
    <rPh sb="9" eb="11">
      <t>サイガイ</t>
    </rPh>
    <rPh sb="11" eb="13">
      <t>タイサク</t>
    </rPh>
    <rPh sb="15" eb="16">
      <t>ヒョウ</t>
    </rPh>
    <phoneticPr fontId="56"/>
  </si>
  <si>
    <t>１．非常災害対策計画について</t>
    <rPh sb="2" eb="4">
      <t>ヒジョウ</t>
    </rPh>
    <rPh sb="4" eb="6">
      <t>サイガイ</t>
    </rPh>
    <rPh sb="6" eb="8">
      <t>タイサク</t>
    </rPh>
    <rPh sb="8" eb="9">
      <t>ケイ</t>
    </rPh>
    <rPh sb="9" eb="10">
      <t>ガ</t>
    </rPh>
    <phoneticPr fontId="56"/>
  </si>
  <si>
    <t>チェック欄</t>
    <rPh sb="4" eb="5">
      <t>ラン</t>
    </rPh>
    <phoneticPr fontId="56"/>
  </si>
  <si>
    <t>問１</t>
    <rPh sb="0" eb="1">
      <t>ト</t>
    </rPh>
    <phoneticPr fontId="56"/>
  </si>
  <si>
    <t xml:space="preserve">  非常災害に関する具体的な計画が策定されているか。</t>
    <rPh sb="2" eb="4">
      <t>ヒジョウ</t>
    </rPh>
    <rPh sb="4" eb="6">
      <t>サイガイ</t>
    </rPh>
    <rPh sb="7" eb="8">
      <t>カン</t>
    </rPh>
    <rPh sb="10" eb="13">
      <t>グタイテキ</t>
    </rPh>
    <rPh sb="14" eb="16">
      <t>ケイカク</t>
    </rPh>
    <rPh sb="17" eb="19">
      <t>サクテイ</t>
    </rPh>
    <phoneticPr fontId="56"/>
  </si>
  <si>
    <t xml:space="preserve">  上記計画に、次の災害に関する対策が盛り込まれているか。</t>
    <rPh sb="2" eb="4">
      <t>ジョウキ</t>
    </rPh>
    <rPh sb="4" eb="6">
      <t>ケイカク</t>
    </rPh>
    <rPh sb="8" eb="9">
      <t>ツギ</t>
    </rPh>
    <rPh sb="10" eb="12">
      <t>サイガイ</t>
    </rPh>
    <rPh sb="13" eb="14">
      <t>カン</t>
    </rPh>
    <rPh sb="16" eb="18">
      <t>タイサク</t>
    </rPh>
    <rPh sb="19" eb="20">
      <t>モ</t>
    </rPh>
    <rPh sb="21" eb="22">
      <t>コ</t>
    </rPh>
    <phoneticPr fontId="56"/>
  </si>
  <si>
    <t>問２</t>
    <rPh sb="0" eb="1">
      <t>ト</t>
    </rPh>
    <phoneticPr fontId="56"/>
  </si>
  <si>
    <t xml:space="preserve">  火災</t>
    <phoneticPr fontId="56"/>
  </si>
  <si>
    <t xml:space="preserve">  水害・土砂災害</t>
    <rPh sb="2" eb="4">
      <t>スイガイ</t>
    </rPh>
    <rPh sb="5" eb="7">
      <t>ドシャ</t>
    </rPh>
    <rPh sb="7" eb="9">
      <t>サイガイ</t>
    </rPh>
    <phoneticPr fontId="56"/>
  </si>
  <si>
    <t>　※所在市町村の地域防災計画に規定された事業所は策定義務があります。</t>
    <rPh sb="2" eb="4">
      <t>ショザイ</t>
    </rPh>
    <rPh sb="4" eb="7">
      <t>シチョウソン</t>
    </rPh>
    <rPh sb="8" eb="10">
      <t>チイキ</t>
    </rPh>
    <rPh sb="10" eb="12">
      <t>ボウサイ</t>
    </rPh>
    <rPh sb="12" eb="14">
      <t>ケイカク</t>
    </rPh>
    <rPh sb="15" eb="17">
      <t>キテイ</t>
    </rPh>
    <rPh sb="20" eb="23">
      <t>ジギョウショ</t>
    </rPh>
    <rPh sb="24" eb="26">
      <t>サクテイ</t>
    </rPh>
    <rPh sb="26" eb="28">
      <t>ギム</t>
    </rPh>
    <phoneticPr fontId="56"/>
  </si>
  <si>
    <t xml:space="preserve">  地震</t>
    <rPh sb="2" eb="4">
      <t>ジシン</t>
    </rPh>
    <phoneticPr fontId="56"/>
  </si>
  <si>
    <t xml:space="preserve">  その他地域の実情を鑑みた災害</t>
    <rPh sb="4" eb="5">
      <t>タ</t>
    </rPh>
    <rPh sb="5" eb="7">
      <t>チイキ</t>
    </rPh>
    <rPh sb="8" eb="10">
      <t>ジツジョウ</t>
    </rPh>
    <rPh sb="11" eb="12">
      <t>カンガ</t>
    </rPh>
    <rPh sb="14" eb="16">
      <t>サイガイ</t>
    </rPh>
    <phoneticPr fontId="56"/>
  </si>
  <si>
    <t xml:space="preserve">  ※策定している場合、該当する災害を記入してください。</t>
    <rPh sb="3" eb="5">
      <t>サクテイ</t>
    </rPh>
    <rPh sb="9" eb="11">
      <t>バアイ</t>
    </rPh>
    <rPh sb="12" eb="14">
      <t>ガイトウ</t>
    </rPh>
    <rPh sb="16" eb="18">
      <t>サイガイ</t>
    </rPh>
    <rPh sb="19" eb="21">
      <t>キニュウ</t>
    </rPh>
    <phoneticPr fontId="56"/>
  </si>
  <si>
    <t>（災害名）</t>
    <rPh sb="1" eb="3">
      <t>サイガイ</t>
    </rPh>
    <rPh sb="3" eb="4">
      <t>メイ</t>
    </rPh>
    <phoneticPr fontId="56"/>
  </si>
  <si>
    <t xml:space="preserve">  未策定の計画がある場合、地域の実情に応じた作成の要否を市町村防災部局に確認しているか。</t>
    <rPh sb="2" eb="3">
      <t>ミ</t>
    </rPh>
    <rPh sb="3" eb="5">
      <t>サクテイ</t>
    </rPh>
    <rPh sb="6" eb="8">
      <t>ケイカク</t>
    </rPh>
    <rPh sb="11" eb="13">
      <t>バアイ</t>
    </rPh>
    <rPh sb="14" eb="16">
      <t>チイキ</t>
    </rPh>
    <rPh sb="17" eb="19">
      <t>ジツジョウ</t>
    </rPh>
    <rPh sb="20" eb="21">
      <t>オウ</t>
    </rPh>
    <rPh sb="23" eb="25">
      <t>サクセイ</t>
    </rPh>
    <rPh sb="26" eb="28">
      <t>ヨウヒ</t>
    </rPh>
    <rPh sb="29" eb="32">
      <t>シチョウソン</t>
    </rPh>
    <rPh sb="32" eb="34">
      <t>ボウサイ</t>
    </rPh>
    <rPh sb="34" eb="36">
      <t>ブキョク</t>
    </rPh>
    <rPh sb="37" eb="39">
      <t>カクニン</t>
    </rPh>
    <phoneticPr fontId="56"/>
  </si>
  <si>
    <t>問３</t>
    <rPh sb="0" eb="1">
      <t>トイ</t>
    </rPh>
    <phoneticPr fontId="56"/>
  </si>
  <si>
    <t>上記で策定されている非常災害対策計画に次の項目がそれぞれ含まれているか</t>
    <rPh sb="0" eb="2">
      <t>ジョウキ</t>
    </rPh>
    <rPh sb="3" eb="5">
      <t>サクテイ</t>
    </rPh>
    <rPh sb="10" eb="12">
      <t>ヒジョウ</t>
    </rPh>
    <rPh sb="12" eb="14">
      <t>サイガイ</t>
    </rPh>
    <rPh sb="14" eb="16">
      <t>タイサク</t>
    </rPh>
    <rPh sb="16" eb="17">
      <t>ケイ</t>
    </rPh>
    <rPh sb="17" eb="18">
      <t>ガ</t>
    </rPh>
    <rPh sb="19" eb="20">
      <t>ツギ</t>
    </rPh>
    <rPh sb="21" eb="23">
      <t>コウモク</t>
    </rPh>
    <rPh sb="28" eb="29">
      <t>フク</t>
    </rPh>
    <phoneticPr fontId="56"/>
  </si>
  <si>
    <t>　介護保険施設等の立地条件 (急傾斜地、海抜の低い場所にあるかなど)</t>
    <rPh sb="1" eb="3">
      <t>カイゴ</t>
    </rPh>
    <rPh sb="3" eb="5">
      <t>ホケン</t>
    </rPh>
    <rPh sb="5" eb="7">
      <t>シセツ</t>
    </rPh>
    <rPh sb="7" eb="8">
      <t>トウ</t>
    </rPh>
    <rPh sb="9" eb="11">
      <t>リッチ</t>
    </rPh>
    <rPh sb="11" eb="13">
      <t>ジョウケン</t>
    </rPh>
    <rPh sb="15" eb="18">
      <t>キュウケイシャ</t>
    </rPh>
    <rPh sb="18" eb="19">
      <t>チ</t>
    </rPh>
    <rPh sb="20" eb="22">
      <t>カイバツ</t>
    </rPh>
    <rPh sb="23" eb="24">
      <t>ヒク</t>
    </rPh>
    <rPh sb="25" eb="27">
      <t>バショ</t>
    </rPh>
    <phoneticPr fontId="56"/>
  </si>
  <si>
    <t>　災害に関する情報の入手方法</t>
    <rPh sb="1" eb="3">
      <t>サイガイ</t>
    </rPh>
    <rPh sb="4" eb="5">
      <t>カン</t>
    </rPh>
    <rPh sb="7" eb="9">
      <t>ジョウホウ</t>
    </rPh>
    <rPh sb="10" eb="12">
      <t>ニュウシュ</t>
    </rPh>
    <rPh sb="12" eb="14">
      <t>ホウホウ</t>
    </rPh>
    <phoneticPr fontId="56"/>
  </si>
  <si>
    <t>　災害時の連絡先及び通信手段の確認</t>
    <rPh sb="1" eb="3">
      <t>サイガイ</t>
    </rPh>
    <rPh sb="3" eb="4">
      <t>ジ</t>
    </rPh>
    <rPh sb="5" eb="7">
      <t>レンラク</t>
    </rPh>
    <rPh sb="7" eb="8">
      <t>サキ</t>
    </rPh>
    <rPh sb="8" eb="9">
      <t>オヨ</t>
    </rPh>
    <rPh sb="10" eb="12">
      <t>ツウシン</t>
    </rPh>
    <rPh sb="12" eb="14">
      <t>シュダン</t>
    </rPh>
    <rPh sb="15" eb="17">
      <t>カクニン</t>
    </rPh>
    <phoneticPr fontId="56"/>
  </si>
  <si>
    <t>問3</t>
    <rPh sb="0" eb="1">
      <t>トイ</t>
    </rPh>
    <phoneticPr fontId="56"/>
  </si>
  <si>
    <t>　避難を開始する時期、判断基準</t>
    <rPh sb="1" eb="3">
      <t>ヒナン</t>
    </rPh>
    <rPh sb="4" eb="6">
      <t>カイシ</t>
    </rPh>
    <rPh sb="8" eb="10">
      <t>ジキ</t>
    </rPh>
    <rPh sb="11" eb="13">
      <t>ハンダン</t>
    </rPh>
    <rPh sb="13" eb="15">
      <t>キジュン</t>
    </rPh>
    <phoneticPr fontId="56"/>
  </si>
  <si>
    <t>問４</t>
    <rPh sb="0" eb="1">
      <t>ト</t>
    </rPh>
    <phoneticPr fontId="56"/>
  </si>
  <si>
    <t>　避難場所</t>
    <rPh sb="1" eb="3">
      <t>ヒナン</t>
    </rPh>
    <rPh sb="3" eb="5">
      <t>バショ</t>
    </rPh>
    <phoneticPr fontId="56"/>
  </si>
  <si>
    <t>問５</t>
    <rPh sb="0" eb="1">
      <t>トイ</t>
    </rPh>
    <phoneticPr fontId="56"/>
  </si>
  <si>
    <t>　避難経路</t>
    <rPh sb="1" eb="3">
      <t>ヒナン</t>
    </rPh>
    <rPh sb="3" eb="5">
      <t>ケイロ</t>
    </rPh>
    <phoneticPr fontId="56"/>
  </si>
  <si>
    <t>問6</t>
    <rPh sb="0" eb="1">
      <t>トイ</t>
    </rPh>
    <phoneticPr fontId="56"/>
  </si>
  <si>
    <t>　避難方法</t>
    <rPh sb="1" eb="3">
      <t>ヒナン</t>
    </rPh>
    <rPh sb="3" eb="5">
      <t>ホウホウ</t>
    </rPh>
    <phoneticPr fontId="56"/>
  </si>
  <si>
    <t>問7</t>
    <rPh sb="0" eb="1">
      <t>ト</t>
    </rPh>
    <phoneticPr fontId="56"/>
  </si>
  <si>
    <t>　災害時の人員体制、指揮系統</t>
    <rPh sb="1" eb="3">
      <t>サイガイ</t>
    </rPh>
    <rPh sb="3" eb="4">
      <t>ジ</t>
    </rPh>
    <rPh sb="5" eb="7">
      <t>ジンイン</t>
    </rPh>
    <rPh sb="7" eb="9">
      <t>タイセイ</t>
    </rPh>
    <rPh sb="10" eb="12">
      <t>シキ</t>
    </rPh>
    <rPh sb="12" eb="14">
      <t>ケイトウ</t>
    </rPh>
    <phoneticPr fontId="56"/>
  </si>
  <si>
    <t>問8</t>
    <rPh sb="0" eb="1">
      <t>ト</t>
    </rPh>
    <phoneticPr fontId="56"/>
  </si>
  <si>
    <t>　関係機関との連携体制</t>
    <rPh sb="1" eb="3">
      <t>カンケイ</t>
    </rPh>
    <rPh sb="3" eb="5">
      <t>キカン</t>
    </rPh>
    <rPh sb="7" eb="9">
      <t>レンケイ</t>
    </rPh>
    <rPh sb="9" eb="11">
      <t>タイセイ</t>
    </rPh>
    <phoneticPr fontId="56"/>
  </si>
  <si>
    <t>問9</t>
    <rPh sb="0" eb="1">
      <t>ト</t>
    </rPh>
    <phoneticPr fontId="56"/>
  </si>
  <si>
    <t>２．避難訓練について</t>
    <rPh sb="2" eb="4">
      <t>ヒナン</t>
    </rPh>
    <rPh sb="4" eb="6">
      <t>クンレン</t>
    </rPh>
    <phoneticPr fontId="56"/>
  </si>
  <si>
    <t>　毎年度、次の避難訓練を実施しているか。</t>
    <rPh sb="1" eb="4">
      <t>マイネンド</t>
    </rPh>
    <rPh sb="5" eb="6">
      <t>ツギ</t>
    </rPh>
    <rPh sb="7" eb="9">
      <t>ヒナン</t>
    </rPh>
    <rPh sb="9" eb="11">
      <t>クンレン</t>
    </rPh>
    <rPh sb="12" eb="14">
      <t>ジッシ</t>
    </rPh>
    <phoneticPr fontId="56"/>
  </si>
  <si>
    <t>　火災</t>
    <phoneticPr fontId="56"/>
  </si>
  <si>
    <t>　水害・土砂災害</t>
    <rPh sb="1" eb="3">
      <t>スイガイ</t>
    </rPh>
    <rPh sb="4" eb="6">
      <t>ドシャ</t>
    </rPh>
    <rPh sb="6" eb="8">
      <t>サイガイ</t>
    </rPh>
    <phoneticPr fontId="56"/>
  </si>
  <si>
    <t>　地震</t>
    <rPh sb="1" eb="3">
      <t>ジシン</t>
    </rPh>
    <phoneticPr fontId="56"/>
  </si>
  <si>
    <t>　その他地域の実情を鑑みた災害</t>
    <rPh sb="3" eb="4">
      <t>タ</t>
    </rPh>
    <rPh sb="4" eb="6">
      <t>チイキ</t>
    </rPh>
    <rPh sb="7" eb="9">
      <t>ジツジョウ</t>
    </rPh>
    <rPh sb="10" eb="11">
      <t>カンガ</t>
    </rPh>
    <rPh sb="13" eb="15">
      <t>サイガイ</t>
    </rPh>
    <phoneticPr fontId="56"/>
  </si>
  <si>
    <t>　上記避難訓練を実施していない場合、訓練を実施する災害及び実施予定時期を記入してください。</t>
    <rPh sb="1" eb="3">
      <t>ジョウキ</t>
    </rPh>
    <rPh sb="3" eb="5">
      <t>ヒナン</t>
    </rPh>
    <rPh sb="5" eb="7">
      <t>クンレン</t>
    </rPh>
    <rPh sb="8" eb="10">
      <t>ジッシ</t>
    </rPh>
    <rPh sb="15" eb="17">
      <t>バアイ</t>
    </rPh>
    <rPh sb="18" eb="20">
      <t>クンレン</t>
    </rPh>
    <rPh sb="21" eb="23">
      <t>ジッシ</t>
    </rPh>
    <rPh sb="25" eb="27">
      <t>サイガイ</t>
    </rPh>
    <rPh sb="27" eb="28">
      <t>オヨ</t>
    </rPh>
    <rPh sb="29" eb="31">
      <t>ジッシ</t>
    </rPh>
    <rPh sb="31" eb="33">
      <t>ヨテイ</t>
    </rPh>
    <rPh sb="33" eb="35">
      <t>ジキ</t>
    </rPh>
    <rPh sb="36" eb="38">
      <t>キニュウ</t>
    </rPh>
    <phoneticPr fontId="56"/>
  </si>
  <si>
    <t>問2</t>
    <rPh sb="0" eb="1">
      <t>ト</t>
    </rPh>
    <phoneticPr fontId="56"/>
  </si>
  <si>
    <t>　訓練実施災害</t>
    <rPh sb="1" eb="3">
      <t>クンレン</t>
    </rPh>
    <rPh sb="3" eb="5">
      <t>ジッシ</t>
    </rPh>
    <rPh sb="5" eb="7">
      <t>サイガイ</t>
    </rPh>
    <phoneticPr fontId="56"/>
  </si>
  <si>
    <t>　実施予定時期</t>
    <rPh sb="1" eb="3">
      <t>ジッシ</t>
    </rPh>
    <rPh sb="3" eb="5">
      <t>ヨテイ</t>
    </rPh>
    <rPh sb="5" eb="7">
      <t>ジキ</t>
    </rPh>
    <phoneticPr fontId="56"/>
  </si>
  <si>
    <t>令和６年度～　運営状況点検書</t>
    <rPh sb="0" eb="2">
      <t>レイワ</t>
    </rPh>
    <rPh sb="4" eb="5">
      <t>ド</t>
    </rPh>
    <phoneticPr fontId="4"/>
  </si>
  <si>
    <r>
      <rPr>
        <b/>
        <sz val="11"/>
        <color theme="1"/>
        <rFont val="ＭＳ Ｐゴシック"/>
        <family val="3"/>
        <charset val="128"/>
      </rPr>
      <t>【居宅サービス計画の提出】</t>
    </r>
    <r>
      <rPr>
        <sz val="11"/>
        <color theme="1"/>
        <rFont val="ＭＳ Ｐゴシック"/>
        <family val="3"/>
        <charset val="128"/>
      </rPr>
      <t xml:space="preserve">
　介護支援専門員は、居宅サービス計画に厚生労働大臣が定める回数以上の訪問介護を位置付ける場合にあっては、その利用の妥当性を検討し、当該居宅サービス計画に訪問介護が必要な理由を記載するとともに、当該居宅サービス計画を市に届け出ている。（平成30年10月1日より施行）</t>
    </r>
    <rPh sb="1" eb="2">
      <t>キョ</t>
    </rPh>
    <rPh sb="2" eb="3">
      <t>タク</t>
    </rPh>
    <rPh sb="7" eb="9">
      <t>ケイカク</t>
    </rPh>
    <rPh sb="10" eb="12">
      <t>テイシュツ</t>
    </rPh>
    <rPh sb="110" eb="112">
      <t>トウガイ</t>
    </rPh>
    <phoneticPr fontId="4"/>
  </si>
  <si>
    <t>　　指定居宅介護支援提供の完結の日から５年間又は介護給付費の受領の日から５年間のいずれか長い期間保存している。</t>
    <phoneticPr fontId="4"/>
  </si>
  <si>
    <t>　　指定居宅介護支援提供の完結の日から５年間保存している。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</si>
</sst>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
    <numFmt numFmtId="177" formatCode="#,###&quot;人&quot;"/>
    <numFmt numFmtId="178" formatCode="#,##0&quot;人&quot;"/>
    <numFmt numFmtId="179" formatCode="#,##0&quot;件&quot;"/>
    <numFmt numFmtId="180" formatCode="0.0_ &quot;人&quot;"/>
    <numFmt numFmtId="181" formatCode="0.0"/>
    <numFmt numFmtId="182" formatCode="#,##0.0;[Red]\-#,##0.0"/>
    <numFmt numFmtId="183" formatCode="#,##0.0&quot;人&quot;"/>
    <numFmt numFmtId="184" formatCode="#,##0.0#"/>
    <numFmt numFmtId="185" formatCode="#,##0.##"/>
  </numFmts>
  <fonts count="6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0"/>
      <color indexed="8"/>
      <name val="ＭＳ Ｐゴシック"/>
      <family val="3"/>
      <charset val="128"/>
    </font>
    <font>
      <sz val="11"/>
      <color indexed="8"/>
      <name val="ＭＳ Ｐゴシック"/>
      <family val="3"/>
      <charset val="128"/>
    </font>
    <font>
      <b/>
      <sz val="11"/>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8"/>
      <name val="HGS創英角ﾎﾟｯﾌﾟ体"/>
      <family val="3"/>
      <charset val="128"/>
    </font>
    <font>
      <sz val="11"/>
      <name val="ＭＳ Ｐゴシック"/>
      <family val="3"/>
      <charset val="128"/>
      <scheme val="minor"/>
    </font>
    <font>
      <sz val="16"/>
      <name val="HGSｺﾞｼｯｸM"/>
      <family val="3"/>
      <charset val="128"/>
    </font>
    <font>
      <sz val="6"/>
      <name val="ＭＳ Ｐゴシック"/>
      <family val="3"/>
      <charset val="128"/>
      <scheme val="minor"/>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b/>
      <sz val="12"/>
      <name val="HGSｺﾞｼｯｸM"/>
      <family val="3"/>
      <charset val="128"/>
    </font>
    <font>
      <sz val="12"/>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0"/>
      <color theme="1"/>
      <name val="ＭＳ Ｐゴシック"/>
      <family val="3"/>
      <charset val="128"/>
      <scheme val="minor"/>
    </font>
    <font>
      <sz val="11"/>
      <color rgb="FF000000"/>
      <name val="ＭＳ Ｐゴシック"/>
      <family val="3"/>
      <charset val="128"/>
      <scheme val="minor"/>
    </font>
    <font>
      <sz val="11"/>
      <color rgb="FF000000"/>
      <name val="Calibri"/>
      <family val="2"/>
    </font>
    <font>
      <sz val="14"/>
      <color rgb="FFFF0000"/>
      <name val="HGSｺﾞｼｯｸM"/>
      <family val="3"/>
      <charset val="128"/>
    </font>
    <font>
      <b/>
      <sz val="24"/>
      <color theme="1"/>
      <name val="ＭＳ Ｐゴシック"/>
      <family val="3"/>
      <charset val="128"/>
    </font>
    <font>
      <sz val="11"/>
      <color theme="1"/>
      <name val="ＭＳ Ｐゴシック"/>
      <family val="3"/>
      <charset val="128"/>
    </font>
    <font>
      <b/>
      <sz val="11"/>
      <color theme="1"/>
      <name val="ＭＳ Ｐゴシック"/>
      <family val="3"/>
      <charset val="128"/>
    </font>
    <font>
      <sz val="9"/>
      <color theme="1"/>
      <name val="ＭＳ Ｐゴシック"/>
      <family val="3"/>
      <charset val="128"/>
    </font>
    <font>
      <sz val="10"/>
      <color theme="1"/>
      <name val="ＭＳ Ｐゴシック"/>
      <family val="3"/>
      <charset val="128"/>
    </font>
    <font>
      <sz val="9"/>
      <color theme="1"/>
      <name val="ＭＳ Ｐゴシック"/>
      <family val="3"/>
      <charset val="128"/>
      <scheme val="minor"/>
    </font>
    <font>
      <b/>
      <sz val="12"/>
      <color theme="1"/>
      <name val="ＭＳ Ｐゴシック"/>
      <family val="3"/>
      <charset val="128"/>
    </font>
    <font>
      <b/>
      <sz val="14"/>
      <color theme="1"/>
      <name val="ＭＳ Ｐゴシック"/>
      <family val="3"/>
      <charset val="128"/>
    </font>
    <font>
      <b/>
      <sz val="10"/>
      <color theme="1"/>
      <name val="ＭＳ Ｐゴシック"/>
      <family val="3"/>
      <charset val="128"/>
    </font>
    <font>
      <b/>
      <u/>
      <sz val="12"/>
      <color theme="1"/>
      <name val="ＭＳ Ｐゴシック"/>
      <family val="3"/>
      <charset val="128"/>
    </font>
    <font>
      <sz val="14"/>
      <color theme="1"/>
      <name val="ＭＳ Ｐゴシック"/>
      <family val="3"/>
      <charset val="128"/>
    </font>
    <font>
      <b/>
      <sz val="11"/>
      <color theme="1"/>
      <name val="ＭＳ Ｐゴシック"/>
      <family val="3"/>
      <charset val="128"/>
      <scheme val="minor"/>
    </font>
    <font>
      <u/>
      <sz val="11"/>
      <color theme="1"/>
      <name val="ＭＳ Ｐゴシック"/>
      <family val="3"/>
      <charset val="128"/>
    </font>
    <font>
      <b/>
      <sz val="12"/>
      <color theme="1"/>
      <name val="ＭＳ Ｐゴシック"/>
      <family val="3"/>
      <charset val="128"/>
      <scheme val="minor"/>
    </font>
    <font>
      <b/>
      <sz val="16"/>
      <color theme="1"/>
      <name val="ＭＳ Ｐゴシック"/>
      <family val="3"/>
      <charset val="128"/>
    </font>
    <font>
      <sz val="16"/>
      <color theme="1"/>
      <name val="ＭＳ Ｐゴシック"/>
      <family val="3"/>
      <charset val="128"/>
      <scheme val="minor"/>
    </font>
    <font>
      <sz val="10"/>
      <color theme="1"/>
      <name val="ＭＳ Ｐ明朝"/>
      <family val="1"/>
      <charset val="128"/>
    </font>
    <font>
      <u/>
      <sz val="10"/>
      <color theme="1"/>
      <name val="ＭＳ Ｐ明朝"/>
      <family val="1"/>
      <charset val="128"/>
    </font>
    <font>
      <sz val="12"/>
      <color theme="1"/>
      <name val="HG丸ｺﾞｼｯｸM-PRO"/>
      <family val="3"/>
      <charset val="128"/>
    </font>
    <font>
      <b/>
      <i/>
      <sz val="12"/>
      <color theme="1"/>
      <name val="ＭＳ Ｐゴシック"/>
      <family val="3"/>
      <charset val="128"/>
    </font>
    <font>
      <sz val="11"/>
      <color theme="1"/>
      <name val="ＭＳ ゴシック"/>
      <family val="3"/>
      <charset val="128"/>
    </font>
    <font>
      <b/>
      <sz val="16"/>
      <color theme="1"/>
      <name val="HG丸ｺﾞｼｯｸM-PRO"/>
      <family val="3"/>
      <charset val="128"/>
    </font>
    <font>
      <sz val="10.5"/>
      <name val="ＭＳ 明朝"/>
      <family val="1"/>
      <charset val="128"/>
    </font>
    <font>
      <b/>
      <sz val="23.5"/>
      <name val="UD デジタル 教科書体 N-R"/>
      <family val="1"/>
      <charset val="128"/>
    </font>
    <font>
      <sz val="6"/>
      <name val="ＭＳ 明朝"/>
      <family val="1"/>
      <charset val="128"/>
    </font>
    <font>
      <sz val="10.5"/>
      <name val="UD デジタル 教科書体 N-R"/>
      <family val="1"/>
      <charset val="128"/>
    </font>
    <font>
      <b/>
      <sz val="14"/>
      <name val="UD デジタル 教科書体 N-R"/>
      <family val="1"/>
      <charset val="128"/>
    </font>
    <font>
      <sz val="10"/>
      <name val="UD デジタル 教科書体 N-R"/>
      <family val="1"/>
      <charset val="128"/>
    </font>
    <font>
      <sz val="11.5"/>
      <name val="UD デジタル 教科書体 N-R"/>
      <family val="1"/>
      <charset val="128"/>
    </font>
    <font>
      <sz val="20"/>
      <name val="UD デジタル 教科書体 N-R"/>
      <family val="1"/>
      <charset val="128"/>
    </font>
    <font>
      <b/>
      <sz val="11"/>
      <name val="UD デジタル 教科書体 N-R"/>
      <family val="1"/>
      <charset val="128"/>
    </font>
    <font>
      <sz val="11"/>
      <name val="UD デジタル 教科書体 N-R"/>
      <family val="1"/>
      <charset val="128"/>
    </font>
    <font>
      <sz val="8"/>
      <name val="UD デジタル 教科書体 N-R"/>
      <family val="1"/>
      <charset val="128"/>
    </font>
    <font>
      <b/>
      <sz val="10"/>
      <name val="UD デジタル 教科書体 N-R"/>
      <family val="1"/>
      <charset val="128"/>
    </font>
    <font>
      <sz val="9.9"/>
      <name val="UD デジタル 教科書体 N-R"/>
      <family val="1"/>
      <charset val="128"/>
    </font>
    <font>
      <sz val="9.8000000000000007"/>
      <name val="UD デジタル 教科書体 N-R"/>
      <family val="1"/>
      <charset val="128"/>
    </font>
  </fonts>
  <fills count="12">
    <fill>
      <patternFill patternType="none"/>
    </fill>
    <fill>
      <patternFill patternType="gray125"/>
    </fill>
    <fill>
      <patternFill patternType="solid">
        <fgColor indexed="27"/>
        <bgColor indexed="64"/>
      </patternFill>
    </fill>
    <fill>
      <patternFill patternType="solid">
        <fgColor indexed="31"/>
        <bgColor indexed="64"/>
      </patternFill>
    </fill>
    <fill>
      <patternFill patternType="solid">
        <fgColor indexed="49"/>
        <bgColor indexed="64"/>
      </patternFill>
    </fill>
    <fill>
      <patternFill patternType="solid">
        <fgColor indexed="51"/>
        <bgColor indexed="64"/>
      </patternFill>
    </fill>
    <fill>
      <patternFill patternType="solid">
        <fgColor rgb="FFFFFF00"/>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
      <patternFill patternType="solid">
        <fgColor theme="2" tint="-9.9978637043366805E-2"/>
        <bgColor indexed="64"/>
      </patternFill>
    </fill>
  </fills>
  <borders count="129">
    <border>
      <left/>
      <right/>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ashed">
        <color indexed="64"/>
      </left>
      <right/>
      <top style="thin">
        <color indexed="64"/>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bottom style="thin">
        <color indexed="64"/>
      </bottom>
      <diagonal/>
    </border>
    <border>
      <left style="dashed">
        <color indexed="64"/>
      </left>
      <right style="double">
        <color indexed="64"/>
      </right>
      <top style="thin">
        <color indexed="64"/>
      </top>
      <bottom style="dashDot">
        <color indexed="64"/>
      </bottom>
      <diagonal/>
    </border>
    <border>
      <left style="double">
        <color indexed="64"/>
      </left>
      <right style="dashed">
        <color indexed="64"/>
      </right>
      <top style="thin">
        <color indexed="64"/>
      </top>
      <bottom style="dashDot">
        <color indexed="64"/>
      </bottom>
      <diagonal/>
    </border>
    <border>
      <left style="dashed">
        <color indexed="64"/>
      </left>
      <right/>
      <top style="thin">
        <color indexed="64"/>
      </top>
      <bottom/>
      <diagonal/>
    </border>
    <border>
      <left style="thin">
        <color indexed="64"/>
      </left>
      <right style="thin">
        <color indexed="64"/>
      </right>
      <top style="dashDot">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slantDashDot">
        <color indexed="64"/>
      </bottom>
      <diagonal/>
    </border>
    <border>
      <left/>
      <right style="thin">
        <color indexed="64"/>
      </right>
      <top style="thin">
        <color indexed="64"/>
      </top>
      <bottom style="slantDashDot">
        <color indexed="64"/>
      </bottom>
      <diagonal/>
    </border>
    <border>
      <left style="thin">
        <color indexed="64"/>
      </left>
      <right style="thin">
        <color indexed="64"/>
      </right>
      <top style="slantDashDot">
        <color indexed="64"/>
      </top>
      <bottom style="slantDashDot">
        <color indexed="64"/>
      </bottom>
      <diagonal/>
    </border>
    <border>
      <left style="thin">
        <color indexed="64"/>
      </left>
      <right/>
      <top style="slantDashDot">
        <color indexed="64"/>
      </top>
      <bottom style="slantDashDot">
        <color indexed="64"/>
      </bottom>
      <diagonal/>
    </border>
    <border>
      <left/>
      <right style="thin">
        <color indexed="64"/>
      </right>
      <top style="slantDashDot">
        <color indexed="64"/>
      </top>
      <bottom style="slantDashDot">
        <color indexed="64"/>
      </bottom>
      <diagonal/>
    </border>
    <border>
      <left/>
      <right style="slantDashDot">
        <color indexed="64"/>
      </right>
      <top/>
      <bottom/>
      <diagonal/>
    </border>
    <border>
      <left/>
      <right style="slantDashDot">
        <color indexed="64"/>
      </right>
      <top/>
      <bottom style="slantDashDot">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right style="dashed">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4" fillId="0" borderId="0"/>
  </cellStyleXfs>
  <cellXfs count="897">
    <xf numFmtId="0" fontId="0" fillId="0" borderId="0" xfId="0">
      <alignment vertical="center"/>
    </xf>
    <xf numFmtId="0" fontId="9" fillId="0" borderId="0" xfId="0" applyFont="1" applyAlignment="1"/>
    <xf numFmtId="0" fontId="9" fillId="0" borderId="0" xfId="0" applyFont="1">
      <alignment vertical="center"/>
    </xf>
    <xf numFmtId="0" fontId="8" fillId="0" borderId="0" xfId="0" applyFont="1" applyBorder="1" applyAlignment="1">
      <alignment vertical="center"/>
    </xf>
    <xf numFmtId="0" fontId="9" fillId="0" borderId="0" xfId="0" applyFont="1" applyAlignment="1">
      <alignment vertical="center"/>
    </xf>
    <xf numFmtId="0" fontId="9" fillId="0" borderId="0" xfId="0" applyFont="1" applyBorder="1" applyAlignment="1">
      <alignment vertical="center"/>
    </xf>
    <xf numFmtId="0" fontId="9" fillId="0" borderId="0" xfId="0" applyFont="1" applyBorder="1" applyAlignment="1">
      <alignment horizontal="center" vertical="center"/>
    </xf>
    <xf numFmtId="0" fontId="9" fillId="0" borderId="0" xfId="0" applyFont="1" applyAlignment="1">
      <alignment horizontal="center" vertical="center"/>
    </xf>
    <xf numFmtId="0" fontId="13" fillId="0" borderId="0" xfId="0" applyFont="1">
      <alignment vertical="center"/>
    </xf>
    <xf numFmtId="0" fontId="9" fillId="0" borderId="0" xfId="0" applyFont="1" applyBorder="1" applyAlignment="1">
      <alignment horizontal="left" vertical="top" wrapText="1"/>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9" fillId="0" borderId="42" xfId="0" applyFont="1" applyBorder="1" applyAlignment="1">
      <alignment horizontal="left" vertical="center" wrapText="1"/>
    </xf>
    <xf numFmtId="0" fontId="10" fillId="0" borderId="0" xfId="0" applyFont="1" applyAlignment="1">
      <alignment horizontal="center" vertical="center"/>
    </xf>
    <xf numFmtId="0" fontId="8" fillId="0" borderId="44" xfId="0" applyFont="1" applyBorder="1" applyAlignment="1">
      <alignment vertical="center"/>
    </xf>
    <xf numFmtId="0" fontId="9" fillId="0" borderId="44" xfId="0" applyFont="1" applyBorder="1">
      <alignment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28" xfId="0" applyFont="1" applyBorder="1" applyAlignment="1">
      <alignment horizontal="center" vertical="center" wrapText="1"/>
    </xf>
    <xf numFmtId="0" fontId="12" fillId="0" borderId="0" xfId="0" applyFont="1" applyBorder="1" applyAlignment="1">
      <alignment vertical="center"/>
    </xf>
    <xf numFmtId="0" fontId="9" fillId="0" borderId="28" xfId="0" applyFont="1" applyBorder="1" applyAlignment="1">
      <alignment horizontal="center" vertical="center"/>
    </xf>
    <xf numFmtId="0" fontId="9" fillId="0" borderId="15" xfId="0" applyFont="1" applyBorder="1">
      <alignment vertical="center"/>
    </xf>
    <xf numFmtId="0" fontId="9" fillId="0" borderId="16" xfId="0" applyFont="1" applyBorder="1" applyAlignment="1">
      <alignment vertical="center"/>
    </xf>
    <xf numFmtId="0" fontId="9" fillId="0" borderId="0" xfId="0" applyFont="1" applyAlignment="1">
      <alignment vertical="center" wrapText="1"/>
    </xf>
    <xf numFmtId="0" fontId="9" fillId="0" borderId="43" xfId="0" applyFont="1" applyBorder="1" applyAlignment="1">
      <alignment horizontal="left" vertical="center" wrapText="1"/>
    </xf>
    <xf numFmtId="0" fontId="9" fillId="0" borderId="0" xfId="0" applyFont="1" applyBorder="1" applyAlignment="1">
      <alignment horizontal="center" vertical="center" wrapText="1"/>
    </xf>
    <xf numFmtId="0" fontId="9" fillId="0" borderId="0" xfId="0" applyFont="1" applyBorder="1" applyAlignment="1">
      <alignment vertical="center" wrapText="1"/>
    </xf>
    <xf numFmtId="0" fontId="9" fillId="0" borderId="0" xfId="0" applyFont="1" applyAlignment="1">
      <alignment vertical="top"/>
    </xf>
    <xf numFmtId="0" fontId="9" fillId="0" borderId="0" xfId="0" applyFont="1" applyBorder="1" applyAlignment="1">
      <alignment vertical="top" wrapText="1"/>
    </xf>
    <xf numFmtId="0" fontId="9" fillId="0" borderId="44" xfId="0" applyFont="1" applyBorder="1" applyAlignment="1">
      <alignment horizontal="center" vertical="center" wrapText="1"/>
    </xf>
    <xf numFmtId="0" fontId="9" fillId="0" borderId="0" xfId="0" applyFont="1" applyAlignment="1">
      <alignment horizontal="left" vertical="center" indent="1"/>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9" fillId="0" borderId="0" xfId="0" applyFont="1" applyBorder="1" applyAlignment="1">
      <alignment horizontal="right" vertical="center"/>
    </xf>
    <xf numFmtId="0" fontId="9" fillId="0" borderId="28" xfId="0" applyFont="1" applyBorder="1" applyAlignment="1">
      <alignment horizontal="right" vertical="center"/>
    </xf>
    <xf numFmtId="0" fontId="9" fillId="0" borderId="29" xfId="0" applyFont="1" applyBorder="1">
      <alignment vertical="center"/>
    </xf>
    <xf numFmtId="0" fontId="9" fillId="0" borderId="28" xfId="0" applyFont="1" applyBorder="1">
      <alignment vertical="center"/>
    </xf>
    <xf numFmtId="0" fontId="9" fillId="0" borderId="30" xfId="0" applyFont="1" applyBorder="1">
      <alignment vertical="center"/>
    </xf>
    <xf numFmtId="0" fontId="9" fillId="0" borderId="42" xfId="0" applyFont="1" applyBorder="1">
      <alignment vertical="center"/>
    </xf>
    <xf numFmtId="0" fontId="9" fillId="0" borderId="57" xfId="0" applyFont="1" applyBorder="1">
      <alignment vertical="center"/>
    </xf>
    <xf numFmtId="0" fontId="9" fillId="0" borderId="58" xfId="0" applyFont="1" applyBorder="1" applyAlignment="1">
      <alignment horizontal="left" vertical="center" wrapText="1"/>
    </xf>
    <xf numFmtId="0" fontId="9" fillId="0" borderId="59" xfId="0" applyFont="1" applyBorder="1" applyAlignment="1">
      <alignment horizontal="left" vertical="center" wrapText="1"/>
    </xf>
    <xf numFmtId="0" fontId="9" fillId="0" borderId="57" xfId="0" applyFont="1" applyBorder="1" applyAlignment="1">
      <alignment horizontal="left" vertical="center" wrapText="1"/>
    </xf>
    <xf numFmtId="0" fontId="9" fillId="0" borderId="60" xfId="0" applyFont="1" applyBorder="1">
      <alignment vertical="center"/>
    </xf>
    <xf numFmtId="0" fontId="9" fillId="0" borderId="44" xfId="0" applyFont="1" applyBorder="1" applyAlignment="1">
      <alignment vertical="center" wrapText="1"/>
    </xf>
    <xf numFmtId="0" fontId="9" fillId="0" borderId="46" xfId="0" applyFont="1" applyBorder="1" applyAlignment="1">
      <alignment vertical="center" wrapText="1"/>
    </xf>
    <xf numFmtId="0" fontId="9" fillId="0" borderId="45" xfId="0" applyFont="1" applyBorder="1" applyAlignment="1">
      <alignment vertical="center" wrapText="1"/>
    </xf>
    <xf numFmtId="0" fontId="9" fillId="0" borderId="0" xfId="0" applyFont="1" applyBorder="1">
      <alignment vertical="center"/>
    </xf>
    <xf numFmtId="0" fontId="9" fillId="0" borderId="46" xfId="0" applyFont="1" applyBorder="1">
      <alignment vertical="center"/>
    </xf>
    <xf numFmtId="0" fontId="9" fillId="0" borderId="9" xfId="0" applyFont="1" applyBorder="1" applyAlignment="1">
      <alignment horizontal="center" vertical="center"/>
    </xf>
    <xf numFmtId="0" fontId="9" fillId="0" borderId="61" xfId="0" applyFont="1" applyBorder="1" applyAlignment="1">
      <alignment horizontal="right" vertical="center"/>
    </xf>
    <xf numFmtId="0" fontId="9" fillId="0" borderId="62" xfId="0" applyFont="1" applyBorder="1" applyAlignment="1">
      <alignment horizontal="right" vertical="center"/>
    </xf>
    <xf numFmtId="0" fontId="9" fillId="0" borderId="63" xfId="0" applyFont="1" applyBorder="1" applyAlignment="1">
      <alignment horizontal="right" vertical="center"/>
    </xf>
    <xf numFmtId="0" fontId="9" fillId="0" borderId="64" xfId="0" applyFont="1" applyBorder="1" applyAlignment="1">
      <alignment horizontal="center" vertical="center"/>
    </xf>
    <xf numFmtId="0" fontId="9" fillId="0" borderId="28" xfId="0" applyFont="1" applyBorder="1" applyAlignment="1">
      <alignment vertical="center" wrapText="1"/>
    </xf>
    <xf numFmtId="0" fontId="13" fillId="0" borderId="0" xfId="0" applyFont="1" applyAlignment="1">
      <alignment vertical="center"/>
    </xf>
    <xf numFmtId="0" fontId="13" fillId="0" borderId="0" xfId="0" applyFont="1" applyAlignment="1">
      <alignment horizontal="left" vertical="center" indent="3"/>
    </xf>
    <xf numFmtId="0" fontId="3" fillId="9" borderId="0" xfId="2" applyFill="1">
      <alignment vertical="center"/>
    </xf>
    <xf numFmtId="0" fontId="3" fillId="9" borderId="19" xfId="2" applyFill="1" applyBorder="1" applyAlignment="1">
      <alignment horizontal="center" vertical="center"/>
    </xf>
    <xf numFmtId="0" fontId="3" fillId="9" borderId="19" xfId="2" applyFill="1" applyBorder="1">
      <alignment vertical="center"/>
    </xf>
    <xf numFmtId="0" fontId="3" fillId="9" borderId="105" xfId="2" applyFill="1" applyBorder="1" applyAlignment="1">
      <alignment horizontal="center" vertical="center"/>
    </xf>
    <xf numFmtId="0" fontId="21" fillId="9" borderId="118" xfId="2" applyFont="1" applyFill="1" applyBorder="1" applyAlignment="1">
      <alignment horizontal="center" vertical="center"/>
    </xf>
    <xf numFmtId="0" fontId="21" fillId="9" borderId="119" xfId="2" applyFont="1" applyFill="1" applyBorder="1" applyAlignment="1">
      <alignment horizontal="center" vertical="center"/>
    </xf>
    <xf numFmtId="0" fontId="21" fillId="9" borderId="120" xfId="2" applyFont="1" applyFill="1" applyBorder="1" applyAlignment="1">
      <alignment horizontal="center" vertical="center"/>
    </xf>
    <xf numFmtId="0" fontId="3" fillId="9" borderId="119" xfId="2" applyFill="1" applyBorder="1" applyAlignment="1">
      <alignment horizontal="center" vertical="center"/>
    </xf>
    <xf numFmtId="0" fontId="3" fillId="9" borderId="121" xfId="2" applyFill="1" applyBorder="1" applyAlignment="1">
      <alignment horizontal="center" vertical="center"/>
    </xf>
    <xf numFmtId="0" fontId="21" fillId="9" borderId="5" xfId="2" applyFont="1" applyFill="1" applyBorder="1">
      <alignment vertical="center"/>
    </xf>
    <xf numFmtId="0" fontId="21" fillId="9" borderId="6" xfId="2" applyFont="1" applyFill="1" applyBorder="1">
      <alignment vertical="center"/>
    </xf>
    <xf numFmtId="0" fontId="21" fillId="9" borderId="122" xfId="2" applyFont="1" applyFill="1" applyBorder="1">
      <alignment vertical="center"/>
    </xf>
    <xf numFmtId="0" fontId="3" fillId="9" borderId="6" xfId="2" applyFill="1" applyBorder="1">
      <alignment vertical="center"/>
    </xf>
    <xf numFmtId="0" fontId="3" fillId="9" borderId="18" xfId="2" applyFill="1" applyBorder="1">
      <alignment vertical="center"/>
    </xf>
    <xf numFmtId="0" fontId="21" fillId="9" borderId="21" xfId="2" applyFont="1" applyFill="1" applyBorder="1">
      <alignment vertical="center"/>
    </xf>
    <xf numFmtId="0" fontId="21" fillId="9" borderId="9" xfId="2" applyFont="1" applyFill="1" applyBorder="1">
      <alignment vertical="center"/>
    </xf>
    <xf numFmtId="0" fontId="21" fillId="9" borderId="46" xfId="2" applyFont="1" applyFill="1" applyBorder="1">
      <alignment vertical="center"/>
    </xf>
    <xf numFmtId="0" fontId="3" fillId="9" borderId="20" xfId="2" applyFill="1" applyBorder="1">
      <alignment vertical="center"/>
    </xf>
    <xf numFmtId="0" fontId="21" fillId="9" borderId="19" xfId="2" applyFont="1" applyFill="1" applyBorder="1">
      <alignment vertical="center"/>
    </xf>
    <xf numFmtId="0" fontId="21" fillId="9" borderId="15" xfId="2" applyFont="1" applyFill="1" applyBorder="1">
      <alignment vertical="center"/>
    </xf>
    <xf numFmtId="0" fontId="21" fillId="9" borderId="16" xfId="2" applyFont="1" applyFill="1" applyBorder="1">
      <alignment vertical="center"/>
    </xf>
    <xf numFmtId="0" fontId="21" fillId="9" borderId="23" xfId="2" applyFont="1" applyFill="1" applyBorder="1">
      <alignment vertical="center"/>
    </xf>
    <xf numFmtId="0" fontId="21" fillId="9" borderId="24" xfId="2" applyFont="1" applyFill="1" applyBorder="1">
      <alignment vertical="center"/>
    </xf>
    <xf numFmtId="0" fontId="3" fillId="9" borderId="123" xfId="2" applyFill="1" applyBorder="1">
      <alignment vertical="center"/>
    </xf>
    <xf numFmtId="0" fontId="3" fillId="9" borderId="24" xfId="2" applyFill="1" applyBorder="1">
      <alignment vertical="center"/>
    </xf>
    <xf numFmtId="0" fontId="3" fillId="9" borderId="25" xfId="2" applyFill="1" applyBorder="1">
      <alignment vertical="center"/>
    </xf>
    <xf numFmtId="0" fontId="2" fillId="9" borderId="0" xfId="4" applyFill="1">
      <alignment vertical="center"/>
    </xf>
    <xf numFmtId="0" fontId="18" fillId="9" borderId="0" xfId="4" applyFont="1" applyFill="1" applyAlignment="1">
      <alignment horizontal="left" vertical="center"/>
    </xf>
    <xf numFmtId="0" fontId="21" fillId="9" borderId="0" xfId="4" applyFont="1" applyFill="1" applyAlignment="1">
      <alignment horizontal="left" vertical="center"/>
    </xf>
    <xf numFmtId="0" fontId="21" fillId="9" borderId="0" xfId="4" applyFont="1" applyFill="1" applyAlignment="1">
      <alignment vertical="center"/>
    </xf>
    <xf numFmtId="0" fontId="21" fillId="8" borderId="19" xfId="4" applyFont="1" applyFill="1" applyBorder="1" applyAlignment="1">
      <alignment horizontal="left" vertical="center"/>
    </xf>
    <xf numFmtId="0" fontId="21" fillId="10" borderId="19" xfId="4" applyFont="1" applyFill="1" applyBorder="1" applyAlignment="1">
      <alignment horizontal="left" vertical="center"/>
    </xf>
    <xf numFmtId="0" fontId="23" fillId="9" borderId="0" xfId="4" applyFont="1" applyFill="1" applyAlignment="1">
      <alignment horizontal="left" vertical="center"/>
    </xf>
    <xf numFmtId="0" fontId="21" fillId="9" borderId="19" xfId="4" applyFont="1" applyFill="1" applyBorder="1" applyAlignment="1">
      <alignment horizontal="center" vertical="center"/>
    </xf>
    <xf numFmtId="0" fontId="21" fillId="9" borderId="19" xfId="4" applyFont="1" applyFill="1" applyBorder="1" applyAlignment="1">
      <alignment horizontal="left" vertical="center"/>
    </xf>
    <xf numFmtId="0" fontId="24" fillId="9" borderId="0" xfId="4" applyFont="1" applyFill="1" applyAlignment="1">
      <alignment horizontal="left" vertical="center"/>
    </xf>
    <xf numFmtId="0" fontId="21" fillId="9" borderId="0" xfId="4" applyFont="1" applyFill="1" applyAlignment="1">
      <alignment horizontal="left" vertical="center" wrapText="1"/>
    </xf>
    <xf numFmtId="0" fontId="24" fillId="9" borderId="0" xfId="4" applyFont="1" applyFill="1" applyBorder="1" applyAlignment="1">
      <alignment horizontal="left" vertical="center"/>
    </xf>
    <xf numFmtId="0" fontId="24" fillId="9" borderId="0" xfId="4" applyFont="1" applyFill="1" applyBorder="1" applyAlignment="1">
      <alignment vertical="center"/>
    </xf>
    <xf numFmtId="0" fontId="21" fillId="9" borderId="0" xfId="4" applyFont="1" applyFill="1" applyBorder="1" applyAlignment="1">
      <alignment vertical="center"/>
    </xf>
    <xf numFmtId="0" fontId="20" fillId="9" borderId="0" xfId="4" applyFont="1" applyFill="1" applyAlignment="1">
      <alignment vertical="center"/>
    </xf>
    <xf numFmtId="0" fontId="24" fillId="9" borderId="0" xfId="4" applyFont="1" applyFill="1" applyBorder="1" applyAlignment="1">
      <alignment vertical="center" shrinkToFit="1"/>
    </xf>
    <xf numFmtId="0" fontId="27" fillId="9" borderId="0" xfId="4" applyFont="1" applyFill="1" applyBorder="1" applyAlignment="1">
      <alignment vertical="center" shrinkToFit="1"/>
    </xf>
    <xf numFmtId="0" fontId="21" fillId="9" borderId="0" xfId="4" applyFont="1" applyFill="1" applyAlignment="1">
      <alignment vertical="center" wrapText="1"/>
    </xf>
    <xf numFmtId="0" fontId="21" fillId="9" borderId="0" xfId="4" applyFont="1" applyFill="1" applyAlignment="1">
      <alignment vertical="center" textRotation="90"/>
    </xf>
    <xf numFmtId="0" fontId="29" fillId="9" borderId="0" xfId="4" applyFont="1" applyFill="1" applyAlignment="1">
      <alignment horizontal="left" vertical="center"/>
    </xf>
    <xf numFmtId="0" fontId="29" fillId="0" borderId="0" xfId="4" applyFont="1" applyAlignment="1">
      <alignment horizontal="left" vertical="center"/>
    </xf>
    <xf numFmtId="0" fontId="14" fillId="0" borderId="0" xfId="4" applyFont="1" applyFill="1" applyAlignment="1" applyProtection="1">
      <alignment vertical="center"/>
    </xf>
    <xf numFmtId="0" fontId="14" fillId="0" borderId="0" xfId="4" applyFont="1" applyFill="1" applyAlignment="1" applyProtection="1">
      <alignment horizontal="left" vertical="center"/>
    </xf>
    <xf numFmtId="0" fontId="16" fillId="0" borderId="0" xfId="4" applyFont="1" applyFill="1" applyAlignment="1" applyProtection="1">
      <alignment horizontal="left" vertical="center"/>
    </xf>
    <xf numFmtId="0" fontId="16" fillId="0" borderId="0" xfId="4" applyFont="1" applyFill="1" applyAlignment="1" applyProtection="1">
      <alignment horizontal="right" vertical="center"/>
    </xf>
    <xf numFmtId="0" fontId="18" fillId="0" borderId="0" xfId="4" applyFont="1" applyFill="1" applyAlignment="1" applyProtection="1">
      <alignment horizontal="left" vertical="center"/>
    </xf>
    <xf numFmtId="0" fontId="14" fillId="0" borderId="0" xfId="4" applyFont="1" applyFill="1" applyAlignment="1" applyProtection="1">
      <alignment vertical="center"/>
      <protection locked="0"/>
    </xf>
    <xf numFmtId="0" fontId="16" fillId="0" borderId="0" xfId="4" applyFont="1" applyFill="1" applyAlignment="1" applyProtection="1">
      <alignment vertical="center"/>
    </xf>
    <xf numFmtId="0" fontId="16" fillId="0" borderId="0" xfId="4" applyFont="1" applyFill="1" applyAlignment="1" applyProtection="1">
      <alignment horizontal="right" vertical="center"/>
      <protection locked="0"/>
    </xf>
    <xf numFmtId="0" fontId="16" fillId="0" borderId="0" xfId="4" applyFont="1" applyFill="1" applyAlignment="1" applyProtection="1">
      <alignment vertical="center"/>
      <protection locked="0"/>
    </xf>
    <xf numFmtId="0" fontId="18" fillId="0" borderId="0" xfId="4" applyFont="1" applyFill="1" applyAlignment="1" applyProtection="1">
      <alignment horizontal="right" vertical="center"/>
    </xf>
    <xf numFmtId="0" fontId="18" fillId="9" borderId="0" xfId="4" applyFont="1" applyFill="1" applyAlignment="1" applyProtection="1">
      <alignment horizontal="center" vertical="center"/>
    </xf>
    <xf numFmtId="0" fontId="18" fillId="9" borderId="0" xfId="4" applyFont="1" applyFill="1" applyAlignment="1" applyProtection="1">
      <alignment horizontal="right" vertical="center"/>
    </xf>
    <xf numFmtId="0" fontId="18" fillId="9" borderId="0" xfId="4" applyFont="1" applyFill="1" applyAlignment="1" applyProtection="1">
      <alignment vertical="center"/>
    </xf>
    <xf numFmtId="0" fontId="18" fillId="0" borderId="0" xfId="4" applyFont="1" applyFill="1" applyAlignment="1" applyProtection="1">
      <alignment vertical="center"/>
    </xf>
    <xf numFmtId="0" fontId="16" fillId="0" borderId="0" xfId="4" applyFont="1" applyFill="1" applyAlignment="1" applyProtection="1">
      <alignment horizontal="center" vertical="center"/>
    </xf>
    <xf numFmtId="0" fontId="14" fillId="0" borderId="0" xfId="4" quotePrefix="1" applyFont="1" applyFill="1" applyAlignment="1" applyProtection="1">
      <alignment horizontal="center" vertical="center"/>
    </xf>
    <xf numFmtId="0" fontId="14" fillId="9" borderId="0" xfId="4" applyFont="1" applyFill="1" applyBorder="1" applyAlignment="1" applyProtection="1">
      <alignment vertical="center"/>
    </xf>
    <xf numFmtId="0" fontId="16" fillId="9" borderId="0" xfId="4" applyFont="1" applyFill="1" applyBorder="1" applyAlignment="1" applyProtection="1">
      <alignment horizontal="right" vertical="center"/>
    </xf>
    <xf numFmtId="0" fontId="16" fillId="9" borderId="0" xfId="4" applyFont="1" applyFill="1" applyBorder="1" applyProtection="1">
      <alignment vertical="center"/>
    </xf>
    <xf numFmtId="0" fontId="16" fillId="9" borderId="0" xfId="4" applyFont="1" applyFill="1" applyBorder="1" applyAlignment="1" applyProtection="1">
      <alignment horizontal="center" vertical="center"/>
    </xf>
    <xf numFmtId="0" fontId="16" fillId="0" borderId="0" xfId="4" applyFont="1" applyBorder="1" applyProtection="1">
      <alignment vertical="center"/>
    </xf>
    <xf numFmtId="0" fontId="14" fillId="9" borderId="0" xfId="4" applyFont="1" applyFill="1" applyBorder="1" applyAlignment="1" applyProtection="1">
      <alignment horizontal="center" vertical="center"/>
    </xf>
    <xf numFmtId="0" fontId="16" fillId="9" borderId="0" xfId="4" applyFont="1" applyFill="1" applyBorder="1" applyAlignment="1" applyProtection="1">
      <alignment vertical="center"/>
    </xf>
    <xf numFmtId="0" fontId="19" fillId="9" borderId="0" xfId="4" applyFont="1" applyFill="1" applyBorder="1" applyAlignment="1" applyProtection="1">
      <alignment horizontal="centerContinuous" vertical="center"/>
    </xf>
    <xf numFmtId="0" fontId="14" fillId="9" borderId="0" xfId="4" applyFont="1" applyFill="1" applyBorder="1" applyAlignment="1" applyProtection="1">
      <alignment horizontal="centerContinuous" vertical="center"/>
    </xf>
    <xf numFmtId="0" fontId="14" fillId="9" borderId="0" xfId="4" applyFont="1" applyFill="1" applyBorder="1" applyProtection="1">
      <alignment vertical="center"/>
    </xf>
    <xf numFmtId="0" fontId="14" fillId="0" borderId="0" xfId="4" applyFont="1" applyBorder="1" applyProtection="1">
      <alignment vertical="center"/>
    </xf>
    <xf numFmtId="0" fontId="14" fillId="0" borderId="0" xfId="4" applyFont="1" applyProtection="1">
      <alignment vertical="center"/>
    </xf>
    <xf numFmtId="0" fontId="19" fillId="0" borderId="0" xfId="4" applyFont="1" applyProtection="1">
      <alignment vertical="center"/>
    </xf>
    <xf numFmtId="0" fontId="14" fillId="0" borderId="0" xfId="4" applyFont="1" applyBorder="1" applyAlignment="1" applyProtection="1">
      <alignment vertical="center"/>
    </xf>
    <xf numFmtId="0" fontId="14" fillId="0" borderId="0" xfId="4" applyFont="1" applyAlignment="1" applyProtection="1">
      <alignment horizontal="center" vertical="center"/>
    </xf>
    <xf numFmtId="0" fontId="14" fillId="0" borderId="0" xfId="4" applyFont="1" applyAlignment="1" applyProtection="1">
      <alignment horizontal="right" vertical="center"/>
    </xf>
    <xf numFmtId="0" fontId="19" fillId="0" borderId="0" xfId="4" applyFont="1">
      <alignment vertical="center"/>
    </xf>
    <xf numFmtId="20" fontId="14" fillId="9" borderId="0" xfId="4" applyNumberFormat="1" applyFont="1" applyFill="1" applyBorder="1" applyAlignment="1" applyProtection="1">
      <alignment vertical="center"/>
    </xf>
    <xf numFmtId="20" fontId="14" fillId="9" borderId="0" xfId="4" applyNumberFormat="1" applyFont="1" applyFill="1" applyBorder="1" applyAlignment="1" applyProtection="1">
      <alignment horizontal="center" vertical="center"/>
    </xf>
    <xf numFmtId="181" fontId="14" fillId="9" borderId="0" xfId="4" applyNumberFormat="1" applyFont="1" applyFill="1" applyBorder="1" applyAlignment="1" applyProtection="1">
      <alignment vertical="center"/>
    </xf>
    <xf numFmtId="0" fontId="14" fillId="9" borderId="0" xfId="4" applyFont="1" applyFill="1" applyBorder="1" applyAlignment="1" applyProtection="1">
      <alignment horizontal="left" vertical="center"/>
    </xf>
    <xf numFmtId="0" fontId="14" fillId="0" borderId="0" xfId="4" applyFont="1" applyBorder="1" applyAlignment="1" applyProtection="1">
      <alignment horizontal="center" vertical="center"/>
    </xf>
    <xf numFmtId="0" fontId="19" fillId="0" borderId="0" xfId="4" applyFont="1" applyFill="1" applyAlignment="1" applyProtection="1">
      <alignment vertical="center"/>
    </xf>
    <xf numFmtId="0" fontId="19" fillId="0" borderId="0" xfId="4" applyFont="1" applyFill="1" applyAlignment="1" applyProtection="1">
      <alignment horizontal="left" vertical="center"/>
    </xf>
    <xf numFmtId="0" fontId="14" fillId="0" borderId="0" xfId="4" applyFont="1" applyFill="1" applyAlignment="1" applyProtection="1">
      <alignment horizontal="right" vertical="center"/>
    </xf>
    <xf numFmtId="0" fontId="14" fillId="0" borderId="0" xfId="4" applyFont="1" applyFill="1" applyAlignment="1" applyProtection="1">
      <alignment horizontal="center" vertical="center"/>
    </xf>
    <xf numFmtId="0" fontId="21" fillId="0" borderId="0" xfId="4" applyFont="1" applyFill="1" applyAlignment="1" applyProtection="1">
      <alignment vertical="center"/>
    </xf>
    <xf numFmtId="0" fontId="21" fillId="0" borderId="0" xfId="4" applyFont="1" applyFill="1" applyAlignment="1" applyProtection="1">
      <alignment horizontal="left" vertical="center"/>
    </xf>
    <xf numFmtId="0" fontId="21" fillId="0" borderId="0" xfId="4" applyFont="1" applyFill="1" applyBorder="1" applyAlignment="1" applyProtection="1">
      <alignment vertical="center"/>
    </xf>
    <xf numFmtId="0" fontId="21" fillId="0" borderId="0" xfId="4" applyFont="1" applyFill="1" applyAlignment="1" applyProtection="1">
      <alignment horizontal="right" vertical="center"/>
    </xf>
    <xf numFmtId="0" fontId="21" fillId="0" borderId="0" xfId="4" applyFont="1" applyFill="1" applyAlignment="1" applyProtection="1">
      <alignment horizontal="right" vertical="center"/>
      <protection locked="0"/>
    </xf>
    <xf numFmtId="0" fontId="21" fillId="0" borderId="0" xfId="4" applyFont="1" applyFill="1" applyAlignment="1" applyProtection="1">
      <alignment vertical="center"/>
      <protection locked="0"/>
    </xf>
    <xf numFmtId="0" fontId="19" fillId="0" borderId="21" xfId="4" applyFont="1" applyFill="1" applyBorder="1" applyAlignment="1" applyProtection="1">
      <alignment horizontal="center" vertical="center"/>
    </xf>
    <xf numFmtId="0" fontId="19" fillId="0" borderId="19" xfId="4" applyFont="1" applyFill="1" applyBorder="1" applyAlignment="1" applyProtection="1">
      <alignment horizontal="center" vertical="center"/>
    </xf>
    <xf numFmtId="0" fontId="19" fillId="0" borderId="20" xfId="4" applyFont="1" applyFill="1" applyBorder="1" applyAlignment="1" applyProtection="1">
      <alignment horizontal="center" vertical="center"/>
    </xf>
    <xf numFmtId="0" fontId="19" fillId="0" borderId="23" xfId="4" applyNumberFormat="1" applyFont="1" applyFill="1" applyBorder="1" applyAlignment="1" applyProtection="1">
      <alignment horizontal="center" vertical="center" wrapText="1"/>
    </xf>
    <xf numFmtId="0" fontId="19" fillId="0" borderId="24" xfId="4" applyNumberFormat="1" applyFont="1" applyFill="1" applyBorder="1" applyAlignment="1" applyProtection="1">
      <alignment horizontal="center" vertical="center" wrapText="1"/>
    </xf>
    <xf numFmtId="0" fontId="19" fillId="0" borderId="25" xfId="4" applyNumberFormat="1" applyFont="1" applyFill="1" applyBorder="1" applyAlignment="1" applyProtection="1">
      <alignment horizontal="center" vertical="center" wrapText="1"/>
    </xf>
    <xf numFmtId="0" fontId="14" fillId="0" borderId="124" xfId="4" applyFont="1" applyFill="1" applyBorder="1" applyAlignment="1" applyProtection="1">
      <alignment vertical="center"/>
    </xf>
    <xf numFmtId="184" fontId="14" fillId="8" borderId="110" xfId="4" applyNumberFormat="1" applyFont="1" applyFill="1" applyBorder="1" applyAlignment="1" applyProtection="1">
      <alignment horizontal="center" vertical="center" shrinkToFit="1"/>
      <protection locked="0"/>
    </xf>
    <xf numFmtId="184" fontId="14" fillId="8" borderId="111" xfId="4" applyNumberFormat="1" applyFont="1" applyFill="1" applyBorder="1" applyAlignment="1" applyProtection="1">
      <alignment horizontal="center" vertical="center" shrinkToFit="1"/>
      <protection locked="0"/>
    </xf>
    <xf numFmtId="184" fontId="14" fillId="8" borderId="112" xfId="4" applyNumberFormat="1" applyFont="1" applyFill="1" applyBorder="1" applyAlignment="1" applyProtection="1">
      <alignment horizontal="center" vertical="center" shrinkToFit="1"/>
      <protection locked="0"/>
    </xf>
    <xf numFmtId="0" fontId="14" fillId="0" borderId="114" xfId="4" applyFont="1" applyFill="1" applyBorder="1" applyAlignment="1" applyProtection="1">
      <alignment vertical="center"/>
    </xf>
    <xf numFmtId="184" fontId="14" fillId="8" borderId="115" xfId="4" applyNumberFormat="1" applyFont="1" applyFill="1" applyBorder="1" applyAlignment="1" applyProtection="1">
      <alignment horizontal="center" vertical="center" shrinkToFit="1"/>
      <protection locked="0"/>
    </xf>
    <xf numFmtId="184" fontId="14" fillId="8" borderId="31" xfId="4" applyNumberFormat="1" applyFont="1" applyFill="1" applyBorder="1" applyAlignment="1" applyProtection="1">
      <alignment horizontal="center" vertical="center" shrinkToFit="1"/>
      <protection locked="0"/>
    </xf>
    <xf numFmtId="184" fontId="14" fillId="8" borderId="116" xfId="4" applyNumberFormat="1" applyFont="1" applyFill="1" applyBorder="1" applyAlignment="1" applyProtection="1">
      <alignment horizontal="center" vertical="center" shrinkToFit="1"/>
      <protection locked="0"/>
    </xf>
    <xf numFmtId="0" fontId="14" fillId="0" borderId="126" xfId="4" applyFont="1" applyFill="1" applyBorder="1" applyAlignment="1" applyProtection="1">
      <alignment vertical="center"/>
    </xf>
    <xf numFmtId="184" fontId="14" fillId="8" borderId="23" xfId="4" applyNumberFormat="1" applyFont="1" applyFill="1" applyBorder="1" applyAlignment="1" applyProtection="1">
      <alignment horizontal="center" vertical="center" shrinkToFit="1"/>
      <protection locked="0"/>
    </xf>
    <xf numFmtId="184" fontId="14" fillId="8" borderId="24" xfId="4" applyNumberFormat="1" applyFont="1" applyFill="1" applyBorder="1" applyAlignment="1" applyProtection="1">
      <alignment horizontal="center" vertical="center" shrinkToFit="1"/>
      <protection locked="0"/>
    </xf>
    <xf numFmtId="184" fontId="14" fillId="8" borderId="25" xfId="4" applyNumberFormat="1" applyFont="1" applyFill="1" applyBorder="1" applyAlignment="1" applyProtection="1">
      <alignment horizontal="center" vertical="center" shrinkToFit="1"/>
      <protection locked="0"/>
    </xf>
    <xf numFmtId="0" fontId="20" fillId="0" borderId="0" xfId="4" applyFont="1" applyFill="1" applyAlignment="1" applyProtection="1">
      <alignment vertical="center"/>
    </xf>
    <xf numFmtId="0" fontId="21" fillId="0" borderId="0" xfId="4" applyFont="1" applyFill="1" applyBorder="1" applyAlignment="1" applyProtection="1">
      <alignment vertical="center" shrinkToFit="1"/>
    </xf>
    <xf numFmtId="0" fontId="22" fillId="0" borderId="0" xfId="4" applyFont="1" applyFill="1" applyBorder="1" applyAlignment="1" applyProtection="1">
      <alignment vertical="center" shrinkToFit="1"/>
    </xf>
    <xf numFmtId="0" fontId="21" fillId="0" borderId="12" xfId="4" applyFont="1" applyFill="1" applyBorder="1" applyAlignment="1" applyProtection="1">
      <alignment vertical="center"/>
    </xf>
    <xf numFmtId="0" fontId="19" fillId="0" borderId="0" xfId="4" applyFont="1" applyFill="1" applyBorder="1" applyAlignment="1" applyProtection="1">
      <alignment vertical="center"/>
    </xf>
    <xf numFmtId="0" fontId="19" fillId="0" borderId="0" xfId="4" applyFont="1" applyFill="1" applyBorder="1" applyAlignment="1" applyProtection="1">
      <alignment horizontal="left" vertical="center"/>
    </xf>
    <xf numFmtId="0" fontId="19" fillId="9" borderId="0" xfId="4" applyFont="1" applyFill="1" applyBorder="1" applyAlignment="1" applyProtection="1">
      <alignment vertical="center"/>
    </xf>
    <xf numFmtId="0" fontId="19" fillId="0" borderId="0" xfId="4" applyFont="1" applyFill="1" applyBorder="1" applyAlignment="1" applyProtection="1">
      <alignment horizontal="centerContinuous" vertical="center"/>
    </xf>
    <xf numFmtId="178" fontId="19" fillId="9" borderId="0" xfId="4" applyNumberFormat="1" applyFont="1" applyFill="1" applyBorder="1" applyAlignment="1" applyProtection="1">
      <alignment horizontal="center" vertical="center"/>
    </xf>
    <xf numFmtId="185" fontId="19" fillId="0" borderId="0" xfId="4" applyNumberFormat="1" applyFont="1" applyFill="1" applyBorder="1" applyAlignment="1" applyProtection="1">
      <alignment vertical="center"/>
    </xf>
    <xf numFmtId="185" fontId="19" fillId="0" borderId="0" xfId="4" applyNumberFormat="1" applyFont="1" applyFill="1" applyAlignment="1" applyProtection="1">
      <alignment vertical="center"/>
    </xf>
    <xf numFmtId="0" fontId="19" fillId="9" borderId="0" xfId="4" applyFont="1" applyFill="1" applyBorder="1" applyAlignment="1" applyProtection="1">
      <alignment horizontal="center" vertical="center"/>
    </xf>
    <xf numFmtId="182" fontId="19" fillId="9" borderId="0" xfId="5" applyNumberFormat="1" applyFont="1" applyFill="1" applyBorder="1" applyAlignment="1" applyProtection="1">
      <alignment horizontal="right" vertical="center"/>
    </xf>
    <xf numFmtId="182" fontId="19" fillId="9" borderId="0" xfId="5" applyNumberFormat="1" applyFont="1" applyFill="1" applyBorder="1" applyAlignment="1" applyProtection="1">
      <alignment vertical="center"/>
    </xf>
    <xf numFmtId="181" fontId="19" fillId="9" borderId="0" xfId="4" applyNumberFormat="1" applyFont="1" applyFill="1" applyBorder="1" applyAlignment="1" applyProtection="1">
      <alignment vertical="center"/>
    </xf>
    <xf numFmtId="0" fontId="19" fillId="0" borderId="0" xfId="4" applyFont="1" applyFill="1" applyBorder="1" applyAlignment="1" applyProtection="1">
      <alignment horizontal="right" vertical="center"/>
    </xf>
    <xf numFmtId="0" fontId="31" fillId="0" borderId="0" xfId="4" applyFont="1" applyFill="1" applyBorder="1" applyAlignment="1" applyProtection="1">
      <alignment vertical="center"/>
    </xf>
    <xf numFmtId="0" fontId="19" fillId="9" borderId="0" xfId="4" applyFont="1" applyFill="1" applyBorder="1" applyAlignment="1" applyProtection="1">
      <alignment horizontal="left" vertical="center"/>
    </xf>
    <xf numFmtId="0" fontId="19" fillId="0" borderId="0" xfId="4" applyFont="1" applyFill="1" applyBorder="1" applyAlignment="1" applyProtection="1">
      <alignment horizontal="center" vertical="center"/>
    </xf>
    <xf numFmtId="0" fontId="19" fillId="0" borderId="0" xfId="4" applyFont="1" applyFill="1" applyBorder="1" applyAlignment="1" applyProtection="1">
      <alignment vertical="center" wrapText="1"/>
    </xf>
    <xf numFmtId="0" fontId="19" fillId="0" borderId="0" xfId="4" applyFont="1" applyFill="1" applyBorder="1" applyAlignment="1" applyProtection="1">
      <alignment horizontal="justify" vertical="center" wrapText="1"/>
    </xf>
    <xf numFmtId="0" fontId="21" fillId="0" borderId="0" xfId="4" applyFont="1" applyFill="1" applyBorder="1" applyAlignment="1" applyProtection="1">
      <alignment horizontal="left" vertical="center"/>
      <protection locked="0"/>
    </xf>
    <xf numFmtId="0" fontId="21" fillId="0" borderId="0" xfId="4" applyFont="1" applyFill="1" applyBorder="1" applyAlignment="1" applyProtection="1">
      <alignment vertical="center"/>
      <protection locked="0"/>
    </xf>
    <xf numFmtId="0" fontId="21" fillId="0" borderId="0" xfId="4" applyFont="1" applyFill="1" applyBorder="1" applyAlignment="1" applyProtection="1">
      <alignment vertical="center" wrapText="1"/>
      <protection locked="0"/>
    </xf>
    <xf numFmtId="0" fontId="21" fillId="0" borderId="0" xfId="4" applyFont="1" applyFill="1" applyBorder="1" applyAlignment="1" applyProtection="1">
      <alignment horizontal="justify" vertical="center" wrapText="1"/>
      <protection locked="0"/>
    </xf>
    <xf numFmtId="0" fontId="14" fillId="0" borderId="0" xfId="4" applyFont="1" applyFill="1" applyAlignment="1">
      <alignment vertical="center"/>
    </xf>
    <xf numFmtId="0" fontId="16" fillId="0" borderId="0" xfId="4" applyFont="1" applyFill="1" applyAlignment="1">
      <alignment horizontal="right" vertical="center"/>
    </xf>
    <xf numFmtId="0" fontId="16" fillId="0" borderId="0" xfId="4" applyFont="1" applyFill="1" applyAlignment="1">
      <alignment vertical="center"/>
    </xf>
    <xf numFmtId="0" fontId="21" fillId="0" borderId="0" xfId="4" applyFont="1" applyFill="1" applyAlignment="1">
      <alignment horizontal="right" vertical="center"/>
    </xf>
    <xf numFmtId="0" fontId="21" fillId="0" borderId="0" xfId="4" applyFont="1" applyFill="1" applyAlignment="1">
      <alignment vertical="center"/>
    </xf>
    <xf numFmtId="0" fontId="14" fillId="0" borderId="20" xfId="4" applyFont="1" applyFill="1" applyBorder="1" applyAlignment="1" applyProtection="1">
      <alignment horizontal="center" vertical="center"/>
    </xf>
    <xf numFmtId="0" fontId="14" fillId="0" borderId="24" xfId="4" applyNumberFormat="1" applyFont="1" applyFill="1" applyBorder="1" applyAlignment="1" applyProtection="1">
      <alignment horizontal="center" vertical="center" wrapText="1"/>
    </xf>
    <xf numFmtId="0" fontId="21" fillId="0" borderId="0" xfId="4" applyFont="1" applyFill="1" applyBorder="1" applyAlignment="1" applyProtection="1">
      <alignment horizontal="left" vertical="center"/>
    </xf>
    <xf numFmtId="0" fontId="21" fillId="0" borderId="0" xfId="4" applyFont="1" applyFill="1" applyBorder="1" applyAlignment="1">
      <alignment horizontal="left" vertical="center"/>
    </xf>
    <xf numFmtId="0" fontId="21" fillId="0" borderId="0" xfId="4" applyFont="1" applyFill="1" applyBorder="1" applyAlignment="1">
      <alignment vertical="center"/>
    </xf>
    <xf numFmtId="0" fontId="21" fillId="0" borderId="0" xfId="4" applyFont="1" applyFill="1" applyBorder="1" applyAlignment="1">
      <alignment vertical="center" wrapText="1"/>
    </xf>
    <xf numFmtId="0" fontId="21" fillId="0" borderId="0" xfId="4" applyFont="1" applyFill="1" applyBorder="1" applyAlignment="1">
      <alignment horizontal="justify" vertical="center" wrapText="1"/>
    </xf>
    <xf numFmtId="0" fontId="14" fillId="0" borderId="107" xfId="4" applyFont="1" applyFill="1" applyBorder="1" applyAlignment="1" applyProtection="1">
      <alignment vertical="center"/>
    </xf>
    <xf numFmtId="184" fontId="14" fillId="8" borderId="21" xfId="4" applyNumberFormat="1" applyFont="1" applyFill="1" applyBorder="1" applyAlignment="1" applyProtection="1">
      <alignment horizontal="center" vertical="center" shrinkToFit="1"/>
      <protection locked="0"/>
    </xf>
    <xf numFmtId="184" fontId="14" fillId="8" borderId="19" xfId="4" applyNumberFormat="1" applyFont="1" applyFill="1" applyBorder="1" applyAlignment="1" applyProtection="1">
      <alignment horizontal="center" vertical="center" shrinkToFit="1"/>
      <protection locked="0"/>
    </xf>
    <xf numFmtId="184" fontId="14" fillId="8" borderId="20" xfId="4" applyNumberFormat="1" applyFont="1" applyFill="1" applyBorder="1" applyAlignment="1" applyProtection="1">
      <alignment horizontal="center" vertical="center" shrinkToFit="1"/>
      <protection locked="0"/>
    </xf>
    <xf numFmtId="0" fontId="19" fillId="0" borderId="0" xfId="4" applyFont="1" applyFill="1" applyBorder="1" applyAlignment="1" applyProtection="1">
      <alignment vertical="center" shrinkToFit="1"/>
    </xf>
    <xf numFmtId="0" fontId="0" fillId="0" borderId="0" xfId="0" applyFont="1">
      <alignment vertical="center"/>
    </xf>
    <xf numFmtId="0" fontId="38" fillId="0" borderId="0" xfId="0" applyFont="1">
      <alignment vertical="center"/>
    </xf>
    <xf numFmtId="0" fontId="0" fillId="0" borderId="0" xfId="0" applyFont="1" applyBorder="1" applyAlignment="1">
      <alignment horizontal="center" vertical="center" wrapText="1"/>
    </xf>
    <xf numFmtId="0" fontId="0" fillId="0" borderId="0" xfId="0" applyFont="1" applyBorder="1" applyAlignment="1">
      <alignment horizontal="left" vertical="center" wrapText="1"/>
    </xf>
    <xf numFmtId="0" fontId="0" fillId="0" borderId="19" xfId="0" applyFont="1" applyBorder="1" applyAlignment="1">
      <alignment horizontal="center" vertical="center"/>
    </xf>
    <xf numFmtId="0" fontId="0" fillId="0" borderId="10" xfId="0" applyFont="1" applyBorder="1" applyAlignment="1">
      <alignment horizontal="center" vertical="center" wrapText="1"/>
    </xf>
    <xf numFmtId="0" fontId="0" fillId="0" borderId="19" xfId="0" applyFont="1" applyBorder="1" applyAlignment="1">
      <alignment horizontal="center" vertical="center" wrapText="1"/>
    </xf>
    <xf numFmtId="0" fontId="34" fillId="0" borderId="29" xfId="0" applyFont="1" applyBorder="1">
      <alignment vertical="center"/>
    </xf>
    <xf numFmtId="0" fontId="34" fillId="0" borderId="28" xfId="0" applyFont="1" applyBorder="1">
      <alignment vertical="center"/>
    </xf>
    <xf numFmtId="0" fontId="34" fillId="0" borderId="30" xfId="0" applyFont="1" applyBorder="1">
      <alignment vertical="center"/>
    </xf>
    <xf numFmtId="0" fontId="39" fillId="0" borderId="19" xfId="0" applyFont="1" applyBorder="1" applyAlignment="1">
      <alignment horizontal="center" vertical="center"/>
    </xf>
    <xf numFmtId="0" fontId="34" fillId="0" borderId="19" xfId="0" applyFont="1" applyBorder="1" applyAlignment="1">
      <alignment horizontal="center" vertical="center"/>
    </xf>
    <xf numFmtId="0" fontId="34" fillId="0" borderId="31" xfId="0" applyFont="1" applyBorder="1" applyAlignment="1">
      <alignment horizontal="center" vertical="center"/>
    </xf>
    <xf numFmtId="0" fontId="34" fillId="0" borderId="32" xfId="0" applyFont="1" applyBorder="1" applyAlignment="1">
      <alignment horizontal="center" vertical="center"/>
    </xf>
    <xf numFmtId="0" fontId="34" fillId="0" borderId="15" xfId="0" applyFont="1" applyBorder="1" applyAlignment="1">
      <alignment horizontal="center" vertical="center"/>
    </xf>
    <xf numFmtId="0" fontId="34" fillId="0" borderId="0" xfId="0" applyFont="1">
      <alignment vertical="center"/>
    </xf>
    <xf numFmtId="0" fontId="34" fillId="0" borderId="33" xfId="0" applyFont="1" applyBorder="1">
      <alignment vertical="center"/>
    </xf>
    <xf numFmtId="0" fontId="34" fillId="0" borderId="34" xfId="0" applyFont="1" applyBorder="1">
      <alignment vertical="center"/>
    </xf>
    <xf numFmtId="0" fontId="34" fillId="0" borderId="35" xfId="0" applyFont="1" applyBorder="1">
      <alignment vertical="center"/>
    </xf>
    <xf numFmtId="0" fontId="34" fillId="0" borderId="19"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left" vertical="center"/>
    </xf>
    <xf numFmtId="0" fontId="0" fillId="0" borderId="3" xfId="0" applyFont="1" applyBorder="1">
      <alignment vertical="center"/>
    </xf>
    <xf numFmtId="0" fontId="0" fillId="0" borderId="12" xfId="0" applyFont="1" applyBorder="1">
      <alignment vertical="center"/>
    </xf>
    <xf numFmtId="0" fontId="0" fillId="0" borderId="4" xfId="0" applyFont="1" applyBorder="1">
      <alignment vertical="center"/>
    </xf>
    <xf numFmtId="0" fontId="0" fillId="0" borderId="0" xfId="0" applyFont="1" applyBorder="1">
      <alignment vertical="center"/>
    </xf>
    <xf numFmtId="0" fontId="0" fillId="0" borderId="2" xfId="0" applyFont="1" applyBorder="1" applyAlignment="1">
      <alignment horizontal="right" vertical="top"/>
    </xf>
    <xf numFmtId="0" fontId="0" fillId="0" borderId="1" xfId="0" applyFont="1" applyBorder="1" applyAlignment="1">
      <alignment horizontal="right" vertical="top"/>
    </xf>
    <xf numFmtId="0" fontId="43" fillId="0" borderId="0" xfId="0" applyFont="1">
      <alignment vertical="center"/>
    </xf>
    <xf numFmtId="0" fontId="0" fillId="0" borderId="36" xfId="0" applyFont="1" applyBorder="1">
      <alignment vertical="center"/>
    </xf>
    <xf numFmtId="0" fontId="0" fillId="0" borderId="37" xfId="0" applyFont="1" applyBorder="1">
      <alignment vertical="center"/>
    </xf>
    <xf numFmtId="0" fontId="0" fillId="0" borderId="38" xfId="0" applyFont="1" applyBorder="1">
      <alignment vertical="center"/>
    </xf>
    <xf numFmtId="0" fontId="0" fillId="0" borderId="39" xfId="0" applyFont="1" applyBorder="1" applyAlignment="1">
      <alignment horizontal="right" vertical="top"/>
    </xf>
    <xf numFmtId="0" fontId="0" fillId="0" borderId="40" xfId="0" applyFont="1" applyBorder="1" applyAlignment="1">
      <alignment horizontal="right" vertical="top"/>
    </xf>
    <xf numFmtId="0" fontId="34" fillId="0" borderId="0" xfId="0" applyFont="1" applyAlignment="1">
      <alignment vertical="top"/>
    </xf>
    <xf numFmtId="0" fontId="43" fillId="0" borderId="0" xfId="0" applyFont="1" applyAlignment="1">
      <alignment horizontal="right" vertical="top"/>
    </xf>
    <xf numFmtId="0" fontId="36" fillId="0" borderId="0" xfId="0" applyFont="1" applyBorder="1" applyAlignment="1">
      <alignment horizontal="center" vertical="center" wrapText="1"/>
    </xf>
    <xf numFmtId="178" fontId="0" fillId="0" borderId="0" xfId="0" applyNumberFormat="1" applyFont="1" applyBorder="1" applyAlignment="1">
      <alignment horizontal="center" vertical="center"/>
    </xf>
    <xf numFmtId="0" fontId="0" fillId="0" borderId="41" xfId="0" applyFont="1" applyBorder="1">
      <alignment vertical="center"/>
    </xf>
    <xf numFmtId="0" fontId="0" fillId="0" borderId="41" xfId="0" applyFont="1" applyBorder="1" applyAlignment="1">
      <alignment horizontal="center" vertical="center"/>
    </xf>
    <xf numFmtId="178" fontId="0" fillId="0" borderId="41" xfId="0" applyNumberFormat="1" applyFont="1" applyBorder="1" applyAlignment="1">
      <alignment horizontal="center" vertical="center"/>
    </xf>
    <xf numFmtId="0" fontId="33" fillId="0" borderId="36" xfId="0" applyFont="1" applyBorder="1">
      <alignment vertical="center"/>
    </xf>
    <xf numFmtId="0" fontId="42" fillId="0" borderId="15" xfId="0" applyFont="1" applyBorder="1" applyAlignment="1">
      <alignment horizontal="center" vertical="center"/>
    </xf>
    <xf numFmtId="0" fontId="42" fillId="0" borderId="17" xfId="0" applyFont="1" applyBorder="1" applyAlignment="1">
      <alignment horizontal="center" vertical="center"/>
    </xf>
    <xf numFmtId="0" fontId="0" fillId="0" borderId="19" xfId="0" applyFont="1" applyFill="1" applyBorder="1" applyAlignment="1">
      <alignment horizontal="center" vertical="center" wrapText="1"/>
    </xf>
    <xf numFmtId="0" fontId="38" fillId="0" borderId="0" xfId="0" applyFont="1" applyAlignment="1">
      <alignment horizontal="left" vertical="center"/>
    </xf>
    <xf numFmtId="0" fontId="28" fillId="0" borderId="0" xfId="0" applyFont="1">
      <alignment vertical="center"/>
    </xf>
    <xf numFmtId="0" fontId="0" fillId="0" borderId="0" xfId="0" applyFont="1" applyBorder="1" applyAlignment="1">
      <alignment vertical="center" wrapText="1"/>
    </xf>
    <xf numFmtId="0" fontId="42" fillId="0" borderId="0" xfId="0" applyFont="1" applyBorder="1" applyAlignment="1">
      <alignment horizontal="center" vertical="center" wrapText="1"/>
    </xf>
    <xf numFmtId="0" fontId="33" fillId="0" borderId="0" xfId="0" applyFont="1" applyBorder="1" applyAlignment="1">
      <alignment horizontal="left" vertical="center" wrapText="1"/>
    </xf>
    <xf numFmtId="0" fontId="46" fillId="0" borderId="0" xfId="0" applyFont="1">
      <alignment vertical="center"/>
    </xf>
    <xf numFmtId="0" fontId="0" fillId="0" borderId="0" xfId="0" applyFont="1" applyAlignment="1">
      <alignment horizontal="left" vertical="center"/>
    </xf>
    <xf numFmtId="0" fontId="34" fillId="0" borderId="2" xfId="0" applyFont="1" applyBorder="1">
      <alignment vertical="center"/>
    </xf>
    <xf numFmtId="0" fontId="0" fillId="0" borderId="11" xfId="0" applyFont="1" applyBorder="1">
      <alignment vertical="center"/>
    </xf>
    <xf numFmtId="0" fontId="0" fillId="0" borderId="2" xfId="0" applyFont="1" applyBorder="1">
      <alignment vertical="center"/>
    </xf>
    <xf numFmtId="178" fontId="0" fillId="2" borderId="19" xfId="0" applyNumberFormat="1" applyFont="1" applyFill="1" applyBorder="1" applyAlignment="1">
      <alignment horizontal="center" vertical="center"/>
    </xf>
    <xf numFmtId="0" fontId="0" fillId="0" borderId="0" xfId="0" applyFont="1" applyBorder="1" applyAlignment="1">
      <alignment horizontal="right"/>
    </xf>
    <xf numFmtId="177" fontId="0" fillId="0" borderId="0" xfId="0" applyNumberFormat="1" applyFont="1" applyFill="1" applyBorder="1" applyAlignment="1">
      <alignment vertical="center"/>
    </xf>
    <xf numFmtId="177" fontId="0" fillId="0" borderId="11" xfId="0" applyNumberFormat="1" applyFont="1" applyFill="1" applyBorder="1" applyAlignment="1">
      <alignment vertical="center"/>
    </xf>
    <xf numFmtId="0" fontId="34" fillId="0" borderId="0" xfId="0" applyFont="1" applyBorder="1">
      <alignment vertical="center"/>
    </xf>
    <xf numFmtId="179" fontId="0" fillId="0" borderId="0" xfId="0" applyNumberFormat="1" applyFont="1" applyFill="1" applyBorder="1" applyAlignment="1">
      <alignment vertical="center"/>
    </xf>
    <xf numFmtId="0" fontId="0" fillId="0" borderId="1" xfId="0" applyFont="1" applyBorder="1">
      <alignment vertical="center"/>
    </xf>
    <xf numFmtId="0" fontId="0" fillId="0" borderId="27" xfId="0" applyFont="1" applyBorder="1">
      <alignment vertical="center"/>
    </xf>
    <xf numFmtId="0" fontId="0" fillId="0" borderId="8" xfId="0" applyFont="1" applyBorder="1">
      <alignment vertical="center"/>
    </xf>
    <xf numFmtId="0" fontId="0" fillId="0" borderId="42" xfId="0" applyFont="1" applyBorder="1">
      <alignment vertical="center"/>
    </xf>
    <xf numFmtId="0" fontId="0" fillId="0" borderId="46" xfId="0" applyFont="1" applyBorder="1">
      <alignment vertical="center"/>
    </xf>
    <xf numFmtId="0" fontId="0" fillId="0" borderId="44" xfId="0" applyFont="1" applyBorder="1">
      <alignment vertical="center"/>
    </xf>
    <xf numFmtId="0" fontId="46" fillId="0" borderId="0" xfId="0" applyFont="1" applyAlignment="1">
      <alignment vertical="center"/>
    </xf>
    <xf numFmtId="0" fontId="47" fillId="0" borderId="0" xfId="0" applyFont="1" applyAlignment="1">
      <alignment vertical="center"/>
    </xf>
    <xf numFmtId="0" fontId="34" fillId="0" borderId="0" xfId="0" applyFont="1" applyAlignment="1">
      <alignment horizontal="left" vertical="top" wrapText="1"/>
    </xf>
    <xf numFmtId="0" fontId="42" fillId="0" borderId="0" xfId="0" applyFont="1" applyBorder="1" applyAlignment="1">
      <alignment horizontal="center" vertical="center"/>
    </xf>
    <xf numFmtId="0" fontId="40" fillId="0" borderId="46" xfId="0" applyFont="1" applyBorder="1" applyAlignment="1">
      <alignment horizontal="right" vertical="center" wrapText="1"/>
    </xf>
    <xf numFmtId="0" fontId="33" fillId="0" borderId="0" xfId="0" applyFont="1">
      <alignment vertical="center"/>
    </xf>
    <xf numFmtId="0" fontId="34" fillId="0" borderId="42" xfId="0" applyFont="1" applyBorder="1" applyAlignment="1">
      <alignment horizontal="left" vertical="center"/>
    </xf>
    <xf numFmtId="0" fontId="34" fillId="0" borderId="0" xfId="0" applyFont="1" applyBorder="1" applyAlignment="1">
      <alignment horizontal="left" vertical="center"/>
    </xf>
    <xf numFmtId="0" fontId="0" fillId="0" borderId="47" xfId="0" applyFont="1" applyBorder="1">
      <alignment vertical="center"/>
    </xf>
    <xf numFmtId="0" fontId="0" fillId="0" borderId="48" xfId="0" applyFont="1" applyBorder="1">
      <alignment vertical="center"/>
    </xf>
    <xf numFmtId="0" fontId="0" fillId="0" borderId="49" xfId="0" applyFont="1" applyBorder="1">
      <alignment vertical="center"/>
    </xf>
    <xf numFmtId="0" fontId="0" fillId="0" borderId="50" xfId="0" applyFont="1" applyBorder="1">
      <alignment vertical="center"/>
    </xf>
    <xf numFmtId="0" fontId="0" fillId="0" borderId="51" xfId="0" applyFont="1" applyBorder="1">
      <alignment vertical="center"/>
    </xf>
    <xf numFmtId="0" fontId="0" fillId="0" borderId="50" xfId="0" applyFont="1" applyBorder="1" applyAlignment="1">
      <alignment horizontal="right" vertical="top"/>
    </xf>
    <xf numFmtId="0" fontId="0" fillId="0" borderId="50" xfId="0" applyFont="1" applyBorder="1" applyAlignment="1">
      <alignment horizontal="right" vertical="center"/>
    </xf>
    <xf numFmtId="0" fontId="44" fillId="0" borderId="0" xfId="0" applyFont="1" applyBorder="1" applyAlignment="1">
      <alignment vertical="center"/>
    </xf>
    <xf numFmtId="0" fontId="34" fillId="0" borderId="0" xfId="0" applyFont="1" applyBorder="1" applyAlignment="1">
      <alignment vertical="center"/>
    </xf>
    <xf numFmtId="0" fontId="34" fillId="0" borderId="0" xfId="0" applyFont="1" applyBorder="1" applyAlignment="1">
      <alignment horizontal="center" vertical="center"/>
    </xf>
    <xf numFmtId="0" fontId="0" fillId="0" borderId="50" xfId="0" applyFont="1" applyBorder="1" applyAlignment="1">
      <alignment horizontal="right" vertical="top" wrapText="1"/>
    </xf>
    <xf numFmtId="0" fontId="0" fillId="0" borderId="52" xfId="0" applyFont="1" applyBorder="1">
      <alignment vertical="center"/>
    </xf>
    <xf numFmtId="0" fontId="0" fillId="0" borderId="53" xfId="0" applyFont="1" applyBorder="1">
      <alignment vertical="center"/>
    </xf>
    <xf numFmtId="0" fontId="0" fillId="0" borderId="54" xfId="0" applyFont="1" applyBorder="1">
      <alignment vertical="center"/>
    </xf>
    <xf numFmtId="0" fontId="57" fillId="0" borderId="0" xfId="6" applyFont="1"/>
    <xf numFmtId="0" fontId="58" fillId="0" borderId="0" xfId="6" applyNumberFormat="1" applyFont="1" applyBorder="1" applyAlignment="1">
      <alignment horizontal="left" vertical="center"/>
    </xf>
    <xf numFmtId="0" fontId="59" fillId="0" borderId="0" xfId="6" applyNumberFormat="1" applyFont="1" applyBorder="1" applyAlignment="1">
      <alignment horizontal="center" vertical="center"/>
    </xf>
    <xf numFmtId="0" fontId="60" fillId="0" borderId="0" xfId="6" applyNumberFormat="1" applyFont="1" applyBorder="1" applyAlignment="1">
      <alignment horizontal="center" vertical="center"/>
    </xf>
    <xf numFmtId="0" fontId="57" fillId="0" borderId="0" xfId="6" applyNumberFormat="1" applyFont="1" applyBorder="1" applyAlignment="1">
      <alignment vertical="center"/>
    </xf>
    <xf numFmtId="0" fontId="57" fillId="0" borderId="0" xfId="6" applyNumberFormat="1" applyFont="1" applyBorder="1"/>
    <xf numFmtId="0" fontId="59" fillId="0" borderId="0" xfId="6" applyNumberFormat="1" applyFont="1" applyBorder="1" applyAlignment="1">
      <alignment horizontal="left" vertical="center"/>
    </xf>
    <xf numFmtId="0" fontId="57" fillId="0" borderId="0" xfId="6" applyFont="1" applyBorder="1"/>
    <xf numFmtId="0" fontId="61" fillId="0" borderId="0" xfId="6" applyFont="1" applyBorder="1" applyAlignment="1">
      <alignment vertical="center"/>
    </xf>
    <xf numFmtId="0" fontId="62" fillId="0" borderId="0" xfId="6" applyNumberFormat="1" applyFont="1" applyAlignment="1">
      <alignment vertical="center"/>
    </xf>
    <xf numFmtId="0" fontId="63" fillId="0" borderId="0" xfId="6" applyNumberFormat="1" applyFont="1" applyAlignment="1">
      <alignment vertical="center"/>
    </xf>
    <xf numFmtId="0" fontId="59" fillId="0" borderId="0" xfId="6" applyNumberFormat="1" applyFont="1" applyAlignment="1">
      <alignment horizontal="center" vertical="center"/>
    </xf>
    <xf numFmtId="0" fontId="57" fillId="0" borderId="0" xfId="6" applyNumberFormat="1" applyFont="1"/>
    <xf numFmtId="0" fontId="57" fillId="0" borderId="44" xfId="6" applyFont="1" applyBorder="1" applyAlignment="1">
      <alignment horizontal="center" vertical="center"/>
    </xf>
    <xf numFmtId="0" fontId="59" fillId="11" borderId="10" xfId="6" applyNumberFormat="1" applyFont="1" applyFill="1" applyBorder="1" applyAlignment="1">
      <alignment horizontal="center" vertical="center"/>
    </xf>
    <xf numFmtId="0" fontId="63" fillId="11" borderId="45" xfId="6" applyFont="1" applyFill="1" applyBorder="1" applyAlignment="1">
      <alignment horizontal="left" vertical="center" wrapText="1"/>
    </xf>
    <xf numFmtId="0" fontId="63" fillId="11" borderId="9" xfId="6" applyFont="1" applyFill="1" applyBorder="1" applyAlignment="1">
      <alignment horizontal="left" vertical="center" wrapText="1"/>
    </xf>
    <xf numFmtId="0" fontId="63" fillId="11" borderId="19" xfId="6" applyFont="1" applyFill="1" applyBorder="1" applyAlignment="1">
      <alignment horizontal="left" vertical="center" wrapText="1"/>
    </xf>
    <xf numFmtId="0" fontId="59" fillId="11" borderId="10" xfId="6" applyNumberFormat="1" applyFont="1" applyFill="1" applyBorder="1" applyAlignment="1">
      <alignment horizontal="center" vertical="top"/>
    </xf>
    <xf numFmtId="0" fontId="59" fillId="11" borderId="9" xfId="6" applyNumberFormat="1" applyFont="1" applyFill="1" applyBorder="1" applyAlignment="1">
      <alignment horizontal="center" vertical="top"/>
    </xf>
    <xf numFmtId="0" fontId="63" fillId="0" borderId="19" xfId="6" applyFont="1" applyFill="1" applyBorder="1" applyAlignment="1">
      <alignment horizontal="left" vertical="center" wrapText="1"/>
    </xf>
    <xf numFmtId="0" fontId="59" fillId="11" borderId="7" xfId="6" applyNumberFormat="1" applyFont="1" applyFill="1" applyBorder="1" applyAlignment="1">
      <alignment horizontal="center" vertical="center"/>
    </xf>
    <xf numFmtId="0" fontId="59" fillId="11" borderId="9" xfId="6" applyNumberFormat="1" applyFont="1" applyFill="1" applyBorder="1" applyAlignment="1">
      <alignment horizontal="center" vertical="center"/>
    </xf>
    <xf numFmtId="0" fontId="57" fillId="11" borderId="7" xfId="6" applyFont="1" applyFill="1" applyBorder="1" applyAlignment="1">
      <alignment horizontal="center" vertical="center" shrinkToFit="1"/>
    </xf>
    <xf numFmtId="0" fontId="63" fillId="0" borderId="0" xfId="6" applyFont="1" applyFill="1" applyBorder="1" applyAlignment="1">
      <alignment horizontal="left" vertical="center" wrapText="1"/>
    </xf>
    <xf numFmtId="0" fontId="61" fillId="0" borderId="0" xfId="6" applyFont="1" applyBorder="1" applyAlignment="1">
      <alignment horizontal="center" vertical="center"/>
    </xf>
    <xf numFmtId="0" fontId="65" fillId="0" borderId="0" xfId="6" applyNumberFormat="1" applyFont="1" applyBorder="1" applyAlignment="1">
      <alignment vertical="center"/>
    </xf>
    <xf numFmtId="0" fontId="57" fillId="0" borderId="0" xfId="6" applyNumberFormat="1" applyFont="1" applyBorder="1" applyAlignment="1"/>
    <xf numFmtId="0" fontId="57" fillId="0" borderId="0" xfId="6" applyFont="1" applyBorder="1" applyAlignment="1"/>
    <xf numFmtId="0" fontId="59" fillId="0" borderId="0" xfId="6" applyNumberFormat="1" applyFont="1" applyBorder="1" applyAlignment="1">
      <alignment vertical="center"/>
    </xf>
    <xf numFmtId="0" fontId="57" fillId="0" borderId="0" xfId="6" applyNumberFormat="1" applyFont="1" applyBorder="1" applyAlignment="1">
      <alignment horizontal="center" vertical="center"/>
    </xf>
    <xf numFmtId="0" fontId="59" fillId="0" borderId="0" xfId="6" applyNumberFormat="1" applyFont="1" applyBorder="1" applyAlignment="1">
      <alignment horizontal="right" vertical="center"/>
    </xf>
    <xf numFmtId="0" fontId="57" fillId="0" borderId="0" xfId="6" applyNumberFormat="1" applyFont="1" applyBorder="1" applyAlignment="1">
      <alignment horizontal="left"/>
    </xf>
    <xf numFmtId="0" fontId="57" fillId="0" borderId="0" xfId="6" applyNumberFormat="1" applyFont="1" applyBorder="1" applyAlignment="1">
      <alignment horizontal="left" vertical="center"/>
    </xf>
    <xf numFmtId="0" fontId="65" fillId="0" borderId="0" xfId="6" applyNumberFormat="1" applyFont="1" applyBorder="1" applyAlignment="1">
      <alignment horizontal="left" vertical="center"/>
    </xf>
    <xf numFmtId="0" fontId="61" fillId="0" borderId="0" xfId="6" applyFont="1" applyAlignment="1">
      <alignment vertical="center"/>
    </xf>
    <xf numFmtId="0" fontId="59" fillId="0" borderId="0" xfId="6" applyNumberFormat="1" applyFont="1" applyAlignment="1">
      <alignment horizontal="left" vertical="center"/>
    </xf>
    <xf numFmtId="0" fontId="57" fillId="0" borderId="0" xfId="6" applyNumberFormat="1" applyFont="1" applyAlignment="1">
      <alignment horizontal="left"/>
    </xf>
    <xf numFmtId="0" fontId="65" fillId="0" borderId="0" xfId="6" applyNumberFormat="1" applyFont="1" applyAlignment="1">
      <alignment horizontal="left" vertical="center"/>
    </xf>
    <xf numFmtId="0" fontId="61" fillId="0" borderId="0" xfId="6" applyFont="1"/>
    <xf numFmtId="0" fontId="61" fillId="0" borderId="0" xfId="6" applyFont="1" applyBorder="1" applyAlignment="1">
      <alignment horizontal="left"/>
    </xf>
    <xf numFmtId="0" fontId="57" fillId="0" borderId="0" xfId="6" applyFont="1" applyBorder="1" applyAlignment="1">
      <alignment horizontal="left"/>
    </xf>
    <xf numFmtId="0" fontId="66" fillId="0" borderId="0" xfId="6" applyNumberFormat="1" applyFont="1" applyBorder="1" applyAlignment="1">
      <alignment horizontal="left" vertical="center"/>
    </xf>
    <xf numFmtId="0" fontId="67" fillId="0" borderId="0" xfId="6" applyNumberFormat="1" applyFont="1" applyBorder="1" applyAlignment="1">
      <alignment horizontal="left" vertical="center"/>
    </xf>
    <xf numFmtId="0" fontId="28" fillId="0" borderId="42" xfId="0" applyFont="1" applyBorder="1" applyAlignment="1">
      <alignment vertical="center"/>
    </xf>
    <xf numFmtId="0" fontId="28" fillId="0" borderId="0" xfId="0" applyFont="1" applyBorder="1" applyAlignment="1">
      <alignment vertical="center"/>
    </xf>
    <xf numFmtId="0" fontId="28" fillId="0" borderId="43" xfId="0" applyFont="1" applyBorder="1" applyAlignment="1">
      <alignment vertical="center"/>
    </xf>
    <xf numFmtId="0" fontId="28" fillId="0" borderId="46" xfId="0" applyFont="1" applyBorder="1" applyAlignment="1">
      <alignment vertical="center"/>
    </xf>
    <xf numFmtId="0" fontId="28" fillId="0" borderId="44" xfId="0" applyFont="1" applyBorder="1" applyAlignment="1">
      <alignment vertical="center"/>
    </xf>
    <xf numFmtId="0" fontId="28" fillId="0" borderId="45" xfId="0" applyFont="1" applyBorder="1" applyAlignment="1">
      <alignment vertical="center"/>
    </xf>
    <xf numFmtId="0" fontId="0" fillId="0" borderId="15" xfId="0" applyFont="1" applyBorder="1" applyAlignment="1">
      <alignment horizontal="left" vertical="center"/>
    </xf>
    <xf numFmtId="0" fontId="0" fillId="0" borderId="16" xfId="0" applyFont="1" applyBorder="1" applyAlignment="1">
      <alignment horizontal="left" vertical="center"/>
    </xf>
    <xf numFmtId="0" fontId="0" fillId="0" borderId="17" xfId="0" applyFont="1" applyBorder="1" applyAlignment="1">
      <alignment horizontal="left" vertical="center"/>
    </xf>
    <xf numFmtId="0" fontId="28" fillId="0" borderId="46" xfId="0" applyFont="1" applyBorder="1" applyAlignment="1">
      <alignment horizontal="left" vertical="center"/>
    </xf>
    <xf numFmtId="0" fontId="28" fillId="0" borderId="44" xfId="0" applyFont="1" applyBorder="1" applyAlignment="1">
      <alignment horizontal="left" vertical="center"/>
    </xf>
    <xf numFmtId="0" fontId="28" fillId="0" borderId="45" xfId="0" applyFont="1" applyBorder="1" applyAlignment="1">
      <alignment horizontal="left" vertical="center"/>
    </xf>
    <xf numFmtId="0" fontId="0" fillId="0" borderId="19" xfId="0" applyFont="1" applyBorder="1" applyAlignment="1">
      <alignment horizontal="left" vertical="center" wrapText="1"/>
    </xf>
    <xf numFmtId="0" fontId="28" fillId="0" borderId="46" xfId="0" applyFont="1" applyBorder="1" applyAlignment="1">
      <alignment horizontal="left" vertical="center" wrapText="1"/>
    </xf>
    <xf numFmtId="0" fontId="28" fillId="0" borderId="44" xfId="0" applyFont="1" applyBorder="1" applyAlignment="1">
      <alignment horizontal="left" vertical="center" wrapText="1"/>
    </xf>
    <xf numFmtId="0" fontId="28" fillId="0" borderId="45" xfId="0" applyFont="1" applyBorder="1" applyAlignment="1">
      <alignment horizontal="lef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17" xfId="0" applyFont="1" applyBorder="1" applyAlignment="1">
      <alignment vertical="center" wrapText="1"/>
    </xf>
    <xf numFmtId="0" fontId="33" fillId="0" borderId="19" xfId="0" applyFont="1" applyBorder="1" applyAlignment="1">
      <alignment horizontal="left" vertical="center" wrapText="1"/>
    </xf>
    <xf numFmtId="0" fontId="42" fillId="0" borderId="19" xfId="0" applyFont="1" applyBorder="1" applyAlignment="1">
      <alignment horizontal="center" vertical="center" wrapText="1"/>
    </xf>
    <xf numFmtId="0" fontId="42" fillId="0" borderId="19" xfId="0" applyFont="1" applyBorder="1" applyAlignment="1">
      <alignment horizontal="center" vertical="center"/>
    </xf>
    <xf numFmtId="0" fontId="0" fillId="0" borderId="28" xfId="0" applyFont="1" applyBorder="1" applyAlignment="1">
      <alignment vertical="center" wrapText="1"/>
    </xf>
    <xf numFmtId="0" fontId="0" fillId="0" borderId="19"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5" xfId="0" applyFont="1" applyBorder="1" applyAlignment="1">
      <alignment horizontal="left" vertical="center" wrapText="1"/>
    </xf>
    <xf numFmtId="0" fontId="0" fillId="0" borderId="16" xfId="0" applyFont="1" applyBorder="1" applyAlignment="1">
      <alignment horizontal="left" vertical="center" wrapText="1"/>
    </xf>
    <xf numFmtId="0" fontId="0" fillId="0" borderId="17" xfId="0" applyFont="1" applyBorder="1" applyAlignment="1">
      <alignment horizontal="left" vertical="center" wrapText="1"/>
    </xf>
    <xf numFmtId="0" fontId="0" fillId="0" borderId="19" xfId="0" applyFont="1" applyBorder="1" applyAlignment="1">
      <alignment vertical="center" wrapText="1"/>
    </xf>
    <xf numFmtId="0" fontId="45" fillId="0" borderId="0" xfId="0" applyFont="1" applyBorder="1" applyAlignment="1">
      <alignment horizontal="left" vertical="center" wrapText="1"/>
    </xf>
    <xf numFmtId="0" fontId="42" fillId="0" borderId="15" xfId="0" applyFont="1" applyBorder="1" applyAlignment="1">
      <alignment horizontal="center" vertical="center"/>
    </xf>
    <xf numFmtId="0" fontId="42" fillId="0" borderId="17" xfId="0" applyFont="1" applyBorder="1" applyAlignment="1">
      <alignment horizontal="center" vertical="center"/>
    </xf>
    <xf numFmtId="0" fontId="0" fillId="0" borderId="15" xfId="0" applyFont="1" applyBorder="1" applyAlignment="1">
      <alignment horizontal="left" vertical="top" wrapText="1"/>
    </xf>
    <xf numFmtId="0" fontId="0" fillId="0" borderId="16" xfId="0" applyFont="1" applyBorder="1" applyAlignment="1">
      <alignment horizontal="left" vertical="top" wrapText="1"/>
    </xf>
    <xf numFmtId="0" fontId="0" fillId="0" borderId="17" xfId="0" applyFont="1" applyBorder="1" applyAlignment="1">
      <alignment horizontal="left" vertical="top" wrapText="1"/>
    </xf>
    <xf numFmtId="0" fontId="33" fillId="0" borderId="0" xfId="0" applyFont="1" applyBorder="1" applyAlignment="1">
      <alignment horizontal="left" vertical="top" wrapText="1"/>
    </xf>
    <xf numFmtId="0" fontId="33" fillId="0" borderId="51" xfId="0" applyFont="1" applyBorder="1" applyAlignment="1">
      <alignment horizontal="left" vertical="top" wrapText="1"/>
    </xf>
    <xf numFmtId="0" fontId="39" fillId="0" borderId="50" xfId="0" applyFont="1" applyBorder="1" applyAlignment="1">
      <alignment horizontal="center" vertical="center"/>
    </xf>
    <xf numFmtId="0" fontId="39" fillId="0" borderId="0" xfId="0" applyFont="1" applyBorder="1" applyAlignment="1">
      <alignment horizontal="center" vertical="center"/>
    </xf>
    <xf numFmtId="0" fontId="0" fillId="0" borderId="0" xfId="0" applyFont="1" applyBorder="1" applyAlignment="1">
      <alignment horizontal="center" vertical="center"/>
    </xf>
    <xf numFmtId="0" fontId="0" fillId="0" borderId="51" xfId="0" applyFont="1" applyBorder="1" applyAlignment="1">
      <alignment horizontal="center" vertical="center"/>
    </xf>
    <xf numFmtId="0" fontId="0" fillId="0" borderId="10" xfId="0" applyFont="1" applyBorder="1" applyAlignment="1">
      <alignment horizontal="left" vertical="center" wrapText="1"/>
    </xf>
    <xf numFmtId="0" fontId="42" fillId="0" borderId="29" xfId="0" applyFont="1" applyBorder="1" applyAlignment="1">
      <alignment horizontal="center" vertical="center"/>
    </xf>
    <xf numFmtId="0" fontId="0" fillId="0" borderId="30" xfId="0" applyFont="1" applyBorder="1" applyAlignment="1">
      <alignment horizontal="center" vertical="center"/>
    </xf>
    <xf numFmtId="0" fontId="0" fillId="0" borderId="19" xfId="0" applyFont="1" applyBorder="1" applyAlignment="1">
      <alignment horizontal="center" vertical="center" wrapText="1"/>
    </xf>
    <xf numFmtId="0" fontId="33" fillId="0" borderId="29" xfId="0" applyFont="1" applyBorder="1" applyAlignment="1">
      <alignment horizontal="left" vertical="center" wrapText="1"/>
    </xf>
    <xf numFmtId="0" fontId="33" fillId="0" borderId="28" xfId="0" applyFont="1" applyBorder="1" applyAlignment="1">
      <alignment horizontal="left" vertical="center" wrapText="1"/>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5" xfId="0" applyFont="1" applyBorder="1" applyAlignment="1">
      <alignment horizontal="center" vertical="center"/>
    </xf>
    <xf numFmtId="0" fontId="33" fillId="0" borderId="42" xfId="0" applyFont="1" applyBorder="1" applyAlignment="1">
      <alignment horizontal="left" vertical="center" wrapText="1"/>
    </xf>
    <xf numFmtId="0" fontId="33" fillId="0" borderId="0" xfId="0" applyFont="1" applyBorder="1" applyAlignment="1">
      <alignment horizontal="left" vertical="center" wrapText="1"/>
    </xf>
    <xf numFmtId="0" fontId="53" fillId="0" borderId="50" xfId="0" applyFont="1" applyBorder="1" applyAlignment="1">
      <alignment horizontal="center" vertical="center"/>
    </xf>
    <xf numFmtId="0" fontId="53" fillId="0" borderId="0" xfId="0" applyFont="1" applyBorder="1" applyAlignment="1">
      <alignment horizontal="center" vertical="center"/>
    </xf>
    <xf numFmtId="0" fontId="0" fillId="0" borderId="0" xfId="0" applyFont="1" applyBorder="1" applyAlignment="1">
      <alignment horizontal="left" vertical="top" wrapText="1"/>
    </xf>
    <xf numFmtId="0" fontId="36" fillId="0" borderId="15" xfId="0" applyFont="1" applyBorder="1" applyAlignment="1">
      <alignment horizontal="left" vertical="center" wrapText="1"/>
    </xf>
    <xf numFmtId="0" fontId="36" fillId="0" borderId="16" xfId="0" applyFont="1" applyBorder="1" applyAlignment="1">
      <alignment horizontal="left" vertical="center" wrapText="1"/>
    </xf>
    <xf numFmtId="0" fontId="36" fillId="0" borderId="17" xfId="0" applyFont="1" applyBorder="1" applyAlignment="1">
      <alignment horizontal="left" vertical="center" wrapText="1"/>
    </xf>
    <xf numFmtId="0" fontId="33" fillId="0" borderId="42" xfId="0" applyFont="1" applyBorder="1" applyAlignment="1">
      <alignment horizontal="left" vertical="center"/>
    </xf>
    <xf numFmtId="0" fontId="33" fillId="0" borderId="0" xfId="0" applyFont="1" applyBorder="1" applyAlignment="1">
      <alignment horizontal="left" vertical="center"/>
    </xf>
    <xf numFmtId="0" fontId="42" fillId="0" borderId="15" xfId="0" applyFont="1" applyBorder="1" applyAlignment="1">
      <alignment horizontal="left" vertical="center"/>
    </xf>
    <xf numFmtId="0" fontId="42" fillId="0" borderId="17" xfId="0" applyFont="1" applyBorder="1" applyAlignment="1">
      <alignment horizontal="left" vertical="center"/>
    </xf>
    <xf numFmtId="0" fontId="50" fillId="0" borderId="15" xfId="0" applyFont="1" applyBorder="1" applyAlignment="1">
      <alignment horizontal="left" vertical="center" wrapText="1"/>
    </xf>
    <xf numFmtId="0" fontId="50" fillId="0" borderId="16" xfId="0" applyFont="1" applyBorder="1" applyAlignment="1">
      <alignment horizontal="left" vertical="center" wrapText="1"/>
    </xf>
    <xf numFmtId="0" fontId="50" fillId="0" borderId="17" xfId="0" applyFont="1" applyBorder="1" applyAlignment="1">
      <alignment horizontal="left" vertical="center" wrapText="1"/>
    </xf>
    <xf numFmtId="0" fontId="33" fillId="0" borderId="15" xfId="0" applyFont="1" applyBorder="1" applyAlignment="1">
      <alignment horizontal="left" vertical="center" wrapText="1"/>
    </xf>
    <xf numFmtId="0" fontId="33" fillId="0" borderId="16" xfId="0" applyFont="1" applyBorder="1" applyAlignment="1">
      <alignment horizontal="left" vertical="center" wrapText="1"/>
    </xf>
    <xf numFmtId="0" fontId="33" fillId="0" borderId="17" xfId="0" applyFont="1" applyBorder="1" applyAlignment="1">
      <alignment horizontal="left" vertical="center" wrapText="1"/>
    </xf>
    <xf numFmtId="0" fontId="0" fillId="0" borderId="28" xfId="0" applyFont="1" applyBorder="1" applyAlignment="1">
      <alignment horizontal="left" vertical="center" wrapText="1"/>
    </xf>
    <xf numFmtId="0" fontId="0" fillId="0" borderId="65" xfId="0" applyFont="1" applyBorder="1" applyAlignment="1">
      <alignment horizontal="left" vertical="center" wrapText="1"/>
    </xf>
    <xf numFmtId="0" fontId="0" fillId="0" borderId="66" xfId="0" applyFont="1" applyBorder="1" applyAlignment="1">
      <alignment horizontal="left" vertical="center" wrapText="1"/>
    </xf>
    <xf numFmtId="0" fontId="0" fillId="0" borderId="67" xfId="0" applyFont="1" applyBorder="1" applyAlignment="1">
      <alignment horizontal="left" vertical="center" wrapText="1"/>
    </xf>
    <xf numFmtId="0" fontId="36" fillId="0" borderId="68" xfId="0" applyFont="1" applyBorder="1" applyAlignment="1">
      <alignment horizontal="left" vertical="center"/>
    </xf>
    <xf numFmtId="0" fontId="36" fillId="0" borderId="69" xfId="0" applyFont="1" applyBorder="1" applyAlignment="1">
      <alignment horizontal="left" vertical="center"/>
    </xf>
    <xf numFmtId="0" fontId="36" fillId="0" borderId="70" xfId="0" applyFont="1" applyBorder="1" applyAlignment="1">
      <alignment horizontal="left" vertical="center"/>
    </xf>
    <xf numFmtId="0" fontId="48" fillId="0" borderId="44" xfId="0" applyFont="1" applyBorder="1" applyAlignment="1">
      <alignment horizontal="left" vertical="center" wrapText="1"/>
    </xf>
    <xf numFmtId="0" fontId="48" fillId="0" borderId="45" xfId="0" applyFont="1" applyBorder="1" applyAlignment="1">
      <alignment horizontal="left" vertical="center" wrapText="1"/>
    </xf>
    <xf numFmtId="0" fontId="40" fillId="0" borderId="19" xfId="0" applyFont="1" applyBorder="1" applyAlignment="1">
      <alignment horizontal="center" vertical="center"/>
    </xf>
    <xf numFmtId="0" fontId="34" fillId="0" borderId="19" xfId="0" applyFont="1" applyBorder="1" applyAlignment="1">
      <alignment horizontal="left" vertical="center"/>
    </xf>
    <xf numFmtId="0" fontId="40" fillId="0" borderId="19" xfId="0" applyFont="1" applyBorder="1" applyAlignment="1">
      <alignment horizontal="center" vertical="center" wrapText="1"/>
    </xf>
    <xf numFmtId="0" fontId="34" fillId="0" borderId="19" xfId="0" applyFont="1" applyBorder="1" applyAlignment="1">
      <alignment horizontal="center" vertical="center"/>
    </xf>
    <xf numFmtId="0" fontId="32" fillId="0" borderId="0" xfId="0" applyFont="1" applyAlignment="1">
      <alignment horizontal="center" vertical="center"/>
    </xf>
    <xf numFmtId="0" fontId="39" fillId="0" borderId="44" xfId="0" applyFont="1" applyBorder="1" applyAlignment="1">
      <alignment horizontal="center" vertical="center"/>
    </xf>
    <xf numFmtId="0" fontId="34" fillId="0" borderId="29" xfId="0" applyFont="1" applyBorder="1" applyAlignment="1">
      <alignment horizontal="left" vertical="center"/>
    </xf>
    <xf numFmtId="0" fontId="34" fillId="0" borderId="28" xfId="0" applyFont="1" applyBorder="1" applyAlignment="1">
      <alignment horizontal="left" vertical="center"/>
    </xf>
    <xf numFmtId="0" fontId="34" fillId="0" borderId="30" xfId="0" applyFont="1" applyBorder="1" applyAlignment="1">
      <alignment horizontal="left" vertical="center"/>
    </xf>
    <xf numFmtId="0" fontId="34" fillId="0" borderId="46" xfId="0" applyFont="1" applyBorder="1" applyAlignment="1">
      <alignment horizontal="center" vertical="center"/>
    </xf>
    <xf numFmtId="0" fontId="34" fillId="0" borderId="44" xfId="0" applyFont="1" applyBorder="1" applyAlignment="1">
      <alignment horizontal="center" vertical="center"/>
    </xf>
    <xf numFmtId="0" fontId="34" fillId="0" borderId="45" xfId="0" applyFont="1" applyBorder="1" applyAlignment="1">
      <alignment horizontal="center" vertical="center"/>
    </xf>
    <xf numFmtId="0" fontId="34" fillId="0" borderId="46" xfId="0" applyFont="1" applyBorder="1" applyAlignment="1">
      <alignment horizontal="left" vertical="center"/>
    </xf>
    <xf numFmtId="0" fontId="34" fillId="0" borderId="44" xfId="0" applyFont="1" applyBorder="1" applyAlignment="1">
      <alignment horizontal="left" vertical="center"/>
    </xf>
    <xf numFmtId="0" fontId="34" fillId="0" borderId="45" xfId="0" applyFont="1" applyBorder="1" applyAlignment="1">
      <alignment horizontal="left" vertical="center"/>
    </xf>
    <xf numFmtId="0" fontId="34" fillId="0" borderId="15" xfId="0" applyFont="1" applyBorder="1" applyAlignment="1">
      <alignment horizontal="center" vertical="center" shrinkToFit="1"/>
    </xf>
    <xf numFmtId="0" fontId="34" fillId="0" borderId="17" xfId="0" applyFont="1" applyBorder="1" applyAlignment="1">
      <alignment horizontal="center" vertical="center" shrinkToFit="1"/>
    </xf>
    <xf numFmtId="0" fontId="34" fillId="0" borderId="29" xfId="0" applyFont="1" applyBorder="1" applyAlignment="1">
      <alignment horizontal="center" vertical="center" wrapText="1"/>
    </xf>
    <xf numFmtId="0" fontId="34" fillId="0" borderId="42"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74" xfId="0" applyFont="1" applyBorder="1" applyAlignment="1">
      <alignment horizontal="left" vertical="center"/>
    </xf>
    <xf numFmtId="0" fontId="34" fillId="0" borderId="75" xfId="0" applyFont="1" applyBorder="1" applyAlignment="1">
      <alignment horizontal="left" vertical="center"/>
    </xf>
    <xf numFmtId="0" fontId="34" fillId="0" borderId="76" xfId="0" applyFont="1" applyBorder="1" applyAlignment="1">
      <alignment horizontal="left" vertical="center"/>
    </xf>
    <xf numFmtId="0" fontId="34" fillId="0" borderId="77" xfId="0" applyFont="1" applyBorder="1" applyAlignment="1">
      <alignment horizontal="left" vertical="center"/>
    </xf>
    <xf numFmtId="0" fontId="34" fillId="0" borderId="78" xfId="0" applyFont="1" applyBorder="1" applyAlignment="1">
      <alignment horizontal="left" vertical="center"/>
    </xf>
    <xf numFmtId="0" fontId="34" fillId="0" borderId="79" xfId="0" applyFont="1" applyBorder="1" applyAlignment="1">
      <alignment horizontal="left" vertical="center"/>
    </xf>
    <xf numFmtId="0" fontId="34" fillId="0" borderId="10" xfId="0" applyFont="1" applyBorder="1" applyAlignment="1">
      <alignment horizontal="center" vertical="center"/>
    </xf>
    <xf numFmtId="0" fontId="34" fillId="0" borderId="9" xfId="0" applyFont="1" applyBorder="1" applyAlignment="1">
      <alignment horizontal="center" vertical="center"/>
    </xf>
    <xf numFmtId="0" fontId="34" fillId="0" borderId="29" xfId="0" applyFont="1" applyBorder="1" applyAlignment="1">
      <alignment horizontal="left" vertical="top"/>
    </xf>
    <xf numFmtId="0" fontId="34" fillId="0" borderId="28" xfId="0" applyFont="1" applyBorder="1" applyAlignment="1">
      <alignment horizontal="left" vertical="top"/>
    </xf>
    <xf numFmtId="0" fontId="34" fillId="0" borderId="30" xfId="0" applyFont="1" applyBorder="1" applyAlignment="1">
      <alignment horizontal="left" vertical="top"/>
    </xf>
    <xf numFmtId="0" fontId="34" fillId="0" borderId="42" xfId="0" applyFont="1" applyBorder="1" applyAlignment="1">
      <alignment horizontal="left" vertical="top"/>
    </xf>
    <xf numFmtId="0" fontId="34" fillId="0" borderId="0" xfId="0" applyFont="1" applyBorder="1" applyAlignment="1">
      <alignment horizontal="left" vertical="top"/>
    </xf>
    <xf numFmtId="0" fontId="34" fillId="0" borderId="43" xfId="0" applyFont="1" applyBorder="1" applyAlignment="1">
      <alignment horizontal="left" vertical="top"/>
    </xf>
    <xf numFmtId="0" fontId="38" fillId="0" borderId="28" xfId="0" applyFont="1" applyBorder="1" applyAlignment="1">
      <alignment horizontal="center" vertical="center"/>
    </xf>
    <xf numFmtId="0" fontId="38" fillId="0" borderId="0" xfId="0" applyFont="1" applyBorder="1" applyAlignment="1">
      <alignment horizontal="center"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19" xfId="0" applyFont="1" applyBorder="1" applyAlignment="1">
      <alignment horizontal="center" vertical="top"/>
    </xf>
    <xf numFmtId="0" fontId="34" fillId="0" borderId="19" xfId="0" applyFont="1" applyBorder="1" applyAlignment="1">
      <alignment horizontal="center" vertical="center" wrapText="1"/>
    </xf>
    <xf numFmtId="0" fontId="0" fillId="0" borderId="11" xfId="0" applyFont="1" applyBorder="1" applyAlignment="1">
      <alignment horizontal="left" vertical="top" wrapText="1"/>
    </xf>
    <xf numFmtId="0" fontId="0" fillId="0" borderId="27" xfId="0" applyFont="1" applyBorder="1" applyAlignment="1">
      <alignment horizontal="left" vertical="top" wrapText="1"/>
    </xf>
    <xf numFmtId="0" fontId="0" fillId="0" borderId="8" xfId="0" applyFont="1" applyBorder="1" applyAlignment="1">
      <alignment horizontal="left" vertical="top" wrapText="1"/>
    </xf>
    <xf numFmtId="0" fontId="40" fillId="0" borderId="29"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4"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9" xfId="0" applyFont="1" applyBorder="1" applyAlignment="1">
      <alignment horizontal="center" vertical="center" wrapText="1"/>
    </xf>
    <xf numFmtId="0" fontId="0" fillId="0" borderId="29" xfId="0" applyFont="1" applyBorder="1" applyAlignment="1">
      <alignment horizontal="left" vertical="center"/>
    </xf>
    <xf numFmtId="0" fontId="0" fillId="0" borderId="28" xfId="0" applyFont="1" applyBorder="1" applyAlignment="1">
      <alignment horizontal="left" vertical="center"/>
    </xf>
    <xf numFmtId="0" fontId="0" fillId="0" borderId="30" xfId="0" applyFont="1" applyBorder="1" applyAlignment="1">
      <alignment horizontal="left" vertical="center"/>
    </xf>
    <xf numFmtId="0" fontId="0" fillId="0" borderId="46" xfId="0" applyFont="1" applyBorder="1" applyAlignment="1">
      <alignment horizontal="left" vertical="center"/>
    </xf>
    <xf numFmtId="0" fontId="0" fillId="0" borderId="44" xfId="0" applyFont="1" applyBorder="1" applyAlignment="1">
      <alignment horizontal="left" vertical="center"/>
    </xf>
    <xf numFmtId="0" fontId="0" fillId="0" borderId="45" xfId="0" applyFont="1" applyBorder="1" applyAlignment="1">
      <alignment horizontal="left" vertical="center"/>
    </xf>
    <xf numFmtId="0" fontId="42" fillId="0" borderId="30" xfId="0" applyFont="1" applyBorder="1" applyAlignment="1">
      <alignment horizontal="center" vertical="center"/>
    </xf>
    <xf numFmtId="0" fontId="42" fillId="0" borderId="46" xfId="0" applyFont="1" applyBorder="1" applyAlignment="1">
      <alignment horizontal="center" vertical="center"/>
    </xf>
    <xf numFmtId="0" fontId="42" fillId="0" borderId="45" xfId="0" applyFont="1" applyBorder="1" applyAlignment="1">
      <alignment horizontal="center" vertical="center"/>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3" fillId="0" borderId="44" xfId="0" applyFont="1" applyBorder="1" applyAlignment="1">
      <alignment horizontal="left" vertical="center" wrapText="1"/>
    </xf>
    <xf numFmtId="0" fontId="33" fillId="0" borderId="45" xfId="0" applyFont="1" applyBorder="1" applyAlignment="1">
      <alignment horizontal="left" vertical="center" wrapText="1"/>
    </xf>
    <xf numFmtId="0" fontId="42" fillId="0" borderId="19" xfId="0" applyFont="1" applyBorder="1" applyAlignment="1">
      <alignment horizontal="left" vertical="center"/>
    </xf>
    <xf numFmtId="0" fontId="33" fillId="0" borderId="0" xfId="0" applyFont="1" applyAlignment="1">
      <alignment horizontal="left" vertical="center" wrapText="1"/>
    </xf>
    <xf numFmtId="0" fontId="33" fillId="0" borderId="19" xfId="0" applyFont="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176" fontId="0" fillId="3" borderId="83" xfId="0" applyNumberFormat="1" applyFont="1" applyFill="1" applyBorder="1" applyAlignment="1">
      <alignment horizontal="center" vertical="center"/>
    </xf>
    <xf numFmtId="176" fontId="0" fillId="3" borderId="84" xfId="0" applyNumberFormat="1" applyFont="1" applyFill="1" applyBorder="1" applyAlignment="1">
      <alignment horizontal="center" vertical="center"/>
    </xf>
    <xf numFmtId="177" fontId="0" fillId="4" borderId="46" xfId="0" applyNumberFormat="1" applyFont="1" applyFill="1" applyBorder="1" applyAlignment="1">
      <alignment horizontal="right" vertical="center"/>
    </xf>
    <xf numFmtId="177" fontId="0" fillId="4" borderId="45" xfId="0" applyNumberFormat="1" applyFont="1" applyFill="1" applyBorder="1" applyAlignment="1">
      <alignment horizontal="right" vertical="center"/>
    </xf>
    <xf numFmtId="0" fontId="0" fillId="0" borderId="7" xfId="0" applyFont="1" applyBorder="1" applyAlignment="1">
      <alignment horizontal="center" vertical="center"/>
    </xf>
    <xf numFmtId="0" fontId="0" fillId="3" borderId="82" xfId="0" applyFont="1" applyFill="1" applyBorder="1" applyAlignment="1">
      <alignment horizontal="center" vertical="center"/>
    </xf>
    <xf numFmtId="0" fontId="0" fillId="0" borderId="85" xfId="0" applyFont="1" applyBorder="1" applyAlignment="1">
      <alignment horizontal="left" vertical="top" wrapText="1"/>
    </xf>
    <xf numFmtId="0" fontId="33" fillId="0" borderId="85" xfId="0" applyFont="1" applyBorder="1" applyAlignment="1">
      <alignment horizontal="left" vertical="top" wrapText="1"/>
    </xf>
    <xf numFmtId="0" fontId="0" fillId="0" borderId="41" xfId="0" applyFont="1" applyBorder="1" applyAlignment="1">
      <alignment horizontal="left" vertical="top" wrapText="1"/>
    </xf>
    <xf numFmtId="0" fontId="0" fillId="0" borderId="86" xfId="0" applyFont="1" applyBorder="1" applyAlignment="1">
      <alignment horizontal="left" vertical="top" wrapText="1"/>
    </xf>
    <xf numFmtId="0" fontId="34" fillId="0" borderId="0" xfId="0" applyFont="1" applyAlignment="1">
      <alignment horizontal="left" vertical="top" wrapText="1"/>
    </xf>
    <xf numFmtId="0" fontId="0" fillId="4" borderId="9" xfId="0" applyFont="1" applyFill="1" applyBorder="1" applyAlignment="1">
      <alignment horizontal="center" vertical="center"/>
    </xf>
    <xf numFmtId="0" fontId="0" fillId="0" borderId="19" xfId="0" applyFont="1" applyBorder="1" applyAlignment="1">
      <alignment horizontal="center" vertical="center" shrinkToFit="1"/>
    </xf>
    <xf numFmtId="180" fontId="0" fillId="0" borderId="19" xfId="0" applyNumberFormat="1" applyFont="1" applyBorder="1" applyAlignment="1">
      <alignment horizontal="center" vertical="center"/>
    </xf>
    <xf numFmtId="0" fontId="0" fillId="0" borderId="0" xfId="0" applyFont="1" applyAlignment="1">
      <alignment horizontal="left" vertical="center" wrapText="1"/>
    </xf>
    <xf numFmtId="178" fontId="0" fillId="0" borderId="19" xfId="0" applyNumberFormat="1" applyFont="1" applyBorder="1" applyAlignment="1">
      <alignment horizontal="center" vertical="center"/>
    </xf>
    <xf numFmtId="0" fontId="33" fillId="0" borderId="15" xfId="0" applyFont="1" applyBorder="1" applyAlignment="1">
      <alignment horizontal="center" vertical="center"/>
    </xf>
    <xf numFmtId="0" fontId="33" fillId="0" borderId="17" xfId="0" applyFont="1" applyBorder="1" applyAlignment="1">
      <alignment horizontal="center" vertical="center"/>
    </xf>
    <xf numFmtId="0" fontId="36" fillId="0" borderId="15" xfId="0" applyFont="1" applyBorder="1" applyAlignment="1">
      <alignment horizontal="center" vertical="center" wrapText="1"/>
    </xf>
    <xf numFmtId="0" fontId="36" fillId="0" borderId="17" xfId="0" applyFont="1" applyBorder="1" applyAlignment="1">
      <alignment horizontal="center" vertical="center" wrapText="1"/>
    </xf>
    <xf numFmtId="0" fontId="0" fillId="5" borderId="19" xfId="0" applyNumberFormat="1" applyFont="1" applyFill="1" applyBorder="1" applyAlignment="1">
      <alignment horizontal="center" vertical="center"/>
    </xf>
    <xf numFmtId="0" fontId="33" fillId="0" borderId="0" xfId="0" applyFont="1" applyBorder="1" applyAlignment="1">
      <alignment horizontal="left" vertical="top"/>
    </xf>
    <xf numFmtId="0" fontId="33" fillId="0" borderId="85" xfId="0" applyFont="1" applyBorder="1" applyAlignment="1">
      <alignment horizontal="left" vertical="top"/>
    </xf>
    <xf numFmtId="0" fontId="33" fillId="0" borderId="41" xfId="0" applyFont="1" applyBorder="1" applyAlignment="1">
      <alignment horizontal="left" vertical="top" wrapText="1"/>
    </xf>
    <xf numFmtId="0" fontId="33" fillId="0" borderId="86" xfId="0" applyFont="1" applyBorder="1" applyAlignment="1">
      <alignment horizontal="left" vertical="top" wrapText="1"/>
    </xf>
    <xf numFmtId="0" fontId="0" fillId="0" borderId="19" xfId="0" applyFont="1" applyFill="1" applyBorder="1" applyAlignment="1">
      <alignment horizontal="left" vertical="center" wrapText="1"/>
    </xf>
    <xf numFmtId="0" fontId="42" fillId="0" borderId="19" xfId="0" applyFont="1" applyFill="1" applyBorder="1" applyAlignment="1">
      <alignment horizontal="center" vertical="center"/>
    </xf>
    <xf numFmtId="0" fontId="42" fillId="0" borderId="15" xfId="0" applyFont="1" applyBorder="1" applyAlignment="1">
      <alignment horizontal="center" vertical="center" wrapText="1"/>
    </xf>
    <xf numFmtId="0" fontId="42" fillId="0" borderId="17" xfId="0" applyFont="1" applyBorder="1" applyAlignment="1">
      <alignment horizontal="center" vertical="center" wrapText="1"/>
    </xf>
    <xf numFmtId="0" fontId="0" fillId="0" borderId="10" xfId="0" applyFont="1" applyBorder="1" applyAlignment="1">
      <alignment horizontal="left" vertical="center"/>
    </xf>
    <xf numFmtId="0" fontId="28" fillId="0" borderId="42" xfId="0" applyFont="1" applyBorder="1" applyAlignment="1">
      <alignment horizontal="left" vertical="center"/>
    </xf>
    <xf numFmtId="0" fontId="28" fillId="0" borderId="0" xfId="0" applyFont="1" applyBorder="1" applyAlignment="1">
      <alignment horizontal="left" vertical="center"/>
    </xf>
    <xf numFmtId="0" fontId="28" fillId="0" borderId="43" xfId="0" applyFont="1" applyBorder="1" applyAlignment="1">
      <alignment horizontal="left" vertical="center"/>
    </xf>
    <xf numFmtId="0" fontId="0" fillId="0" borderId="29" xfId="0" applyFont="1" applyBorder="1" applyAlignment="1">
      <alignment horizontal="left" vertical="center" wrapText="1"/>
    </xf>
    <xf numFmtId="0" fontId="36" fillId="0" borderId="42" xfId="0" applyFont="1" applyBorder="1" applyAlignment="1">
      <alignment horizontal="left" vertical="center" wrapText="1"/>
    </xf>
    <xf numFmtId="0" fontId="36" fillId="0" borderId="0" xfId="0" applyFont="1" applyBorder="1" applyAlignment="1">
      <alignment horizontal="left" vertical="center" wrapText="1"/>
    </xf>
    <xf numFmtId="0" fontId="36" fillId="0" borderId="43" xfId="0" applyFont="1" applyBorder="1" applyAlignment="1">
      <alignment horizontal="left" vertical="center" wrapText="1"/>
    </xf>
    <xf numFmtId="0" fontId="36" fillId="0" borderId="46" xfId="0" applyFont="1" applyBorder="1" applyAlignment="1">
      <alignment horizontal="left" vertical="center" wrapText="1"/>
    </xf>
    <xf numFmtId="0" fontId="36" fillId="0" borderId="44" xfId="0" applyFont="1" applyBorder="1" applyAlignment="1">
      <alignment horizontal="left" vertical="center" wrapText="1"/>
    </xf>
    <xf numFmtId="0" fontId="33" fillId="0" borderId="10" xfId="0" applyFont="1" applyBorder="1" applyAlignment="1">
      <alignment horizontal="left" vertical="center" wrapText="1"/>
    </xf>
    <xf numFmtId="0" fontId="42" fillId="0" borderId="29"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46" xfId="0" applyFont="1" applyBorder="1" applyAlignment="1">
      <alignment horizontal="center" vertical="center" wrapText="1"/>
    </xf>
    <xf numFmtId="0" fontId="42" fillId="0" borderId="45" xfId="0" applyFont="1" applyBorder="1" applyAlignment="1">
      <alignment horizontal="center" vertical="center" wrapText="1"/>
    </xf>
    <xf numFmtId="0" fontId="36" fillId="0" borderId="7" xfId="0" applyFont="1" applyBorder="1" applyAlignment="1">
      <alignment horizontal="left" vertical="center" wrapText="1"/>
    </xf>
    <xf numFmtId="0" fontId="0" fillId="0" borderId="7" xfId="0" applyFont="1" applyBorder="1" applyAlignment="1">
      <alignment horizontal="left" vertical="center" wrapText="1"/>
    </xf>
    <xf numFmtId="0" fontId="36" fillId="0" borderId="9" xfId="0" applyFont="1" applyBorder="1" applyAlignment="1">
      <alignment horizontal="left" vertical="center" wrapText="1"/>
    </xf>
    <xf numFmtId="0" fontId="0" fillId="0" borderId="9" xfId="0" applyFont="1" applyBorder="1" applyAlignment="1">
      <alignment horizontal="left" vertical="center" wrapText="1"/>
    </xf>
    <xf numFmtId="0" fontId="0" fillId="0" borderId="7" xfId="0" applyFont="1" applyBorder="1" applyAlignment="1">
      <alignment horizontal="center" vertical="center" wrapText="1"/>
    </xf>
    <xf numFmtId="0" fontId="0" fillId="0" borderId="30" xfId="0" applyFont="1" applyBorder="1" applyAlignment="1">
      <alignment vertical="center" wrapText="1"/>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5" xfId="0" applyFont="1" applyBorder="1" applyAlignment="1">
      <alignment horizontal="center" vertical="center" wrapText="1"/>
    </xf>
    <xf numFmtId="0" fontId="28" fillId="0" borderId="0" xfId="0" applyFont="1" applyBorder="1" applyAlignment="1">
      <alignment vertical="center" wrapText="1"/>
    </xf>
    <xf numFmtId="0" fontId="28" fillId="0" borderId="43" xfId="0" applyFont="1" applyBorder="1" applyAlignment="1">
      <alignment vertical="center" wrapText="1"/>
    </xf>
    <xf numFmtId="0" fontId="0" fillId="0" borderId="2" xfId="0" applyFont="1" applyBorder="1" applyAlignment="1">
      <alignment horizontal="left" vertical="center" wrapText="1"/>
    </xf>
    <xf numFmtId="0" fontId="0" fillId="0" borderId="0" xfId="0" applyFont="1" applyBorder="1" applyAlignment="1">
      <alignment horizontal="left" vertical="center" wrapText="1"/>
    </xf>
    <xf numFmtId="0" fontId="0" fillId="0" borderId="0" xfId="0" applyFont="1" applyAlignment="1">
      <alignment vertical="center" wrapText="1"/>
    </xf>
    <xf numFmtId="0" fontId="28" fillId="0" borderId="42" xfId="0" applyFont="1" applyBorder="1" applyAlignment="1">
      <alignment horizontal="left" vertical="center" wrapText="1"/>
    </xf>
    <xf numFmtId="0" fontId="28" fillId="0" borderId="0" xfId="0" applyFont="1" applyBorder="1" applyAlignment="1">
      <alignment horizontal="left" vertical="center" wrapText="1"/>
    </xf>
    <xf numFmtId="0" fontId="28" fillId="0" borderId="43" xfId="0" applyFont="1" applyBorder="1" applyAlignment="1">
      <alignment horizontal="left" vertical="center" wrapText="1"/>
    </xf>
    <xf numFmtId="0" fontId="28" fillId="0" borderId="29" xfId="0" applyFont="1" applyBorder="1" applyAlignment="1">
      <alignment horizontal="left" vertical="center" wrapText="1"/>
    </xf>
    <xf numFmtId="0" fontId="28" fillId="0" borderId="28" xfId="0" applyFont="1" applyBorder="1" applyAlignment="1">
      <alignment horizontal="left" vertical="center" wrapText="1"/>
    </xf>
    <xf numFmtId="0" fontId="42" fillId="0" borderId="42" xfId="0" applyFont="1" applyBorder="1" applyAlignment="1">
      <alignment horizontal="center" vertical="center" wrapText="1"/>
    </xf>
    <xf numFmtId="0" fontId="42" fillId="0" borderId="43" xfId="0" applyFont="1" applyBorder="1" applyAlignment="1">
      <alignment horizontal="center" vertical="center" wrapText="1"/>
    </xf>
    <xf numFmtId="0" fontId="42" fillId="0" borderId="15" xfId="0" applyFont="1" applyFill="1" applyBorder="1" applyAlignment="1">
      <alignment horizontal="center" vertical="center" wrapText="1"/>
    </xf>
    <xf numFmtId="0" fontId="42" fillId="0" borderId="17" xfId="0" applyFont="1" applyFill="1" applyBorder="1" applyAlignment="1">
      <alignment horizontal="center" vertical="center" wrapText="1"/>
    </xf>
    <xf numFmtId="0" fontId="36" fillId="0" borderId="29" xfId="0" applyFont="1" applyBorder="1" applyAlignment="1">
      <alignment horizontal="center" vertical="center" wrapText="1"/>
    </xf>
    <xf numFmtId="0" fontId="36" fillId="0" borderId="30" xfId="0" applyFont="1" applyBorder="1" applyAlignment="1">
      <alignment horizontal="center" vertical="center" wrapText="1"/>
    </xf>
    <xf numFmtId="0" fontId="36" fillId="0" borderId="42" xfId="0" applyFont="1" applyBorder="1" applyAlignment="1">
      <alignment horizontal="center" vertical="center" wrapText="1"/>
    </xf>
    <xf numFmtId="0" fontId="36" fillId="0" borderId="43" xfId="0" applyFont="1" applyBorder="1" applyAlignment="1">
      <alignment horizontal="center" vertical="center" wrapText="1"/>
    </xf>
    <xf numFmtId="0" fontId="36" fillId="0" borderId="46" xfId="0" applyFont="1" applyBorder="1" applyAlignment="1">
      <alignment horizontal="center" vertical="center" wrapText="1"/>
    </xf>
    <xf numFmtId="0" fontId="36" fillId="0" borderId="45" xfId="0" applyFont="1" applyBorder="1" applyAlignment="1">
      <alignment horizontal="center" vertical="center" wrapText="1"/>
    </xf>
    <xf numFmtId="0" fontId="33" fillId="0" borderId="15" xfId="0" applyFont="1" applyBorder="1" applyAlignment="1">
      <alignment vertical="center" wrapText="1"/>
    </xf>
    <xf numFmtId="0" fontId="33" fillId="0" borderId="16" xfId="0" applyFont="1" applyBorder="1" applyAlignment="1">
      <alignment vertical="center" wrapText="1"/>
    </xf>
    <xf numFmtId="0" fontId="33" fillId="0" borderId="17" xfId="0" applyFont="1" applyBorder="1" applyAlignment="1">
      <alignment vertical="center" wrapText="1"/>
    </xf>
    <xf numFmtId="0" fontId="28" fillId="0" borderId="42" xfId="0" applyFont="1" applyBorder="1" applyAlignment="1">
      <alignment horizontal="left" vertical="center" shrinkToFit="1"/>
    </xf>
    <xf numFmtId="0" fontId="28" fillId="0" borderId="0" xfId="0" applyFont="1" applyBorder="1" applyAlignment="1">
      <alignment horizontal="left" vertical="center" shrinkToFit="1"/>
    </xf>
    <xf numFmtId="0" fontId="28" fillId="0" borderId="43" xfId="0" applyFont="1" applyBorder="1" applyAlignment="1">
      <alignment horizontal="left" vertical="center" shrinkToFit="1"/>
    </xf>
    <xf numFmtId="0" fontId="0" fillId="0" borderId="15" xfId="0" applyFont="1" applyBorder="1" applyAlignment="1">
      <alignment horizontal="center" vertical="center" wrapText="1"/>
    </xf>
    <xf numFmtId="0" fontId="0" fillId="0" borderId="17" xfId="0" applyFont="1" applyBorder="1" applyAlignment="1">
      <alignment horizontal="center" vertical="center" wrapText="1"/>
    </xf>
    <xf numFmtId="0" fontId="33" fillId="0" borderId="19" xfId="0" applyFont="1" applyBorder="1" applyAlignment="1">
      <alignment vertical="center" wrapText="1"/>
    </xf>
    <xf numFmtId="178" fontId="0" fillId="2" borderId="10" xfId="0" applyNumberFormat="1" applyFont="1" applyFill="1" applyBorder="1" applyAlignment="1">
      <alignment horizontal="center" vertical="center"/>
    </xf>
    <xf numFmtId="0" fontId="34" fillId="0" borderId="46" xfId="0" applyFont="1" applyBorder="1" applyAlignment="1">
      <alignment horizontal="right" vertical="top"/>
    </xf>
    <xf numFmtId="0" fontId="0" fillId="0" borderId="71" xfId="0" applyFont="1" applyBorder="1" applyAlignment="1">
      <alignment horizontal="right" vertical="top"/>
    </xf>
    <xf numFmtId="0" fontId="0" fillId="2" borderId="14" xfId="0" applyFont="1" applyFill="1" applyBorder="1" applyAlignment="1">
      <alignment horizontal="right" vertical="center"/>
    </xf>
    <xf numFmtId="0" fontId="0" fillId="2" borderId="72" xfId="0" applyFont="1" applyFill="1" applyBorder="1" applyAlignment="1">
      <alignment horizontal="right" vertical="center"/>
    </xf>
    <xf numFmtId="0" fontId="0" fillId="2" borderId="13" xfId="0" applyFont="1" applyFill="1" applyBorder="1" applyAlignment="1">
      <alignment horizontal="right" vertical="center"/>
    </xf>
    <xf numFmtId="0" fontId="34" fillId="0" borderId="15" xfId="0" applyFont="1" applyBorder="1" applyAlignment="1">
      <alignment horizontal="right" vertical="center"/>
    </xf>
    <xf numFmtId="0" fontId="0" fillId="0" borderId="16" xfId="0" applyFont="1" applyBorder="1" applyAlignment="1">
      <alignment horizontal="right" vertical="center"/>
    </xf>
    <xf numFmtId="177" fontId="33" fillId="3" borderId="14" xfId="0" applyNumberFormat="1" applyFont="1" applyFill="1" applyBorder="1" applyAlignment="1">
      <alignment horizontal="right" vertical="center"/>
    </xf>
    <xf numFmtId="177" fontId="33" fillId="3" borderId="72" xfId="0" applyNumberFormat="1" applyFont="1" applyFill="1" applyBorder="1" applyAlignment="1">
      <alignment horizontal="right" vertical="center"/>
    </xf>
    <xf numFmtId="177" fontId="33" fillId="0" borderId="72" xfId="0" applyNumberFormat="1" applyFont="1" applyBorder="1" applyAlignment="1">
      <alignment horizontal="right" vertical="center"/>
    </xf>
    <xf numFmtId="177" fontId="33" fillId="0" borderId="13" xfId="0" applyNumberFormat="1" applyFont="1" applyBorder="1" applyAlignment="1">
      <alignment horizontal="right" vertical="center"/>
    </xf>
    <xf numFmtId="0" fontId="34" fillId="0" borderId="15" xfId="0" applyFont="1" applyBorder="1" applyAlignment="1">
      <alignment horizontal="center" vertical="center" wrapText="1"/>
    </xf>
    <xf numFmtId="0" fontId="34" fillId="0" borderId="73" xfId="0" applyFont="1" applyBorder="1">
      <alignment vertical="center"/>
    </xf>
    <xf numFmtId="177" fontId="0" fillId="3" borderId="14" xfId="0" applyNumberFormat="1" applyFont="1" applyFill="1" applyBorder="1" applyAlignment="1">
      <alignment horizontal="right" vertical="center"/>
    </xf>
    <xf numFmtId="177" fontId="0" fillId="3" borderId="72" xfId="0" applyNumberFormat="1" applyFont="1" applyFill="1" applyBorder="1" applyAlignment="1">
      <alignment horizontal="right" vertical="center"/>
    </xf>
    <xf numFmtId="177" fontId="0" fillId="0" borderId="13" xfId="0" applyNumberFormat="1" applyFont="1" applyBorder="1" applyAlignment="1">
      <alignment horizontal="right" vertical="center"/>
    </xf>
    <xf numFmtId="178" fontId="0" fillId="2" borderId="19" xfId="0" applyNumberFormat="1" applyFont="1" applyFill="1" applyBorder="1" applyAlignment="1">
      <alignment horizontal="center" vertical="center"/>
    </xf>
    <xf numFmtId="177" fontId="0" fillId="2" borderId="3" xfId="0" applyNumberFormat="1" applyFont="1" applyFill="1" applyBorder="1" applyAlignment="1">
      <alignment vertical="center"/>
    </xf>
    <xf numFmtId="0" fontId="0" fillId="0" borderId="4" xfId="0" applyFont="1" applyBorder="1" applyAlignment="1">
      <alignment vertical="center"/>
    </xf>
    <xf numFmtId="0" fontId="0" fillId="0" borderId="2" xfId="0" applyFont="1" applyBorder="1" applyAlignment="1">
      <alignment vertical="center"/>
    </xf>
    <xf numFmtId="0" fontId="0" fillId="0" borderId="11" xfId="0" applyFont="1" applyBorder="1" applyAlignment="1">
      <alignment vertical="center"/>
    </xf>
    <xf numFmtId="0" fontId="0" fillId="0" borderId="1" xfId="0" applyFont="1" applyBorder="1" applyAlignment="1">
      <alignment vertical="center"/>
    </xf>
    <xf numFmtId="0" fontId="0" fillId="0" borderId="8" xfId="0" applyFont="1" applyBorder="1" applyAlignment="1">
      <alignment vertical="center"/>
    </xf>
    <xf numFmtId="0" fontId="34" fillId="0" borderId="2" xfId="0" applyFont="1" applyBorder="1" applyAlignment="1">
      <alignment vertical="center"/>
    </xf>
    <xf numFmtId="0" fontId="0" fillId="0" borderId="0" xfId="0" applyFont="1" applyAlignment="1">
      <alignment vertical="center"/>
    </xf>
    <xf numFmtId="0" fontId="0" fillId="0" borderId="0" xfId="0" applyFont="1" applyBorder="1" applyAlignment="1">
      <alignment vertical="center"/>
    </xf>
    <xf numFmtId="0" fontId="34" fillId="6" borderId="3" xfId="0" applyFont="1" applyFill="1" applyBorder="1" applyAlignment="1">
      <alignment horizontal="center" vertical="center"/>
    </xf>
    <xf numFmtId="0" fontId="34" fillId="6" borderId="4" xfId="0" applyFont="1" applyFill="1" applyBorder="1" applyAlignment="1">
      <alignment horizontal="center" vertical="center"/>
    </xf>
    <xf numFmtId="0" fontId="34" fillId="6" borderId="2" xfId="0" applyFont="1" applyFill="1" applyBorder="1" applyAlignment="1">
      <alignment horizontal="center" vertical="center"/>
    </xf>
    <xf numFmtId="0" fontId="34" fillId="6" borderId="11" xfId="0" applyFont="1" applyFill="1" applyBorder="1" applyAlignment="1">
      <alignment horizontal="center" vertical="center"/>
    </xf>
    <xf numFmtId="0" fontId="34" fillId="6" borderId="1" xfId="0" applyFont="1" applyFill="1" applyBorder="1" applyAlignment="1">
      <alignment horizontal="center" vertical="center"/>
    </xf>
    <xf numFmtId="0" fontId="34" fillId="6" borderId="8" xfId="0" applyFont="1" applyFill="1" applyBorder="1" applyAlignment="1">
      <alignment horizontal="center" vertical="center"/>
    </xf>
    <xf numFmtId="0" fontId="0" fillId="0" borderId="28" xfId="0" applyFont="1" applyBorder="1" applyAlignment="1">
      <alignment horizontal="center" vertical="center" wrapText="1"/>
    </xf>
    <xf numFmtId="0" fontId="42" fillId="0" borderId="42" xfId="0" applyFont="1" applyBorder="1" applyAlignment="1">
      <alignment horizontal="center" vertical="center"/>
    </xf>
    <xf numFmtId="0" fontId="42" fillId="0" borderId="43" xfId="0" applyFont="1" applyBorder="1" applyAlignment="1">
      <alignment horizontal="center" vertical="center"/>
    </xf>
    <xf numFmtId="38" fontId="0" fillId="0" borderId="19" xfId="1" applyFont="1" applyBorder="1" applyAlignment="1">
      <alignment horizontal="center" vertical="center" wrapText="1"/>
    </xf>
    <xf numFmtId="3" fontId="0" fillId="0" borderId="19" xfId="0" applyNumberFormat="1" applyFont="1" applyBorder="1" applyAlignment="1">
      <alignment horizontal="center" vertical="center"/>
    </xf>
    <xf numFmtId="0" fontId="0" fillId="0" borderId="29" xfId="0" applyFont="1" applyBorder="1" applyAlignment="1">
      <alignment horizontal="center" vertical="center"/>
    </xf>
    <xf numFmtId="0" fontId="0" fillId="0" borderId="28" xfId="0" applyFont="1" applyBorder="1" applyAlignment="1">
      <alignment horizontal="center" vertical="center"/>
    </xf>
    <xf numFmtId="38" fontId="0" fillId="0" borderId="19" xfId="1" applyFont="1" applyBorder="1" applyAlignment="1">
      <alignment horizontal="center" vertical="center"/>
    </xf>
    <xf numFmtId="0" fontId="63" fillId="11" borderId="29" xfId="6" applyFont="1" applyFill="1" applyBorder="1" applyAlignment="1">
      <alignment horizontal="left" vertical="center" wrapText="1"/>
    </xf>
    <xf numFmtId="0" fontId="63" fillId="11" borderId="28" xfId="6" applyFont="1" applyFill="1" applyBorder="1" applyAlignment="1">
      <alignment horizontal="left" vertical="center" wrapText="1"/>
    </xf>
    <xf numFmtId="0" fontId="63" fillId="11" borderId="30" xfId="6" applyFont="1" applyFill="1" applyBorder="1" applyAlignment="1">
      <alignment horizontal="left" vertical="center" wrapText="1"/>
    </xf>
    <xf numFmtId="0" fontId="63" fillId="11" borderId="46" xfId="6" applyFont="1" applyFill="1" applyBorder="1" applyAlignment="1">
      <alignment horizontal="left" vertical="center" wrapText="1"/>
    </xf>
    <xf numFmtId="0" fontId="63" fillId="11" borderId="44" xfId="6" applyFont="1" applyFill="1" applyBorder="1" applyAlignment="1">
      <alignment horizontal="left" vertical="center" wrapText="1"/>
    </xf>
    <xf numFmtId="0" fontId="63" fillId="11" borderId="45" xfId="6" applyFont="1" applyFill="1" applyBorder="1" applyAlignment="1">
      <alignment horizontal="left" vertical="center" wrapText="1"/>
    </xf>
    <xf numFmtId="0" fontId="59" fillId="11" borderId="9" xfId="6" applyNumberFormat="1" applyFont="1" applyFill="1" applyBorder="1" applyAlignment="1">
      <alignment horizontal="center" vertical="top"/>
    </xf>
    <xf numFmtId="0" fontId="59" fillId="11" borderId="19" xfId="6" applyNumberFormat="1" applyFont="1" applyFill="1" applyBorder="1" applyAlignment="1">
      <alignment horizontal="center" vertical="top"/>
    </xf>
    <xf numFmtId="0" fontId="63" fillId="11" borderId="19" xfId="6" applyFont="1" applyFill="1" applyBorder="1" applyAlignment="1">
      <alignment horizontal="left" vertical="center" wrapText="1"/>
    </xf>
    <xf numFmtId="0" fontId="61" fillId="0" borderId="19" xfId="6" applyFont="1" applyBorder="1" applyAlignment="1">
      <alignment horizontal="center" vertical="center"/>
    </xf>
    <xf numFmtId="0" fontId="63" fillId="11" borderId="10" xfId="6" applyFont="1" applyFill="1" applyBorder="1" applyAlignment="1">
      <alignment horizontal="left" vertical="center" wrapText="1"/>
    </xf>
    <xf numFmtId="0" fontId="55" fillId="0" borderId="0" xfId="6" applyNumberFormat="1" applyFont="1" applyAlignment="1">
      <alignment horizontal="center" vertical="center"/>
    </xf>
    <xf numFmtId="0" fontId="57" fillId="0" borderId="15" xfId="6" applyFont="1" applyFill="1" applyBorder="1" applyAlignment="1">
      <alignment horizontal="center" vertical="center"/>
    </xf>
    <xf numFmtId="0" fontId="57" fillId="0" borderId="16" xfId="6" applyFont="1" applyFill="1" applyBorder="1" applyAlignment="1">
      <alignment horizontal="center" vertical="center"/>
    </xf>
    <xf numFmtId="0" fontId="57" fillId="0" borderId="17" xfId="6" applyFont="1" applyFill="1" applyBorder="1" applyAlignment="1">
      <alignment horizontal="center" vertical="center"/>
    </xf>
    <xf numFmtId="0" fontId="59" fillId="11" borderId="19" xfId="6" applyNumberFormat="1" applyFont="1" applyFill="1" applyBorder="1" applyAlignment="1">
      <alignment horizontal="center" vertical="center"/>
    </xf>
    <xf numFmtId="0" fontId="63" fillId="11" borderId="19" xfId="6" applyNumberFormat="1" applyFont="1" applyFill="1" applyBorder="1" applyAlignment="1">
      <alignment horizontal="left" vertical="center" wrapText="1"/>
    </xf>
    <xf numFmtId="0" fontId="63" fillId="11" borderId="29" xfId="6" applyNumberFormat="1" applyFont="1" applyFill="1" applyBorder="1" applyAlignment="1">
      <alignment horizontal="left" vertical="center" wrapText="1"/>
    </xf>
    <xf numFmtId="0" fontId="63" fillId="11" borderId="42" xfId="6" applyFont="1" applyFill="1" applyBorder="1" applyAlignment="1">
      <alignment horizontal="left" vertical="center" wrapText="1"/>
    </xf>
    <xf numFmtId="0" fontId="63" fillId="11" borderId="0" xfId="6" applyFont="1" applyFill="1" applyAlignment="1">
      <alignment horizontal="left" vertical="center" wrapText="1"/>
    </xf>
    <xf numFmtId="0" fontId="63" fillId="11" borderId="43" xfId="6" applyFont="1" applyFill="1" applyBorder="1" applyAlignment="1">
      <alignment horizontal="left" vertical="center" wrapText="1"/>
    </xf>
    <xf numFmtId="0" fontId="61" fillId="0" borderId="29" xfId="6" applyFont="1" applyBorder="1" applyAlignment="1">
      <alignment horizontal="center" vertical="center"/>
    </xf>
    <xf numFmtId="0" fontId="61" fillId="0" borderId="28" xfId="6" applyFont="1" applyBorder="1" applyAlignment="1">
      <alignment horizontal="center" vertical="center"/>
    </xf>
    <xf numFmtId="0" fontId="61" fillId="0" borderId="30" xfId="6" applyFont="1" applyBorder="1" applyAlignment="1">
      <alignment horizontal="center" vertical="center"/>
    </xf>
    <xf numFmtId="0" fontId="61" fillId="0" borderId="42" xfId="6" applyFont="1" applyBorder="1" applyAlignment="1">
      <alignment horizontal="center" vertical="center"/>
    </xf>
    <xf numFmtId="0" fontId="61" fillId="0" borderId="0" xfId="6" applyFont="1" applyBorder="1" applyAlignment="1">
      <alignment horizontal="center" vertical="center"/>
    </xf>
    <xf numFmtId="0" fontId="61" fillId="0" borderId="43" xfId="6" applyFont="1" applyBorder="1" applyAlignment="1">
      <alignment horizontal="center" vertical="center"/>
    </xf>
    <xf numFmtId="0" fontId="61" fillId="0" borderId="46" xfId="6" applyFont="1" applyBorder="1" applyAlignment="1">
      <alignment horizontal="center" vertical="center"/>
    </xf>
    <xf numFmtId="0" fontId="61" fillId="0" borderId="44" xfId="6" applyFont="1" applyBorder="1" applyAlignment="1">
      <alignment horizontal="center" vertical="center"/>
    </xf>
    <xf numFmtId="0" fontId="61" fillId="0" borderId="45" xfId="6" applyFont="1" applyBorder="1" applyAlignment="1">
      <alignment horizontal="center" vertical="center"/>
    </xf>
    <xf numFmtId="0" fontId="59" fillId="11" borderId="46" xfId="6" applyFont="1" applyFill="1" applyBorder="1" applyAlignment="1">
      <alignment horizontal="left" vertical="center" wrapText="1"/>
    </xf>
    <xf numFmtId="0" fontId="59" fillId="11" borderId="44" xfId="6" applyFont="1" applyFill="1" applyBorder="1" applyAlignment="1">
      <alignment horizontal="left" vertical="center" wrapText="1"/>
    </xf>
    <xf numFmtId="0" fontId="63" fillId="11" borderId="9" xfId="6" applyFont="1" applyFill="1" applyBorder="1" applyAlignment="1">
      <alignment horizontal="left" vertical="center" wrapText="1"/>
    </xf>
    <xf numFmtId="0" fontId="64" fillId="0" borderId="19" xfId="6" applyFont="1" applyBorder="1" applyAlignment="1">
      <alignment horizontal="left" vertical="top"/>
    </xf>
    <xf numFmtId="0" fontId="61" fillId="0" borderId="9" xfId="6" applyFont="1" applyBorder="1" applyAlignment="1">
      <alignment horizontal="center" vertical="center"/>
    </xf>
    <xf numFmtId="0" fontId="63" fillId="11" borderId="29" xfId="6" applyFont="1" applyFill="1" applyBorder="1" applyAlignment="1">
      <alignment vertical="center" wrapText="1"/>
    </xf>
    <xf numFmtId="0" fontId="63" fillId="11" borderId="28" xfId="6" applyFont="1" applyFill="1" applyBorder="1" applyAlignment="1">
      <alignment vertical="center" wrapText="1"/>
    </xf>
    <xf numFmtId="0" fontId="63" fillId="11" borderId="30" xfId="6" applyFont="1" applyFill="1" applyBorder="1" applyAlignment="1">
      <alignment vertical="center" wrapText="1"/>
    </xf>
    <xf numFmtId="0" fontId="63" fillId="11" borderId="42" xfId="6" applyFont="1" applyFill="1" applyBorder="1" applyAlignment="1">
      <alignment vertical="center" wrapText="1"/>
    </xf>
    <xf numFmtId="0" fontId="63" fillId="11" borderId="0" xfId="6" applyFont="1" applyFill="1" applyAlignment="1">
      <alignment vertical="center" wrapText="1"/>
    </xf>
    <xf numFmtId="0" fontId="63" fillId="11" borderId="43" xfId="6" applyFont="1" applyFill="1" applyBorder="1" applyAlignment="1">
      <alignment vertical="center" wrapText="1"/>
    </xf>
    <xf numFmtId="0" fontId="63" fillId="11" borderId="46" xfId="6" applyFont="1" applyFill="1" applyBorder="1" applyAlignment="1">
      <alignment vertical="center" wrapText="1"/>
    </xf>
    <xf numFmtId="0" fontId="63" fillId="11" borderId="44" xfId="6" applyFont="1" applyFill="1" applyBorder="1" applyAlignment="1">
      <alignment vertical="center" wrapText="1"/>
    </xf>
    <xf numFmtId="0" fontId="63" fillId="11" borderId="45" xfId="6" applyFont="1" applyFill="1" applyBorder="1" applyAlignment="1">
      <alignment vertical="center" wrapText="1"/>
    </xf>
    <xf numFmtId="0" fontId="61" fillId="0" borderId="29" xfId="6" applyFont="1" applyFill="1" applyBorder="1" applyAlignment="1">
      <alignment horizontal="center" vertical="center"/>
    </xf>
    <xf numFmtId="0" fontId="61" fillId="0" borderId="28" xfId="6" applyFont="1" applyFill="1" applyBorder="1" applyAlignment="1">
      <alignment horizontal="center" vertical="center"/>
    </xf>
    <xf numFmtId="0" fontId="61" fillId="0" borderId="30" xfId="6" applyFont="1" applyFill="1" applyBorder="1" applyAlignment="1">
      <alignment horizontal="center" vertical="center"/>
    </xf>
    <xf numFmtId="0" fontId="61" fillId="0" borderId="42" xfId="6" applyFont="1" applyFill="1" applyBorder="1" applyAlignment="1">
      <alignment horizontal="center" vertical="center"/>
    </xf>
    <xf numFmtId="0" fontId="61" fillId="0" borderId="0" xfId="6" applyFont="1" applyFill="1" applyBorder="1" applyAlignment="1">
      <alignment horizontal="center" vertical="center"/>
    </xf>
    <xf numFmtId="0" fontId="61" fillId="0" borderId="43" xfId="6" applyFont="1" applyFill="1" applyBorder="1" applyAlignment="1">
      <alignment horizontal="center" vertical="center"/>
    </xf>
    <xf numFmtId="0" fontId="61" fillId="0" borderId="46" xfId="6" applyFont="1" applyFill="1" applyBorder="1" applyAlignment="1">
      <alignment horizontal="center" vertical="center"/>
    </xf>
    <xf numFmtId="0" fontId="61" fillId="0" borderId="44" xfId="6" applyFont="1" applyFill="1" applyBorder="1" applyAlignment="1">
      <alignment horizontal="center" vertical="center"/>
    </xf>
    <xf numFmtId="0" fontId="61" fillId="0" borderId="45" xfId="6" applyFont="1" applyFill="1" applyBorder="1" applyAlignment="1">
      <alignment horizontal="center" vertical="center"/>
    </xf>
    <xf numFmtId="0" fontId="63" fillId="11" borderId="0" xfId="6" applyFont="1" applyFill="1" applyBorder="1" applyAlignment="1">
      <alignment horizontal="left" vertical="center" wrapText="1"/>
    </xf>
    <xf numFmtId="0" fontId="57" fillId="11" borderId="46" xfId="6" applyFont="1" applyFill="1" applyBorder="1" applyAlignment="1">
      <alignment horizontal="left" vertical="center" wrapText="1"/>
    </xf>
    <xf numFmtId="0" fontId="57" fillId="11" borderId="44" xfId="6" applyFont="1" applyFill="1" applyBorder="1" applyAlignment="1">
      <alignment horizontal="left" vertical="center" wrapText="1"/>
    </xf>
    <xf numFmtId="0" fontId="57" fillId="11" borderId="45" xfId="6" applyFont="1" applyFill="1" applyBorder="1" applyAlignment="1">
      <alignment horizontal="left" vertical="center" wrapText="1"/>
    </xf>
    <xf numFmtId="0" fontId="57" fillId="0" borderId="46" xfId="6" applyFont="1" applyBorder="1" applyAlignment="1">
      <alignment horizontal="center" vertical="center"/>
    </xf>
    <xf numFmtId="0" fontId="57" fillId="0" borderId="44" xfId="6" applyFont="1" applyBorder="1" applyAlignment="1">
      <alignment horizontal="center" vertical="center"/>
    </xf>
    <xf numFmtId="0" fontId="57" fillId="0" borderId="45" xfId="6" applyFont="1" applyBorder="1" applyAlignment="1">
      <alignment horizontal="center" vertical="center"/>
    </xf>
    <xf numFmtId="0" fontId="63" fillId="11" borderId="28" xfId="6" applyNumberFormat="1" applyFont="1" applyFill="1" applyBorder="1" applyAlignment="1">
      <alignment horizontal="left" vertical="center" wrapText="1"/>
    </xf>
    <xf numFmtId="0" fontId="63" fillId="11" borderId="30" xfId="6" applyNumberFormat="1" applyFont="1" applyFill="1" applyBorder="1" applyAlignment="1">
      <alignment horizontal="left" vertical="center" wrapText="1"/>
    </xf>
    <xf numFmtId="0" fontId="63" fillId="11" borderId="42" xfId="6" applyNumberFormat="1" applyFont="1" applyFill="1" applyBorder="1" applyAlignment="1">
      <alignment horizontal="left" vertical="center" wrapText="1"/>
    </xf>
    <xf numFmtId="0" fontId="63" fillId="11" borderId="0" xfId="6" applyNumberFormat="1" applyFont="1" applyFill="1" applyBorder="1" applyAlignment="1">
      <alignment horizontal="left" vertical="center" wrapText="1"/>
    </xf>
    <xf numFmtId="0" fontId="63" fillId="11" borderId="43" xfId="6" applyNumberFormat="1" applyFont="1" applyFill="1" applyBorder="1" applyAlignment="1">
      <alignment horizontal="left" vertical="center" wrapText="1"/>
    </xf>
    <xf numFmtId="0" fontId="63" fillId="11" borderId="46" xfId="6" applyNumberFormat="1" applyFont="1" applyFill="1" applyBorder="1" applyAlignment="1">
      <alignment horizontal="left" vertical="center" wrapText="1"/>
    </xf>
    <xf numFmtId="0" fontId="63" fillId="11" borderId="44" xfId="6" applyNumberFormat="1" applyFont="1" applyFill="1" applyBorder="1" applyAlignment="1">
      <alignment horizontal="left" vertical="center" wrapText="1"/>
    </xf>
    <xf numFmtId="0" fontId="63" fillId="11" borderId="45" xfId="6" applyNumberFormat="1" applyFont="1" applyFill="1" applyBorder="1" applyAlignment="1">
      <alignment horizontal="left" vertical="center" wrapText="1"/>
    </xf>
    <xf numFmtId="0" fontId="61" fillId="9" borderId="19" xfId="6" applyFont="1" applyFill="1" applyBorder="1" applyAlignment="1">
      <alignment horizontal="center" vertical="center"/>
    </xf>
    <xf numFmtId="0" fontId="63" fillId="11" borderId="42" xfId="6" applyFont="1" applyFill="1" applyBorder="1" applyAlignment="1">
      <alignment horizontal="center" vertical="center" wrapText="1"/>
    </xf>
    <xf numFmtId="0" fontId="63" fillId="11" borderId="46" xfId="6" applyFont="1" applyFill="1" applyBorder="1" applyAlignment="1">
      <alignment horizontal="center" vertical="center" wrapText="1"/>
    </xf>
    <xf numFmtId="0" fontId="63" fillId="0" borderId="19" xfId="6" applyFont="1" applyFill="1" applyBorder="1" applyAlignment="1">
      <alignment horizontal="center" vertical="center" wrapText="1"/>
    </xf>
    <xf numFmtId="0" fontId="16" fillId="7" borderId="0" xfId="4" applyFont="1" applyFill="1" applyAlignment="1" applyProtection="1">
      <alignment horizontal="center" vertical="center"/>
      <protection locked="0"/>
    </xf>
    <xf numFmtId="0" fontId="16" fillId="8" borderId="0" xfId="4" applyFont="1" applyFill="1" applyAlignment="1" applyProtection="1">
      <alignment horizontal="center" vertical="center"/>
      <protection locked="0"/>
    </xf>
    <xf numFmtId="0" fontId="16" fillId="0" borderId="0" xfId="4" applyFont="1" applyFill="1" applyAlignment="1" applyProtection="1">
      <alignment horizontal="center" vertical="center"/>
    </xf>
    <xf numFmtId="0" fontId="14" fillId="7" borderId="19" xfId="4" applyFont="1" applyFill="1" applyBorder="1" applyAlignment="1" applyProtection="1">
      <alignment horizontal="center" vertical="center"/>
      <protection locked="0"/>
    </xf>
    <xf numFmtId="0" fontId="14" fillId="8" borderId="15" xfId="4" applyFont="1" applyFill="1" applyBorder="1" applyAlignment="1" applyProtection="1">
      <alignment horizontal="center" vertical="center"/>
      <protection locked="0"/>
    </xf>
    <xf numFmtId="0" fontId="14" fillId="8" borderId="17" xfId="4" applyFont="1" applyFill="1" applyBorder="1" applyAlignment="1" applyProtection="1">
      <alignment horizontal="center" vertical="center"/>
      <protection locked="0"/>
    </xf>
    <xf numFmtId="0" fontId="14" fillId="9" borderId="15" xfId="4" applyNumberFormat="1" applyFont="1" applyFill="1" applyBorder="1" applyAlignment="1" applyProtection="1">
      <alignment horizontal="center" vertical="center"/>
    </xf>
    <xf numFmtId="0" fontId="14" fillId="9" borderId="17" xfId="4" applyNumberFormat="1" applyFont="1" applyFill="1" applyBorder="1" applyAlignment="1" applyProtection="1">
      <alignment horizontal="center" vertical="center"/>
    </xf>
    <xf numFmtId="0" fontId="14" fillId="0" borderId="87" xfId="4" applyFont="1" applyFill="1" applyBorder="1" applyAlignment="1" applyProtection="1">
      <alignment horizontal="center" vertical="center"/>
    </xf>
    <xf numFmtId="0" fontId="14" fillId="0" borderId="89" xfId="4" applyFont="1" applyFill="1" applyBorder="1" applyAlignment="1" applyProtection="1">
      <alignment horizontal="center" vertical="center"/>
    </xf>
    <xf numFmtId="0" fontId="14" fillId="0" borderId="88" xfId="4" applyFont="1" applyFill="1" applyBorder="1" applyAlignment="1" applyProtection="1">
      <alignment horizontal="center" vertical="center"/>
    </xf>
    <xf numFmtId="0" fontId="14" fillId="0" borderId="12" xfId="4" applyFont="1" applyFill="1" applyBorder="1" applyAlignment="1" applyProtection="1">
      <alignment horizontal="center" vertical="center" wrapText="1"/>
    </xf>
    <xf numFmtId="0" fontId="14" fillId="0" borderId="103" xfId="4" applyFont="1" applyFill="1" applyBorder="1" applyAlignment="1" applyProtection="1">
      <alignment horizontal="center" vertical="center" wrapText="1"/>
    </xf>
    <xf numFmtId="0" fontId="14" fillId="0" borderId="0" xfId="4" applyFont="1" applyFill="1" applyBorder="1" applyAlignment="1" applyProtection="1">
      <alignment horizontal="center" vertical="center" wrapText="1"/>
    </xf>
    <xf numFmtId="0" fontId="14" fillId="0" borderId="43" xfId="4" applyFont="1" applyFill="1" applyBorder="1" applyAlignment="1" applyProtection="1">
      <alignment horizontal="center" vertical="center" wrapText="1"/>
    </xf>
    <xf numFmtId="0" fontId="14" fillId="0" borderId="27" xfId="4" applyFont="1" applyFill="1" applyBorder="1" applyAlignment="1" applyProtection="1">
      <alignment horizontal="center" vertical="center" wrapText="1"/>
    </xf>
    <xf numFmtId="0" fontId="14" fillId="0" borderId="92" xfId="4" applyFont="1" applyFill="1" applyBorder="1" applyAlignment="1" applyProtection="1">
      <alignment horizontal="center" vertical="center" wrapText="1"/>
    </xf>
    <xf numFmtId="0" fontId="14" fillId="0" borderId="104" xfId="4" applyFont="1" applyFill="1" applyBorder="1" applyAlignment="1" applyProtection="1">
      <alignment horizontal="center" vertical="center" wrapText="1"/>
    </xf>
    <xf numFmtId="0" fontId="14" fillId="0" borderId="42" xfId="4" applyFont="1" applyFill="1" applyBorder="1" applyAlignment="1" applyProtection="1">
      <alignment horizontal="center" vertical="center" wrapText="1"/>
    </xf>
    <xf numFmtId="0" fontId="14" fillId="0" borderId="106" xfId="4" applyFont="1" applyFill="1" applyBorder="1" applyAlignment="1" applyProtection="1">
      <alignment horizontal="center" vertical="center" wrapText="1"/>
    </xf>
    <xf numFmtId="0" fontId="14" fillId="0" borderId="4" xfId="4" applyFont="1" applyFill="1" applyBorder="1" applyAlignment="1" applyProtection="1">
      <alignment horizontal="center" vertical="center" wrapText="1"/>
    </xf>
    <xf numFmtId="0" fontId="14" fillId="0" borderId="11" xfId="4" applyFont="1" applyFill="1" applyBorder="1" applyAlignment="1" applyProtection="1">
      <alignment horizontal="center" vertical="center" wrapText="1"/>
    </xf>
    <xf numFmtId="0" fontId="14" fillId="0" borderId="8" xfId="4" applyFont="1" applyFill="1" applyBorder="1" applyAlignment="1" applyProtection="1">
      <alignment horizontal="center" vertical="center" wrapText="1"/>
    </xf>
    <xf numFmtId="0" fontId="14" fillId="0" borderId="3" xfId="4" quotePrefix="1" applyFont="1" applyFill="1" applyBorder="1" applyAlignment="1" applyProtection="1">
      <alignment horizontal="center" vertical="center"/>
    </xf>
    <xf numFmtId="0" fontId="14" fillId="0" borderId="12" xfId="4" applyFont="1" applyFill="1" applyBorder="1" applyAlignment="1" applyProtection="1">
      <alignment horizontal="center" vertical="center"/>
    </xf>
    <xf numFmtId="0" fontId="21" fillId="0" borderId="5" xfId="4" applyFont="1" applyFill="1" applyBorder="1" applyAlignment="1" applyProtection="1">
      <alignment horizontal="center" vertical="center" wrapText="1"/>
    </xf>
    <xf numFmtId="0" fontId="21" fillId="0" borderId="18" xfId="4" applyFont="1" applyFill="1" applyBorder="1" applyAlignment="1" applyProtection="1">
      <alignment horizontal="center" vertical="center" wrapText="1"/>
    </xf>
    <xf numFmtId="0" fontId="21" fillId="0" borderId="21" xfId="4" applyFont="1" applyFill="1" applyBorder="1" applyAlignment="1" applyProtection="1">
      <alignment horizontal="center" vertical="center" wrapText="1"/>
    </xf>
    <xf numFmtId="0" fontId="21" fillId="0" borderId="20" xfId="4" applyFont="1" applyFill="1" applyBorder="1" applyAlignment="1" applyProtection="1">
      <alignment horizontal="center" vertical="center" wrapText="1"/>
    </xf>
    <xf numFmtId="0" fontId="21" fillId="0" borderId="91" xfId="4" applyFont="1" applyFill="1" applyBorder="1" applyAlignment="1" applyProtection="1">
      <alignment horizontal="center" vertical="center" wrapText="1"/>
    </xf>
    <xf numFmtId="0" fontId="21" fillId="0" borderId="90" xfId="4" applyFont="1" applyFill="1" applyBorder="1" applyAlignment="1" applyProtection="1">
      <alignment horizontal="center" vertical="center" wrapText="1"/>
    </xf>
    <xf numFmtId="0" fontId="21" fillId="0" borderId="23" xfId="4" applyFont="1" applyFill="1" applyBorder="1" applyAlignment="1" applyProtection="1">
      <alignment horizontal="center" vertical="center" wrapText="1"/>
    </xf>
    <xf numFmtId="0" fontId="21" fillId="0" borderId="25" xfId="4" applyFont="1" applyFill="1" applyBorder="1" applyAlignment="1" applyProtection="1">
      <alignment horizontal="center" vertical="center" wrapText="1"/>
    </xf>
    <xf numFmtId="0" fontId="14" fillId="0" borderId="105" xfId="4" applyFont="1" applyFill="1" applyBorder="1" applyAlignment="1" applyProtection="1">
      <alignment horizontal="center" vertical="center" wrapText="1"/>
    </xf>
    <xf numFmtId="0" fontId="14" fillId="0" borderId="87" xfId="4" applyFont="1" applyFill="1" applyBorder="1" applyAlignment="1" applyProtection="1">
      <alignment horizontal="center" vertical="center" wrapText="1"/>
    </xf>
    <xf numFmtId="0" fontId="14" fillId="0" borderId="22" xfId="4" applyFont="1" applyFill="1" applyBorder="1" applyAlignment="1" applyProtection="1">
      <alignment horizontal="center" vertical="center"/>
    </xf>
    <xf numFmtId="0" fontId="14" fillId="0" borderId="16" xfId="4" applyFont="1" applyFill="1" applyBorder="1" applyAlignment="1" applyProtection="1">
      <alignment horizontal="center" vertical="center"/>
    </xf>
    <xf numFmtId="0" fontId="14" fillId="0" borderId="73" xfId="4" applyFont="1" applyFill="1" applyBorder="1" applyAlignment="1" applyProtection="1">
      <alignment horizontal="center" vertical="center"/>
    </xf>
    <xf numFmtId="0" fontId="14" fillId="8" borderId="108" xfId="4" applyFont="1" applyFill="1" applyBorder="1" applyAlignment="1" applyProtection="1">
      <alignment horizontal="left" vertical="center" wrapText="1"/>
      <protection locked="0"/>
    </xf>
    <xf numFmtId="0" fontId="14" fillId="8" borderId="125" xfId="4" applyFont="1" applyFill="1" applyBorder="1" applyAlignment="1" applyProtection="1">
      <alignment horizontal="left" vertical="center" wrapText="1"/>
      <protection locked="0"/>
    </xf>
    <xf numFmtId="0" fontId="14" fillId="8" borderId="113" xfId="4" applyFont="1" applyFill="1" applyBorder="1" applyAlignment="1" applyProtection="1">
      <alignment horizontal="left" vertical="center" wrapText="1"/>
      <protection locked="0"/>
    </xf>
    <xf numFmtId="0" fontId="21" fillId="7" borderId="22" xfId="4" applyFont="1" applyFill="1" applyBorder="1" applyAlignment="1" applyProtection="1">
      <alignment horizontal="center" vertical="center" wrapText="1"/>
      <protection locked="0"/>
    </xf>
    <xf numFmtId="0" fontId="21" fillId="7" borderId="17" xfId="4" applyFont="1" applyFill="1" applyBorder="1" applyAlignment="1" applyProtection="1">
      <alignment horizontal="center" vertical="center" wrapText="1"/>
      <protection locked="0"/>
    </xf>
    <xf numFmtId="0" fontId="14" fillId="7" borderId="15" xfId="4" applyFont="1" applyFill="1" applyBorder="1" applyAlignment="1" applyProtection="1">
      <alignment horizontal="center" vertical="center" wrapText="1"/>
      <protection locked="0"/>
    </xf>
    <xf numFmtId="0" fontId="14" fillId="7" borderId="17" xfId="4" applyFont="1" applyFill="1" applyBorder="1" applyAlignment="1" applyProtection="1">
      <alignment horizontal="center" vertical="center" wrapText="1"/>
      <protection locked="0"/>
    </xf>
    <xf numFmtId="0" fontId="14" fillId="7" borderId="15" xfId="4" applyFont="1" applyFill="1" applyBorder="1" applyAlignment="1" applyProtection="1">
      <alignment horizontal="center" vertical="center" shrinkToFit="1"/>
      <protection locked="0"/>
    </xf>
    <xf numFmtId="0" fontId="14" fillId="7" borderId="16" xfId="4" applyFont="1" applyFill="1" applyBorder="1" applyAlignment="1" applyProtection="1">
      <alignment horizontal="center" vertical="center" shrinkToFit="1"/>
      <protection locked="0"/>
    </xf>
    <xf numFmtId="0" fontId="14" fillId="7" borderId="17" xfId="4" applyFont="1" applyFill="1" applyBorder="1" applyAlignment="1" applyProtection="1">
      <alignment horizontal="center" vertical="center" shrinkToFit="1"/>
      <protection locked="0"/>
    </xf>
    <xf numFmtId="0" fontId="14" fillId="8" borderId="15" xfId="4" applyFont="1" applyFill="1" applyBorder="1" applyAlignment="1" applyProtection="1">
      <alignment horizontal="center" vertical="center" wrapText="1"/>
      <protection locked="0"/>
    </xf>
    <xf numFmtId="0" fontId="14" fillId="8" borderId="16" xfId="4" applyFont="1" applyFill="1" applyBorder="1" applyAlignment="1" applyProtection="1">
      <alignment horizontal="center" vertical="center" wrapText="1"/>
      <protection locked="0"/>
    </xf>
    <xf numFmtId="0" fontId="14" fillId="8" borderId="73" xfId="4" applyFont="1" applyFill="1" applyBorder="1" applyAlignment="1" applyProtection="1">
      <alignment horizontal="center" vertical="center" wrapText="1"/>
      <protection locked="0"/>
    </xf>
    <xf numFmtId="184" fontId="16" fillId="9" borderId="22" xfId="4" applyNumberFormat="1" applyFont="1" applyFill="1" applyBorder="1" applyAlignment="1" applyProtection="1">
      <alignment horizontal="center" vertical="center" wrapText="1"/>
    </xf>
    <xf numFmtId="184" fontId="16" fillId="9" borderId="73" xfId="4" applyNumberFormat="1" applyFont="1" applyFill="1" applyBorder="1" applyAlignment="1" applyProtection="1">
      <alignment horizontal="center" vertical="center" wrapText="1"/>
    </xf>
    <xf numFmtId="184" fontId="16" fillId="9" borderId="22" xfId="5" applyNumberFormat="1" applyFont="1" applyFill="1" applyBorder="1" applyAlignment="1" applyProtection="1">
      <alignment horizontal="center" vertical="center" wrapText="1"/>
    </xf>
    <xf numFmtId="184" fontId="16" fillId="9" borderId="73" xfId="5" applyNumberFormat="1" applyFont="1" applyFill="1" applyBorder="1" applyAlignment="1" applyProtection="1">
      <alignment horizontal="center" vertical="center" wrapText="1"/>
    </xf>
    <xf numFmtId="0" fontId="14" fillId="8" borderId="22" xfId="4" applyFont="1" applyFill="1" applyBorder="1" applyAlignment="1" applyProtection="1">
      <alignment horizontal="left" vertical="center" wrapText="1"/>
      <protection locked="0"/>
    </xf>
    <xf numFmtId="0" fontId="14" fillId="8" borderId="16" xfId="4" applyFont="1" applyFill="1" applyBorder="1" applyAlignment="1" applyProtection="1">
      <alignment horizontal="left" vertical="center" wrapText="1"/>
      <protection locked="0"/>
    </xf>
    <xf numFmtId="0" fontId="14" fillId="8" borderId="73" xfId="4" applyFont="1" applyFill="1" applyBorder="1" applyAlignment="1" applyProtection="1">
      <alignment horizontal="left" vertical="center" wrapText="1"/>
      <protection locked="0"/>
    </xf>
    <xf numFmtId="0" fontId="21" fillId="7" borderId="108" xfId="4" applyFont="1" applyFill="1" applyBorder="1" applyAlignment="1" applyProtection="1">
      <alignment horizontal="center" vertical="center" wrapText="1"/>
      <protection locked="0"/>
    </xf>
    <xf numFmtId="0" fontId="21" fillId="7" borderId="109" xfId="4" applyFont="1" applyFill="1" applyBorder="1" applyAlignment="1" applyProtection="1">
      <alignment horizontal="center" vertical="center" wrapText="1"/>
      <protection locked="0"/>
    </xf>
    <xf numFmtId="0" fontId="14" fillId="7" borderId="122" xfId="4" applyFont="1" applyFill="1" applyBorder="1" applyAlignment="1" applyProtection="1">
      <alignment horizontal="center" vertical="center" wrapText="1"/>
      <protection locked="0"/>
    </xf>
    <xf numFmtId="0" fontId="14" fillId="7" borderId="109" xfId="4" applyFont="1" applyFill="1" applyBorder="1" applyAlignment="1" applyProtection="1">
      <alignment horizontal="center" vertical="center" wrapText="1"/>
      <protection locked="0"/>
    </xf>
    <xf numFmtId="0" fontId="14" fillId="7" borderId="122" xfId="4" applyFont="1" applyFill="1" applyBorder="1" applyAlignment="1" applyProtection="1">
      <alignment horizontal="center" vertical="center" shrinkToFit="1"/>
      <protection locked="0"/>
    </xf>
    <xf numFmtId="0" fontId="14" fillId="7" borderId="125" xfId="4" applyFont="1" applyFill="1" applyBorder="1" applyAlignment="1" applyProtection="1">
      <alignment horizontal="center" vertical="center" shrinkToFit="1"/>
      <protection locked="0"/>
    </xf>
    <xf numFmtId="0" fontId="14" fillId="7" borderId="109" xfId="4" applyFont="1" applyFill="1" applyBorder="1" applyAlignment="1" applyProtection="1">
      <alignment horizontal="center" vertical="center" shrinkToFit="1"/>
      <protection locked="0"/>
    </xf>
    <xf numFmtId="0" fontId="14" fillId="8" borderId="122" xfId="4" applyFont="1" applyFill="1" applyBorder="1" applyAlignment="1" applyProtection="1">
      <alignment horizontal="center" vertical="center" wrapText="1"/>
      <protection locked="0"/>
    </xf>
    <xf numFmtId="0" fontId="14" fillId="8" borderId="125" xfId="4" applyFont="1" applyFill="1" applyBorder="1" applyAlignment="1" applyProtection="1">
      <alignment horizontal="center" vertical="center" wrapText="1"/>
      <protection locked="0"/>
    </xf>
    <xf numFmtId="0" fontId="14" fillId="8" borderId="113" xfId="4" applyFont="1" applyFill="1" applyBorder="1" applyAlignment="1" applyProtection="1">
      <alignment horizontal="center" vertical="center" wrapText="1"/>
      <protection locked="0"/>
    </xf>
    <xf numFmtId="184" fontId="16" fillId="9" borderId="108" xfId="4" applyNumberFormat="1" applyFont="1" applyFill="1" applyBorder="1" applyAlignment="1" applyProtection="1">
      <alignment horizontal="center" vertical="center" wrapText="1"/>
    </xf>
    <xf numFmtId="184" fontId="16" fillId="9" borderId="113" xfId="4" applyNumberFormat="1" applyFont="1" applyFill="1" applyBorder="1" applyAlignment="1" applyProtection="1">
      <alignment horizontal="center" vertical="center" wrapText="1"/>
    </xf>
    <xf numFmtId="184" fontId="16" fillId="9" borderId="108" xfId="5" applyNumberFormat="1" applyFont="1" applyFill="1" applyBorder="1" applyAlignment="1" applyProtection="1">
      <alignment horizontal="center" vertical="center" wrapText="1"/>
    </xf>
    <xf numFmtId="184" fontId="16" fillId="9" borderId="113" xfId="5" applyNumberFormat="1" applyFont="1" applyFill="1" applyBorder="1" applyAlignment="1" applyProtection="1">
      <alignment horizontal="center" vertical="center" wrapText="1"/>
    </xf>
    <xf numFmtId="0" fontId="21" fillId="7" borderId="26" xfId="4" applyFont="1" applyFill="1" applyBorder="1" applyAlignment="1" applyProtection="1">
      <alignment horizontal="center" vertical="center" wrapText="1"/>
      <protection locked="0"/>
    </xf>
    <xf numFmtId="0" fontId="21" fillId="7" borderId="117" xfId="4" applyFont="1" applyFill="1" applyBorder="1" applyAlignment="1" applyProtection="1">
      <alignment horizontal="center" vertical="center" wrapText="1"/>
      <protection locked="0"/>
    </xf>
    <xf numFmtId="0" fontId="14" fillId="7" borderId="127" xfId="4" applyFont="1" applyFill="1" applyBorder="1" applyAlignment="1" applyProtection="1">
      <alignment horizontal="center" vertical="center" wrapText="1"/>
      <protection locked="0"/>
    </xf>
    <xf numFmtId="0" fontId="14" fillId="7" borderId="117" xfId="4" applyFont="1" applyFill="1" applyBorder="1" applyAlignment="1" applyProtection="1">
      <alignment horizontal="center" vertical="center" wrapText="1"/>
      <protection locked="0"/>
    </xf>
    <xf numFmtId="0" fontId="14" fillId="7" borderId="127" xfId="4" applyFont="1" applyFill="1" applyBorder="1" applyAlignment="1" applyProtection="1">
      <alignment horizontal="center" vertical="center" shrinkToFit="1"/>
      <protection locked="0"/>
    </xf>
    <xf numFmtId="0" fontId="14" fillId="7" borderId="123" xfId="4" applyFont="1" applyFill="1" applyBorder="1" applyAlignment="1" applyProtection="1">
      <alignment horizontal="center" vertical="center" shrinkToFit="1"/>
      <protection locked="0"/>
    </xf>
    <xf numFmtId="0" fontId="14" fillId="7" borderId="117" xfId="4" applyFont="1" applyFill="1" applyBorder="1" applyAlignment="1" applyProtection="1">
      <alignment horizontal="center" vertical="center" shrinkToFit="1"/>
      <protection locked="0"/>
    </xf>
    <xf numFmtId="0" fontId="14" fillId="8" borderId="127" xfId="4" applyFont="1" applyFill="1" applyBorder="1" applyAlignment="1" applyProtection="1">
      <alignment horizontal="center" vertical="center" wrapText="1"/>
      <protection locked="0"/>
    </xf>
    <xf numFmtId="0" fontId="14" fillId="8" borderId="123" xfId="4" applyFont="1" applyFill="1" applyBorder="1" applyAlignment="1" applyProtection="1">
      <alignment horizontal="center" vertical="center" wrapText="1"/>
      <protection locked="0"/>
    </xf>
    <xf numFmtId="0" fontId="14" fillId="8" borderId="128" xfId="4" applyFont="1" applyFill="1" applyBorder="1" applyAlignment="1" applyProtection="1">
      <alignment horizontal="center" vertical="center" wrapText="1"/>
      <protection locked="0"/>
    </xf>
    <xf numFmtId="184" fontId="16" fillId="9" borderId="26" xfId="4" applyNumberFormat="1" applyFont="1" applyFill="1" applyBorder="1" applyAlignment="1" applyProtection="1">
      <alignment horizontal="center" vertical="center" wrapText="1"/>
    </xf>
    <xf numFmtId="184" fontId="16" fillId="9" borderId="128" xfId="4" applyNumberFormat="1" applyFont="1" applyFill="1" applyBorder="1" applyAlignment="1" applyProtection="1">
      <alignment horizontal="center" vertical="center" wrapText="1"/>
    </xf>
    <xf numFmtId="184" fontId="16" fillId="9" borderId="26" xfId="5" applyNumberFormat="1" applyFont="1" applyFill="1" applyBorder="1" applyAlignment="1" applyProtection="1">
      <alignment horizontal="center" vertical="center" wrapText="1"/>
    </xf>
    <xf numFmtId="184" fontId="16" fillId="9" borderId="128" xfId="5" applyNumberFormat="1" applyFont="1" applyFill="1" applyBorder="1" applyAlignment="1" applyProtection="1">
      <alignment horizontal="center" vertical="center" wrapText="1"/>
    </xf>
    <xf numFmtId="0" fontId="14" fillId="8" borderId="26" xfId="4" applyFont="1" applyFill="1" applyBorder="1" applyAlignment="1" applyProtection="1">
      <alignment horizontal="left" vertical="center" wrapText="1"/>
      <protection locked="0"/>
    </xf>
    <xf numFmtId="0" fontId="14" fillId="8" borderId="123" xfId="4" applyFont="1" applyFill="1" applyBorder="1" applyAlignment="1" applyProtection="1">
      <alignment horizontal="left" vertical="center" wrapText="1"/>
      <protection locked="0"/>
    </xf>
    <xf numFmtId="0" fontId="14" fillId="8" borderId="128" xfId="4" applyFont="1" applyFill="1" applyBorder="1" applyAlignment="1" applyProtection="1">
      <alignment horizontal="left" vertical="center" wrapText="1"/>
      <protection locked="0"/>
    </xf>
    <xf numFmtId="0" fontId="19" fillId="0" borderId="15" xfId="4" applyFont="1" applyFill="1" applyBorder="1" applyAlignment="1" applyProtection="1">
      <alignment horizontal="center" vertical="center"/>
    </xf>
    <xf numFmtId="0" fontId="19" fillId="0" borderId="16" xfId="4" applyFont="1" applyFill="1" applyBorder="1" applyAlignment="1" applyProtection="1">
      <alignment horizontal="center" vertical="center"/>
    </xf>
    <xf numFmtId="0" fontId="19" fillId="0" borderId="17" xfId="4" applyFont="1" applyFill="1" applyBorder="1" applyAlignment="1" applyProtection="1">
      <alignment horizontal="center" vertical="center"/>
    </xf>
    <xf numFmtId="185" fontId="19" fillId="0" borderId="15" xfId="4" applyNumberFormat="1" applyFont="1" applyFill="1" applyBorder="1" applyAlignment="1" applyProtection="1">
      <alignment horizontal="right" vertical="center"/>
    </xf>
    <xf numFmtId="185" fontId="19" fillId="0" borderId="17" xfId="4" applyNumberFormat="1" applyFont="1" applyFill="1" applyBorder="1" applyAlignment="1" applyProtection="1">
      <alignment horizontal="right" vertical="center"/>
    </xf>
    <xf numFmtId="185" fontId="19" fillId="0" borderId="15" xfId="5" applyNumberFormat="1" applyFont="1" applyFill="1" applyBorder="1" applyAlignment="1" applyProtection="1">
      <alignment horizontal="right" vertical="center"/>
    </xf>
    <xf numFmtId="185" fontId="19" fillId="0" borderId="17" xfId="5" applyNumberFormat="1" applyFont="1" applyFill="1" applyBorder="1" applyAlignment="1" applyProtection="1">
      <alignment horizontal="right" vertical="center"/>
    </xf>
    <xf numFmtId="185" fontId="19" fillId="8" borderId="15" xfId="4" applyNumberFormat="1" applyFont="1" applyFill="1" applyBorder="1" applyAlignment="1" applyProtection="1">
      <alignment horizontal="right" vertical="center"/>
      <protection locked="0"/>
    </xf>
    <xf numFmtId="185" fontId="19" fillId="8" borderId="17" xfId="4" applyNumberFormat="1" applyFont="1" applyFill="1" applyBorder="1" applyAlignment="1" applyProtection="1">
      <alignment horizontal="right" vertical="center"/>
      <protection locked="0"/>
    </xf>
    <xf numFmtId="0" fontId="19" fillId="0" borderId="0" xfId="4" applyFont="1" applyFill="1" applyBorder="1" applyAlignment="1" applyProtection="1">
      <alignment horizontal="center" vertical="center"/>
    </xf>
    <xf numFmtId="0" fontId="19" fillId="0" borderId="44" xfId="4" applyFont="1" applyFill="1" applyBorder="1" applyAlignment="1" applyProtection="1">
      <alignment horizontal="center" vertical="center"/>
    </xf>
    <xf numFmtId="0" fontId="21" fillId="0" borderId="0" xfId="4" applyFont="1" applyFill="1" applyBorder="1" applyAlignment="1" applyProtection="1">
      <alignment horizontal="center" vertical="center" wrapText="1"/>
    </xf>
    <xf numFmtId="185" fontId="19" fillId="8" borderId="15" xfId="5" applyNumberFormat="1" applyFont="1" applyFill="1" applyBorder="1" applyAlignment="1" applyProtection="1">
      <alignment horizontal="right" vertical="center"/>
      <protection locked="0"/>
    </xf>
    <xf numFmtId="185" fontId="19" fillId="8" borderId="17" xfId="5" applyNumberFormat="1" applyFont="1" applyFill="1" applyBorder="1" applyAlignment="1" applyProtection="1">
      <alignment horizontal="right" vertical="center"/>
      <protection locked="0"/>
    </xf>
    <xf numFmtId="182" fontId="19" fillId="9" borderId="0" xfId="4" applyNumberFormat="1" applyFont="1" applyFill="1" applyBorder="1" applyAlignment="1" applyProtection="1">
      <alignment horizontal="center" vertical="center"/>
    </xf>
    <xf numFmtId="0" fontId="19" fillId="9" borderId="0" xfId="4" applyFont="1" applyFill="1" applyBorder="1" applyAlignment="1" applyProtection="1">
      <alignment horizontal="center" vertical="center"/>
    </xf>
    <xf numFmtId="0" fontId="19" fillId="9" borderId="0" xfId="4" applyFont="1" applyFill="1" applyBorder="1" applyAlignment="1" applyProtection="1">
      <alignment horizontal="right" vertical="center"/>
    </xf>
    <xf numFmtId="181" fontId="19" fillId="0" borderId="15" xfId="4" applyNumberFormat="1" applyFont="1" applyFill="1" applyBorder="1" applyAlignment="1" applyProtection="1">
      <alignment horizontal="center" vertical="center"/>
    </xf>
    <xf numFmtId="181" fontId="19" fillId="0" borderId="16" xfId="4" applyNumberFormat="1" applyFont="1" applyFill="1" applyBorder="1" applyAlignment="1" applyProtection="1">
      <alignment horizontal="center" vertical="center"/>
    </xf>
    <xf numFmtId="181" fontId="19" fillId="0" borderId="17" xfId="4" applyNumberFormat="1" applyFont="1" applyFill="1" applyBorder="1" applyAlignment="1" applyProtection="1">
      <alignment horizontal="center" vertical="center"/>
    </xf>
    <xf numFmtId="183" fontId="19" fillId="9" borderId="15" xfId="4" applyNumberFormat="1" applyFont="1" applyFill="1" applyBorder="1" applyAlignment="1" applyProtection="1">
      <alignment horizontal="center" vertical="center"/>
    </xf>
    <xf numFmtId="183" fontId="19" fillId="9" borderId="16" xfId="4" applyNumberFormat="1" applyFont="1" applyFill="1" applyBorder="1" applyAlignment="1" applyProtection="1">
      <alignment horizontal="center" vertical="center"/>
    </xf>
    <xf numFmtId="183" fontId="19" fillId="9" borderId="17" xfId="4" applyNumberFormat="1" applyFont="1" applyFill="1" applyBorder="1" applyAlignment="1" applyProtection="1">
      <alignment horizontal="center" vertical="center"/>
    </xf>
    <xf numFmtId="0" fontId="19" fillId="8" borderId="15" xfId="4" applyFont="1" applyFill="1" applyBorder="1" applyAlignment="1" applyProtection="1">
      <alignment horizontal="center" vertical="center"/>
      <protection locked="0"/>
    </xf>
    <xf numFmtId="0" fontId="19" fillId="8" borderId="17" xfId="4" applyFont="1" applyFill="1" applyBorder="1" applyAlignment="1" applyProtection="1">
      <alignment horizontal="center" vertical="center"/>
      <protection locked="0"/>
    </xf>
    <xf numFmtId="185" fontId="19" fillId="0" borderId="15" xfId="4" applyNumberFormat="1" applyFont="1" applyFill="1" applyBorder="1" applyAlignment="1" applyProtection="1">
      <alignment horizontal="center" vertical="center"/>
    </xf>
    <xf numFmtId="185" fontId="19" fillId="0" borderId="16" xfId="4" applyNumberFormat="1" applyFont="1" applyFill="1" applyBorder="1" applyAlignment="1" applyProtection="1">
      <alignment horizontal="center" vertical="center"/>
    </xf>
    <xf numFmtId="185" fontId="19" fillId="0" borderId="17" xfId="4" applyNumberFormat="1" applyFont="1" applyFill="1" applyBorder="1" applyAlignment="1" applyProtection="1">
      <alignment horizontal="center" vertical="center"/>
    </xf>
    <xf numFmtId="0" fontId="13" fillId="0" borderId="19"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29" xfId="0" applyFont="1" applyBorder="1" applyAlignment="1">
      <alignment horizontal="center" vertical="center"/>
    </xf>
    <xf numFmtId="0" fontId="9" fillId="0" borderId="46" xfId="0" applyFont="1" applyBorder="1" applyAlignment="1">
      <alignment horizontal="center" vertical="center"/>
    </xf>
    <xf numFmtId="0" fontId="9" fillId="0" borderId="28" xfId="0" applyFont="1" applyBorder="1" applyAlignment="1">
      <alignment horizontal="center" vertical="center"/>
    </xf>
    <xf numFmtId="0" fontId="9" fillId="0" borderId="44" xfId="0" applyFont="1" applyBorder="1" applyAlignment="1">
      <alignment horizontal="center" vertical="center"/>
    </xf>
    <xf numFmtId="0" fontId="13" fillId="0" borderId="96" xfId="0" applyFont="1" applyBorder="1" applyAlignment="1">
      <alignment horizontal="center" vertical="center" textRotation="255"/>
    </xf>
    <xf numFmtId="0" fontId="9" fillId="0" borderId="97" xfId="0" applyFont="1" applyBorder="1" applyAlignment="1">
      <alignment horizontal="center" vertical="center" textRotation="255"/>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13" fillId="0" borderId="29" xfId="0" applyFont="1" applyBorder="1" applyAlignment="1">
      <alignment horizontal="left" vertical="center" wrapText="1"/>
    </xf>
    <xf numFmtId="0" fontId="13" fillId="0" borderId="28" xfId="0" applyFont="1" applyBorder="1" applyAlignment="1">
      <alignment horizontal="left" vertical="center" wrapText="1"/>
    </xf>
    <xf numFmtId="0" fontId="13" fillId="0" borderId="30" xfId="0" applyFont="1" applyBorder="1" applyAlignment="1">
      <alignment horizontal="left" vertical="center" wrapText="1"/>
    </xf>
    <xf numFmtId="0" fontId="13" fillId="0" borderId="42" xfId="0" applyFont="1" applyBorder="1" applyAlignment="1">
      <alignment horizontal="left" vertical="center" wrapText="1"/>
    </xf>
    <xf numFmtId="0" fontId="13" fillId="0" borderId="0" xfId="0" applyFont="1" applyBorder="1" applyAlignment="1">
      <alignment horizontal="left" vertical="center" wrapText="1"/>
    </xf>
    <xf numFmtId="0" fontId="13" fillId="0" borderId="43" xfId="0" applyFont="1" applyBorder="1" applyAlignment="1">
      <alignment horizontal="left" vertical="center" wrapText="1"/>
    </xf>
    <xf numFmtId="0" fontId="13" fillId="0" borderId="46" xfId="0" applyFont="1" applyBorder="1" applyAlignment="1">
      <alignment horizontal="left" vertical="center" wrapText="1"/>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9" fillId="0" borderId="4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6" xfId="0" applyFont="1" applyBorder="1" applyAlignment="1">
      <alignment vertical="center" wrapText="1"/>
    </xf>
    <xf numFmtId="0" fontId="9" fillId="0" borderId="44" xfId="0" applyFont="1" applyBorder="1" applyAlignment="1">
      <alignment vertical="center" wrapText="1"/>
    </xf>
    <xf numFmtId="0" fontId="9" fillId="0" borderId="45" xfId="0" applyFont="1" applyBorder="1" applyAlignment="1">
      <alignment vertical="center" wrapText="1"/>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9" fillId="0" borderId="95" xfId="0" applyFont="1" applyBorder="1" applyAlignment="1">
      <alignment horizontal="center" vertical="center"/>
    </xf>
    <xf numFmtId="0" fontId="9" fillId="0" borderId="15" xfId="0" applyFont="1" applyBorder="1" applyAlignment="1">
      <alignment horizontal="center"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42" xfId="0" applyFont="1" applyBorder="1" applyAlignment="1">
      <alignment horizontal="left" vertical="center" wrapText="1"/>
    </xf>
    <xf numFmtId="0" fontId="9" fillId="0" borderId="0" xfId="0" applyFont="1" applyBorder="1" applyAlignment="1">
      <alignment horizontal="left" vertical="center" wrapText="1"/>
    </xf>
    <xf numFmtId="0" fontId="9" fillId="0" borderId="43" xfId="0" applyFont="1" applyBorder="1" applyAlignment="1">
      <alignment horizontal="left" vertical="center" wrapText="1"/>
    </xf>
    <xf numFmtId="0" fontId="13"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center" shrinkToFit="1"/>
    </xf>
    <xf numFmtId="0" fontId="9" fillId="0" borderId="0" xfId="0" applyFont="1" applyAlignment="1">
      <alignment horizontal="left" vertical="center"/>
    </xf>
    <xf numFmtId="0" fontId="13" fillId="0" borderId="29"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8" xfId="0" applyFont="1" applyBorder="1" applyAlignment="1">
      <alignment horizontal="left" vertical="center" wrapText="1"/>
    </xf>
    <xf numFmtId="0" fontId="9" fillId="0" borderId="30" xfId="0" applyFont="1" applyBorder="1" applyAlignment="1">
      <alignment horizontal="left" vertical="center" wrapText="1"/>
    </xf>
    <xf numFmtId="0" fontId="9" fillId="0" borderId="46" xfId="0" applyFont="1" applyBorder="1" applyAlignment="1">
      <alignment horizontal="left" vertical="center" wrapText="1"/>
    </xf>
    <xf numFmtId="0" fontId="9" fillId="0" borderId="44" xfId="0" applyFont="1" applyBorder="1" applyAlignment="1">
      <alignment horizontal="left" vertical="center" wrapText="1"/>
    </xf>
    <xf numFmtId="0" fontId="9" fillId="0" borderId="45" xfId="0" applyFont="1" applyBorder="1" applyAlignment="1">
      <alignment horizontal="left" vertical="center" wrapText="1"/>
    </xf>
    <xf numFmtId="0" fontId="9" fillId="0" borderId="42" xfId="0" applyFont="1" applyBorder="1" applyAlignment="1">
      <alignment vertical="center" wrapText="1"/>
    </xf>
    <xf numFmtId="0" fontId="9" fillId="0" borderId="0" xfId="0" applyFont="1" applyBorder="1" applyAlignment="1">
      <alignment vertical="center" wrapText="1"/>
    </xf>
    <xf numFmtId="0" fontId="9" fillId="0" borderId="43" xfId="0" applyFont="1" applyBorder="1" applyAlignment="1">
      <alignment vertical="center" wrapText="1"/>
    </xf>
    <xf numFmtId="0" fontId="9" fillId="0" borderId="15" xfId="0" applyNumberFormat="1" applyFont="1" applyBorder="1" applyAlignment="1">
      <alignment horizontal="center" vertical="center" shrinkToFit="1"/>
    </xf>
    <xf numFmtId="0" fontId="9" fillId="0" borderId="16" xfId="0" applyNumberFormat="1" applyFont="1" applyBorder="1" applyAlignment="1">
      <alignment horizontal="center" vertical="center" shrinkToFit="1"/>
    </xf>
    <xf numFmtId="0" fontId="9" fillId="0" borderId="17" xfId="0" applyNumberFormat="1" applyFont="1" applyBorder="1" applyAlignment="1">
      <alignment horizontal="center" vertical="center" shrinkToFit="1"/>
    </xf>
    <xf numFmtId="0" fontId="9" fillId="0" borderId="0" xfId="0" applyFont="1" applyAlignment="1">
      <alignment horizontal="left" vertical="center" wrapText="1"/>
    </xf>
    <xf numFmtId="0" fontId="9" fillId="0" borderId="28" xfId="0" applyFont="1" applyBorder="1" applyAlignment="1">
      <alignment horizontal="right" vertical="center"/>
    </xf>
    <xf numFmtId="0" fontId="9" fillId="0" borderId="98" xfId="0" applyFont="1" applyBorder="1" applyAlignment="1">
      <alignment horizontal="right" vertical="center"/>
    </xf>
    <xf numFmtId="0" fontId="9" fillId="0" borderId="63" xfId="0" applyFont="1" applyBorder="1" applyAlignment="1">
      <alignment horizontal="right" vertical="center"/>
    </xf>
    <xf numFmtId="0" fontId="9" fillId="0" borderId="99" xfId="0" applyFont="1" applyBorder="1" applyAlignment="1">
      <alignment horizontal="right" vertical="center"/>
    </xf>
    <xf numFmtId="0" fontId="9" fillId="0" borderId="100" xfId="0" applyFont="1" applyBorder="1" applyAlignment="1">
      <alignment horizontal="right" vertical="center"/>
    </xf>
    <xf numFmtId="0" fontId="9" fillId="0" borderId="101" xfId="0" applyFont="1" applyBorder="1" applyAlignment="1">
      <alignment horizontal="right" vertical="center"/>
    </xf>
    <xf numFmtId="0" fontId="13" fillId="0" borderId="0" xfId="0" applyFont="1" applyBorder="1" applyAlignment="1">
      <alignment horizontal="left" vertical="top" wrapText="1"/>
    </xf>
    <xf numFmtId="0" fontId="9" fillId="0" borderId="0" xfId="0" applyFont="1" applyBorder="1" applyAlignment="1">
      <alignment horizontal="left" vertical="top" wrapText="1"/>
    </xf>
    <xf numFmtId="0" fontId="9" fillId="0" borderId="19" xfId="0" applyFont="1" applyBorder="1" applyAlignment="1">
      <alignment horizontal="left" vertical="center" wrapText="1"/>
    </xf>
    <xf numFmtId="0" fontId="9" fillId="0" borderId="44" xfId="0" applyFont="1" applyBorder="1" applyAlignment="1">
      <alignment horizontal="center" vertical="center" wrapText="1"/>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13" fillId="0" borderId="0" xfId="0" applyFont="1" applyAlignment="1">
      <alignment horizontal="left" vertical="center" wrapText="1"/>
    </xf>
    <xf numFmtId="0" fontId="9" fillId="0" borderId="102" xfId="0" applyFont="1" applyBorder="1" applyAlignment="1">
      <alignment horizontal="center" vertical="center"/>
    </xf>
    <xf numFmtId="0" fontId="9" fillId="0" borderId="55" xfId="0" applyFont="1" applyBorder="1" applyAlignment="1">
      <alignment horizontal="center" vertical="center"/>
    </xf>
    <xf numFmtId="0" fontId="9" fillId="0" borderId="29" xfId="0" applyFont="1" applyBorder="1" applyAlignment="1">
      <alignment horizontal="right" vertical="center"/>
    </xf>
    <xf numFmtId="0" fontId="9" fillId="0" borderId="30" xfId="0" applyFont="1" applyBorder="1" applyAlignment="1">
      <alignment horizontal="right" vertical="center"/>
    </xf>
    <xf numFmtId="0" fontId="9" fillId="0" borderId="15" xfId="0" applyFont="1" applyBorder="1" applyAlignment="1">
      <alignment horizontal="right" vertical="center"/>
    </xf>
    <xf numFmtId="0" fontId="9" fillId="0" borderId="16" xfId="0" applyFont="1" applyBorder="1" applyAlignment="1">
      <alignment horizontal="right" vertical="center"/>
    </xf>
    <xf numFmtId="0" fontId="9" fillId="0" borderId="17" xfId="0" applyFont="1" applyBorder="1" applyAlignment="1">
      <alignment horizontal="right" vertical="center"/>
    </xf>
    <xf numFmtId="0" fontId="9" fillId="0" borderId="42" xfId="0" applyFont="1" applyBorder="1" applyAlignment="1">
      <alignment horizontal="left" vertical="top" wrapText="1"/>
    </xf>
    <xf numFmtId="0" fontId="9" fillId="0" borderId="43" xfId="0" applyFont="1" applyBorder="1" applyAlignment="1">
      <alignment horizontal="left" vertical="top" wrapText="1"/>
    </xf>
    <xf numFmtId="0" fontId="14" fillId="8" borderId="46" xfId="4" applyFont="1" applyFill="1" applyBorder="1" applyAlignment="1" applyProtection="1">
      <alignment horizontal="center" vertical="center"/>
      <protection locked="0"/>
    </xf>
    <xf numFmtId="0" fontId="14" fillId="8" borderId="45" xfId="4" applyFont="1" applyFill="1" applyBorder="1" applyAlignment="1" applyProtection="1">
      <alignment horizontal="center" vertical="center"/>
      <protection locked="0"/>
    </xf>
    <xf numFmtId="0" fontId="21" fillId="9" borderId="0" xfId="4" applyFont="1" applyFill="1" applyAlignment="1">
      <alignment horizontal="left" vertical="center"/>
    </xf>
    <xf numFmtId="0" fontId="3" fillId="9" borderId="89" xfId="2" applyFill="1" applyBorder="1" applyAlignment="1">
      <alignment horizontal="center" vertical="center"/>
    </xf>
    <xf numFmtId="0" fontId="3" fillId="9" borderId="88" xfId="2" applyFill="1" applyBorder="1" applyAlignment="1">
      <alignment horizontal="center" vertical="center"/>
    </xf>
  </cellXfs>
  <cellStyles count="7">
    <cellStyle name="桁区切り" xfId="1" builtinId="6"/>
    <cellStyle name="桁区切り 2" xfId="3"/>
    <cellStyle name="桁区切り 3" xfId="5"/>
    <cellStyle name="標準" xfId="0" builtinId="0"/>
    <cellStyle name="標準 2" xfId="2"/>
    <cellStyle name="標準 2 3" xfId="6"/>
    <cellStyle name="標準 3" xfId="4"/>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15</xdr:col>
      <xdr:colOff>38100</xdr:colOff>
      <xdr:row>52</xdr:row>
      <xdr:rowOff>123825</xdr:rowOff>
    </xdr:from>
    <xdr:to>
      <xdr:col>15</xdr:col>
      <xdr:colOff>304801</xdr:colOff>
      <xdr:row>52</xdr:row>
      <xdr:rowOff>123826</xdr:rowOff>
    </xdr:to>
    <xdr:cxnSp macro="">
      <xdr:nvCxnSpPr>
        <xdr:cNvPr id="14" name="直線矢印コネクタ 13"/>
        <xdr:cNvCxnSpPr/>
      </xdr:nvCxnSpPr>
      <xdr:spPr>
        <a:xfrm flipH="1" flipV="1">
          <a:off x="6581775" y="15601950"/>
          <a:ext cx="266701" cy="1"/>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295275</xdr:colOff>
      <xdr:row>52</xdr:row>
      <xdr:rowOff>114299</xdr:rowOff>
    </xdr:from>
    <xdr:to>
      <xdr:col>15</xdr:col>
      <xdr:colOff>295275</xdr:colOff>
      <xdr:row>57</xdr:row>
      <xdr:rowOff>0</xdr:rowOff>
    </xdr:to>
    <xdr:cxnSp macro="">
      <xdr:nvCxnSpPr>
        <xdr:cNvPr id="15" name="直線コネクタ 14"/>
        <xdr:cNvCxnSpPr/>
      </xdr:nvCxnSpPr>
      <xdr:spPr>
        <a:xfrm rot="5400000">
          <a:off x="6019799" y="16411575"/>
          <a:ext cx="163830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47625</xdr:colOff>
      <xdr:row>69</xdr:row>
      <xdr:rowOff>0</xdr:rowOff>
    </xdr:from>
    <xdr:to>
      <xdr:col>0</xdr:col>
      <xdr:colOff>266700</xdr:colOff>
      <xdr:row>69</xdr:row>
      <xdr:rowOff>0</xdr:rowOff>
    </xdr:to>
    <xdr:pic>
      <xdr:nvPicPr>
        <xdr:cNvPr id="18972" name="Picture 1" descr="MCj041132000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22164675"/>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57</xdr:row>
      <xdr:rowOff>66675</xdr:rowOff>
    </xdr:from>
    <xdr:to>
      <xdr:col>0</xdr:col>
      <xdr:colOff>247650</xdr:colOff>
      <xdr:row>57</xdr:row>
      <xdr:rowOff>238125</xdr:rowOff>
    </xdr:to>
    <xdr:pic>
      <xdr:nvPicPr>
        <xdr:cNvPr id="18973" name="Picture 1" descr="MCj041132000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7668875"/>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26</xdr:row>
      <xdr:rowOff>66675</xdr:rowOff>
    </xdr:from>
    <xdr:to>
      <xdr:col>0</xdr:col>
      <xdr:colOff>238125</xdr:colOff>
      <xdr:row>26</xdr:row>
      <xdr:rowOff>238125</xdr:rowOff>
    </xdr:to>
    <xdr:pic>
      <xdr:nvPicPr>
        <xdr:cNvPr id="18974" name="Picture 1" descr="MCj041132000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153525"/>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84</xdr:row>
      <xdr:rowOff>57150</xdr:rowOff>
    </xdr:from>
    <xdr:to>
      <xdr:col>0</xdr:col>
      <xdr:colOff>276225</xdr:colOff>
      <xdr:row>84</xdr:row>
      <xdr:rowOff>228600</xdr:rowOff>
    </xdr:to>
    <xdr:pic>
      <xdr:nvPicPr>
        <xdr:cNvPr id="18975" name="Picture 1" descr="MCj041132000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355800"/>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266700</xdr:colOff>
          <xdr:row>21</xdr:row>
          <xdr:rowOff>68580</xdr:rowOff>
        </xdr:from>
        <xdr:to>
          <xdr:col>5</xdr:col>
          <xdr:colOff>213360</xdr:colOff>
          <xdr:row>21</xdr:row>
          <xdr:rowOff>381000</xdr:rowOff>
        </xdr:to>
        <xdr:sp macro="" textlink="">
          <xdr:nvSpPr>
            <xdr:cNvPr id="2042" name="Check Box 1018" hidden="1">
              <a:extLst>
                <a:ext uri="{63B3BB69-23CF-44E3-9099-C40C66FF867C}">
                  <a14:compatExt spid="_x0000_s2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xdr:row>
          <xdr:rowOff>76200</xdr:rowOff>
        </xdr:from>
        <xdr:to>
          <xdr:col>10</xdr:col>
          <xdr:colOff>0</xdr:colOff>
          <xdr:row>21</xdr:row>
          <xdr:rowOff>381000</xdr:rowOff>
        </xdr:to>
        <xdr:sp macro="" textlink="">
          <xdr:nvSpPr>
            <xdr:cNvPr id="2043" name="Check Box 1019" hidden="1">
              <a:extLst>
                <a:ext uri="{63B3BB69-23CF-44E3-9099-C40C66FF867C}">
                  <a14:compatExt spid="_x0000_s2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447</xdr:row>
      <xdr:rowOff>76200</xdr:rowOff>
    </xdr:from>
    <xdr:to>
      <xdr:col>1</xdr:col>
      <xdr:colOff>457199</xdr:colOff>
      <xdr:row>448</xdr:row>
      <xdr:rowOff>38100</xdr:rowOff>
    </xdr:to>
    <xdr:sp macro="" textlink="">
      <xdr:nvSpPr>
        <xdr:cNvPr id="11" name="星 7 10"/>
        <xdr:cNvSpPr/>
      </xdr:nvSpPr>
      <xdr:spPr>
        <a:xfrm>
          <a:off x="28575" y="141732000"/>
          <a:ext cx="971549" cy="400050"/>
        </a:xfrm>
        <a:prstGeom prst="star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注意</a:t>
          </a:r>
        </a:p>
      </xdr:txBody>
    </xdr:sp>
    <xdr:clientData/>
  </xdr:twoCellAnchor>
  <xdr:twoCellAnchor>
    <xdr:from>
      <xdr:col>0</xdr:col>
      <xdr:colOff>0</xdr:colOff>
      <xdr:row>310</xdr:row>
      <xdr:rowOff>9525</xdr:rowOff>
    </xdr:from>
    <xdr:to>
      <xdr:col>0</xdr:col>
      <xdr:colOff>504825</xdr:colOff>
      <xdr:row>322</xdr:row>
      <xdr:rowOff>6600</xdr:rowOff>
    </xdr:to>
    <xdr:sp macro="" textlink="">
      <xdr:nvSpPr>
        <xdr:cNvPr id="2" name="テキスト ボックス 1"/>
        <xdr:cNvSpPr txBox="1"/>
      </xdr:nvSpPr>
      <xdr:spPr>
        <a:xfrm>
          <a:off x="0" y="98621850"/>
          <a:ext cx="504825" cy="28260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a:solidFill>
                <a:sysClr val="windowText" lastClr="000000"/>
              </a:solidFill>
            </a:rPr>
            <a:t>問１</a:t>
          </a:r>
          <a:endParaRPr kumimoji="1" lang="en-US" altLang="ja-JP" sz="1100">
            <a:solidFill>
              <a:sysClr val="windowText" lastClr="000000"/>
            </a:solidFill>
          </a:endParaRPr>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endParaRPr kumimoji="1" lang="en-US" altLang="ja-JP" sz="1100"/>
        </a:p>
        <a:p>
          <a:pPr algn="ctr"/>
          <a:r>
            <a:rPr kumimoji="1" lang="ja-JP" altLang="en-US" sz="1100"/>
            <a:t>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300-000003000000}"/>
            </a:ext>
          </a:extLst>
        </xdr:cNvPr>
        <xdr:cNvSpPr/>
      </xdr:nvSpPr>
      <xdr:spPr>
        <a:xfrm>
          <a:off x="5095875" y="7905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R499"/>
  <sheetViews>
    <sheetView tabSelected="1" view="pageBreakPreview" zoomScaleNormal="100" zoomScaleSheetLayoutView="100" workbookViewId="0">
      <selection sqref="A1:Q1"/>
    </sheetView>
  </sheetViews>
  <sheetFormatPr defaultColWidth="9" defaultRowHeight="13.2" x14ac:dyDescent="0.2"/>
  <cols>
    <col min="1" max="1" width="5.44140625" style="212" customWidth="1"/>
    <col min="2" max="3" width="10.109375" style="212" customWidth="1"/>
    <col min="4" max="14" width="4.77734375" style="212" customWidth="1"/>
    <col min="15" max="15" width="5.88671875" style="212" customWidth="1"/>
    <col min="16" max="17" width="4.77734375" style="212" customWidth="1"/>
    <col min="18" max="21" width="4.6640625" style="212" customWidth="1"/>
    <col min="22" max="16384" width="9" style="212"/>
  </cols>
  <sheetData>
    <row r="1" spans="1:17" ht="42" customHeight="1" x14ac:dyDescent="0.2">
      <c r="A1" s="429" t="s">
        <v>849</v>
      </c>
      <c r="B1" s="429"/>
      <c r="C1" s="429"/>
      <c r="D1" s="429"/>
      <c r="E1" s="429"/>
      <c r="F1" s="429"/>
      <c r="G1" s="429"/>
      <c r="H1" s="429"/>
      <c r="I1" s="429"/>
      <c r="J1" s="429"/>
      <c r="K1" s="429"/>
      <c r="L1" s="429"/>
      <c r="M1" s="429"/>
      <c r="N1" s="429"/>
      <c r="O1" s="429"/>
      <c r="P1" s="429"/>
      <c r="Q1" s="429"/>
    </row>
    <row r="2" spans="1:17" ht="20.25" customHeight="1" x14ac:dyDescent="0.2">
      <c r="A2" s="430" t="s">
        <v>222</v>
      </c>
      <c r="B2" s="430"/>
      <c r="C2" s="430"/>
      <c r="D2" s="430"/>
      <c r="E2" s="430"/>
      <c r="F2" s="430"/>
      <c r="G2" s="430"/>
      <c r="H2" s="430"/>
      <c r="I2" s="430"/>
      <c r="J2" s="430"/>
      <c r="K2" s="430"/>
      <c r="L2" s="430"/>
      <c r="M2" s="430"/>
      <c r="N2" s="430"/>
      <c r="O2" s="430"/>
      <c r="P2" s="430"/>
      <c r="Q2" s="430"/>
    </row>
    <row r="3" spans="1:17" ht="18.75" customHeight="1" x14ac:dyDescent="0.2">
      <c r="A3" s="219" t="s">
        <v>31</v>
      </c>
      <c r="B3" s="220"/>
      <c r="C3" s="221"/>
      <c r="D3" s="431" t="s">
        <v>667</v>
      </c>
      <c r="E3" s="432"/>
      <c r="F3" s="432"/>
      <c r="G3" s="432"/>
      <c r="H3" s="432"/>
      <c r="I3" s="432"/>
      <c r="J3" s="432"/>
      <c r="K3" s="432"/>
      <c r="L3" s="432"/>
      <c r="M3" s="432"/>
      <c r="N3" s="432"/>
      <c r="O3" s="432"/>
      <c r="P3" s="432"/>
      <c r="Q3" s="433"/>
    </row>
    <row r="4" spans="1:17" ht="22.5" customHeight="1" x14ac:dyDescent="0.2">
      <c r="A4" s="434" t="s">
        <v>352</v>
      </c>
      <c r="B4" s="435"/>
      <c r="C4" s="436"/>
      <c r="D4" s="437"/>
      <c r="E4" s="438"/>
      <c r="F4" s="438"/>
      <c r="G4" s="438"/>
      <c r="H4" s="438"/>
      <c r="I4" s="438"/>
      <c r="J4" s="438"/>
      <c r="K4" s="438"/>
      <c r="L4" s="438"/>
      <c r="M4" s="438"/>
      <c r="N4" s="438"/>
      <c r="O4" s="438"/>
      <c r="P4" s="438"/>
      <c r="Q4" s="439"/>
    </row>
    <row r="5" spans="1:17" ht="12" customHeight="1" x14ac:dyDescent="0.2"/>
    <row r="6" spans="1:17" ht="30" customHeight="1" x14ac:dyDescent="0.2">
      <c r="A6" s="442" t="s">
        <v>45</v>
      </c>
      <c r="B6" s="440" t="s">
        <v>25</v>
      </c>
      <c r="C6" s="441"/>
      <c r="D6" s="222">
        <v>1</v>
      </c>
      <c r="E6" s="222">
        <v>4</v>
      </c>
      <c r="F6" s="223"/>
      <c r="G6" s="223"/>
      <c r="H6" s="223"/>
      <c r="I6" s="223"/>
      <c r="J6" s="223"/>
      <c r="K6" s="223"/>
      <c r="L6" s="223"/>
      <c r="M6" s="223"/>
      <c r="N6" s="369"/>
      <c r="O6" s="370"/>
      <c r="P6" s="370"/>
      <c r="Q6" s="371"/>
    </row>
    <row r="7" spans="1:17" ht="15" customHeight="1" x14ac:dyDescent="0.2">
      <c r="A7" s="443"/>
      <c r="B7" s="224" t="s">
        <v>26</v>
      </c>
      <c r="C7" s="445" t="s">
        <v>27</v>
      </c>
      <c r="D7" s="446"/>
      <c r="E7" s="446"/>
      <c r="F7" s="446"/>
      <c r="G7" s="446"/>
      <c r="H7" s="446"/>
      <c r="I7" s="446"/>
      <c r="J7" s="446"/>
      <c r="K7" s="446"/>
      <c r="L7" s="446"/>
      <c r="M7" s="446"/>
      <c r="N7" s="446"/>
      <c r="O7" s="446"/>
      <c r="P7" s="446"/>
      <c r="Q7" s="447"/>
    </row>
    <row r="8" spans="1:17" ht="30" customHeight="1" x14ac:dyDescent="0.2">
      <c r="A8" s="443"/>
      <c r="B8" s="225" t="s">
        <v>28</v>
      </c>
      <c r="C8" s="448" t="s">
        <v>27</v>
      </c>
      <c r="D8" s="449"/>
      <c r="E8" s="449"/>
      <c r="F8" s="449"/>
      <c r="G8" s="449"/>
      <c r="H8" s="449"/>
      <c r="I8" s="449"/>
      <c r="J8" s="449"/>
      <c r="K8" s="449"/>
      <c r="L8" s="449"/>
      <c r="M8" s="449"/>
      <c r="N8" s="449"/>
      <c r="O8" s="449"/>
      <c r="P8" s="449"/>
      <c r="Q8" s="450"/>
    </row>
    <row r="9" spans="1:17" ht="15" customHeight="1" x14ac:dyDescent="0.2">
      <c r="A9" s="443"/>
      <c r="B9" s="451" t="s">
        <v>29</v>
      </c>
      <c r="C9" s="453" t="s">
        <v>30</v>
      </c>
      <c r="D9" s="454"/>
      <c r="E9" s="454"/>
      <c r="F9" s="454"/>
      <c r="G9" s="454"/>
      <c r="H9" s="454"/>
      <c r="I9" s="454"/>
      <c r="J9" s="454"/>
      <c r="K9" s="454"/>
      <c r="L9" s="454"/>
      <c r="M9" s="454"/>
      <c r="N9" s="454"/>
      <c r="O9" s="454"/>
      <c r="P9" s="454"/>
      <c r="Q9" s="455"/>
    </row>
    <row r="10" spans="1:17" ht="30" customHeight="1" x14ac:dyDescent="0.2">
      <c r="A10" s="443"/>
      <c r="B10" s="452"/>
      <c r="C10" s="456"/>
      <c r="D10" s="457"/>
      <c r="E10" s="457"/>
      <c r="F10" s="457"/>
      <c r="G10" s="457"/>
      <c r="H10" s="457"/>
      <c r="I10" s="457"/>
      <c r="J10" s="457"/>
      <c r="K10" s="457"/>
      <c r="L10" s="457"/>
      <c r="M10" s="457"/>
      <c r="N10" s="457"/>
      <c r="O10" s="457"/>
      <c r="P10" s="457"/>
      <c r="Q10" s="458"/>
    </row>
    <row r="11" spans="1:17" ht="30" customHeight="1" x14ac:dyDescent="0.2">
      <c r="A11" s="444"/>
      <c r="B11" s="226" t="s">
        <v>223</v>
      </c>
      <c r="C11" s="223" t="s">
        <v>224</v>
      </c>
      <c r="D11" s="463"/>
      <c r="E11" s="463"/>
      <c r="F11" s="463"/>
      <c r="G11" s="463"/>
      <c r="H11" s="463"/>
      <c r="I11" s="463"/>
      <c r="J11" s="461" t="s">
        <v>225</v>
      </c>
      <c r="K11" s="462"/>
      <c r="L11" s="463"/>
      <c r="M11" s="463"/>
      <c r="N11" s="463"/>
      <c r="O11" s="463"/>
      <c r="P11" s="463"/>
      <c r="Q11" s="463"/>
    </row>
    <row r="12" spans="1:17" ht="23.25" customHeight="1" x14ac:dyDescent="0.2">
      <c r="A12" s="459" t="s">
        <v>91</v>
      </c>
      <c r="B12" s="459"/>
      <c r="C12" s="460"/>
      <c r="D12" s="460"/>
      <c r="E12" s="460"/>
      <c r="F12" s="460"/>
      <c r="G12" s="460"/>
      <c r="H12" s="460"/>
      <c r="I12" s="460"/>
      <c r="J12" s="460"/>
      <c r="K12" s="460"/>
      <c r="L12" s="460"/>
      <c r="M12" s="460"/>
      <c r="N12" s="460"/>
      <c r="O12" s="460"/>
      <c r="P12" s="460"/>
      <c r="Q12" s="460"/>
    </row>
    <row r="13" spans="1:17" ht="36" customHeight="1" x14ac:dyDescent="0.2">
      <c r="A13" s="399" t="s">
        <v>103</v>
      </c>
      <c r="B13" s="399"/>
      <c r="C13" s="399"/>
      <c r="D13" s="399"/>
      <c r="E13" s="399"/>
      <c r="F13" s="399"/>
      <c r="G13" s="399"/>
      <c r="H13" s="399"/>
      <c r="I13" s="399"/>
      <c r="J13" s="399"/>
      <c r="K13" s="399"/>
      <c r="L13" s="399"/>
      <c r="M13" s="399"/>
      <c r="N13" s="399"/>
      <c r="O13" s="399"/>
      <c r="P13" s="399"/>
      <c r="Q13" s="399"/>
    </row>
    <row r="15" spans="1:17" ht="20.25" customHeight="1" x14ac:dyDescent="0.2">
      <c r="A15" s="213" t="s">
        <v>32</v>
      </c>
    </row>
    <row r="16" spans="1:17" ht="24" customHeight="1" x14ac:dyDescent="0.2">
      <c r="A16" s="227" t="s">
        <v>668</v>
      </c>
    </row>
    <row r="17" spans="1:18" ht="48.75" customHeight="1" x14ac:dyDescent="0.2">
      <c r="A17" s="368"/>
      <c r="B17" s="357" t="s">
        <v>669</v>
      </c>
      <c r="C17" s="357"/>
      <c r="D17" s="357"/>
      <c r="E17" s="357"/>
      <c r="F17" s="357"/>
      <c r="G17" s="357"/>
      <c r="H17" s="357"/>
      <c r="I17" s="357"/>
      <c r="J17" s="357"/>
      <c r="K17" s="357"/>
      <c r="L17" s="357"/>
      <c r="M17" s="357"/>
      <c r="N17" s="357"/>
      <c r="O17" s="357"/>
      <c r="P17" s="366"/>
      <c r="Q17" s="366"/>
    </row>
    <row r="18" spans="1:18" ht="48.75" customHeight="1" x14ac:dyDescent="0.2">
      <c r="A18" s="368"/>
      <c r="B18" s="357"/>
      <c r="C18" s="357"/>
      <c r="D18" s="357"/>
      <c r="E18" s="357"/>
      <c r="F18" s="357"/>
      <c r="G18" s="357"/>
      <c r="H18" s="357"/>
      <c r="I18" s="357"/>
      <c r="J18" s="357"/>
      <c r="K18" s="357"/>
      <c r="L18" s="357"/>
      <c r="M18" s="357"/>
      <c r="N18" s="357"/>
      <c r="O18" s="357"/>
      <c r="P18" s="366"/>
      <c r="Q18" s="366"/>
    </row>
    <row r="19" spans="1:18" ht="9" customHeight="1" x14ac:dyDescent="0.2"/>
    <row r="20" spans="1:18" ht="39" customHeight="1" x14ac:dyDescent="0.2">
      <c r="A20" s="425" t="s">
        <v>104</v>
      </c>
      <c r="B20" s="425"/>
      <c r="C20" s="426"/>
      <c r="D20" s="426"/>
      <c r="E20" s="426"/>
      <c r="F20" s="427" t="s">
        <v>105</v>
      </c>
      <c r="G20" s="427"/>
      <c r="H20" s="427"/>
      <c r="I20" s="427"/>
      <c r="J20" s="228"/>
      <c r="K20" s="229"/>
      <c r="L20" s="229"/>
      <c r="M20" s="229"/>
      <c r="N20" s="229"/>
      <c r="O20" s="229"/>
      <c r="P20" s="229"/>
      <c r="Q20" s="230"/>
    </row>
    <row r="21" spans="1:18" ht="39" customHeight="1" x14ac:dyDescent="0.2">
      <c r="A21" s="427" t="s">
        <v>213</v>
      </c>
      <c r="B21" s="425"/>
      <c r="C21" s="428" t="s">
        <v>353</v>
      </c>
      <c r="D21" s="428"/>
      <c r="E21" s="428"/>
      <c r="F21" s="428"/>
      <c r="G21" s="428"/>
      <c r="H21" s="428"/>
      <c r="I21" s="428"/>
      <c r="J21" s="428"/>
      <c r="K21" s="428"/>
      <c r="L21" s="428"/>
      <c r="M21" s="428"/>
      <c r="N21" s="428"/>
      <c r="O21" s="428"/>
      <c r="P21" s="428"/>
      <c r="Q21" s="428"/>
    </row>
    <row r="22" spans="1:18" ht="34.5" customHeight="1" x14ac:dyDescent="0.2">
      <c r="A22" s="427" t="s">
        <v>212</v>
      </c>
      <c r="B22" s="425"/>
      <c r="C22" s="428" t="s">
        <v>215</v>
      </c>
      <c r="D22" s="428"/>
      <c r="E22" s="428"/>
      <c r="F22" s="428"/>
      <c r="G22" s="428"/>
      <c r="H22" s="428"/>
      <c r="I22" s="428"/>
      <c r="J22" s="428"/>
      <c r="K22" s="428"/>
      <c r="L22" s="428"/>
      <c r="M22" s="428"/>
      <c r="N22" s="428"/>
      <c r="O22" s="428"/>
      <c r="P22" s="428"/>
      <c r="Q22" s="428"/>
    </row>
    <row r="23" spans="1:18" ht="33" customHeight="1" x14ac:dyDescent="0.2">
      <c r="A23" s="427" t="s">
        <v>106</v>
      </c>
      <c r="B23" s="425"/>
      <c r="C23" s="428"/>
      <c r="D23" s="428"/>
      <c r="E23" s="428"/>
      <c r="F23" s="428"/>
      <c r="G23" s="428"/>
      <c r="H23" s="428"/>
      <c r="I23" s="428"/>
      <c r="J23" s="428"/>
      <c r="K23" s="428"/>
      <c r="L23" s="428"/>
      <c r="M23" s="428"/>
      <c r="N23" s="428"/>
      <c r="O23" s="428"/>
      <c r="P23" s="428"/>
      <c r="Q23" s="428"/>
    </row>
    <row r="24" spans="1:18" ht="33" customHeight="1" x14ac:dyDescent="0.2">
      <c r="A24" s="468" t="s">
        <v>107</v>
      </c>
      <c r="B24" s="469"/>
      <c r="C24" s="231" t="s">
        <v>92</v>
      </c>
      <c r="D24" s="464"/>
      <c r="E24" s="464"/>
      <c r="F24" s="464"/>
      <c r="G24" s="464"/>
      <c r="H24" s="464"/>
      <c r="I24" s="464"/>
      <c r="J24" s="464" t="s">
        <v>93</v>
      </c>
      <c r="K24" s="464"/>
      <c r="L24" s="368"/>
      <c r="M24" s="368"/>
      <c r="N24" s="368"/>
      <c r="O24" s="368"/>
      <c r="P24" s="368"/>
      <c r="Q24" s="368"/>
    </row>
    <row r="25" spans="1:18" ht="33" customHeight="1" x14ac:dyDescent="0.2">
      <c r="A25" s="470"/>
      <c r="B25" s="471"/>
      <c r="C25" s="231" t="s">
        <v>108</v>
      </c>
      <c r="D25" s="464"/>
      <c r="E25" s="464"/>
      <c r="F25" s="464"/>
      <c r="G25" s="464"/>
      <c r="H25" s="464"/>
      <c r="I25" s="464"/>
      <c r="J25" s="464" t="s">
        <v>109</v>
      </c>
      <c r="K25" s="428"/>
      <c r="L25" s="464"/>
      <c r="M25" s="464"/>
      <c r="N25" s="464"/>
      <c r="O25" s="464"/>
      <c r="P25" s="464"/>
      <c r="Q25" s="464"/>
    </row>
    <row r="26" spans="1:18" ht="15" customHeight="1" thickBot="1" x14ac:dyDescent="0.25">
      <c r="A26" s="214"/>
      <c r="B26" s="232"/>
      <c r="C26" s="233"/>
      <c r="D26" s="233"/>
      <c r="E26" s="233"/>
      <c r="F26" s="232"/>
      <c r="G26" s="232"/>
      <c r="H26" s="233"/>
      <c r="I26" s="233"/>
      <c r="J26" s="233"/>
      <c r="K26" s="233"/>
      <c r="L26" s="214"/>
      <c r="M26" s="232"/>
      <c r="N26" s="233"/>
      <c r="O26" s="233"/>
      <c r="P26" s="233"/>
      <c r="Q26" s="233"/>
    </row>
    <row r="27" spans="1:18" ht="21" customHeight="1" x14ac:dyDescent="0.2">
      <c r="A27" s="234" t="s">
        <v>110</v>
      </c>
      <c r="B27" s="235"/>
      <c r="C27" s="235"/>
      <c r="D27" s="235"/>
      <c r="E27" s="235"/>
      <c r="F27" s="235"/>
      <c r="G27" s="235"/>
      <c r="H27" s="235"/>
      <c r="I27" s="235"/>
      <c r="J27" s="235"/>
      <c r="K27" s="235"/>
      <c r="L27" s="235"/>
      <c r="M27" s="235"/>
      <c r="N27" s="235"/>
      <c r="O27" s="235"/>
      <c r="P27" s="235"/>
      <c r="Q27" s="236"/>
      <c r="R27" s="237"/>
    </row>
    <row r="28" spans="1:18" ht="30" customHeight="1" x14ac:dyDescent="0.2">
      <c r="A28" s="238" t="s">
        <v>111</v>
      </c>
      <c r="B28" s="402" t="s">
        <v>112</v>
      </c>
      <c r="C28" s="402"/>
      <c r="D28" s="402"/>
      <c r="E28" s="402"/>
      <c r="F28" s="402"/>
      <c r="G28" s="402"/>
      <c r="H28" s="402"/>
      <c r="I28" s="402"/>
      <c r="J28" s="402"/>
      <c r="K28" s="402"/>
      <c r="L28" s="402"/>
      <c r="M28" s="402"/>
      <c r="N28" s="402"/>
      <c r="O28" s="402"/>
      <c r="P28" s="402"/>
      <c r="Q28" s="465"/>
      <c r="R28" s="215"/>
    </row>
    <row r="29" spans="1:18" ht="45" customHeight="1" x14ac:dyDescent="0.2">
      <c r="A29" s="238" t="s">
        <v>111</v>
      </c>
      <c r="B29" s="402" t="s">
        <v>670</v>
      </c>
      <c r="C29" s="402"/>
      <c r="D29" s="402"/>
      <c r="E29" s="402"/>
      <c r="F29" s="402"/>
      <c r="G29" s="402"/>
      <c r="H29" s="402"/>
      <c r="I29" s="402"/>
      <c r="J29" s="402"/>
      <c r="K29" s="402"/>
      <c r="L29" s="402"/>
      <c r="M29" s="402"/>
      <c r="N29" s="402"/>
      <c r="O29" s="402"/>
      <c r="P29" s="402"/>
      <c r="Q29" s="465"/>
      <c r="R29" s="215"/>
    </row>
    <row r="30" spans="1:18" ht="30" customHeight="1" thickBot="1" x14ac:dyDescent="0.25">
      <c r="A30" s="239" t="s">
        <v>111</v>
      </c>
      <c r="B30" s="466" t="s">
        <v>671</v>
      </c>
      <c r="C30" s="466"/>
      <c r="D30" s="466"/>
      <c r="E30" s="466"/>
      <c r="F30" s="466"/>
      <c r="G30" s="466"/>
      <c r="H30" s="466"/>
      <c r="I30" s="466"/>
      <c r="J30" s="466"/>
      <c r="K30" s="466"/>
      <c r="L30" s="466"/>
      <c r="M30" s="466"/>
      <c r="N30" s="466"/>
      <c r="O30" s="466"/>
      <c r="P30" s="466"/>
      <c r="Q30" s="467"/>
      <c r="R30" s="215"/>
    </row>
    <row r="31" spans="1:18" ht="6.75" customHeight="1" x14ac:dyDescent="0.2">
      <c r="A31" s="212" t="s">
        <v>33</v>
      </c>
    </row>
    <row r="32" spans="1:18" ht="24" customHeight="1" x14ac:dyDescent="0.2">
      <c r="A32" s="213" t="s">
        <v>672</v>
      </c>
      <c r="B32" s="240"/>
      <c r="C32" s="240"/>
    </row>
    <row r="33" spans="1:17" ht="15" customHeight="1" x14ac:dyDescent="0.2">
      <c r="A33" s="472" t="s">
        <v>113</v>
      </c>
      <c r="B33" s="474" t="s">
        <v>0</v>
      </c>
      <c r="C33" s="475"/>
      <c r="D33" s="475"/>
      <c r="E33" s="475"/>
      <c r="F33" s="475"/>
      <c r="G33" s="475"/>
      <c r="H33" s="475"/>
      <c r="I33" s="475"/>
      <c r="J33" s="475"/>
      <c r="K33" s="475"/>
      <c r="L33" s="475"/>
      <c r="M33" s="475"/>
      <c r="N33" s="475"/>
      <c r="O33" s="476"/>
      <c r="P33" s="389"/>
      <c r="Q33" s="480"/>
    </row>
    <row r="34" spans="1:17" ht="15" customHeight="1" x14ac:dyDescent="0.2">
      <c r="A34" s="473"/>
      <c r="B34" s="477"/>
      <c r="C34" s="478"/>
      <c r="D34" s="478"/>
      <c r="E34" s="478"/>
      <c r="F34" s="478"/>
      <c r="G34" s="478"/>
      <c r="H34" s="478"/>
      <c r="I34" s="478"/>
      <c r="J34" s="478"/>
      <c r="K34" s="478"/>
      <c r="L34" s="478"/>
      <c r="M34" s="478"/>
      <c r="N34" s="478"/>
      <c r="O34" s="479"/>
      <c r="P34" s="481"/>
      <c r="Q34" s="482"/>
    </row>
    <row r="35" spans="1:17" ht="15" customHeight="1" x14ac:dyDescent="0.2">
      <c r="A35" s="472" t="s">
        <v>114</v>
      </c>
      <c r="B35" s="392" t="s">
        <v>13</v>
      </c>
      <c r="C35" s="393"/>
      <c r="D35" s="393"/>
      <c r="E35" s="393"/>
      <c r="F35" s="393"/>
      <c r="G35" s="393"/>
      <c r="H35" s="393"/>
      <c r="I35" s="393"/>
      <c r="J35" s="393"/>
      <c r="K35" s="393"/>
      <c r="L35" s="393"/>
      <c r="M35" s="393"/>
      <c r="N35" s="393"/>
      <c r="O35" s="483"/>
      <c r="P35" s="389"/>
      <c r="Q35" s="480"/>
    </row>
    <row r="36" spans="1:17" ht="15" customHeight="1" x14ac:dyDescent="0.2">
      <c r="A36" s="473"/>
      <c r="B36" s="484"/>
      <c r="C36" s="485"/>
      <c r="D36" s="485"/>
      <c r="E36" s="485"/>
      <c r="F36" s="485"/>
      <c r="G36" s="485"/>
      <c r="H36" s="485"/>
      <c r="I36" s="485"/>
      <c r="J36" s="485"/>
      <c r="K36" s="485"/>
      <c r="L36" s="485"/>
      <c r="M36" s="485"/>
      <c r="N36" s="485"/>
      <c r="O36" s="486"/>
      <c r="P36" s="481"/>
      <c r="Q36" s="482"/>
    </row>
    <row r="37" spans="1:17" ht="15" customHeight="1" x14ac:dyDescent="0.2">
      <c r="A37" s="472" t="s">
        <v>115</v>
      </c>
      <c r="B37" s="474" t="s">
        <v>1</v>
      </c>
      <c r="C37" s="475"/>
      <c r="D37" s="475"/>
      <c r="E37" s="475"/>
      <c r="F37" s="475"/>
      <c r="G37" s="475"/>
      <c r="H37" s="475"/>
      <c r="I37" s="475"/>
      <c r="J37" s="475"/>
      <c r="K37" s="475"/>
      <c r="L37" s="475"/>
      <c r="M37" s="475"/>
      <c r="N37" s="475"/>
      <c r="O37" s="476"/>
      <c r="P37" s="389"/>
      <c r="Q37" s="480"/>
    </row>
    <row r="38" spans="1:17" ht="15" customHeight="1" x14ac:dyDescent="0.2">
      <c r="A38" s="473"/>
      <c r="B38" s="477"/>
      <c r="C38" s="478"/>
      <c r="D38" s="478"/>
      <c r="E38" s="478"/>
      <c r="F38" s="478"/>
      <c r="G38" s="478"/>
      <c r="H38" s="478"/>
      <c r="I38" s="478"/>
      <c r="J38" s="478"/>
      <c r="K38" s="478"/>
      <c r="L38" s="478"/>
      <c r="M38" s="478"/>
      <c r="N38" s="478"/>
      <c r="O38" s="479"/>
      <c r="P38" s="481"/>
      <c r="Q38" s="482"/>
    </row>
    <row r="39" spans="1:17" ht="15" customHeight="1" x14ac:dyDescent="0.2">
      <c r="A39" s="391" t="s">
        <v>116</v>
      </c>
      <c r="B39" s="357" t="s">
        <v>2</v>
      </c>
      <c r="C39" s="357"/>
      <c r="D39" s="357"/>
      <c r="E39" s="357"/>
      <c r="F39" s="357"/>
      <c r="G39" s="357"/>
      <c r="H39" s="357"/>
      <c r="I39" s="357"/>
      <c r="J39" s="357"/>
      <c r="K39" s="357"/>
      <c r="L39" s="357"/>
      <c r="M39" s="357"/>
      <c r="N39" s="357"/>
      <c r="O39" s="357"/>
      <c r="P39" s="366"/>
      <c r="Q39" s="366"/>
    </row>
    <row r="40" spans="1:17" ht="15" customHeight="1" x14ac:dyDescent="0.2">
      <c r="A40" s="391"/>
      <c r="B40" s="357"/>
      <c r="C40" s="357"/>
      <c r="D40" s="357"/>
      <c r="E40" s="357"/>
      <c r="F40" s="357"/>
      <c r="G40" s="357"/>
      <c r="H40" s="357"/>
      <c r="I40" s="357"/>
      <c r="J40" s="357"/>
      <c r="K40" s="357"/>
      <c r="L40" s="357"/>
      <c r="M40" s="357"/>
      <c r="N40" s="357"/>
      <c r="O40" s="357"/>
      <c r="P40" s="366"/>
      <c r="Q40" s="366"/>
    </row>
    <row r="41" spans="1:17" ht="18.75" customHeight="1" x14ac:dyDescent="0.2"/>
    <row r="42" spans="1:17" ht="24" customHeight="1" x14ac:dyDescent="0.2">
      <c r="A42" s="213" t="s">
        <v>36</v>
      </c>
    </row>
    <row r="43" spans="1:17" ht="22.5" customHeight="1" x14ac:dyDescent="0.2">
      <c r="A43" s="368" t="s">
        <v>34</v>
      </c>
      <c r="B43" s="357" t="s">
        <v>673</v>
      </c>
      <c r="C43" s="357"/>
      <c r="D43" s="357"/>
      <c r="E43" s="357"/>
      <c r="F43" s="357"/>
      <c r="G43" s="357"/>
      <c r="H43" s="357"/>
      <c r="I43" s="357"/>
      <c r="J43" s="357"/>
      <c r="K43" s="357"/>
      <c r="L43" s="357"/>
      <c r="M43" s="357"/>
      <c r="N43" s="357"/>
      <c r="O43" s="357"/>
      <c r="P43" s="487"/>
      <c r="Q43" s="487"/>
    </row>
    <row r="44" spans="1:17" ht="22.5" customHeight="1" x14ac:dyDescent="0.2">
      <c r="A44" s="368"/>
      <c r="B44" s="357"/>
      <c r="C44" s="357"/>
      <c r="D44" s="357"/>
      <c r="E44" s="357"/>
      <c r="F44" s="357"/>
      <c r="G44" s="357"/>
      <c r="H44" s="357"/>
      <c r="I44" s="357"/>
      <c r="J44" s="357"/>
      <c r="K44" s="357"/>
      <c r="L44" s="357"/>
      <c r="M44" s="357"/>
      <c r="N44" s="357"/>
      <c r="O44" s="357"/>
      <c r="P44" s="487"/>
      <c r="Q44" s="487"/>
    </row>
    <row r="45" spans="1:17" ht="15" customHeight="1" x14ac:dyDescent="0.2">
      <c r="A45" s="368" t="s">
        <v>35</v>
      </c>
      <c r="B45" s="364" t="s">
        <v>537</v>
      </c>
      <c r="C45" s="364"/>
      <c r="D45" s="364"/>
      <c r="E45" s="364"/>
      <c r="F45" s="364"/>
      <c r="G45" s="364"/>
      <c r="H45" s="364"/>
      <c r="I45" s="364"/>
      <c r="J45" s="364"/>
      <c r="K45" s="364"/>
      <c r="L45" s="364"/>
      <c r="M45" s="364"/>
      <c r="N45" s="364"/>
      <c r="O45" s="364"/>
      <c r="P45" s="487"/>
      <c r="Q45" s="487"/>
    </row>
    <row r="46" spans="1:17" ht="15" customHeight="1" x14ac:dyDescent="0.2">
      <c r="A46" s="368"/>
      <c r="B46" s="364"/>
      <c r="C46" s="364"/>
      <c r="D46" s="364"/>
      <c r="E46" s="364"/>
      <c r="F46" s="364"/>
      <c r="G46" s="364"/>
      <c r="H46" s="364"/>
      <c r="I46" s="364"/>
      <c r="J46" s="364"/>
      <c r="K46" s="364"/>
      <c r="L46" s="364"/>
      <c r="M46" s="364"/>
      <c r="N46" s="364"/>
      <c r="O46" s="364"/>
      <c r="P46" s="487"/>
      <c r="Q46" s="487"/>
    </row>
    <row r="47" spans="1:17" ht="18.75" customHeight="1" x14ac:dyDescent="0.2"/>
    <row r="48" spans="1:17" ht="24" customHeight="1" x14ac:dyDescent="0.2">
      <c r="A48" s="213" t="s">
        <v>674</v>
      </c>
    </row>
    <row r="49" spans="1:17" ht="36.75" customHeight="1" x14ac:dyDescent="0.2">
      <c r="A49" s="488" t="s">
        <v>675</v>
      </c>
      <c r="B49" s="488"/>
      <c r="C49" s="488"/>
      <c r="D49" s="488"/>
      <c r="E49" s="488"/>
      <c r="F49" s="488"/>
      <c r="G49" s="488"/>
      <c r="H49" s="488"/>
      <c r="I49" s="488"/>
      <c r="J49" s="488"/>
      <c r="K49" s="488"/>
      <c r="L49" s="488"/>
      <c r="M49" s="488"/>
      <c r="N49" s="488"/>
      <c r="O49" s="488"/>
      <c r="P49" s="488"/>
      <c r="Q49" s="488"/>
    </row>
    <row r="50" spans="1:17" ht="27" customHeight="1" x14ac:dyDescent="0.2">
      <c r="B50" s="489" t="s">
        <v>359</v>
      </c>
      <c r="C50" s="489"/>
      <c r="D50" s="368" t="s">
        <v>117</v>
      </c>
      <c r="E50" s="368"/>
      <c r="F50" s="368" t="s">
        <v>117</v>
      </c>
      <c r="G50" s="368"/>
      <c r="H50" s="368" t="s">
        <v>117</v>
      </c>
      <c r="I50" s="368"/>
      <c r="J50" s="368" t="s">
        <v>117</v>
      </c>
      <c r="K50" s="368"/>
      <c r="L50" s="368" t="s">
        <v>117</v>
      </c>
      <c r="M50" s="368"/>
      <c r="N50" s="391" t="s">
        <v>85</v>
      </c>
      <c r="O50" s="368"/>
    </row>
    <row r="51" spans="1:17" ht="23.25" customHeight="1" x14ac:dyDescent="0.2">
      <c r="B51" s="368" t="s">
        <v>37</v>
      </c>
      <c r="C51" s="368"/>
      <c r="D51" s="369"/>
      <c r="E51" s="371"/>
      <c r="F51" s="369"/>
      <c r="G51" s="371"/>
      <c r="H51" s="369"/>
      <c r="I51" s="371"/>
      <c r="J51" s="369"/>
      <c r="K51" s="371"/>
      <c r="L51" s="369"/>
      <c r="M51" s="371"/>
      <c r="N51" s="369"/>
      <c r="O51" s="371"/>
    </row>
    <row r="52" spans="1:17" ht="23.25" customHeight="1" thickBot="1" x14ac:dyDescent="0.25">
      <c r="B52" s="496" t="s">
        <v>38</v>
      </c>
      <c r="C52" s="496"/>
      <c r="D52" s="490"/>
      <c r="E52" s="491"/>
      <c r="F52" s="490"/>
      <c r="G52" s="491"/>
      <c r="H52" s="490"/>
      <c r="I52" s="491"/>
      <c r="J52" s="490"/>
      <c r="K52" s="491"/>
      <c r="L52" s="490"/>
      <c r="M52" s="491"/>
      <c r="N52" s="490"/>
      <c r="O52" s="491"/>
    </row>
    <row r="53" spans="1:17" ht="23.25" customHeight="1" thickBot="1" x14ac:dyDescent="0.25">
      <c r="B53" s="497" t="s">
        <v>39</v>
      </c>
      <c r="C53" s="497"/>
      <c r="D53" s="492">
        <f>D51+D52</f>
        <v>0</v>
      </c>
      <c r="E53" s="493"/>
      <c r="F53" s="492">
        <f>F51+F52</f>
        <v>0</v>
      </c>
      <c r="G53" s="493"/>
      <c r="H53" s="492">
        <f>H51+H52</f>
        <v>0</v>
      </c>
      <c r="I53" s="493"/>
      <c r="J53" s="492">
        <f>J51+J52</f>
        <v>0</v>
      </c>
      <c r="K53" s="493"/>
      <c r="L53" s="492">
        <f>L51+L52</f>
        <v>0</v>
      </c>
      <c r="M53" s="493"/>
      <c r="N53" s="492">
        <f>N51+N52</f>
        <v>0</v>
      </c>
      <c r="O53" s="493"/>
    </row>
    <row r="54" spans="1:17" ht="23.25" customHeight="1" x14ac:dyDescent="0.2">
      <c r="B54" s="496" t="s">
        <v>40</v>
      </c>
      <c r="C54" s="496"/>
      <c r="D54" s="396"/>
      <c r="E54" s="397"/>
      <c r="F54" s="396"/>
      <c r="G54" s="397"/>
      <c r="H54" s="396"/>
      <c r="I54" s="397"/>
      <c r="J54" s="396"/>
      <c r="K54" s="397"/>
      <c r="L54" s="396"/>
      <c r="M54" s="397"/>
      <c r="N54" s="396"/>
      <c r="O54" s="397"/>
    </row>
    <row r="55" spans="1:17" ht="23.25" customHeight="1" x14ac:dyDescent="0.2">
      <c r="B55" s="368" t="s">
        <v>41</v>
      </c>
      <c r="C55" s="368"/>
      <c r="D55" s="369"/>
      <c r="E55" s="371"/>
      <c r="F55" s="369"/>
      <c r="G55" s="371"/>
      <c r="H55" s="369"/>
      <c r="I55" s="371"/>
      <c r="J55" s="369"/>
      <c r="K55" s="371"/>
      <c r="L55" s="369"/>
      <c r="M55" s="371"/>
      <c r="N55" s="369"/>
      <c r="O55" s="371"/>
    </row>
    <row r="56" spans="1:17" ht="23.25" customHeight="1" x14ac:dyDescent="0.2">
      <c r="B56" s="503" t="s">
        <v>118</v>
      </c>
      <c r="C56" s="503"/>
      <c r="D56" s="494">
        <f>D53+D54+D55</f>
        <v>0</v>
      </c>
      <c r="E56" s="495"/>
      <c r="F56" s="494">
        <f>F53+F54+F55</f>
        <v>0</v>
      </c>
      <c r="G56" s="495"/>
      <c r="H56" s="494">
        <f>H53+H54+H55</f>
        <v>0</v>
      </c>
      <c r="I56" s="495"/>
      <c r="J56" s="494">
        <f>J53+J54+J55</f>
        <v>0</v>
      </c>
      <c r="K56" s="495"/>
      <c r="L56" s="494">
        <f>L53+L54+L55</f>
        <v>0</v>
      </c>
      <c r="M56" s="495"/>
      <c r="N56" s="494">
        <f>N53+N54+N55</f>
        <v>0</v>
      </c>
      <c r="O56" s="495"/>
    </row>
    <row r="57" spans="1:17" ht="30" customHeight="1" thickBot="1" x14ac:dyDescent="0.25"/>
    <row r="58" spans="1:17" ht="22.5" customHeight="1" x14ac:dyDescent="0.2">
      <c r="A58" s="241" t="s">
        <v>119</v>
      </c>
      <c r="B58" s="242"/>
      <c r="C58" s="242"/>
      <c r="D58" s="242"/>
      <c r="E58" s="242"/>
      <c r="F58" s="242"/>
      <c r="G58" s="242"/>
      <c r="H58" s="242"/>
      <c r="I58" s="242"/>
      <c r="J58" s="242"/>
      <c r="K58" s="242"/>
      <c r="L58" s="242"/>
      <c r="M58" s="242"/>
      <c r="N58" s="242"/>
      <c r="O58" s="242"/>
      <c r="P58" s="242"/>
      <c r="Q58" s="243"/>
    </row>
    <row r="59" spans="1:17" ht="35.1" customHeight="1" x14ac:dyDescent="0.2">
      <c r="A59" s="244" t="s">
        <v>120</v>
      </c>
      <c r="B59" s="402" t="s">
        <v>94</v>
      </c>
      <c r="C59" s="402"/>
      <c r="D59" s="402"/>
      <c r="E59" s="402"/>
      <c r="F59" s="402"/>
      <c r="G59" s="402"/>
      <c r="H59" s="402"/>
      <c r="I59" s="402"/>
      <c r="J59" s="402"/>
      <c r="K59" s="402"/>
      <c r="L59" s="402"/>
      <c r="M59" s="402"/>
      <c r="N59" s="402"/>
      <c r="O59" s="402"/>
      <c r="P59" s="402"/>
      <c r="Q59" s="498"/>
    </row>
    <row r="60" spans="1:17" ht="20.100000000000001" customHeight="1" x14ac:dyDescent="0.2">
      <c r="A60" s="244" t="s">
        <v>120</v>
      </c>
      <c r="B60" s="382" t="s">
        <v>95</v>
      </c>
      <c r="C60" s="382"/>
      <c r="D60" s="382"/>
      <c r="E60" s="382"/>
      <c r="F60" s="382"/>
      <c r="G60" s="382"/>
      <c r="H60" s="382"/>
      <c r="I60" s="382"/>
      <c r="J60" s="382"/>
      <c r="K60" s="382"/>
      <c r="L60" s="382"/>
      <c r="M60" s="382"/>
      <c r="N60" s="382"/>
      <c r="O60" s="382"/>
      <c r="P60" s="382"/>
      <c r="Q60" s="499"/>
    </row>
    <row r="61" spans="1:17" ht="60" customHeight="1" thickBot="1" x14ac:dyDescent="0.25">
      <c r="A61" s="245" t="s">
        <v>120</v>
      </c>
      <c r="B61" s="500" t="s">
        <v>97</v>
      </c>
      <c r="C61" s="500"/>
      <c r="D61" s="500"/>
      <c r="E61" s="500"/>
      <c r="F61" s="500"/>
      <c r="G61" s="500"/>
      <c r="H61" s="500"/>
      <c r="I61" s="500"/>
      <c r="J61" s="500"/>
      <c r="K61" s="500"/>
      <c r="L61" s="500"/>
      <c r="M61" s="500"/>
      <c r="N61" s="500"/>
      <c r="O61" s="500"/>
      <c r="P61" s="500"/>
      <c r="Q61" s="501"/>
    </row>
    <row r="62" spans="1:17" ht="7.5" customHeight="1" x14ac:dyDescent="0.2"/>
    <row r="63" spans="1:17" ht="24" customHeight="1" x14ac:dyDescent="0.2">
      <c r="A63" s="213" t="s">
        <v>676</v>
      </c>
    </row>
    <row r="65" spans="1:17" ht="16.5" customHeight="1" x14ac:dyDescent="0.2">
      <c r="A65" s="246" t="s">
        <v>121</v>
      </c>
    </row>
    <row r="66" spans="1:17" ht="51.75" customHeight="1" x14ac:dyDescent="0.2">
      <c r="A66" s="247" t="s">
        <v>122</v>
      </c>
      <c r="B66" s="502" t="s">
        <v>677</v>
      </c>
      <c r="C66" s="502"/>
      <c r="D66" s="502"/>
      <c r="E66" s="502"/>
      <c r="F66" s="502"/>
      <c r="G66" s="502"/>
      <c r="H66" s="502"/>
      <c r="I66" s="502"/>
      <c r="J66" s="502"/>
      <c r="K66" s="502"/>
      <c r="L66" s="502"/>
      <c r="M66" s="502"/>
      <c r="N66" s="502"/>
      <c r="O66" s="502"/>
      <c r="P66" s="502"/>
      <c r="Q66" s="502"/>
    </row>
    <row r="67" spans="1:17" ht="29.25" customHeight="1" x14ac:dyDescent="0.2">
      <c r="B67" s="489" t="s">
        <v>360</v>
      </c>
      <c r="C67" s="489"/>
      <c r="D67" s="368" t="s">
        <v>123</v>
      </c>
      <c r="E67" s="368"/>
      <c r="F67" s="368" t="s">
        <v>124</v>
      </c>
      <c r="G67" s="368"/>
      <c r="H67" s="368" t="s">
        <v>124</v>
      </c>
      <c r="I67" s="368"/>
      <c r="J67" s="368" t="s">
        <v>124</v>
      </c>
      <c r="K67" s="368"/>
      <c r="L67" s="368" t="s">
        <v>124</v>
      </c>
      <c r="M67" s="368"/>
      <c r="N67" s="391" t="s">
        <v>90</v>
      </c>
      <c r="O67" s="391"/>
    </row>
    <row r="68" spans="1:17" ht="40.5" customHeight="1" x14ac:dyDescent="0.2">
      <c r="B68" s="504" t="s">
        <v>125</v>
      </c>
      <c r="C68" s="504"/>
      <c r="D68" s="505"/>
      <c r="E68" s="505"/>
      <c r="F68" s="505"/>
      <c r="G68" s="505"/>
      <c r="H68" s="505"/>
      <c r="I68" s="505"/>
      <c r="J68" s="505"/>
      <c r="K68" s="505"/>
      <c r="L68" s="505"/>
      <c r="M68" s="505"/>
      <c r="N68" s="505"/>
      <c r="O68" s="505"/>
    </row>
    <row r="69" spans="1:17" ht="39.75" customHeight="1" x14ac:dyDescent="0.2">
      <c r="A69" s="212" t="s">
        <v>42</v>
      </c>
    </row>
    <row r="70" spans="1:17" ht="30" customHeight="1" x14ac:dyDescent="0.2">
      <c r="A70" s="247" t="s">
        <v>126</v>
      </c>
      <c r="B70" s="502" t="s">
        <v>354</v>
      </c>
      <c r="C70" s="502"/>
      <c r="D70" s="502"/>
      <c r="E70" s="502"/>
      <c r="F70" s="502"/>
      <c r="G70" s="502"/>
      <c r="H70" s="502"/>
      <c r="I70" s="502"/>
      <c r="J70" s="502"/>
      <c r="K70" s="502"/>
      <c r="L70" s="502"/>
      <c r="M70" s="502"/>
      <c r="N70" s="502"/>
      <c r="O70" s="502"/>
      <c r="P70" s="502"/>
      <c r="Q70" s="502"/>
    </row>
    <row r="71" spans="1:17" ht="12" customHeight="1" x14ac:dyDescent="0.2">
      <c r="A71" s="506"/>
      <c r="B71" s="506"/>
      <c r="C71" s="506"/>
      <c r="D71" s="506"/>
      <c r="E71" s="506"/>
      <c r="F71" s="506"/>
      <c r="G71" s="506"/>
      <c r="H71" s="506"/>
      <c r="I71" s="506"/>
      <c r="J71" s="506"/>
      <c r="K71" s="506"/>
      <c r="L71" s="506"/>
      <c r="M71" s="506"/>
      <c r="N71" s="506"/>
      <c r="O71" s="506"/>
      <c r="P71" s="506"/>
    </row>
    <row r="72" spans="1:17" ht="16.5" customHeight="1" x14ac:dyDescent="0.2">
      <c r="B72" s="227" t="s">
        <v>43</v>
      </c>
    </row>
    <row r="73" spans="1:17" ht="29.25" customHeight="1" x14ac:dyDescent="0.2">
      <c r="B73" s="508" t="s">
        <v>361</v>
      </c>
      <c r="C73" s="509"/>
      <c r="D73" s="368" t="s">
        <v>124</v>
      </c>
      <c r="E73" s="368"/>
      <c r="F73" s="368" t="s">
        <v>124</v>
      </c>
      <c r="G73" s="368"/>
      <c r="H73" s="368" t="s">
        <v>124</v>
      </c>
      <c r="I73" s="368"/>
      <c r="J73" s="368" t="s">
        <v>124</v>
      </c>
      <c r="K73" s="368"/>
      <c r="L73" s="368" t="s">
        <v>123</v>
      </c>
      <c r="M73" s="368"/>
      <c r="N73" s="391" t="s">
        <v>341</v>
      </c>
      <c r="O73" s="368"/>
    </row>
    <row r="74" spans="1:17" ht="40.5" customHeight="1" x14ac:dyDescent="0.2">
      <c r="B74" s="510" t="s">
        <v>342</v>
      </c>
      <c r="C74" s="511"/>
      <c r="D74" s="507"/>
      <c r="E74" s="507"/>
      <c r="F74" s="507"/>
      <c r="G74" s="507"/>
      <c r="H74" s="507"/>
      <c r="I74" s="507"/>
      <c r="J74" s="507"/>
      <c r="K74" s="507"/>
      <c r="L74" s="507"/>
      <c r="M74" s="507"/>
      <c r="N74" s="507"/>
      <c r="O74" s="507"/>
    </row>
    <row r="75" spans="1:17" ht="9" customHeight="1" x14ac:dyDescent="0.2"/>
    <row r="76" spans="1:17" ht="29.25" customHeight="1" x14ac:dyDescent="0.2">
      <c r="B76" s="508" t="s">
        <v>361</v>
      </c>
      <c r="C76" s="509"/>
      <c r="D76" s="368" t="s">
        <v>123</v>
      </c>
      <c r="E76" s="368"/>
      <c r="F76" s="368" t="s">
        <v>123</v>
      </c>
      <c r="G76" s="368"/>
      <c r="H76" s="368" t="s">
        <v>123</v>
      </c>
      <c r="I76" s="368"/>
      <c r="J76" s="368" t="s">
        <v>123</v>
      </c>
      <c r="K76" s="368"/>
      <c r="L76" s="368" t="s">
        <v>123</v>
      </c>
      <c r="M76" s="368"/>
      <c r="N76" s="391" t="s">
        <v>90</v>
      </c>
      <c r="O76" s="391"/>
    </row>
    <row r="77" spans="1:17" ht="40.5" customHeight="1" x14ac:dyDescent="0.2">
      <c r="B77" s="510" t="s">
        <v>343</v>
      </c>
      <c r="C77" s="511"/>
      <c r="D77" s="507"/>
      <c r="E77" s="507"/>
      <c r="F77" s="507"/>
      <c r="G77" s="507"/>
      <c r="H77" s="507"/>
      <c r="I77" s="507"/>
      <c r="J77" s="507"/>
      <c r="K77" s="507"/>
      <c r="L77" s="507"/>
      <c r="M77" s="507"/>
      <c r="N77" s="507"/>
      <c r="O77" s="507"/>
    </row>
    <row r="78" spans="1:17" ht="16.5" customHeight="1" x14ac:dyDescent="0.2">
      <c r="B78" s="248"/>
      <c r="C78" s="248"/>
      <c r="D78" s="249"/>
      <c r="E78" s="249"/>
      <c r="F78" s="249"/>
      <c r="G78" s="249"/>
      <c r="H78" s="249"/>
      <c r="I78" s="249"/>
      <c r="J78" s="249"/>
      <c r="K78" s="249"/>
      <c r="L78" s="249"/>
      <c r="M78" s="249"/>
      <c r="N78" s="249"/>
      <c r="O78" s="249"/>
    </row>
    <row r="79" spans="1:17" ht="16.5" customHeight="1" x14ac:dyDescent="0.2">
      <c r="A79" s="247" t="s">
        <v>345</v>
      </c>
      <c r="B79" s="457" t="s">
        <v>344</v>
      </c>
      <c r="C79" s="457"/>
      <c r="D79" s="457"/>
      <c r="E79" s="457"/>
      <c r="F79" s="457"/>
      <c r="G79" s="457"/>
      <c r="H79" s="457"/>
      <c r="I79" s="457"/>
      <c r="J79" s="457"/>
      <c r="K79" s="457"/>
      <c r="L79" s="457"/>
      <c r="M79" s="457"/>
      <c r="N79" s="457"/>
      <c r="O79" s="457"/>
      <c r="P79" s="457"/>
    </row>
    <row r="80" spans="1:17" ht="16.5" customHeight="1" x14ac:dyDescent="0.2">
      <c r="B80" s="227" t="s">
        <v>44</v>
      </c>
    </row>
    <row r="81" spans="1:17" ht="29.25" customHeight="1" x14ac:dyDescent="0.2">
      <c r="B81" s="508" t="s">
        <v>361</v>
      </c>
      <c r="C81" s="509"/>
      <c r="D81" s="368" t="s">
        <v>124</v>
      </c>
      <c r="E81" s="368"/>
      <c r="F81" s="368" t="s">
        <v>124</v>
      </c>
      <c r="G81" s="368"/>
      <c r="H81" s="368" t="s">
        <v>124</v>
      </c>
      <c r="I81" s="368"/>
      <c r="J81" s="368" t="s">
        <v>124</v>
      </c>
      <c r="K81" s="368"/>
      <c r="L81" s="368" t="s">
        <v>123</v>
      </c>
      <c r="M81" s="368"/>
      <c r="N81" s="391" t="s">
        <v>90</v>
      </c>
      <c r="O81" s="391"/>
    </row>
    <row r="82" spans="1:17" ht="40.5" customHeight="1" x14ac:dyDescent="0.2">
      <c r="B82" s="574" t="s">
        <v>538</v>
      </c>
      <c r="C82" s="575"/>
      <c r="D82" s="512" t="str">
        <f>IF(COUNT((D74+D77/3)/D68)=0,"",(D74+D77/3)/D68)</f>
        <v/>
      </c>
      <c r="E82" s="512"/>
      <c r="F82" s="512" t="str">
        <f>IF(COUNT((F74+F77/3)/F68)=0,"",(F74+F77/3)/F68)</f>
        <v/>
      </c>
      <c r="G82" s="512"/>
      <c r="H82" s="512" t="str">
        <f>IF(COUNT((H74+H77/3)/H68)=0,"",(H74+H77/3)/H68)</f>
        <v/>
      </c>
      <c r="I82" s="512"/>
      <c r="J82" s="512" t="str">
        <f>IF(COUNT((J74+J77/3)/J68)=0,"",(J74+J77/3)/J68)</f>
        <v/>
      </c>
      <c r="K82" s="512"/>
      <c r="L82" s="512" t="str">
        <f>IF(COUNT((L74+L77/3)/L68)=0,"",(L74+L77/3)/L68)</f>
        <v/>
      </c>
      <c r="M82" s="512"/>
      <c r="N82" s="512" t="str">
        <f>IF(COUNT((N74+N77/3)/N68)=0,"",(N74+N77/3)/N68)</f>
        <v/>
      </c>
      <c r="O82" s="512"/>
    </row>
    <row r="83" spans="1:17" ht="30" customHeight="1" x14ac:dyDescent="0.2"/>
    <row r="84" spans="1:17" s="237" customFormat="1" ht="25.5" customHeight="1" thickBot="1" x14ac:dyDescent="0.25">
      <c r="A84" s="250"/>
      <c r="B84" s="251"/>
      <c r="C84" s="251"/>
      <c r="D84" s="251"/>
      <c r="E84" s="252"/>
      <c r="F84" s="252"/>
      <c r="G84" s="252"/>
      <c r="H84" s="252"/>
      <c r="I84" s="252"/>
      <c r="J84" s="252"/>
      <c r="K84" s="252"/>
      <c r="L84" s="252"/>
      <c r="M84" s="252"/>
      <c r="N84" s="252"/>
      <c r="O84" s="252"/>
      <c r="P84" s="252"/>
      <c r="Q84" s="250"/>
    </row>
    <row r="85" spans="1:17" ht="21.75" customHeight="1" x14ac:dyDescent="0.2">
      <c r="A85" s="253" t="s">
        <v>127</v>
      </c>
      <c r="B85" s="242"/>
      <c r="C85" s="242"/>
      <c r="D85" s="242"/>
      <c r="E85" s="242"/>
      <c r="F85" s="242"/>
      <c r="G85" s="242"/>
      <c r="H85" s="242"/>
      <c r="I85" s="242"/>
      <c r="J85" s="242"/>
      <c r="K85" s="242"/>
      <c r="L85" s="242"/>
      <c r="M85" s="242"/>
      <c r="N85" s="242"/>
      <c r="O85" s="242"/>
      <c r="P85" s="242"/>
      <c r="Q85" s="243"/>
    </row>
    <row r="86" spans="1:17" ht="47.25" customHeight="1" x14ac:dyDescent="0.2">
      <c r="A86" s="244" t="s">
        <v>128</v>
      </c>
      <c r="B86" s="382" t="s">
        <v>648</v>
      </c>
      <c r="C86" s="513"/>
      <c r="D86" s="513"/>
      <c r="E86" s="513"/>
      <c r="F86" s="513"/>
      <c r="G86" s="513"/>
      <c r="H86" s="513"/>
      <c r="I86" s="513"/>
      <c r="J86" s="513"/>
      <c r="K86" s="513"/>
      <c r="L86" s="513"/>
      <c r="M86" s="513"/>
      <c r="N86" s="513"/>
      <c r="O86" s="513"/>
      <c r="P86" s="513"/>
      <c r="Q86" s="514"/>
    </row>
    <row r="87" spans="1:17" ht="45" customHeight="1" thickBot="1" x14ac:dyDescent="0.25">
      <c r="A87" s="245" t="s">
        <v>128</v>
      </c>
      <c r="B87" s="515" t="s">
        <v>96</v>
      </c>
      <c r="C87" s="515"/>
      <c r="D87" s="515"/>
      <c r="E87" s="515"/>
      <c r="F87" s="515"/>
      <c r="G87" s="515"/>
      <c r="H87" s="515"/>
      <c r="I87" s="515"/>
      <c r="J87" s="515"/>
      <c r="K87" s="515"/>
      <c r="L87" s="515"/>
      <c r="M87" s="515"/>
      <c r="N87" s="515"/>
      <c r="O87" s="515"/>
      <c r="P87" s="515"/>
      <c r="Q87" s="516"/>
    </row>
    <row r="88" spans="1:17" x14ac:dyDescent="0.2">
      <c r="A88" s="212" t="s">
        <v>33</v>
      </c>
    </row>
    <row r="89" spans="1:17" ht="22.5" customHeight="1" x14ac:dyDescent="0.2">
      <c r="A89" s="213" t="s">
        <v>46</v>
      </c>
    </row>
    <row r="91" spans="1:17" ht="18" customHeight="1" x14ac:dyDescent="0.2">
      <c r="A91" s="213" t="s">
        <v>678</v>
      </c>
    </row>
    <row r="92" spans="1:17" ht="52.5" customHeight="1" x14ac:dyDescent="0.2">
      <c r="A92" s="218" t="s">
        <v>129</v>
      </c>
      <c r="B92" s="357" t="s">
        <v>227</v>
      </c>
      <c r="C92" s="357"/>
      <c r="D92" s="357"/>
      <c r="E92" s="357"/>
      <c r="F92" s="357"/>
      <c r="G92" s="357"/>
      <c r="H92" s="357"/>
      <c r="I92" s="357"/>
      <c r="J92" s="357"/>
      <c r="K92" s="357"/>
      <c r="L92" s="357"/>
      <c r="M92" s="357"/>
      <c r="N92" s="357"/>
      <c r="O92" s="357"/>
      <c r="P92" s="366"/>
      <c r="Q92" s="366"/>
    </row>
    <row r="93" spans="1:17" ht="102.75" customHeight="1" x14ac:dyDescent="0.2">
      <c r="A93" s="218" t="s">
        <v>226</v>
      </c>
      <c r="B93" s="372" t="s">
        <v>663</v>
      </c>
      <c r="C93" s="373"/>
      <c r="D93" s="373"/>
      <c r="E93" s="373"/>
      <c r="F93" s="373"/>
      <c r="G93" s="373"/>
      <c r="H93" s="373"/>
      <c r="I93" s="373"/>
      <c r="J93" s="373"/>
      <c r="K93" s="373"/>
      <c r="L93" s="373"/>
      <c r="M93" s="373"/>
      <c r="N93" s="373"/>
      <c r="O93" s="374"/>
      <c r="P93" s="377"/>
      <c r="Q93" s="378"/>
    </row>
    <row r="94" spans="1:17" ht="90" customHeight="1" x14ac:dyDescent="0.2">
      <c r="A94" s="218" t="s">
        <v>362</v>
      </c>
      <c r="B94" s="361" t="s">
        <v>664</v>
      </c>
      <c r="C94" s="362"/>
      <c r="D94" s="362"/>
      <c r="E94" s="362"/>
      <c r="F94" s="362"/>
      <c r="G94" s="362"/>
      <c r="H94" s="362"/>
      <c r="I94" s="362"/>
      <c r="J94" s="362"/>
      <c r="K94" s="362"/>
      <c r="L94" s="362"/>
      <c r="M94" s="362"/>
      <c r="N94" s="362"/>
      <c r="O94" s="363"/>
      <c r="P94" s="254"/>
      <c r="Q94" s="255"/>
    </row>
    <row r="95" spans="1:17" ht="63" customHeight="1" x14ac:dyDescent="0.2">
      <c r="A95" s="218" t="s">
        <v>363</v>
      </c>
      <c r="B95" s="372" t="s">
        <v>679</v>
      </c>
      <c r="C95" s="373"/>
      <c r="D95" s="373"/>
      <c r="E95" s="373"/>
      <c r="F95" s="373"/>
      <c r="G95" s="373"/>
      <c r="H95" s="373"/>
      <c r="I95" s="373"/>
      <c r="J95" s="373"/>
      <c r="K95" s="373"/>
      <c r="L95" s="373"/>
      <c r="M95" s="373"/>
      <c r="N95" s="373"/>
      <c r="O95" s="374"/>
      <c r="P95" s="377"/>
      <c r="Q95" s="378"/>
    </row>
    <row r="96" spans="1:17" ht="13.5" customHeight="1" x14ac:dyDescent="0.2"/>
    <row r="97" spans="1:17" ht="18" customHeight="1" x14ac:dyDescent="0.2">
      <c r="A97" s="213" t="s">
        <v>47</v>
      </c>
    </row>
    <row r="98" spans="1:17" ht="21" customHeight="1" x14ac:dyDescent="0.2">
      <c r="A98" s="218" t="s">
        <v>129</v>
      </c>
      <c r="B98" s="357" t="s">
        <v>130</v>
      </c>
      <c r="C98" s="357"/>
      <c r="D98" s="357"/>
      <c r="E98" s="357"/>
      <c r="F98" s="357"/>
      <c r="G98" s="357"/>
      <c r="H98" s="357"/>
      <c r="I98" s="357"/>
      <c r="J98" s="357"/>
      <c r="K98" s="357"/>
      <c r="L98" s="357"/>
      <c r="M98" s="357"/>
      <c r="N98" s="357"/>
      <c r="O98" s="357"/>
      <c r="P98" s="366"/>
      <c r="Q98" s="366"/>
    </row>
    <row r="99" spans="1:17" ht="18.75" customHeight="1" x14ac:dyDescent="0.2"/>
    <row r="100" spans="1:17" ht="18" customHeight="1" x14ac:dyDescent="0.2">
      <c r="A100" s="213" t="s">
        <v>48</v>
      </c>
    </row>
    <row r="101" spans="1:17" ht="45" customHeight="1" x14ac:dyDescent="0.2">
      <c r="A101" s="218" t="s">
        <v>129</v>
      </c>
      <c r="B101" s="357" t="s">
        <v>3</v>
      </c>
      <c r="C101" s="357"/>
      <c r="D101" s="357"/>
      <c r="E101" s="357"/>
      <c r="F101" s="357"/>
      <c r="G101" s="357"/>
      <c r="H101" s="357"/>
      <c r="I101" s="357"/>
      <c r="J101" s="357"/>
      <c r="K101" s="357"/>
      <c r="L101" s="357"/>
      <c r="M101" s="357"/>
      <c r="N101" s="357"/>
      <c r="O101" s="357"/>
      <c r="P101" s="366"/>
      <c r="Q101" s="366"/>
    </row>
    <row r="102" spans="1:17" ht="16.5" customHeight="1" x14ac:dyDescent="0.2"/>
    <row r="103" spans="1:17" ht="19.5" customHeight="1" x14ac:dyDescent="0.2">
      <c r="A103" s="213" t="s">
        <v>680</v>
      </c>
    </row>
    <row r="104" spans="1:17" ht="30" customHeight="1" x14ac:dyDescent="0.2">
      <c r="A104" s="218" t="s">
        <v>129</v>
      </c>
      <c r="B104" s="357" t="s">
        <v>681</v>
      </c>
      <c r="C104" s="357"/>
      <c r="D104" s="357"/>
      <c r="E104" s="357"/>
      <c r="F104" s="357"/>
      <c r="G104" s="357"/>
      <c r="H104" s="357"/>
      <c r="I104" s="357"/>
      <c r="J104" s="357"/>
      <c r="K104" s="357"/>
      <c r="L104" s="357"/>
      <c r="M104" s="357"/>
      <c r="N104" s="357"/>
      <c r="O104" s="357"/>
      <c r="P104" s="366"/>
      <c r="Q104" s="366"/>
    </row>
    <row r="105" spans="1:17" ht="30" customHeight="1" x14ac:dyDescent="0.2">
      <c r="A105" s="256" t="s">
        <v>131</v>
      </c>
      <c r="B105" s="517" t="s">
        <v>682</v>
      </c>
      <c r="C105" s="517"/>
      <c r="D105" s="517"/>
      <c r="E105" s="517"/>
      <c r="F105" s="517"/>
      <c r="G105" s="517"/>
      <c r="H105" s="517"/>
      <c r="I105" s="517"/>
      <c r="J105" s="517"/>
      <c r="K105" s="517"/>
      <c r="L105" s="517"/>
      <c r="M105" s="517"/>
      <c r="N105" s="517"/>
      <c r="O105" s="517"/>
      <c r="P105" s="518"/>
      <c r="Q105" s="518"/>
    </row>
    <row r="106" spans="1:17" ht="22.5" customHeight="1" x14ac:dyDescent="0.2"/>
    <row r="107" spans="1:17" ht="18" customHeight="1" x14ac:dyDescent="0.2">
      <c r="A107" s="213" t="s">
        <v>49</v>
      </c>
    </row>
    <row r="108" spans="1:17" ht="30" customHeight="1" x14ac:dyDescent="0.2">
      <c r="A108" s="218" t="s">
        <v>129</v>
      </c>
      <c r="B108" s="357" t="s">
        <v>132</v>
      </c>
      <c r="C108" s="357"/>
      <c r="D108" s="357"/>
      <c r="E108" s="357"/>
      <c r="F108" s="357"/>
      <c r="G108" s="357"/>
      <c r="H108" s="357"/>
      <c r="I108" s="357"/>
      <c r="J108" s="357"/>
      <c r="K108" s="357"/>
      <c r="L108" s="357"/>
      <c r="M108" s="357"/>
      <c r="N108" s="357"/>
      <c r="O108" s="357"/>
      <c r="P108" s="365"/>
      <c r="Q108" s="365"/>
    </row>
    <row r="109" spans="1:17" ht="52.5" customHeight="1" x14ac:dyDescent="0.2">
      <c r="A109" s="218" t="s">
        <v>133</v>
      </c>
      <c r="B109" s="357" t="s">
        <v>134</v>
      </c>
      <c r="C109" s="357"/>
      <c r="D109" s="357"/>
      <c r="E109" s="357"/>
      <c r="F109" s="357"/>
      <c r="G109" s="357"/>
      <c r="H109" s="357"/>
      <c r="I109" s="357"/>
      <c r="J109" s="357"/>
      <c r="K109" s="357"/>
      <c r="L109" s="357"/>
      <c r="M109" s="357"/>
      <c r="N109" s="357"/>
      <c r="O109" s="357"/>
      <c r="P109" s="365"/>
      <c r="Q109" s="365"/>
    </row>
    <row r="110" spans="1:17" ht="30" customHeight="1" x14ac:dyDescent="0.2">
      <c r="A110" s="218" t="s">
        <v>115</v>
      </c>
      <c r="B110" s="357" t="s">
        <v>135</v>
      </c>
      <c r="C110" s="357"/>
      <c r="D110" s="357"/>
      <c r="E110" s="357"/>
      <c r="F110" s="357"/>
      <c r="G110" s="357"/>
      <c r="H110" s="357"/>
      <c r="I110" s="357"/>
      <c r="J110" s="357"/>
      <c r="K110" s="357"/>
      <c r="L110" s="357"/>
      <c r="M110" s="357"/>
      <c r="N110" s="357"/>
      <c r="O110" s="357"/>
      <c r="P110" s="365"/>
      <c r="Q110" s="365"/>
    </row>
    <row r="111" spans="1:17" ht="24.75" customHeight="1" x14ac:dyDescent="0.2"/>
    <row r="112" spans="1:17" ht="18" customHeight="1" x14ac:dyDescent="0.2">
      <c r="A112" s="213" t="s">
        <v>50</v>
      </c>
    </row>
    <row r="113" spans="1:17" ht="30" customHeight="1" x14ac:dyDescent="0.2">
      <c r="A113" s="218" t="s">
        <v>136</v>
      </c>
      <c r="B113" s="357" t="s">
        <v>4</v>
      </c>
      <c r="C113" s="357"/>
      <c r="D113" s="357"/>
      <c r="E113" s="357"/>
      <c r="F113" s="357"/>
      <c r="G113" s="357"/>
      <c r="H113" s="357"/>
      <c r="I113" s="357"/>
      <c r="J113" s="357"/>
      <c r="K113" s="357"/>
      <c r="L113" s="357"/>
      <c r="M113" s="357"/>
      <c r="N113" s="357"/>
      <c r="O113" s="357"/>
      <c r="P113" s="365"/>
      <c r="Q113" s="365"/>
    </row>
    <row r="114" spans="1:17" ht="21" customHeight="1" x14ac:dyDescent="0.2"/>
    <row r="115" spans="1:17" ht="18" customHeight="1" x14ac:dyDescent="0.2">
      <c r="A115" s="257" t="s">
        <v>51</v>
      </c>
    </row>
    <row r="116" spans="1:17" ht="54" customHeight="1" x14ac:dyDescent="0.2">
      <c r="A116" s="218" t="s">
        <v>136</v>
      </c>
      <c r="B116" s="364" t="s">
        <v>5</v>
      </c>
      <c r="C116" s="364"/>
      <c r="D116" s="364"/>
      <c r="E116" s="364"/>
      <c r="F116" s="364"/>
      <c r="G116" s="364"/>
      <c r="H116" s="364"/>
      <c r="I116" s="364"/>
      <c r="J116" s="364"/>
      <c r="K116" s="364"/>
      <c r="L116" s="364"/>
      <c r="M116" s="364"/>
      <c r="N116" s="364"/>
      <c r="O116" s="364"/>
      <c r="P116" s="365"/>
      <c r="Q116" s="365"/>
    </row>
    <row r="118" spans="1:17" ht="22.5" customHeight="1" x14ac:dyDescent="0.2">
      <c r="A118" s="213" t="s">
        <v>52</v>
      </c>
    </row>
    <row r="119" spans="1:17" ht="56.25" customHeight="1" x14ac:dyDescent="0.2">
      <c r="A119" s="218" t="s">
        <v>136</v>
      </c>
      <c r="B119" s="357" t="s">
        <v>683</v>
      </c>
      <c r="C119" s="357"/>
      <c r="D119" s="357"/>
      <c r="E119" s="357"/>
      <c r="F119" s="357"/>
      <c r="G119" s="357"/>
      <c r="H119" s="357"/>
      <c r="I119" s="357"/>
      <c r="J119" s="357"/>
      <c r="K119" s="357"/>
      <c r="L119" s="357"/>
      <c r="M119" s="357"/>
      <c r="N119" s="357"/>
      <c r="O119" s="357"/>
      <c r="P119" s="365"/>
      <c r="Q119" s="365"/>
    </row>
    <row r="121" spans="1:17" ht="22.5" customHeight="1" x14ac:dyDescent="0.2">
      <c r="A121" s="213" t="s">
        <v>53</v>
      </c>
    </row>
    <row r="122" spans="1:17" ht="30" customHeight="1" x14ac:dyDescent="0.2">
      <c r="A122" s="218" t="s">
        <v>136</v>
      </c>
      <c r="B122" s="364" t="s">
        <v>98</v>
      </c>
      <c r="C122" s="364"/>
      <c r="D122" s="364"/>
      <c r="E122" s="364"/>
      <c r="F122" s="364"/>
      <c r="G122" s="364"/>
      <c r="H122" s="364"/>
      <c r="I122" s="364"/>
      <c r="J122" s="364"/>
      <c r="K122" s="364"/>
      <c r="L122" s="364"/>
      <c r="M122" s="364"/>
      <c r="N122" s="364"/>
      <c r="O122" s="364"/>
      <c r="P122" s="365"/>
      <c r="Q122" s="365"/>
    </row>
    <row r="123" spans="1:17" ht="22.5" customHeight="1" x14ac:dyDescent="0.2">
      <c r="A123" s="218" t="s">
        <v>133</v>
      </c>
      <c r="B123" s="357" t="s">
        <v>137</v>
      </c>
      <c r="C123" s="357"/>
      <c r="D123" s="357"/>
      <c r="E123" s="357"/>
      <c r="F123" s="357"/>
      <c r="G123" s="357"/>
      <c r="H123" s="357"/>
      <c r="I123" s="357"/>
      <c r="J123" s="357"/>
      <c r="K123" s="357"/>
      <c r="L123" s="357"/>
      <c r="M123" s="357"/>
      <c r="N123" s="357"/>
      <c r="O123" s="357"/>
      <c r="P123" s="365"/>
      <c r="Q123" s="365"/>
    </row>
    <row r="125" spans="1:17" ht="29.25" customHeight="1" x14ac:dyDescent="0.2">
      <c r="A125" s="213" t="s">
        <v>684</v>
      </c>
    </row>
    <row r="126" spans="1:17" ht="22.5" customHeight="1" x14ac:dyDescent="0.2">
      <c r="A126" s="218" t="s">
        <v>136</v>
      </c>
      <c r="B126" s="357" t="s">
        <v>138</v>
      </c>
      <c r="C126" s="357"/>
      <c r="D126" s="357"/>
      <c r="E126" s="357"/>
      <c r="F126" s="357"/>
      <c r="G126" s="357"/>
      <c r="H126" s="357"/>
      <c r="I126" s="357"/>
      <c r="J126" s="357"/>
      <c r="K126" s="357"/>
      <c r="L126" s="357"/>
      <c r="M126" s="357"/>
      <c r="N126" s="357"/>
      <c r="O126" s="357"/>
      <c r="P126" s="365"/>
      <c r="Q126" s="365"/>
    </row>
    <row r="127" spans="1:17" ht="30" customHeight="1" x14ac:dyDescent="0.2">
      <c r="A127" s="218" t="s">
        <v>133</v>
      </c>
      <c r="B127" s="357" t="s">
        <v>139</v>
      </c>
      <c r="C127" s="357"/>
      <c r="D127" s="357"/>
      <c r="E127" s="357"/>
      <c r="F127" s="357"/>
      <c r="G127" s="357"/>
      <c r="H127" s="357"/>
      <c r="I127" s="357"/>
      <c r="J127" s="357"/>
      <c r="K127" s="357"/>
      <c r="L127" s="357"/>
      <c r="M127" s="357"/>
      <c r="N127" s="357"/>
      <c r="O127" s="357"/>
      <c r="P127" s="365"/>
      <c r="Q127" s="365"/>
    </row>
    <row r="128" spans="1:17" ht="30" customHeight="1" x14ac:dyDescent="0.2">
      <c r="A128" s="218" t="s">
        <v>529</v>
      </c>
      <c r="B128" s="357" t="s">
        <v>527</v>
      </c>
      <c r="C128" s="357"/>
      <c r="D128" s="357"/>
      <c r="E128" s="357"/>
      <c r="F128" s="357"/>
      <c r="G128" s="357"/>
      <c r="H128" s="357"/>
      <c r="I128" s="357"/>
      <c r="J128" s="357"/>
      <c r="K128" s="357"/>
      <c r="L128" s="357"/>
      <c r="M128" s="357"/>
      <c r="N128" s="357"/>
      <c r="O128" s="357"/>
      <c r="P128" s="365"/>
      <c r="Q128" s="365"/>
    </row>
    <row r="129" spans="1:17" ht="30" customHeight="1" x14ac:dyDescent="0.2">
      <c r="A129" s="218" t="s">
        <v>530</v>
      </c>
      <c r="B129" s="357" t="s">
        <v>528</v>
      </c>
      <c r="C129" s="357"/>
      <c r="D129" s="357"/>
      <c r="E129" s="357"/>
      <c r="F129" s="357"/>
      <c r="G129" s="357"/>
      <c r="H129" s="357"/>
      <c r="I129" s="357"/>
      <c r="J129" s="357"/>
      <c r="K129" s="357"/>
      <c r="L129" s="357"/>
      <c r="M129" s="357"/>
      <c r="N129" s="357"/>
      <c r="O129" s="357"/>
      <c r="P129" s="365"/>
      <c r="Q129" s="365"/>
    </row>
    <row r="130" spans="1:17" ht="45" customHeight="1" x14ac:dyDescent="0.2">
      <c r="A130" s="218" t="s">
        <v>685</v>
      </c>
      <c r="B130" s="357" t="s">
        <v>6</v>
      </c>
      <c r="C130" s="357"/>
      <c r="D130" s="357"/>
      <c r="E130" s="357"/>
      <c r="F130" s="357"/>
      <c r="G130" s="357"/>
      <c r="H130" s="357"/>
      <c r="I130" s="357"/>
      <c r="J130" s="357"/>
      <c r="K130" s="357"/>
      <c r="L130" s="357"/>
      <c r="M130" s="357"/>
      <c r="N130" s="357"/>
      <c r="O130" s="357"/>
      <c r="P130" s="365"/>
      <c r="Q130" s="365"/>
    </row>
    <row r="131" spans="1:17" ht="60" customHeight="1" x14ac:dyDescent="0.2">
      <c r="A131" s="218" t="s">
        <v>686</v>
      </c>
      <c r="B131" s="357" t="s">
        <v>7</v>
      </c>
      <c r="C131" s="357"/>
      <c r="D131" s="357"/>
      <c r="E131" s="357"/>
      <c r="F131" s="357"/>
      <c r="G131" s="357"/>
      <c r="H131" s="357"/>
      <c r="I131" s="357"/>
      <c r="J131" s="357"/>
      <c r="K131" s="357"/>
      <c r="L131" s="357"/>
      <c r="M131" s="357"/>
      <c r="N131" s="357"/>
      <c r="O131" s="357"/>
      <c r="P131" s="365"/>
      <c r="Q131" s="365"/>
    </row>
    <row r="132" spans="1:17" ht="45" customHeight="1" x14ac:dyDescent="0.2">
      <c r="A132" s="218" t="s">
        <v>687</v>
      </c>
      <c r="B132" s="357" t="s">
        <v>688</v>
      </c>
      <c r="C132" s="357"/>
      <c r="D132" s="357"/>
      <c r="E132" s="357"/>
      <c r="F132" s="357"/>
      <c r="G132" s="357"/>
      <c r="H132" s="357"/>
      <c r="I132" s="357"/>
      <c r="J132" s="357"/>
      <c r="K132" s="357"/>
      <c r="L132" s="357"/>
      <c r="M132" s="357"/>
      <c r="N132" s="357"/>
      <c r="O132" s="357"/>
      <c r="P132" s="365"/>
      <c r="Q132" s="365"/>
    </row>
    <row r="133" spans="1:17" ht="30" customHeight="1" x14ac:dyDescent="0.2">
      <c r="A133" s="218" t="s">
        <v>689</v>
      </c>
      <c r="B133" s="372" t="s">
        <v>230</v>
      </c>
      <c r="C133" s="373"/>
      <c r="D133" s="373"/>
      <c r="E133" s="373"/>
      <c r="F133" s="373"/>
      <c r="G133" s="373"/>
      <c r="H133" s="373"/>
      <c r="I133" s="373"/>
      <c r="J133" s="373"/>
      <c r="K133" s="373"/>
      <c r="L133" s="373"/>
      <c r="M133" s="373"/>
      <c r="N133" s="373"/>
      <c r="O133" s="374"/>
      <c r="P133" s="519"/>
      <c r="Q133" s="520"/>
    </row>
    <row r="134" spans="1:17" ht="75" customHeight="1" x14ac:dyDescent="0.2">
      <c r="A134" s="218" t="s">
        <v>690</v>
      </c>
      <c r="B134" s="364" t="s">
        <v>691</v>
      </c>
      <c r="C134" s="364"/>
      <c r="D134" s="364"/>
      <c r="E134" s="364"/>
      <c r="F134" s="364"/>
      <c r="G134" s="364"/>
      <c r="H134" s="364"/>
      <c r="I134" s="364"/>
      <c r="J134" s="364"/>
      <c r="K134" s="364"/>
      <c r="L134" s="364"/>
      <c r="M134" s="364"/>
      <c r="N134" s="364"/>
      <c r="O134" s="364"/>
      <c r="P134" s="365"/>
      <c r="Q134" s="365"/>
    </row>
    <row r="135" spans="1:17" ht="60" customHeight="1" x14ac:dyDescent="0.2">
      <c r="A135" s="218" t="s">
        <v>692</v>
      </c>
      <c r="B135" s="364" t="s">
        <v>693</v>
      </c>
      <c r="C135" s="364"/>
      <c r="D135" s="364"/>
      <c r="E135" s="364"/>
      <c r="F135" s="364"/>
      <c r="G135" s="364"/>
      <c r="H135" s="364"/>
      <c r="I135" s="364"/>
      <c r="J135" s="364"/>
      <c r="K135" s="364"/>
      <c r="L135" s="364"/>
      <c r="M135" s="364"/>
      <c r="N135" s="364"/>
      <c r="O135" s="364"/>
      <c r="P135" s="365"/>
      <c r="Q135" s="365"/>
    </row>
    <row r="136" spans="1:17" ht="111" customHeight="1" x14ac:dyDescent="0.2">
      <c r="A136" s="218" t="s">
        <v>694</v>
      </c>
      <c r="B136" s="364" t="s">
        <v>695</v>
      </c>
      <c r="C136" s="364"/>
      <c r="D136" s="364"/>
      <c r="E136" s="364"/>
      <c r="F136" s="364"/>
      <c r="G136" s="364"/>
      <c r="H136" s="364"/>
      <c r="I136" s="364"/>
      <c r="J136" s="364"/>
      <c r="K136" s="364"/>
      <c r="L136" s="364"/>
      <c r="M136" s="364"/>
      <c r="N136" s="364"/>
      <c r="O136" s="364"/>
      <c r="P136" s="365"/>
      <c r="Q136" s="365"/>
    </row>
    <row r="137" spans="1:17" ht="96" customHeight="1" x14ac:dyDescent="0.2">
      <c r="A137" s="218" t="s">
        <v>696</v>
      </c>
      <c r="B137" s="364" t="s">
        <v>697</v>
      </c>
      <c r="C137" s="364"/>
      <c r="D137" s="364"/>
      <c r="E137" s="364"/>
      <c r="F137" s="364"/>
      <c r="G137" s="364"/>
      <c r="H137" s="364"/>
      <c r="I137" s="364"/>
      <c r="J137" s="364"/>
      <c r="K137" s="364"/>
      <c r="L137" s="364"/>
      <c r="M137" s="364"/>
      <c r="N137" s="364"/>
      <c r="O137" s="364"/>
      <c r="P137" s="365"/>
      <c r="Q137" s="365"/>
    </row>
    <row r="138" spans="1:17" ht="45" customHeight="1" x14ac:dyDescent="0.2">
      <c r="A138" s="218" t="s">
        <v>698</v>
      </c>
      <c r="B138" s="364" t="s">
        <v>699</v>
      </c>
      <c r="C138" s="364"/>
      <c r="D138" s="364"/>
      <c r="E138" s="364"/>
      <c r="F138" s="364"/>
      <c r="G138" s="364"/>
      <c r="H138" s="364"/>
      <c r="I138" s="364"/>
      <c r="J138" s="364"/>
      <c r="K138" s="364"/>
      <c r="L138" s="364"/>
      <c r="M138" s="364"/>
      <c r="N138" s="364"/>
      <c r="O138" s="364"/>
      <c r="P138" s="365"/>
      <c r="Q138" s="365"/>
    </row>
    <row r="139" spans="1:17" ht="45" customHeight="1" x14ac:dyDescent="0.2">
      <c r="A139" s="218" t="s">
        <v>700</v>
      </c>
      <c r="B139" s="364" t="s">
        <v>701</v>
      </c>
      <c r="C139" s="364"/>
      <c r="D139" s="364"/>
      <c r="E139" s="364"/>
      <c r="F139" s="364"/>
      <c r="G139" s="364"/>
      <c r="H139" s="364"/>
      <c r="I139" s="364"/>
      <c r="J139" s="364"/>
      <c r="K139" s="364"/>
      <c r="L139" s="364"/>
      <c r="M139" s="364"/>
      <c r="N139" s="364"/>
      <c r="O139" s="364"/>
      <c r="P139" s="365"/>
      <c r="Q139" s="365"/>
    </row>
    <row r="140" spans="1:17" ht="60" customHeight="1" x14ac:dyDescent="0.2">
      <c r="A140" s="218" t="s">
        <v>702</v>
      </c>
      <c r="B140" s="364" t="s">
        <v>703</v>
      </c>
      <c r="C140" s="364"/>
      <c r="D140" s="364"/>
      <c r="E140" s="364"/>
      <c r="F140" s="364"/>
      <c r="G140" s="364"/>
      <c r="H140" s="364"/>
      <c r="I140" s="364"/>
      <c r="J140" s="364"/>
      <c r="K140" s="364"/>
      <c r="L140" s="364"/>
      <c r="M140" s="364"/>
      <c r="N140" s="364"/>
      <c r="O140" s="364"/>
      <c r="P140" s="365"/>
      <c r="Q140" s="365"/>
    </row>
    <row r="141" spans="1:17" ht="45" customHeight="1" x14ac:dyDescent="0.2">
      <c r="A141" s="218" t="s">
        <v>704</v>
      </c>
      <c r="B141" s="364" t="s">
        <v>705</v>
      </c>
      <c r="C141" s="364"/>
      <c r="D141" s="364"/>
      <c r="E141" s="364"/>
      <c r="F141" s="364"/>
      <c r="G141" s="364"/>
      <c r="H141" s="364"/>
      <c r="I141" s="364"/>
      <c r="J141" s="364"/>
      <c r="K141" s="364"/>
      <c r="L141" s="364"/>
      <c r="M141" s="364"/>
      <c r="N141" s="364"/>
      <c r="O141" s="364"/>
      <c r="P141" s="365"/>
      <c r="Q141" s="365"/>
    </row>
    <row r="142" spans="1:17" ht="22.5" customHeight="1" x14ac:dyDescent="0.2">
      <c r="A142" s="218" t="s">
        <v>706</v>
      </c>
      <c r="B142" s="357" t="s">
        <v>141</v>
      </c>
      <c r="C142" s="357"/>
      <c r="D142" s="357"/>
      <c r="E142" s="357"/>
      <c r="F142" s="357"/>
      <c r="G142" s="357"/>
      <c r="H142" s="357"/>
      <c r="I142" s="357"/>
      <c r="J142" s="357"/>
      <c r="K142" s="357"/>
      <c r="L142" s="357"/>
      <c r="M142" s="357"/>
      <c r="N142" s="357"/>
      <c r="O142" s="357"/>
      <c r="P142" s="365"/>
      <c r="Q142" s="365"/>
    </row>
    <row r="143" spans="1:17" ht="22.5" customHeight="1" x14ac:dyDescent="0.2">
      <c r="A143" s="391" t="s">
        <v>707</v>
      </c>
      <c r="B143" s="521" t="s">
        <v>20</v>
      </c>
      <c r="C143" s="521"/>
      <c r="D143" s="521"/>
      <c r="E143" s="521"/>
      <c r="F143" s="521"/>
      <c r="G143" s="521"/>
      <c r="H143" s="521"/>
      <c r="I143" s="521"/>
      <c r="J143" s="521"/>
      <c r="K143" s="521"/>
      <c r="L143" s="521"/>
      <c r="M143" s="521"/>
      <c r="N143" s="521"/>
      <c r="O143" s="474"/>
      <c r="P143" s="365"/>
      <c r="Q143" s="365"/>
    </row>
    <row r="144" spans="1:17" s="258" customFormat="1" ht="15" customHeight="1" x14ac:dyDescent="0.2">
      <c r="A144" s="391"/>
      <c r="B144" s="522" t="s">
        <v>524</v>
      </c>
      <c r="C144" s="523"/>
      <c r="D144" s="523"/>
      <c r="E144" s="523"/>
      <c r="F144" s="523"/>
      <c r="G144" s="523"/>
      <c r="H144" s="523"/>
      <c r="I144" s="523"/>
      <c r="J144" s="523"/>
      <c r="K144" s="523"/>
      <c r="L144" s="523"/>
      <c r="M144" s="523"/>
      <c r="N144" s="523"/>
      <c r="O144" s="524"/>
      <c r="P144" s="391"/>
      <c r="Q144" s="391"/>
    </row>
    <row r="145" spans="1:17" s="258" customFormat="1" ht="15" customHeight="1" x14ac:dyDescent="0.2">
      <c r="A145" s="391"/>
      <c r="B145" s="522" t="s">
        <v>54</v>
      </c>
      <c r="C145" s="523"/>
      <c r="D145" s="523"/>
      <c r="E145" s="523"/>
      <c r="F145" s="523"/>
      <c r="G145" s="523"/>
      <c r="H145" s="523"/>
      <c r="I145" s="523"/>
      <c r="J145" s="523"/>
      <c r="K145" s="523"/>
      <c r="L145" s="523"/>
      <c r="M145" s="523"/>
      <c r="N145" s="523"/>
      <c r="O145" s="524"/>
      <c r="P145" s="391"/>
      <c r="Q145" s="391"/>
    </row>
    <row r="146" spans="1:17" s="258" customFormat="1" ht="15" customHeight="1" x14ac:dyDescent="0.2">
      <c r="A146" s="391"/>
      <c r="B146" s="522" t="s">
        <v>55</v>
      </c>
      <c r="C146" s="523"/>
      <c r="D146" s="523"/>
      <c r="E146" s="523"/>
      <c r="F146" s="523"/>
      <c r="G146" s="523"/>
      <c r="H146" s="523"/>
      <c r="I146" s="523"/>
      <c r="J146" s="523"/>
      <c r="K146" s="523"/>
      <c r="L146" s="523"/>
      <c r="M146" s="523"/>
      <c r="N146" s="523"/>
      <c r="O146" s="524"/>
      <c r="P146" s="391"/>
      <c r="Q146" s="391"/>
    </row>
    <row r="147" spans="1:17" s="258" customFormat="1" ht="15" customHeight="1" x14ac:dyDescent="0.2">
      <c r="A147" s="391"/>
      <c r="B147" s="522" t="s">
        <v>21</v>
      </c>
      <c r="C147" s="523"/>
      <c r="D147" s="523"/>
      <c r="E147" s="523"/>
      <c r="F147" s="523"/>
      <c r="G147" s="523"/>
      <c r="H147" s="523"/>
      <c r="I147" s="523"/>
      <c r="J147" s="523"/>
      <c r="K147" s="523"/>
      <c r="L147" s="523"/>
      <c r="M147" s="523"/>
      <c r="N147" s="523"/>
      <c r="O147" s="524"/>
      <c r="P147" s="391"/>
      <c r="Q147" s="391"/>
    </row>
    <row r="148" spans="1:17" s="258" customFormat="1" ht="15" customHeight="1" x14ac:dyDescent="0.2">
      <c r="A148" s="391"/>
      <c r="B148" s="522" t="s">
        <v>142</v>
      </c>
      <c r="C148" s="523"/>
      <c r="D148" s="523"/>
      <c r="E148" s="523"/>
      <c r="F148" s="523"/>
      <c r="G148" s="523"/>
      <c r="H148" s="523"/>
      <c r="I148" s="523"/>
      <c r="J148" s="523"/>
      <c r="K148" s="523"/>
      <c r="L148" s="523"/>
      <c r="M148" s="523"/>
      <c r="N148" s="523"/>
      <c r="O148" s="524"/>
      <c r="P148" s="391"/>
      <c r="Q148" s="391"/>
    </row>
    <row r="149" spans="1:17" s="258" customFormat="1" ht="15" customHeight="1" x14ac:dyDescent="0.2">
      <c r="A149" s="391"/>
      <c r="B149" s="354" t="s">
        <v>56</v>
      </c>
      <c r="C149" s="355"/>
      <c r="D149" s="355"/>
      <c r="E149" s="355"/>
      <c r="F149" s="355"/>
      <c r="G149" s="355"/>
      <c r="H149" s="355"/>
      <c r="I149" s="355"/>
      <c r="J149" s="355"/>
      <c r="K149" s="355"/>
      <c r="L149" s="355"/>
      <c r="M149" s="355"/>
      <c r="N149" s="355"/>
      <c r="O149" s="356"/>
      <c r="P149" s="391"/>
      <c r="Q149" s="391"/>
    </row>
    <row r="150" spans="1:17" ht="45" customHeight="1" x14ac:dyDescent="0.2">
      <c r="A150" s="218" t="s">
        <v>708</v>
      </c>
      <c r="B150" s="413" t="s">
        <v>709</v>
      </c>
      <c r="C150" s="414"/>
      <c r="D150" s="414"/>
      <c r="E150" s="414"/>
      <c r="F150" s="414"/>
      <c r="G150" s="414"/>
      <c r="H150" s="414"/>
      <c r="I150" s="414"/>
      <c r="J150" s="414"/>
      <c r="K150" s="414"/>
      <c r="L150" s="414"/>
      <c r="M150" s="414"/>
      <c r="N150" s="414"/>
      <c r="O150" s="415"/>
      <c r="P150" s="365"/>
      <c r="Q150" s="365"/>
    </row>
    <row r="151" spans="1:17" ht="60" customHeight="1" x14ac:dyDescent="0.2">
      <c r="A151" s="218" t="s">
        <v>710</v>
      </c>
      <c r="B151" s="364" t="s">
        <v>711</v>
      </c>
      <c r="C151" s="364"/>
      <c r="D151" s="364"/>
      <c r="E151" s="364"/>
      <c r="F151" s="364"/>
      <c r="G151" s="364"/>
      <c r="H151" s="364"/>
      <c r="I151" s="364"/>
      <c r="J151" s="364"/>
      <c r="K151" s="364"/>
      <c r="L151" s="364"/>
      <c r="M151" s="364"/>
      <c r="N151" s="364"/>
      <c r="O151" s="364"/>
      <c r="P151" s="365"/>
      <c r="Q151" s="365"/>
    </row>
    <row r="152" spans="1:17" ht="191.25" customHeight="1" x14ac:dyDescent="0.2">
      <c r="A152" s="218" t="s">
        <v>712</v>
      </c>
      <c r="B152" s="364" t="s">
        <v>649</v>
      </c>
      <c r="C152" s="364"/>
      <c r="D152" s="364"/>
      <c r="E152" s="364"/>
      <c r="F152" s="364"/>
      <c r="G152" s="364"/>
      <c r="H152" s="364"/>
      <c r="I152" s="364"/>
      <c r="J152" s="364"/>
      <c r="K152" s="364"/>
      <c r="L152" s="364"/>
      <c r="M152" s="364"/>
      <c r="N152" s="364"/>
      <c r="O152" s="364"/>
      <c r="P152" s="365"/>
      <c r="Q152" s="365"/>
    </row>
    <row r="153" spans="1:17" ht="58.5" customHeight="1" x14ac:dyDescent="0.2">
      <c r="A153" s="218" t="s">
        <v>713</v>
      </c>
      <c r="B153" s="413" t="s">
        <v>229</v>
      </c>
      <c r="C153" s="414"/>
      <c r="D153" s="414"/>
      <c r="E153" s="414"/>
      <c r="F153" s="414"/>
      <c r="G153" s="414"/>
      <c r="H153" s="414"/>
      <c r="I153" s="414"/>
      <c r="J153" s="414"/>
      <c r="K153" s="414"/>
      <c r="L153" s="414"/>
      <c r="M153" s="414"/>
      <c r="N153" s="414"/>
      <c r="O153" s="415"/>
      <c r="P153" s="519"/>
      <c r="Q153" s="520"/>
    </row>
    <row r="154" spans="1:17" ht="22.5" customHeight="1" x14ac:dyDescent="0.2">
      <c r="A154" s="218" t="s">
        <v>714</v>
      </c>
      <c r="B154" s="357" t="s">
        <v>22</v>
      </c>
      <c r="C154" s="357"/>
      <c r="D154" s="357"/>
      <c r="E154" s="357"/>
      <c r="F154" s="357"/>
      <c r="G154" s="357"/>
      <c r="H154" s="357"/>
      <c r="I154" s="357"/>
      <c r="J154" s="357"/>
      <c r="K154" s="357"/>
      <c r="L154" s="357"/>
      <c r="M154" s="357"/>
      <c r="N154" s="357"/>
      <c r="O154" s="357"/>
      <c r="P154" s="365"/>
      <c r="Q154" s="365"/>
    </row>
    <row r="155" spans="1:17" ht="75" customHeight="1" x14ac:dyDescent="0.2">
      <c r="A155" s="218" t="s">
        <v>715</v>
      </c>
      <c r="B155" s="357" t="s">
        <v>716</v>
      </c>
      <c r="C155" s="357"/>
      <c r="D155" s="357"/>
      <c r="E155" s="357"/>
      <c r="F155" s="357"/>
      <c r="G155" s="357"/>
      <c r="H155" s="357"/>
      <c r="I155" s="357"/>
      <c r="J155" s="357"/>
      <c r="K155" s="357"/>
      <c r="L155" s="357"/>
      <c r="M155" s="357"/>
      <c r="N155" s="357"/>
      <c r="O155" s="357"/>
      <c r="P155" s="365"/>
      <c r="Q155" s="365"/>
    </row>
    <row r="156" spans="1:17" ht="90" customHeight="1" x14ac:dyDescent="0.2">
      <c r="A156" s="218" t="s">
        <v>717</v>
      </c>
      <c r="B156" s="364" t="s">
        <v>718</v>
      </c>
      <c r="C156" s="364"/>
      <c r="D156" s="364"/>
      <c r="E156" s="364"/>
      <c r="F156" s="364"/>
      <c r="G156" s="364"/>
      <c r="H156" s="364"/>
      <c r="I156" s="364"/>
      <c r="J156" s="364"/>
      <c r="K156" s="364"/>
      <c r="L156" s="364"/>
      <c r="M156" s="364"/>
      <c r="N156" s="364"/>
      <c r="O156" s="364"/>
      <c r="P156" s="365"/>
      <c r="Q156" s="365"/>
    </row>
    <row r="157" spans="1:17" ht="75" customHeight="1" x14ac:dyDescent="0.2">
      <c r="A157" s="218" t="s">
        <v>719</v>
      </c>
      <c r="B157" s="413" t="s">
        <v>720</v>
      </c>
      <c r="C157" s="414"/>
      <c r="D157" s="414"/>
      <c r="E157" s="414"/>
      <c r="F157" s="414"/>
      <c r="G157" s="414"/>
      <c r="H157" s="414"/>
      <c r="I157" s="414"/>
      <c r="J157" s="414"/>
      <c r="K157" s="414"/>
      <c r="L157" s="414"/>
      <c r="M157" s="414"/>
      <c r="N157" s="414"/>
      <c r="O157" s="415"/>
      <c r="P157" s="519"/>
      <c r="Q157" s="520"/>
    </row>
    <row r="158" spans="1:17" ht="60" customHeight="1" x14ac:dyDescent="0.2">
      <c r="A158" s="218" t="s">
        <v>721</v>
      </c>
      <c r="B158" s="576" t="s">
        <v>722</v>
      </c>
      <c r="C158" s="576"/>
      <c r="D158" s="576"/>
      <c r="E158" s="576"/>
      <c r="F158" s="576"/>
      <c r="G158" s="576"/>
      <c r="H158" s="576"/>
      <c r="I158" s="576"/>
      <c r="J158" s="576"/>
      <c r="K158" s="576"/>
      <c r="L158" s="576"/>
      <c r="M158" s="576"/>
      <c r="N158" s="576"/>
      <c r="O158" s="576"/>
      <c r="P158" s="365"/>
      <c r="Q158" s="365"/>
    </row>
    <row r="159" spans="1:17" ht="78.75" customHeight="1" x14ac:dyDescent="0.2">
      <c r="A159" s="218" t="s">
        <v>723</v>
      </c>
      <c r="B159" s="413" t="s">
        <v>850</v>
      </c>
      <c r="C159" s="414"/>
      <c r="D159" s="414"/>
      <c r="E159" s="414"/>
      <c r="F159" s="414"/>
      <c r="G159" s="414"/>
      <c r="H159" s="414"/>
      <c r="I159" s="414"/>
      <c r="J159" s="414"/>
      <c r="K159" s="414"/>
      <c r="L159" s="414"/>
      <c r="M159" s="414"/>
      <c r="N159" s="414"/>
      <c r="O159" s="415"/>
      <c r="P159" s="519"/>
      <c r="Q159" s="520"/>
    </row>
    <row r="160" spans="1:17" ht="60" customHeight="1" x14ac:dyDescent="0.2">
      <c r="A160" s="472" t="s">
        <v>724</v>
      </c>
      <c r="B160" s="531" t="s">
        <v>725</v>
      </c>
      <c r="C160" s="531"/>
      <c r="D160" s="531"/>
      <c r="E160" s="531"/>
      <c r="F160" s="531"/>
      <c r="G160" s="531"/>
      <c r="H160" s="531"/>
      <c r="I160" s="531"/>
      <c r="J160" s="531"/>
      <c r="K160" s="531"/>
      <c r="L160" s="531"/>
      <c r="M160" s="531"/>
      <c r="N160" s="531"/>
      <c r="O160" s="531"/>
      <c r="P160" s="532"/>
      <c r="Q160" s="533"/>
    </row>
    <row r="161" spans="1:17" ht="54" customHeight="1" x14ac:dyDescent="0.2">
      <c r="A161" s="473"/>
      <c r="B161" s="529" t="s">
        <v>216</v>
      </c>
      <c r="C161" s="485"/>
      <c r="D161" s="485"/>
      <c r="E161" s="485"/>
      <c r="F161" s="485"/>
      <c r="G161" s="485"/>
      <c r="H161" s="485"/>
      <c r="I161" s="485"/>
      <c r="J161" s="485"/>
      <c r="K161" s="485"/>
      <c r="L161" s="485"/>
      <c r="M161" s="485"/>
      <c r="N161" s="485"/>
      <c r="O161" s="486"/>
      <c r="P161" s="534"/>
      <c r="Q161" s="535"/>
    </row>
    <row r="162" spans="1:17" ht="61.5" customHeight="1" x14ac:dyDescent="0.2">
      <c r="A162" s="218" t="s">
        <v>726</v>
      </c>
      <c r="B162" s="413" t="s">
        <v>316</v>
      </c>
      <c r="C162" s="404"/>
      <c r="D162" s="404"/>
      <c r="E162" s="404"/>
      <c r="F162" s="404"/>
      <c r="G162" s="404"/>
      <c r="H162" s="404"/>
      <c r="I162" s="404"/>
      <c r="J162" s="404"/>
      <c r="K162" s="404"/>
      <c r="L162" s="404"/>
      <c r="M162" s="404"/>
      <c r="N162" s="404"/>
      <c r="O162" s="405"/>
      <c r="P162" s="519"/>
      <c r="Q162" s="520"/>
    </row>
    <row r="163" spans="1:17" ht="37.5" customHeight="1" x14ac:dyDescent="0.2">
      <c r="A163" s="218" t="s">
        <v>727</v>
      </c>
      <c r="B163" s="413" t="s">
        <v>231</v>
      </c>
      <c r="C163" s="414"/>
      <c r="D163" s="414"/>
      <c r="E163" s="414"/>
      <c r="F163" s="414"/>
      <c r="G163" s="414"/>
      <c r="H163" s="414"/>
      <c r="I163" s="414"/>
      <c r="J163" s="414"/>
      <c r="K163" s="414"/>
      <c r="L163" s="414"/>
      <c r="M163" s="414"/>
      <c r="N163" s="414"/>
      <c r="O163" s="415"/>
      <c r="P163" s="519"/>
      <c r="Q163" s="520"/>
    </row>
    <row r="164" spans="1:17" ht="84" customHeight="1" x14ac:dyDescent="0.2">
      <c r="A164" s="218" t="s">
        <v>728</v>
      </c>
      <c r="B164" s="364" t="s">
        <v>729</v>
      </c>
      <c r="C164" s="364"/>
      <c r="D164" s="364"/>
      <c r="E164" s="364"/>
      <c r="F164" s="364"/>
      <c r="G164" s="364"/>
      <c r="H164" s="364"/>
      <c r="I164" s="364"/>
      <c r="J164" s="364"/>
      <c r="K164" s="364"/>
      <c r="L164" s="364"/>
      <c r="M164" s="364"/>
      <c r="N164" s="364"/>
      <c r="O164" s="364"/>
      <c r="P164" s="365"/>
      <c r="Q164" s="365"/>
    </row>
    <row r="165" spans="1:17" ht="90" customHeight="1" x14ac:dyDescent="0.2">
      <c r="A165" s="218" t="s">
        <v>730</v>
      </c>
      <c r="B165" s="364" t="s">
        <v>731</v>
      </c>
      <c r="C165" s="364"/>
      <c r="D165" s="364"/>
      <c r="E165" s="364"/>
      <c r="F165" s="364"/>
      <c r="G165" s="364"/>
      <c r="H165" s="364"/>
      <c r="I165" s="364"/>
      <c r="J165" s="364"/>
      <c r="K165" s="364"/>
      <c r="L165" s="364"/>
      <c r="M165" s="364"/>
      <c r="N165" s="364"/>
      <c r="O165" s="364"/>
      <c r="P165" s="365"/>
      <c r="Q165" s="365"/>
    </row>
    <row r="166" spans="1:17" ht="67.5" customHeight="1" x14ac:dyDescent="0.2">
      <c r="A166" s="218" t="s">
        <v>732</v>
      </c>
      <c r="B166" s="364" t="s">
        <v>531</v>
      </c>
      <c r="C166" s="364"/>
      <c r="D166" s="364"/>
      <c r="E166" s="364"/>
      <c r="F166" s="364"/>
      <c r="G166" s="364"/>
      <c r="H166" s="364"/>
      <c r="I166" s="364"/>
      <c r="J166" s="364"/>
      <c r="K166" s="364"/>
      <c r="L166" s="364"/>
      <c r="M166" s="364"/>
      <c r="N166" s="364"/>
      <c r="O166" s="364"/>
      <c r="P166" s="365"/>
      <c r="Q166" s="365"/>
    </row>
    <row r="167" spans="1:17" ht="60" customHeight="1" x14ac:dyDescent="0.2">
      <c r="A167" s="218" t="s">
        <v>733</v>
      </c>
      <c r="B167" s="357" t="s">
        <v>734</v>
      </c>
      <c r="C167" s="357"/>
      <c r="D167" s="357"/>
      <c r="E167" s="357"/>
      <c r="F167" s="357"/>
      <c r="G167" s="357"/>
      <c r="H167" s="357"/>
      <c r="I167" s="357"/>
      <c r="J167" s="357"/>
      <c r="K167" s="357"/>
      <c r="L167" s="357"/>
      <c r="M167" s="357"/>
      <c r="N167" s="357"/>
      <c r="O167" s="357"/>
      <c r="P167" s="365"/>
      <c r="Q167" s="365"/>
    </row>
    <row r="168" spans="1:17" ht="60" customHeight="1" x14ac:dyDescent="0.2">
      <c r="A168" s="391" t="s">
        <v>735</v>
      </c>
      <c r="B168" s="388" t="s">
        <v>736</v>
      </c>
      <c r="C168" s="388"/>
      <c r="D168" s="388"/>
      <c r="E168" s="388"/>
      <c r="F168" s="388"/>
      <c r="G168" s="388"/>
      <c r="H168" s="388"/>
      <c r="I168" s="388"/>
      <c r="J168" s="388"/>
      <c r="K168" s="388"/>
      <c r="L168" s="388"/>
      <c r="M168" s="388"/>
      <c r="N168" s="388"/>
      <c r="O168" s="525"/>
      <c r="P168" s="365"/>
      <c r="Q168" s="365"/>
    </row>
    <row r="169" spans="1:17" s="258" customFormat="1" ht="34.5" customHeight="1" x14ac:dyDescent="0.2">
      <c r="A169" s="391"/>
      <c r="B169" s="526" t="s">
        <v>525</v>
      </c>
      <c r="C169" s="527"/>
      <c r="D169" s="527"/>
      <c r="E169" s="527"/>
      <c r="F169" s="527"/>
      <c r="G169" s="527"/>
      <c r="H169" s="527"/>
      <c r="I169" s="527"/>
      <c r="J169" s="527"/>
      <c r="K169" s="527"/>
      <c r="L169" s="527"/>
      <c r="M169" s="527"/>
      <c r="N169" s="527"/>
      <c r="O169" s="528"/>
      <c r="P169" s="391"/>
      <c r="Q169" s="391"/>
    </row>
    <row r="170" spans="1:17" s="258" customFormat="1" ht="30" customHeight="1" x14ac:dyDescent="0.2">
      <c r="A170" s="391"/>
      <c r="B170" s="526" t="s">
        <v>176</v>
      </c>
      <c r="C170" s="527"/>
      <c r="D170" s="527"/>
      <c r="E170" s="527"/>
      <c r="F170" s="527"/>
      <c r="G170" s="527"/>
      <c r="H170" s="527"/>
      <c r="I170" s="527"/>
      <c r="J170" s="527"/>
      <c r="K170" s="527"/>
      <c r="L170" s="527"/>
      <c r="M170" s="527"/>
      <c r="N170" s="527"/>
      <c r="O170" s="528"/>
      <c r="P170" s="391"/>
      <c r="Q170" s="391"/>
    </row>
    <row r="171" spans="1:17" s="258" customFormat="1" ht="45" customHeight="1" x14ac:dyDescent="0.2">
      <c r="A171" s="391"/>
      <c r="B171" s="526" t="s">
        <v>177</v>
      </c>
      <c r="C171" s="527"/>
      <c r="D171" s="527"/>
      <c r="E171" s="527"/>
      <c r="F171" s="527"/>
      <c r="G171" s="527"/>
      <c r="H171" s="527"/>
      <c r="I171" s="527"/>
      <c r="J171" s="527"/>
      <c r="K171" s="527"/>
      <c r="L171" s="527"/>
      <c r="M171" s="527"/>
      <c r="N171" s="527"/>
      <c r="O171" s="528"/>
      <c r="P171" s="391"/>
      <c r="Q171" s="391"/>
    </row>
    <row r="172" spans="1:17" ht="42.75" customHeight="1" x14ac:dyDescent="0.2">
      <c r="A172" s="391"/>
      <c r="B172" s="526" t="s">
        <v>143</v>
      </c>
      <c r="C172" s="527"/>
      <c r="D172" s="527"/>
      <c r="E172" s="527"/>
      <c r="F172" s="527"/>
      <c r="G172" s="527"/>
      <c r="H172" s="527"/>
      <c r="I172" s="527"/>
      <c r="J172" s="527"/>
      <c r="K172" s="527"/>
      <c r="L172" s="527"/>
      <c r="M172" s="527"/>
      <c r="N172" s="527"/>
      <c r="O172" s="527"/>
      <c r="P172" s="391"/>
      <c r="Q172" s="391"/>
    </row>
    <row r="173" spans="1:17" ht="40.5" customHeight="1" x14ac:dyDescent="0.2">
      <c r="A173" s="391"/>
      <c r="B173" s="529" t="s">
        <v>23</v>
      </c>
      <c r="C173" s="530"/>
      <c r="D173" s="530"/>
      <c r="E173" s="530"/>
      <c r="F173" s="530"/>
      <c r="G173" s="530"/>
      <c r="H173" s="530"/>
      <c r="I173" s="530"/>
      <c r="J173" s="530"/>
      <c r="K173" s="530"/>
      <c r="L173" s="530"/>
      <c r="M173" s="530"/>
      <c r="N173" s="530"/>
      <c r="O173" s="530"/>
      <c r="P173" s="391"/>
      <c r="Q173" s="391"/>
    </row>
    <row r="174" spans="1:17" ht="60" customHeight="1" x14ac:dyDescent="0.2">
      <c r="A174" s="218" t="s">
        <v>737</v>
      </c>
      <c r="B174" s="364" t="s">
        <v>738</v>
      </c>
      <c r="C174" s="364"/>
      <c r="D174" s="364"/>
      <c r="E174" s="364"/>
      <c r="F174" s="364"/>
      <c r="G174" s="364"/>
      <c r="H174" s="364"/>
      <c r="I174" s="364"/>
      <c r="J174" s="364"/>
      <c r="K174" s="364"/>
      <c r="L174" s="364"/>
      <c r="M174" s="364"/>
      <c r="N174" s="364"/>
      <c r="O174" s="364"/>
      <c r="P174" s="365"/>
      <c r="Q174" s="365"/>
    </row>
    <row r="175" spans="1:17" ht="60" customHeight="1" x14ac:dyDescent="0.2">
      <c r="A175" s="218" t="s">
        <v>739</v>
      </c>
      <c r="B175" s="364" t="s">
        <v>740</v>
      </c>
      <c r="C175" s="364"/>
      <c r="D175" s="364"/>
      <c r="E175" s="364"/>
      <c r="F175" s="364"/>
      <c r="G175" s="364"/>
      <c r="H175" s="364"/>
      <c r="I175" s="364"/>
      <c r="J175" s="364"/>
      <c r="K175" s="364"/>
      <c r="L175" s="364"/>
      <c r="M175" s="364"/>
      <c r="N175" s="364"/>
      <c r="O175" s="364"/>
      <c r="P175" s="365"/>
      <c r="Q175" s="365"/>
    </row>
    <row r="176" spans="1:17" ht="60" customHeight="1" x14ac:dyDescent="0.2">
      <c r="A176" s="218" t="s">
        <v>741</v>
      </c>
      <c r="B176" s="364" t="s">
        <v>742</v>
      </c>
      <c r="C176" s="364"/>
      <c r="D176" s="364"/>
      <c r="E176" s="364"/>
      <c r="F176" s="364"/>
      <c r="G176" s="364"/>
      <c r="H176" s="364"/>
      <c r="I176" s="364"/>
      <c r="J176" s="364"/>
      <c r="K176" s="364"/>
      <c r="L176" s="364"/>
      <c r="M176" s="364"/>
      <c r="N176" s="364"/>
      <c r="O176" s="364"/>
      <c r="P176" s="365"/>
      <c r="Q176" s="365"/>
    </row>
    <row r="178" spans="1:17" ht="18" customHeight="1" x14ac:dyDescent="0.2">
      <c r="A178" s="213" t="s">
        <v>57</v>
      </c>
    </row>
    <row r="179" spans="1:17" ht="45" customHeight="1" x14ac:dyDescent="0.2">
      <c r="A179" s="218" t="s">
        <v>129</v>
      </c>
      <c r="B179" s="364" t="s">
        <v>144</v>
      </c>
      <c r="C179" s="364"/>
      <c r="D179" s="364"/>
      <c r="E179" s="364"/>
      <c r="F179" s="364"/>
      <c r="G179" s="364"/>
      <c r="H179" s="364"/>
      <c r="I179" s="364"/>
      <c r="J179" s="364"/>
      <c r="K179" s="364"/>
      <c r="L179" s="364"/>
      <c r="M179" s="364"/>
      <c r="N179" s="364"/>
      <c r="O179" s="364"/>
      <c r="P179" s="365"/>
      <c r="Q179" s="365"/>
    </row>
    <row r="180" spans="1:17" ht="42" customHeight="1" x14ac:dyDescent="0.2">
      <c r="A180" s="218" t="s">
        <v>131</v>
      </c>
      <c r="B180" s="364" t="s">
        <v>145</v>
      </c>
      <c r="C180" s="364"/>
      <c r="D180" s="364"/>
      <c r="E180" s="364"/>
      <c r="F180" s="364"/>
      <c r="G180" s="364"/>
      <c r="H180" s="364"/>
      <c r="I180" s="364"/>
      <c r="J180" s="364"/>
      <c r="K180" s="364"/>
      <c r="L180" s="364"/>
      <c r="M180" s="364"/>
      <c r="N180" s="364"/>
      <c r="O180" s="364"/>
      <c r="P180" s="365"/>
      <c r="Q180" s="365"/>
    </row>
    <row r="182" spans="1:17" ht="18" customHeight="1" x14ac:dyDescent="0.2">
      <c r="A182" s="213" t="s">
        <v>58</v>
      </c>
    </row>
    <row r="183" spans="1:17" ht="45" customHeight="1" x14ac:dyDescent="0.2">
      <c r="A183" s="218" t="s">
        <v>129</v>
      </c>
      <c r="B183" s="357" t="s">
        <v>146</v>
      </c>
      <c r="C183" s="357"/>
      <c r="D183" s="357"/>
      <c r="E183" s="357"/>
      <c r="F183" s="357"/>
      <c r="G183" s="357"/>
      <c r="H183" s="357"/>
      <c r="I183" s="357"/>
      <c r="J183" s="357"/>
      <c r="K183" s="357"/>
      <c r="L183" s="357"/>
      <c r="M183" s="357"/>
      <c r="N183" s="357"/>
      <c r="O183" s="357"/>
      <c r="P183" s="365"/>
      <c r="Q183" s="365"/>
    </row>
    <row r="185" spans="1:17" ht="18" customHeight="1" x14ac:dyDescent="0.2">
      <c r="A185" s="213" t="s">
        <v>59</v>
      </c>
    </row>
    <row r="186" spans="1:17" ht="30" customHeight="1" x14ac:dyDescent="0.2">
      <c r="A186" s="391" t="s">
        <v>79</v>
      </c>
      <c r="B186" s="388" t="s">
        <v>147</v>
      </c>
      <c r="C186" s="388"/>
      <c r="D186" s="388"/>
      <c r="E186" s="388"/>
      <c r="F186" s="388"/>
      <c r="G186" s="388"/>
      <c r="H186" s="388"/>
      <c r="I186" s="388"/>
      <c r="J186" s="388"/>
      <c r="K186" s="388"/>
      <c r="L186" s="388"/>
      <c r="M186" s="388"/>
      <c r="N186" s="388"/>
      <c r="O186" s="388"/>
      <c r="P186" s="365"/>
      <c r="Q186" s="365"/>
    </row>
    <row r="187" spans="1:17" ht="30" customHeight="1" x14ac:dyDescent="0.2">
      <c r="A187" s="391"/>
      <c r="B187" s="536" t="s">
        <v>148</v>
      </c>
      <c r="C187" s="537"/>
      <c r="D187" s="537"/>
      <c r="E187" s="537"/>
      <c r="F187" s="537"/>
      <c r="G187" s="537"/>
      <c r="H187" s="537"/>
      <c r="I187" s="537"/>
      <c r="J187" s="537"/>
      <c r="K187" s="537"/>
      <c r="L187" s="537"/>
      <c r="M187" s="537"/>
      <c r="N187" s="537"/>
      <c r="O187" s="537"/>
      <c r="P187" s="365"/>
      <c r="Q187" s="365"/>
    </row>
    <row r="188" spans="1:17" ht="15" customHeight="1" x14ac:dyDescent="0.2">
      <c r="A188" s="391"/>
      <c r="B188" s="538" t="s">
        <v>149</v>
      </c>
      <c r="C188" s="539"/>
      <c r="D188" s="539"/>
      <c r="E188" s="539"/>
      <c r="F188" s="539"/>
      <c r="G188" s="539"/>
      <c r="H188" s="539"/>
      <c r="I188" s="539"/>
      <c r="J188" s="539"/>
      <c r="K188" s="539"/>
      <c r="L188" s="539"/>
      <c r="M188" s="539"/>
      <c r="N188" s="539"/>
      <c r="O188" s="539"/>
      <c r="P188" s="365"/>
      <c r="Q188" s="365"/>
    </row>
    <row r="190" spans="1:17" ht="18" customHeight="1" x14ac:dyDescent="0.2">
      <c r="A190" s="213" t="s">
        <v>743</v>
      </c>
    </row>
    <row r="191" spans="1:17" ht="30" customHeight="1" x14ac:dyDescent="0.2">
      <c r="A191" s="472" t="s">
        <v>129</v>
      </c>
      <c r="B191" s="367" t="s">
        <v>744</v>
      </c>
      <c r="C191" s="367"/>
      <c r="D191" s="367"/>
      <c r="E191" s="367"/>
      <c r="F191" s="367"/>
      <c r="G191" s="367"/>
      <c r="H191" s="367"/>
      <c r="I191" s="367"/>
      <c r="J191" s="367"/>
      <c r="K191" s="367"/>
      <c r="L191" s="367"/>
      <c r="M191" s="367"/>
      <c r="N191" s="367"/>
      <c r="O191" s="541"/>
      <c r="P191" s="542"/>
      <c r="Q191" s="543"/>
    </row>
    <row r="192" spans="1:17" s="258" customFormat="1" ht="15" customHeight="1" x14ac:dyDescent="0.2">
      <c r="A192" s="540"/>
      <c r="B192" s="345" t="s">
        <v>60</v>
      </c>
      <c r="C192" s="346"/>
      <c r="D192" s="346"/>
      <c r="E192" s="346"/>
      <c r="F192" s="346"/>
      <c r="G192" s="346"/>
      <c r="H192" s="346"/>
      <c r="I192" s="346"/>
      <c r="J192" s="346"/>
      <c r="K192" s="346"/>
      <c r="L192" s="346"/>
      <c r="M192" s="346"/>
      <c r="N192" s="346"/>
      <c r="O192" s="347"/>
      <c r="P192" s="544"/>
      <c r="Q192" s="545"/>
    </row>
    <row r="193" spans="1:17" s="258" customFormat="1" ht="15" customHeight="1" x14ac:dyDescent="0.2">
      <c r="A193" s="540"/>
      <c r="B193" s="345" t="s">
        <v>61</v>
      </c>
      <c r="C193" s="346"/>
      <c r="D193" s="346"/>
      <c r="E193" s="346"/>
      <c r="F193" s="346"/>
      <c r="G193" s="346"/>
      <c r="H193" s="346"/>
      <c r="I193" s="346"/>
      <c r="J193" s="346"/>
      <c r="K193" s="346"/>
      <c r="L193" s="346"/>
      <c r="M193" s="346"/>
      <c r="N193" s="346"/>
      <c r="O193" s="347"/>
      <c r="P193" s="544"/>
      <c r="Q193" s="545"/>
    </row>
    <row r="194" spans="1:17" s="258" customFormat="1" ht="15" customHeight="1" x14ac:dyDescent="0.2">
      <c r="A194" s="540"/>
      <c r="B194" s="345" t="s">
        <v>62</v>
      </c>
      <c r="C194" s="346"/>
      <c r="D194" s="346"/>
      <c r="E194" s="346"/>
      <c r="F194" s="346"/>
      <c r="G194" s="346"/>
      <c r="H194" s="346"/>
      <c r="I194" s="346"/>
      <c r="J194" s="346"/>
      <c r="K194" s="346"/>
      <c r="L194" s="346"/>
      <c r="M194" s="346"/>
      <c r="N194" s="346"/>
      <c r="O194" s="347"/>
      <c r="P194" s="544"/>
      <c r="Q194" s="545"/>
    </row>
    <row r="195" spans="1:17" s="258" customFormat="1" ht="27" customHeight="1" x14ac:dyDescent="0.2">
      <c r="A195" s="540"/>
      <c r="B195" s="548" t="s">
        <v>150</v>
      </c>
      <c r="C195" s="548"/>
      <c r="D195" s="548"/>
      <c r="E195" s="548"/>
      <c r="F195" s="548"/>
      <c r="G195" s="548"/>
      <c r="H195" s="548"/>
      <c r="I195" s="548"/>
      <c r="J195" s="548"/>
      <c r="K195" s="548"/>
      <c r="L195" s="548"/>
      <c r="M195" s="548"/>
      <c r="N195" s="548"/>
      <c r="O195" s="549"/>
      <c r="P195" s="544"/>
      <c r="Q195" s="545"/>
    </row>
    <row r="196" spans="1:17" s="258" customFormat="1" ht="15" customHeight="1" x14ac:dyDescent="0.2">
      <c r="A196" s="540"/>
      <c r="B196" s="345" t="s">
        <v>364</v>
      </c>
      <c r="C196" s="346"/>
      <c r="D196" s="346"/>
      <c r="E196" s="346"/>
      <c r="F196" s="346"/>
      <c r="G196" s="346"/>
      <c r="H196" s="346"/>
      <c r="I196" s="346"/>
      <c r="J196" s="346"/>
      <c r="K196" s="346"/>
      <c r="L196" s="346"/>
      <c r="M196" s="346"/>
      <c r="N196" s="346"/>
      <c r="O196" s="347"/>
      <c r="P196" s="544"/>
      <c r="Q196" s="545"/>
    </row>
    <row r="197" spans="1:17" s="258" customFormat="1" ht="15" customHeight="1" x14ac:dyDescent="0.2">
      <c r="A197" s="540"/>
      <c r="B197" s="345" t="s">
        <v>365</v>
      </c>
      <c r="C197" s="346"/>
      <c r="D197" s="346"/>
      <c r="E197" s="346"/>
      <c r="F197" s="346"/>
      <c r="G197" s="346"/>
      <c r="H197" s="346"/>
      <c r="I197" s="346"/>
      <c r="J197" s="346"/>
      <c r="K197" s="346"/>
      <c r="L197" s="346"/>
      <c r="M197" s="346"/>
      <c r="N197" s="346"/>
      <c r="O197" s="347"/>
      <c r="P197" s="544"/>
      <c r="Q197" s="545"/>
    </row>
    <row r="198" spans="1:17" s="258" customFormat="1" ht="15" customHeight="1" x14ac:dyDescent="0.2">
      <c r="A198" s="540"/>
      <c r="B198" s="345" t="s">
        <v>366</v>
      </c>
      <c r="C198" s="346"/>
      <c r="D198" s="346"/>
      <c r="E198" s="346"/>
      <c r="F198" s="346"/>
      <c r="G198" s="346"/>
      <c r="H198" s="346"/>
      <c r="I198" s="346"/>
      <c r="J198" s="346"/>
      <c r="K198" s="346"/>
      <c r="L198" s="346"/>
      <c r="M198" s="346"/>
      <c r="N198" s="346"/>
      <c r="O198" s="347"/>
      <c r="P198" s="544"/>
      <c r="Q198" s="545"/>
    </row>
    <row r="199" spans="1:17" s="258" customFormat="1" ht="15" customHeight="1" x14ac:dyDescent="0.2">
      <c r="A199" s="540"/>
      <c r="B199" s="345" t="s">
        <v>367</v>
      </c>
      <c r="C199" s="346"/>
      <c r="D199" s="346"/>
      <c r="E199" s="346"/>
      <c r="F199" s="346"/>
      <c r="G199" s="346"/>
      <c r="H199" s="346"/>
      <c r="I199" s="346"/>
      <c r="J199" s="346"/>
      <c r="K199" s="346"/>
      <c r="L199" s="346"/>
      <c r="M199" s="346"/>
      <c r="N199" s="346"/>
      <c r="O199" s="347"/>
      <c r="P199" s="544"/>
      <c r="Q199" s="545"/>
    </row>
    <row r="200" spans="1:17" s="258" customFormat="1" ht="15" customHeight="1" x14ac:dyDescent="0.2">
      <c r="A200" s="540"/>
      <c r="B200" s="345" t="s">
        <v>368</v>
      </c>
      <c r="C200" s="346"/>
      <c r="D200" s="346"/>
      <c r="E200" s="346"/>
      <c r="F200" s="346"/>
      <c r="G200" s="346"/>
      <c r="H200" s="346"/>
      <c r="I200" s="346"/>
      <c r="J200" s="346"/>
      <c r="K200" s="346"/>
      <c r="L200" s="346"/>
      <c r="M200" s="346"/>
      <c r="N200" s="346"/>
      <c r="O200" s="347"/>
      <c r="P200" s="544"/>
      <c r="Q200" s="545"/>
    </row>
    <row r="201" spans="1:17" s="258" customFormat="1" ht="15" customHeight="1" x14ac:dyDescent="0.2">
      <c r="A201" s="540"/>
      <c r="B201" s="345" t="s">
        <v>369</v>
      </c>
      <c r="C201" s="346"/>
      <c r="D201" s="346"/>
      <c r="E201" s="346"/>
      <c r="F201" s="346"/>
      <c r="G201" s="346"/>
      <c r="H201" s="346"/>
      <c r="I201" s="346"/>
      <c r="J201" s="346"/>
      <c r="K201" s="346"/>
      <c r="L201" s="346"/>
      <c r="M201" s="346"/>
      <c r="N201" s="346"/>
      <c r="O201" s="347"/>
      <c r="P201" s="544"/>
      <c r="Q201" s="545"/>
    </row>
    <row r="202" spans="1:17" s="258" customFormat="1" ht="15" customHeight="1" x14ac:dyDescent="0.2">
      <c r="A202" s="473"/>
      <c r="B202" s="348" t="s">
        <v>370</v>
      </c>
      <c r="C202" s="349"/>
      <c r="D202" s="349"/>
      <c r="E202" s="349"/>
      <c r="F202" s="349"/>
      <c r="G202" s="349"/>
      <c r="H202" s="349"/>
      <c r="I202" s="349"/>
      <c r="J202" s="349"/>
      <c r="K202" s="349"/>
      <c r="L202" s="349"/>
      <c r="M202" s="349"/>
      <c r="N202" s="349"/>
      <c r="O202" s="350"/>
      <c r="P202" s="546"/>
      <c r="Q202" s="547"/>
    </row>
    <row r="204" spans="1:17" ht="18" customHeight="1" x14ac:dyDescent="0.2">
      <c r="A204" s="213" t="s">
        <v>745</v>
      </c>
    </row>
    <row r="205" spans="1:17" ht="60" customHeight="1" x14ac:dyDescent="0.2">
      <c r="A205" s="218" t="s">
        <v>129</v>
      </c>
      <c r="B205" s="357" t="s">
        <v>746</v>
      </c>
      <c r="C205" s="357"/>
      <c r="D205" s="357"/>
      <c r="E205" s="357"/>
      <c r="F205" s="357"/>
      <c r="G205" s="357"/>
      <c r="H205" s="357"/>
      <c r="I205" s="357"/>
      <c r="J205" s="357"/>
      <c r="K205" s="357"/>
      <c r="L205" s="357"/>
      <c r="M205" s="357"/>
      <c r="N205" s="357"/>
      <c r="O205" s="357"/>
      <c r="P205" s="365"/>
      <c r="Q205" s="365"/>
    </row>
    <row r="206" spans="1:17" ht="30" customHeight="1" x14ac:dyDescent="0.2">
      <c r="A206" s="218" t="s">
        <v>131</v>
      </c>
      <c r="B206" s="357" t="s">
        <v>178</v>
      </c>
      <c r="C206" s="357"/>
      <c r="D206" s="357"/>
      <c r="E206" s="357"/>
      <c r="F206" s="357"/>
      <c r="G206" s="357"/>
      <c r="H206" s="357"/>
      <c r="I206" s="357"/>
      <c r="J206" s="357"/>
      <c r="K206" s="357"/>
      <c r="L206" s="357"/>
      <c r="M206" s="357"/>
      <c r="N206" s="357"/>
      <c r="O206" s="357"/>
      <c r="P206" s="365"/>
      <c r="Q206" s="365"/>
    </row>
    <row r="207" spans="1:17" ht="22.5" customHeight="1" x14ac:dyDescent="0.2">
      <c r="A207" s="218" t="s">
        <v>151</v>
      </c>
      <c r="B207" s="357" t="s">
        <v>152</v>
      </c>
      <c r="C207" s="357"/>
      <c r="D207" s="357"/>
      <c r="E207" s="357"/>
      <c r="F207" s="357"/>
      <c r="G207" s="357"/>
      <c r="H207" s="357"/>
      <c r="I207" s="357"/>
      <c r="J207" s="357"/>
      <c r="K207" s="357"/>
      <c r="L207" s="357"/>
      <c r="M207" s="357"/>
      <c r="N207" s="357"/>
      <c r="O207" s="357"/>
      <c r="P207" s="365"/>
      <c r="Q207" s="365"/>
    </row>
    <row r="208" spans="1:17" ht="58.5" customHeight="1" x14ac:dyDescent="0.2">
      <c r="A208" s="218" t="s">
        <v>363</v>
      </c>
      <c r="B208" s="361" t="s">
        <v>371</v>
      </c>
      <c r="C208" s="362"/>
      <c r="D208" s="362"/>
      <c r="E208" s="362"/>
      <c r="F208" s="362"/>
      <c r="G208" s="362"/>
      <c r="H208" s="362"/>
      <c r="I208" s="362"/>
      <c r="J208" s="362"/>
      <c r="K208" s="362"/>
      <c r="L208" s="362"/>
      <c r="M208" s="362"/>
      <c r="N208" s="362"/>
      <c r="O208" s="363"/>
      <c r="P208" s="519"/>
      <c r="Q208" s="520"/>
    </row>
    <row r="209" spans="1:17" ht="13.5" customHeight="1" x14ac:dyDescent="0.2">
      <c r="A209" s="214"/>
      <c r="B209" s="259"/>
      <c r="C209" s="259"/>
      <c r="D209" s="259"/>
      <c r="E209" s="259"/>
      <c r="F209" s="259"/>
      <c r="G209" s="259"/>
      <c r="H209" s="259"/>
      <c r="I209" s="259"/>
      <c r="J209" s="259"/>
      <c r="K209" s="259"/>
      <c r="L209" s="259"/>
      <c r="M209" s="259"/>
      <c r="N209" s="259"/>
      <c r="O209" s="259"/>
      <c r="P209" s="260"/>
      <c r="Q209" s="260"/>
    </row>
    <row r="210" spans="1:17" ht="18" customHeight="1" x14ac:dyDescent="0.2">
      <c r="A210" s="376" t="s">
        <v>425</v>
      </c>
      <c r="B210" s="376"/>
      <c r="C210" s="376"/>
      <c r="D210" s="376"/>
      <c r="E210" s="259"/>
      <c r="F210" s="259"/>
      <c r="G210" s="259"/>
      <c r="H210" s="259"/>
      <c r="I210" s="259"/>
      <c r="J210" s="259"/>
      <c r="K210" s="259"/>
      <c r="L210" s="259"/>
      <c r="M210" s="259"/>
      <c r="N210" s="259"/>
      <c r="O210" s="259"/>
      <c r="P210" s="260"/>
      <c r="Q210" s="260"/>
    </row>
    <row r="211" spans="1:17" ht="45" customHeight="1" x14ac:dyDescent="0.2">
      <c r="A211" s="218" t="s">
        <v>372</v>
      </c>
      <c r="B211" s="361" t="s">
        <v>426</v>
      </c>
      <c r="C211" s="362"/>
      <c r="D211" s="362"/>
      <c r="E211" s="362"/>
      <c r="F211" s="362"/>
      <c r="G211" s="362"/>
      <c r="H211" s="362"/>
      <c r="I211" s="362"/>
      <c r="J211" s="362"/>
      <c r="K211" s="362"/>
      <c r="L211" s="362"/>
      <c r="M211" s="362"/>
      <c r="N211" s="362"/>
      <c r="O211" s="363"/>
      <c r="P211" s="519"/>
      <c r="Q211" s="520"/>
    </row>
    <row r="212" spans="1:17" ht="30.75" customHeight="1" x14ac:dyDescent="0.2">
      <c r="A212" s="218" t="s">
        <v>373</v>
      </c>
      <c r="B212" s="361" t="s">
        <v>427</v>
      </c>
      <c r="C212" s="362"/>
      <c r="D212" s="362"/>
      <c r="E212" s="362"/>
      <c r="F212" s="362"/>
      <c r="G212" s="362"/>
      <c r="H212" s="362"/>
      <c r="I212" s="362"/>
      <c r="J212" s="362"/>
      <c r="K212" s="362"/>
      <c r="L212" s="362"/>
      <c r="M212" s="362"/>
      <c r="N212" s="362"/>
      <c r="O212" s="363"/>
      <c r="P212" s="519"/>
      <c r="Q212" s="520"/>
    </row>
    <row r="213" spans="1:17" ht="30" customHeight="1" x14ac:dyDescent="0.2">
      <c r="A213" s="218" t="s">
        <v>374</v>
      </c>
      <c r="B213" s="372" t="s">
        <v>428</v>
      </c>
      <c r="C213" s="373"/>
      <c r="D213" s="373"/>
      <c r="E213" s="373"/>
      <c r="F213" s="373"/>
      <c r="G213" s="373"/>
      <c r="H213" s="373"/>
      <c r="I213" s="373"/>
      <c r="J213" s="373"/>
      <c r="K213" s="373"/>
      <c r="L213" s="373"/>
      <c r="M213" s="373"/>
      <c r="N213" s="373"/>
      <c r="O213" s="374"/>
      <c r="P213" s="519"/>
      <c r="Q213" s="520"/>
    </row>
    <row r="215" spans="1:17" ht="18" customHeight="1" x14ac:dyDescent="0.2">
      <c r="A215" s="213" t="s">
        <v>375</v>
      </c>
    </row>
    <row r="216" spans="1:17" ht="45" customHeight="1" x14ac:dyDescent="0.2">
      <c r="A216" s="218" t="s">
        <v>153</v>
      </c>
      <c r="B216" s="357" t="s">
        <v>747</v>
      </c>
      <c r="C216" s="357"/>
      <c r="D216" s="357"/>
      <c r="E216" s="357"/>
      <c r="F216" s="357"/>
      <c r="G216" s="357"/>
      <c r="H216" s="357"/>
      <c r="I216" s="357"/>
      <c r="J216" s="357"/>
      <c r="K216" s="357"/>
      <c r="L216" s="357"/>
      <c r="M216" s="357"/>
      <c r="N216" s="357"/>
      <c r="O216" s="357"/>
      <c r="P216" s="365"/>
      <c r="Q216" s="365"/>
    </row>
    <row r="218" spans="1:17" ht="18" customHeight="1" x14ac:dyDescent="0.2">
      <c r="A218" s="213" t="s">
        <v>376</v>
      </c>
    </row>
    <row r="219" spans="1:17" ht="22.5" customHeight="1" x14ac:dyDescent="0.2">
      <c r="A219" s="218" t="s">
        <v>129</v>
      </c>
      <c r="B219" s="357" t="s">
        <v>154</v>
      </c>
      <c r="C219" s="357"/>
      <c r="D219" s="357"/>
      <c r="E219" s="357"/>
      <c r="F219" s="357"/>
      <c r="G219" s="357"/>
      <c r="H219" s="357"/>
      <c r="I219" s="357"/>
      <c r="J219" s="357"/>
      <c r="K219" s="357"/>
      <c r="L219" s="357"/>
      <c r="M219" s="357"/>
      <c r="N219" s="357"/>
      <c r="O219" s="357"/>
      <c r="P219" s="365"/>
      <c r="Q219" s="365"/>
    </row>
    <row r="220" spans="1:17" ht="13.5" customHeight="1" x14ac:dyDescent="0.2">
      <c r="A220" s="214"/>
      <c r="B220" s="215"/>
      <c r="C220" s="215"/>
      <c r="D220" s="215"/>
      <c r="E220" s="215"/>
      <c r="F220" s="215"/>
      <c r="G220" s="215"/>
      <c r="H220" s="215"/>
      <c r="I220" s="215"/>
      <c r="J220" s="215"/>
      <c r="K220" s="215"/>
      <c r="L220" s="215"/>
      <c r="M220" s="215"/>
      <c r="N220" s="215"/>
      <c r="O220" s="215"/>
      <c r="P220" s="260"/>
      <c r="Q220" s="260"/>
    </row>
    <row r="221" spans="1:17" ht="29.4" customHeight="1" x14ac:dyDescent="0.2">
      <c r="A221" s="376" t="s">
        <v>377</v>
      </c>
      <c r="B221" s="376"/>
      <c r="C221" s="376"/>
      <c r="D221" s="376"/>
      <c r="E221" s="376"/>
      <c r="F221" s="376"/>
      <c r="G221" s="376"/>
      <c r="H221" s="376"/>
      <c r="I221" s="215"/>
      <c r="J221" s="215"/>
      <c r="K221" s="215"/>
      <c r="L221" s="215"/>
      <c r="M221" s="215"/>
      <c r="N221" s="215"/>
      <c r="O221" s="215"/>
      <c r="P221" s="260"/>
      <c r="Q221" s="260"/>
    </row>
    <row r="222" spans="1:17" ht="30" customHeight="1" x14ac:dyDescent="0.2">
      <c r="A222" s="218" t="s">
        <v>381</v>
      </c>
      <c r="B222" s="361" t="s">
        <v>378</v>
      </c>
      <c r="C222" s="362"/>
      <c r="D222" s="362"/>
      <c r="E222" s="362"/>
      <c r="F222" s="362"/>
      <c r="G222" s="362"/>
      <c r="H222" s="362"/>
      <c r="I222" s="362"/>
      <c r="J222" s="362"/>
      <c r="K222" s="362"/>
      <c r="L222" s="362"/>
      <c r="M222" s="362"/>
      <c r="N222" s="362"/>
      <c r="O222" s="363"/>
      <c r="P222" s="519"/>
      <c r="Q222" s="520"/>
    </row>
    <row r="223" spans="1:17" ht="22.5" customHeight="1" x14ac:dyDescent="0.2">
      <c r="A223" s="218" t="s">
        <v>382</v>
      </c>
      <c r="B223" s="361" t="s">
        <v>379</v>
      </c>
      <c r="C223" s="362"/>
      <c r="D223" s="362"/>
      <c r="E223" s="362"/>
      <c r="F223" s="362"/>
      <c r="G223" s="362"/>
      <c r="H223" s="362"/>
      <c r="I223" s="362"/>
      <c r="J223" s="362"/>
      <c r="K223" s="362"/>
      <c r="L223" s="362"/>
      <c r="M223" s="362"/>
      <c r="N223" s="362"/>
      <c r="O223" s="363"/>
      <c r="P223" s="519"/>
      <c r="Q223" s="520"/>
    </row>
    <row r="224" spans="1:17" ht="22.5" customHeight="1" x14ac:dyDescent="0.2">
      <c r="A224" s="218" t="s">
        <v>228</v>
      </c>
      <c r="B224" s="361" t="s">
        <v>380</v>
      </c>
      <c r="C224" s="362"/>
      <c r="D224" s="362"/>
      <c r="E224" s="362"/>
      <c r="F224" s="362"/>
      <c r="G224" s="362"/>
      <c r="H224" s="362"/>
      <c r="I224" s="362"/>
      <c r="J224" s="362"/>
      <c r="K224" s="362"/>
      <c r="L224" s="362"/>
      <c r="M224" s="362"/>
      <c r="N224" s="362"/>
      <c r="O224" s="363"/>
      <c r="P224" s="519"/>
      <c r="Q224" s="520"/>
    </row>
    <row r="226" spans="1:17" ht="18" customHeight="1" x14ac:dyDescent="0.2">
      <c r="A226" s="213" t="s">
        <v>383</v>
      </c>
    </row>
    <row r="227" spans="1:17" ht="40.5" customHeight="1" x14ac:dyDescent="0.2">
      <c r="A227" s="218" t="s">
        <v>129</v>
      </c>
      <c r="B227" s="357" t="s">
        <v>155</v>
      </c>
      <c r="C227" s="357"/>
      <c r="D227" s="357"/>
      <c r="E227" s="357"/>
      <c r="F227" s="357"/>
      <c r="G227" s="357"/>
      <c r="H227" s="357"/>
      <c r="I227" s="357"/>
      <c r="J227" s="357"/>
      <c r="K227" s="357"/>
      <c r="L227" s="357"/>
      <c r="M227" s="357"/>
      <c r="N227" s="357"/>
      <c r="O227" s="357"/>
      <c r="P227" s="365"/>
      <c r="Q227" s="365"/>
    </row>
    <row r="228" spans="1:17" ht="40.5" customHeight="1" x14ac:dyDescent="0.2">
      <c r="A228" s="218" t="s">
        <v>114</v>
      </c>
      <c r="B228" s="357" t="s">
        <v>650</v>
      </c>
      <c r="C228" s="357"/>
      <c r="D228" s="357"/>
      <c r="E228" s="357"/>
      <c r="F228" s="357"/>
      <c r="G228" s="357"/>
      <c r="H228" s="357"/>
      <c r="I228" s="357"/>
      <c r="J228" s="357"/>
      <c r="K228" s="357"/>
      <c r="L228" s="357"/>
      <c r="M228" s="357"/>
      <c r="N228" s="357"/>
      <c r="O228" s="357"/>
      <c r="P228" s="365"/>
      <c r="Q228" s="365"/>
    </row>
    <row r="230" spans="1:17" ht="18" customHeight="1" x14ac:dyDescent="0.2">
      <c r="A230" s="213" t="s">
        <v>748</v>
      </c>
    </row>
    <row r="231" spans="1:17" ht="30" customHeight="1" x14ac:dyDescent="0.2">
      <c r="A231" s="218" t="s">
        <v>129</v>
      </c>
      <c r="B231" s="357" t="s">
        <v>14</v>
      </c>
      <c r="C231" s="357"/>
      <c r="D231" s="357"/>
      <c r="E231" s="357"/>
      <c r="F231" s="357"/>
      <c r="G231" s="357"/>
      <c r="H231" s="357"/>
      <c r="I231" s="357"/>
      <c r="J231" s="357"/>
      <c r="K231" s="357"/>
      <c r="L231" s="357"/>
      <c r="M231" s="357"/>
      <c r="N231" s="357"/>
      <c r="O231" s="357"/>
      <c r="P231" s="365"/>
      <c r="Q231" s="365"/>
    </row>
    <row r="232" spans="1:17" ht="69" customHeight="1" x14ac:dyDescent="0.2">
      <c r="A232" s="218" t="s">
        <v>131</v>
      </c>
      <c r="B232" s="364" t="s">
        <v>749</v>
      </c>
      <c r="C232" s="364"/>
      <c r="D232" s="364"/>
      <c r="E232" s="364"/>
      <c r="F232" s="364"/>
      <c r="G232" s="364"/>
      <c r="H232" s="364"/>
      <c r="I232" s="364"/>
      <c r="J232" s="364"/>
      <c r="K232" s="364"/>
      <c r="L232" s="364"/>
      <c r="M232" s="364"/>
      <c r="N232" s="364"/>
      <c r="O232" s="364"/>
      <c r="P232" s="365"/>
      <c r="Q232" s="365"/>
    </row>
    <row r="233" spans="1:17" ht="30" customHeight="1" x14ac:dyDescent="0.2">
      <c r="A233" s="218" t="s">
        <v>151</v>
      </c>
      <c r="B233" s="357" t="s">
        <v>156</v>
      </c>
      <c r="C233" s="357"/>
      <c r="D233" s="357"/>
      <c r="E233" s="357"/>
      <c r="F233" s="357"/>
      <c r="G233" s="357"/>
      <c r="H233" s="357"/>
      <c r="I233" s="357"/>
      <c r="J233" s="357"/>
      <c r="K233" s="357"/>
      <c r="L233" s="357"/>
      <c r="M233" s="357"/>
      <c r="N233" s="357"/>
      <c r="O233" s="357"/>
      <c r="P233" s="365"/>
      <c r="Q233" s="365"/>
    </row>
    <row r="234" spans="1:17" ht="13.5" customHeight="1" x14ac:dyDescent="0.2"/>
    <row r="235" spans="1:17" ht="18" customHeight="1" x14ac:dyDescent="0.2">
      <c r="A235" s="213" t="s">
        <v>750</v>
      </c>
    </row>
    <row r="236" spans="1:17" ht="30" customHeight="1" x14ac:dyDescent="0.2">
      <c r="A236" s="218" t="s">
        <v>129</v>
      </c>
      <c r="B236" s="357" t="s">
        <v>751</v>
      </c>
      <c r="C236" s="357"/>
      <c r="D236" s="357"/>
      <c r="E236" s="357"/>
      <c r="F236" s="357"/>
      <c r="G236" s="357"/>
      <c r="H236" s="357"/>
      <c r="I236" s="357"/>
      <c r="J236" s="357"/>
      <c r="K236" s="357"/>
      <c r="L236" s="357"/>
      <c r="M236" s="357"/>
      <c r="N236" s="357"/>
      <c r="O236" s="357"/>
      <c r="P236" s="365"/>
      <c r="Q236" s="365"/>
    </row>
    <row r="238" spans="1:17" ht="18" customHeight="1" x14ac:dyDescent="0.2">
      <c r="A238" s="213" t="s">
        <v>384</v>
      </c>
    </row>
    <row r="239" spans="1:17" ht="30" customHeight="1" x14ac:dyDescent="0.2">
      <c r="A239" s="218" t="s">
        <v>129</v>
      </c>
      <c r="B239" s="357" t="s">
        <v>752</v>
      </c>
      <c r="C239" s="357"/>
      <c r="D239" s="357"/>
      <c r="E239" s="357"/>
      <c r="F239" s="357"/>
      <c r="G239" s="357"/>
      <c r="H239" s="357"/>
      <c r="I239" s="357"/>
      <c r="J239" s="357"/>
      <c r="K239" s="357"/>
      <c r="L239" s="357"/>
      <c r="M239" s="357"/>
      <c r="N239" s="357"/>
      <c r="O239" s="357"/>
      <c r="P239" s="365"/>
      <c r="Q239" s="365"/>
    </row>
    <row r="240" spans="1:17" ht="30" customHeight="1" x14ac:dyDescent="0.2">
      <c r="A240" s="218" t="s">
        <v>131</v>
      </c>
      <c r="B240" s="357" t="s">
        <v>753</v>
      </c>
      <c r="C240" s="357"/>
      <c r="D240" s="357"/>
      <c r="E240" s="357"/>
      <c r="F240" s="357"/>
      <c r="G240" s="357"/>
      <c r="H240" s="357"/>
      <c r="I240" s="357"/>
      <c r="J240" s="357"/>
      <c r="K240" s="357"/>
      <c r="L240" s="357"/>
      <c r="M240" s="357"/>
      <c r="N240" s="357"/>
      <c r="O240" s="357"/>
      <c r="P240" s="365"/>
      <c r="Q240" s="365"/>
    </row>
    <row r="241" spans="1:17" ht="45" customHeight="1" x14ac:dyDescent="0.2">
      <c r="A241" s="218" t="s">
        <v>151</v>
      </c>
      <c r="B241" s="357" t="s">
        <v>754</v>
      </c>
      <c r="C241" s="357"/>
      <c r="D241" s="357"/>
      <c r="E241" s="357"/>
      <c r="F241" s="357"/>
      <c r="G241" s="357"/>
      <c r="H241" s="357"/>
      <c r="I241" s="357"/>
      <c r="J241" s="357"/>
      <c r="K241" s="357"/>
      <c r="L241" s="357"/>
      <c r="M241" s="357"/>
      <c r="N241" s="357"/>
      <c r="O241" s="357"/>
      <c r="P241" s="365"/>
      <c r="Q241" s="365"/>
    </row>
    <row r="243" spans="1:17" ht="18" customHeight="1" x14ac:dyDescent="0.2">
      <c r="A243" s="213" t="s">
        <v>755</v>
      </c>
    </row>
    <row r="244" spans="1:17" ht="30" customHeight="1" x14ac:dyDescent="0.2">
      <c r="A244" s="218" t="s">
        <v>129</v>
      </c>
      <c r="B244" s="357" t="s">
        <v>157</v>
      </c>
      <c r="C244" s="357"/>
      <c r="D244" s="357"/>
      <c r="E244" s="357"/>
      <c r="F244" s="357"/>
      <c r="G244" s="357"/>
      <c r="H244" s="357"/>
      <c r="I244" s="357"/>
      <c r="J244" s="357"/>
      <c r="K244" s="357"/>
      <c r="L244" s="357"/>
      <c r="M244" s="357"/>
      <c r="N244" s="357"/>
      <c r="O244" s="357"/>
      <c r="P244" s="365"/>
      <c r="Q244" s="365"/>
    </row>
    <row r="245" spans="1:17" ht="22.5" customHeight="1" x14ac:dyDescent="0.2">
      <c r="A245" s="218" t="s">
        <v>131</v>
      </c>
      <c r="B245" s="357" t="s">
        <v>158</v>
      </c>
      <c r="C245" s="357"/>
      <c r="D245" s="357"/>
      <c r="E245" s="357"/>
      <c r="F245" s="357"/>
      <c r="G245" s="357"/>
      <c r="H245" s="357"/>
      <c r="I245" s="357"/>
      <c r="J245" s="357"/>
      <c r="K245" s="357"/>
      <c r="L245" s="357"/>
      <c r="M245" s="357"/>
      <c r="N245" s="357"/>
      <c r="O245" s="357"/>
      <c r="P245" s="365"/>
      <c r="Q245" s="365"/>
    </row>
    <row r="246" spans="1:17" ht="75" customHeight="1" x14ac:dyDescent="0.2">
      <c r="A246" s="218" t="s">
        <v>151</v>
      </c>
      <c r="B246" s="364" t="s">
        <v>159</v>
      </c>
      <c r="C246" s="364"/>
      <c r="D246" s="364"/>
      <c r="E246" s="364"/>
      <c r="F246" s="364"/>
      <c r="G246" s="364"/>
      <c r="H246" s="364"/>
      <c r="I246" s="364"/>
      <c r="J246" s="364"/>
      <c r="K246" s="364"/>
      <c r="L246" s="364"/>
      <c r="M246" s="364"/>
      <c r="N246" s="364"/>
      <c r="O246" s="364"/>
      <c r="P246" s="365"/>
      <c r="Q246" s="365"/>
    </row>
    <row r="247" spans="1:17" ht="45" customHeight="1" x14ac:dyDescent="0.2">
      <c r="A247" s="218" t="s">
        <v>160</v>
      </c>
      <c r="B247" s="357" t="s">
        <v>756</v>
      </c>
      <c r="C247" s="357"/>
      <c r="D247" s="357"/>
      <c r="E247" s="357"/>
      <c r="F247" s="357"/>
      <c r="G247" s="357"/>
      <c r="H247" s="357"/>
      <c r="I247" s="357"/>
      <c r="J247" s="357"/>
      <c r="K247" s="357"/>
      <c r="L247" s="357"/>
      <c r="M247" s="357"/>
      <c r="N247" s="357"/>
      <c r="O247" s="357"/>
      <c r="P247" s="365"/>
      <c r="Q247" s="365"/>
    </row>
    <row r="248" spans="1:17" ht="90" customHeight="1" x14ac:dyDescent="0.2">
      <c r="A248" s="218" t="s">
        <v>161</v>
      </c>
      <c r="B248" s="364" t="s">
        <v>162</v>
      </c>
      <c r="C248" s="364"/>
      <c r="D248" s="364"/>
      <c r="E248" s="364"/>
      <c r="F248" s="364"/>
      <c r="G248" s="364"/>
      <c r="H248" s="364"/>
      <c r="I248" s="364"/>
      <c r="J248" s="364"/>
      <c r="K248" s="364"/>
      <c r="L248" s="364"/>
      <c r="M248" s="364"/>
      <c r="N248" s="364"/>
      <c r="O248" s="364"/>
      <c r="P248" s="365"/>
      <c r="Q248" s="365"/>
    </row>
    <row r="249" spans="1:17" ht="13.5" customHeight="1" x14ac:dyDescent="0.2"/>
    <row r="250" spans="1:17" ht="18" customHeight="1" x14ac:dyDescent="0.2">
      <c r="A250" s="213" t="s">
        <v>757</v>
      </c>
    </row>
    <row r="251" spans="1:17" ht="30" customHeight="1" x14ac:dyDescent="0.2">
      <c r="A251" s="218" t="s">
        <v>129</v>
      </c>
      <c r="B251" s="357" t="s">
        <v>163</v>
      </c>
      <c r="C251" s="357"/>
      <c r="D251" s="357"/>
      <c r="E251" s="357"/>
      <c r="F251" s="357"/>
      <c r="G251" s="357"/>
      <c r="H251" s="357"/>
      <c r="I251" s="357"/>
      <c r="J251" s="357"/>
      <c r="K251" s="357"/>
      <c r="L251" s="357"/>
      <c r="M251" s="357"/>
      <c r="N251" s="357"/>
      <c r="O251" s="357"/>
      <c r="P251" s="365"/>
      <c r="Q251" s="365"/>
    </row>
    <row r="252" spans="1:17" ht="22.5" customHeight="1" x14ac:dyDescent="0.2">
      <c r="A252" s="218" t="s">
        <v>131</v>
      </c>
      <c r="B252" s="357" t="s">
        <v>164</v>
      </c>
      <c r="C252" s="357"/>
      <c r="D252" s="357"/>
      <c r="E252" s="357"/>
      <c r="F252" s="357"/>
      <c r="G252" s="357"/>
      <c r="H252" s="357"/>
      <c r="I252" s="357"/>
      <c r="J252" s="357"/>
      <c r="K252" s="357"/>
      <c r="L252" s="357"/>
      <c r="M252" s="357"/>
      <c r="N252" s="357"/>
      <c r="O252" s="357"/>
      <c r="P252" s="365"/>
      <c r="Q252" s="365"/>
    </row>
    <row r="253" spans="1:17" ht="30" customHeight="1" x14ac:dyDescent="0.2">
      <c r="A253" s="218" t="s">
        <v>151</v>
      </c>
      <c r="B253" s="357" t="s">
        <v>165</v>
      </c>
      <c r="C253" s="357"/>
      <c r="D253" s="357"/>
      <c r="E253" s="357"/>
      <c r="F253" s="357"/>
      <c r="G253" s="357"/>
      <c r="H253" s="357"/>
      <c r="I253" s="357"/>
      <c r="J253" s="357"/>
      <c r="K253" s="357"/>
      <c r="L253" s="357"/>
      <c r="M253" s="357"/>
      <c r="N253" s="357"/>
      <c r="O253" s="357"/>
      <c r="P253" s="365"/>
      <c r="Q253" s="365"/>
    </row>
    <row r="254" spans="1:17" ht="30" customHeight="1" x14ac:dyDescent="0.2">
      <c r="A254" s="218" t="s">
        <v>160</v>
      </c>
      <c r="B254" s="364" t="s">
        <v>262</v>
      </c>
      <c r="C254" s="357"/>
      <c r="D254" s="357"/>
      <c r="E254" s="357"/>
      <c r="F254" s="357"/>
      <c r="G254" s="357"/>
      <c r="H254" s="357"/>
      <c r="I254" s="357"/>
      <c r="J254" s="357"/>
      <c r="K254" s="357"/>
      <c r="L254" s="357"/>
      <c r="M254" s="357"/>
      <c r="N254" s="357"/>
      <c r="O254" s="357"/>
      <c r="P254" s="365"/>
      <c r="Q254" s="365"/>
    </row>
    <row r="255" spans="1:17" ht="12.75" customHeight="1" x14ac:dyDescent="0.2">
      <c r="A255" s="214"/>
      <c r="B255" s="261"/>
      <c r="C255" s="215"/>
      <c r="D255" s="215"/>
      <c r="E255" s="215"/>
      <c r="F255" s="215"/>
      <c r="G255" s="215"/>
      <c r="H255" s="215"/>
      <c r="I255" s="215"/>
      <c r="J255" s="215"/>
      <c r="K255" s="215"/>
      <c r="L255" s="215"/>
      <c r="M255" s="215"/>
      <c r="N255" s="215"/>
      <c r="O255" s="215"/>
      <c r="P255" s="260"/>
      <c r="Q255" s="260"/>
    </row>
    <row r="256" spans="1:17" ht="18.75" customHeight="1" x14ac:dyDescent="0.2">
      <c r="A256" s="376" t="s">
        <v>385</v>
      </c>
      <c r="B256" s="376"/>
      <c r="C256" s="376"/>
      <c r="D256" s="215"/>
      <c r="E256" s="215"/>
      <c r="F256" s="215"/>
      <c r="G256" s="215"/>
      <c r="H256" s="215"/>
      <c r="I256" s="215"/>
      <c r="J256" s="215"/>
      <c r="K256" s="215"/>
      <c r="L256" s="215"/>
      <c r="M256" s="215"/>
      <c r="N256" s="215"/>
      <c r="O256" s="215"/>
      <c r="P256" s="260"/>
      <c r="Q256" s="260"/>
    </row>
    <row r="257" spans="1:17" ht="30" customHeight="1" x14ac:dyDescent="0.2">
      <c r="A257" s="218" t="s">
        <v>381</v>
      </c>
      <c r="B257" s="568" t="s">
        <v>437</v>
      </c>
      <c r="C257" s="569"/>
      <c r="D257" s="569"/>
      <c r="E257" s="569"/>
      <c r="F257" s="569"/>
      <c r="G257" s="569"/>
      <c r="H257" s="569"/>
      <c r="I257" s="569"/>
      <c r="J257" s="569"/>
      <c r="K257" s="569"/>
      <c r="L257" s="569"/>
      <c r="M257" s="569"/>
      <c r="N257" s="569"/>
      <c r="O257" s="570"/>
      <c r="P257" s="365"/>
      <c r="Q257" s="365"/>
    </row>
    <row r="258" spans="1:17" ht="22.5" customHeight="1" x14ac:dyDescent="0.2">
      <c r="A258" s="218" t="s">
        <v>382</v>
      </c>
      <c r="B258" s="568" t="s">
        <v>388</v>
      </c>
      <c r="C258" s="569"/>
      <c r="D258" s="569"/>
      <c r="E258" s="569"/>
      <c r="F258" s="569"/>
      <c r="G258" s="569"/>
      <c r="H258" s="569"/>
      <c r="I258" s="569"/>
      <c r="J258" s="569"/>
      <c r="K258" s="569"/>
      <c r="L258" s="569"/>
      <c r="M258" s="569"/>
      <c r="N258" s="569"/>
      <c r="O258" s="570"/>
      <c r="P258" s="365"/>
      <c r="Q258" s="365"/>
    </row>
    <row r="259" spans="1:17" ht="22.5" customHeight="1" x14ac:dyDescent="0.2">
      <c r="A259" s="218" t="s">
        <v>228</v>
      </c>
      <c r="B259" s="568" t="s">
        <v>386</v>
      </c>
      <c r="C259" s="569"/>
      <c r="D259" s="569"/>
      <c r="E259" s="569"/>
      <c r="F259" s="569"/>
      <c r="G259" s="569"/>
      <c r="H259" s="569"/>
      <c r="I259" s="569"/>
      <c r="J259" s="569"/>
      <c r="K259" s="569"/>
      <c r="L259" s="569"/>
      <c r="M259" s="569"/>
      <c r="N259" s="569"/>
      <c r="O259" s="570"/>
      <c r="P259" s="365"/>
      <c r="Q259" s="365"/>
    </row>
    <row r="260" spans="1:17" ht="30" customHeight="1" x14ac:dyDescent="0.2">
      <c r="A260" s="218" t="s">
        <v>389</v>
      </c>
      <c r="B260" s="568" t="s">
        <v>387</v>
      </c>
      <c r="C260" s="569"/>
      <c r="D260" s="569"/>
      <c r="E260" s="569"/>
      <c r="F260" s="569"/>
      <c r="G260" s="569"/>
      <c r="H260" s="569"/>
      <c r="I260" s="569"/>
      <c r="J260" s="569"/>
      <c r="K260" s="569"/>
      <c r="L260" s="569"/>
      <c r="M260" s="569"/>
      <c r="N260" s="569"/>
      <c r="O260" s="570"/>
      <c r="P260" s="365"/>
      <c r="Q260" s="365"/>
    </row>
    <row r="262" spans="1:17" ht="18" customHeight="1" x14ac:dyDescent="0.2">
      <c r="A262" s="213" t="s">
        <v>390</v>
      </c>
    </row>
    <row r="263" spans="1:17" ht="30" customHeight="1" x14ac:dyDescent="0.2">
      <c r="A263" s="218" t="s">
        <v>129</v>
      </c>
      <c r="B263" s="357" t="s">
        <v>166</v>
      </c>
      <c r="C263" s="357"/>
      <c r="D263" s="357"/>
      <c r="E263" s="357"/>
      <c r="F263" s="357"/>
      <c r="G263" s="357"/>
      <c r="H263" s="357"/>
      <c r="I263" s="357"/>
      <c r="J263" s="357"/>
      <c r="K263" s="357"/>
      <c r="L263" s="357"/>
      <c r="M263" s="357"/>
      <c r="N263" s="357"/>
      <c r="O263" s="357"/>
      <c r="P263" s="365"/>
      <c r="Q263" s="365"/>
    </row>
    <row r="265" spans="1:17" ht="18" customHeight="1" x14ac:dyDescent="0.2">
      <c r="A265" s="213" t="s">
        <v>391</v>
      </c>
    </row>
    <row r="266" spans="1:17" ht="26.25" customHeight="1" x14ac:dyDescent="0.2">
      <c r="A266" s="217" t="s">
        <v>129</v>
      </c>
      <c r="B266" s="357" t="s">
        <v>167</v>
      </c>
      <c r="C266" s="357"/>
      <c r="D266" s="357"/>
      <c r="E266" s="357"/>
      <c r="F266" s="357"/>
      <c r="G266" s="357"/>
      <c r="H266" s="357"/>
      <c r="I266" s="357"/>
      <c r="J266" s="357"/>
      <c r="K266" s="357"/>
      <c r="L266" s="357"/>
      <c r="M266" s="357"/>
      <c r="N266" s="357"/>
      <c r="O266" s="357"/>
      <c r="P266" s="365"/>
      <c r="Q266" s="365"/>
    </row>
    <row r="267" spans="1:17" ht="30" customHeight="1" x14ac:dyDescent="0.2">
      <c r="A267" s="472" t="s">
        <v>131</v>
      </c>
      <c r="B267" s="372" t="s">
        <v>168</v>
      </c>
      <c r="C267" s="373"/>
      <c r="D267" s="373"/>
      <c r="E267" s="373"/>
      <c r="F267" s="373"/>
      <c r="G267" s="373"/>
      <c r="H267" s="373"/>
      <c r="I267" s="373"/>
      <c r="J267" s="373"/>
      <c r="K267" s="373"/>
      <c r="L267" s="373"/>
      <c r="M267" s="373"/>
      <c r="N267" s="373"/>
      <c r="O267" s="374"/>
      <c r="P267" s="560"/>
      <c r="Q267" s="561"/>
    </row>
    <row r="268" spans="1:17" s="258" customFormat="1" ht="27" customHeight="1" x14ac:dyDescent="0.2">
      <c r="A268" s="540"/>
      <c r="B268" s="556" t="s">
        <v>851</v>
      </c>
      <c r="C268" s="557"/>
      <c r="D268" s="557"/>
      <c r="E268" s="557"/>
      <c r="F268" s="557"/>
      <c r="G268" s="557"/>
      <c r="H268" s="557"/>
      <c r="I268" s="557"/>
      <c r="J268" s="557"/>
      <c r="K268" s="557"/>
      <c r="L268" s="557"/>
      <c r="M268" s="557"/>
      <c r="N268" s="557"/>
      <c r="O268" s="557"/>
      <c r="P268" s="532"/>
      <c r="Q268" s="533"/>
    </row>
    <row r="269" spans="1:17" s="258" customFormat="1" ht="15" customHeight="1" x14ac:dyDescent="0.2">
      <c r="A269" s="540"/>
      <c r="B269" s="553" t="s">
        <v>169</v>
      </c>
      <c r="C269" s="554"/>
      <c r="D269" s="554"/>
      <c r="E269" s="554"/>
      <c r="F269" s="554"/>
      <c r="G269" s="554"/>
      <c r="H269" s="554"/>
      <c r="I269" s="554"/>
      <c r="J269" s="554"/>
      <c r="K269" s="554"/>
      <c r="L269" s="554"/>
      <c r="M269" s="554"/>
      <c r="N269" s="554"/>
      <c r="O269" s="555"/>
      <c r="P269" s="558"/>
      <c r="Q269" s="559"/>
    </row>
    <row r="270" spans="1:17" s="258" customFormat="1" ht="15" customHeight="1" x14ac:dyDescent="0.2">
      <c r="A270" s="540"/>
      <c r="B270" s="553" t="s">
        <v>170</v>
      </c>
      <c r="C270" s="554"/>
      <c r="D270" s="554"/>
      <c r="E270" s="554"/>
      <c r="F270" s="554"/>
      <c r="G270" s="554"/>
      <c r="H270" s="554"/>
      <c r="I270" s="554"/>
      <c r="J270" s="554"/>
      <c r="K270" s="554"/>
      <c r="L270" s="554"/>
      <c r="M270" s="554"/>
      <c r="N270" s="554"/>
      <c r="O270" s="555"/>
      <c r="P270" s="558"/>
      <c r="Q270" s="559"/>
    </row>
    <row r="271" spans="1:17" s="258" customFormat="1" ht="15" customHeight="1" x14ac:dyDescent="0.2">
      <c r="A271" s="540"/>
      <c r="B271" s="553" t="s">
        <v>171</v>
      </c>
      <c r="C271" s="554"/>
      <c r="D271" s="554"/>
      <c r="E271" s="554"/>
      <c r="F271" s="554"/>
      <c r="G271" s="554"/>
      <c r="H271" s="554"/>
      <c r="I271" s="554"/>
      <c r="J271" s="554"/>
      <c r="K271" s="554"/>
      <c r="L271" s="554"/>
      <c r="M271" s="554"/>
      <c r="N271" s="554"/>
      <c r="O271" s="555"/>
      <c r="P271" s="558"/>
      <c r="Q271" s="559"/>
    </row>
    <row r="272" spans="1:17" s="258" customFormat="1" ht="15" customHeight="1" x14ac:dyDescent="0.2">
      <c r="A272" s="540"/>
      <c r="B272" s="553" t="s">
        <v>172</v>
      </c>
      <c r="C272" s="554"/>
      <c r="D272" s="554"/>
      <c r="E272" s="554"/>
      <c r="F272" s="554"/>
      <c r="G272" s="554"/>
      <c r="H272" s="554"/>
      <c r="I272" s="554"/>
      <c r="J272" s="554"/>
      <c r="K272" s="554"/>
      <c r="L272" s="554"/>
      <c r="M272" s="554"/>
      <c r="N272" s="554"/>
      <c r="O272" s="555"/>
      <c r="P272" s="558"/>
      <c r="Q272" s="559"/>
    </row>
    <row r="273" spans="1:17" s="258" customFormat="1" ht="15" customHeight="1" x14ac:dyDescent="0.2">
      <c r="A273" s="540"/>
      <c r="B273" s="553" t="s">
        <v>173</v>
      </c>
      <c r="C273" s="554"/>
      <c r="D273" s="554"/>
      <c r="E273" s="554"/>
      <c r="F273" s="554"/>
      <c r="G273" s="554"/>
      <c r="H273" s="554"/>
      <c r="I273" s="554"/>
      <c r="J273" s="554"/>
      <c r="K273" s="554"/>
      <c r="L273" s="554"/>
      <c r="M273" s="554"/>
      <c r="N273" s="554"/>
      <c r="O273" s="555"/>
      <c r="P273" s="558"/>
      <c r="Q273" s="559"/>
    </row>
    <row r="274" spans="1:17" s="258" customFormat="1" ht="15" customHeight="1" x14ac:dyDescent="0.2">
      <c r="A274" s="540"/>
      <c r="B274" s="358" t="s">
        <v>174</v>
      </c>
      <c r="C274" s="359"/>
      <c r="D274" s="359"/>
      <c r="E274" s="359"/>
      <c r="F274" s="359"/>
      <c r="G274" s="359"/>
      <c r="H274" s="359"/>
      <c r="I274" s="359"/>
      <c r="J274" s="359"/>
      <c r="K274" s="359"/>
      <c r="L274" s="359"/>
      <c r="M274" s="359"/>
      <c r="N274" s="359"/>
      <c r="O274" s="360"/>
      <c r="P274" s="534"/>
      <c r="Q274" s="535"/>
    </row>
    <row r="275" spans="1:17" s="258" customFormat="1" ht="15" customHeight="1" x14ac:dyDescent="0.2">
      <c r="A275" s="540"/>
      <c r="B275" s="556" t="s">
        <v>852</v>
      </c>
      <c r="C275" s="557"/>
      <c r="D275" s="557"/>
      <c r="E275" s="557"/>
      <c r="F275" s="557"/>
      <c r="G275" s="557"/>
      <c r="H275" s="557"/>
      <c r="I275" s="557"/>
      <c r="J275" s="557"/>
      <c r="K275" s="557"/>
      <c r="L275" s="557"/>
      <c r="M275" s="557"/>
      <c r="N275" s="557"/>
      <c r="O275" s="557"/>
      <c r="P275" s="562"/>
      <c r="Q275" s="563"/>
    </row>
    <row r="276" spans="1:17" s="258" customFormat="1" ht="15" customHeight="1" x14ac:dyDescent="0.2">
      <c r="A276" s="540"/>
      <c r="B276" s="571" t="s">
        <v>526</v>
      </c>
      <c r="C276" s="572"/>
      <c r="D276" s="572"/>
      <c r="E276" s="572"/>
      <c r="F276" s="572"/>
      <c r="G276" s="572"/>
      <c r="H276" s="572"/>
      <c r="I276" s="572"/>
      <c r="J276" s="572"/>
      <c r="K276" s="572"/>
      <c r="L276" s="572"/>
      <c r="M276" s="572"/>
      <c r="N276" s="572"/>
      <c r="O276" s="573"/>
      <c r="P276" s="564"/>
      <c r="Q276" s="565"/>
    </row>
    <row r="277" spans="1:17" s="258" customFormat="1" ht="15" customHeight="1" x14ac:dyDescent="0.2">
      <c r="A277" s="540"/>
      <c r="B277" s="553" t="s">
        <v>651</v>
      </c>
      <c r="C277" s="554"/>
      <c r="D277" s="554"/>
      <c r="E277" s="554"/>
      <c r="F277" s="554"/>
      <c r="G277" s="554"/>
      <c r="H277" s="554"/>
      <c r="I277" s="554"/>
      <c r="J277" s="554"/>
      <c r="K277" s="554"/>
      <c r="L277" s="554"/>
      <c r="M277" s="554"/>
      <c r="N277" s="554"/>
      <c r="O277" s="555"/>
      <c r="P277" s="564"/>
      <c r="Q277" s="565"/>
    </row>
    <row r="278" spans="1:17" s="258" customFormat="1" ht="15" customHeight="1" x14ac:dyDescent="0.2">
      <c r="A278" s="540"/>
      <c r="B278" s="553" t="s">
        <v>652</v>
      </c>
      <c r="C278" s="554"/>
      <c r="D278" s="554"/>
      <c r="E278" s="554"/>
      <c r="F278" s="554"/>
      <c r="G278" s="554"/>
      <c r="H278" s="554"/>
      <c r="I278" s="554"/>
      <c r="J278" s="554"/>
      <c r="K278" s="554"/>
      <c r="L278" s="554"/>
      <c r="M278" s="554"/>
      <c r="N278" s="554"/>
      <c r="O278" s="555"/>
      <c r="P278" s="564"/>
      <c r="Q278" s="565"/>
    </row>
    <row r="279" spans="1:17" s="258" customFormat="1" ht="15" customHeight="1" x14ac:dyDescent="0.2">
      <c r="A279" s="540"/>
      <c r="B279" s="358" t="s">
        <v>653</v>
      </c>
      <c r="C279" s="359"/>
      <c r="D279" s="359"/>
      <c r="E279" s="359"/>
      <c r="F279" s="359"/>
      <c r="G279" s="359"/>
      <c r="H279" s="359"/>
      <c r="I279" s="359"/>
      <c r="J279" s="359"/>
      <c r="K279" s="359"/>
      <c r="L279" s="359"/>
      <c r="M279" s="359"/>
      <c r="N279" s="359"/>
      <c r="O279" s="360"/>
      <c r="P279" s="566"/>
      <c r="Q279" s="567"/>
    </row>
    <row r="280" spans="1:17" s="258" customFormat="1" ht="15" customHeight="1" x14ac:dyDescent="0.2">
      <c r="A280" s="540"/>
      <c r="B280" s="556" t="s">
        <v>175</v>
      </c>
      <c r="C280" s="557"/>
      <c r="D280" s="557"/>
      <c r="E280" s="557"/>
      <c r="F280" s="557"/>
      <c r="G280" s="557"/>
      <c r="H280" s="557"/>
      <c r="I280" s="557"/>
      <c r="J280" s="557"/>
      <c r="K280" s="557"/>
      <c r="L280" s="557"/>
      <c r="M280" s="557"/>
      <c r="N280" s="557"/>
      <c r="O280" s="557"/>
      <c r="P280" s="562"/>
      <c r="Q280" s="563"/>
    </row>
    <row r="281" spans="1:17" s="258" customFormat="1" ht="15" customHeight="1" x14ac:dyDescent="0.2">
      <c r="A281" s="540"/>
      <c r="B281" s="553" t="s">
        <v>654</v>
      </c>
      <c r="C281" s="554"/>
      <c r="D281" s="554"/>
      <c r="E281" s="554"/>
      <c r="F281" s="554"/>
      <c r="G281" s="554"/>
      <c r="H281" s="554"/>
      <c r="I281" s="554"/>
      <c r="J281" s="554"/>
      <c r="K281" s="554"/>
      <c r="L281" s="554"/>
      <c r="M281" s="554"/>
      <c r="N281" s="554"/>
      <c r="O281" s="555"/>
      <c r="P281" s="564"/>
      <c r="Q281" s="565"/>
    </row>
    <row r="282" spans="1:17" s="258" customFormat="1" ht="15" customHeight="1" x14ac:dyDescent="0.2">
      <c r="A282" s="540"/>
      <c r="B282" s="553" t="s">
        <v>655</v>
      </c>
      <c r="C282" s="554"/>
      <c r="D282" s="554"/>
      <c r="E282" s="554"/>
      <c r="F282" s="554"/>
      <c r="G282" s="554"/>
      <c r="H282" s="554"/>
      <c r="I282" s="554"/>
      <c r="J282" s="554"/>
      <c r="K282" s="554"/>
      <c r="L282" s="554"/>
      <c r="M282" s="554"/>
      <c r="N282" s="554"/>
      <c r="O282" s="555"/>
      <c r="P282" s="564"/>
      <c r="Q282" s="565"/>
    </row>
    <row r="283" spans="1:17" s="258" customFormat="1" ht="15" customHeight="1" x14ac:dyDescent="0.2">
      <c r="A283" s="540"/>
      <c r="B283" s="553" t="s">
        <v>656</v>
      </c>
      <c r="C283" s="554"/>
      <c r="D283" s="554"/>
      <c r="E283" s="554"/>
      <c r="F283" s="554"/>
      <c r="G283" s="554"/>
      <c r="H283" s="554"/>
      <c r="I283" s="554"/>
      <c r="J283" s="554"/>
      <c r="K283" s="554"/>
      <c r="L283" s="554"/>
      <c r="M283" s="554"/>
      <c r="N283" s="554"/>
      <c r="O283" s="555"/>
      <c r="P283" s="564"/>
      <c r="Q283" s="565"/>
    </row>
    <row r="284" spans="1:17" s="258" customFormat="1" ht="15" customHeight="1" x14ac:dyDescent="0.2">
      <c r="A284" s="540"/>
      <c r="B284" s="553" t="s">
        <v>657</v>
      </c>
      <c r="C284" s="554"/>
      <c r="D284" s="554"/>
      <c r="E284" s="554"/>
      <c r="F284" s="554"/>
      <c r="G284" s="554"/>
      <c r="H284" s="554"/>
      <c r="I284" s="554"/>
      <c r="J284" s="554"/>
      <c r="K284" s="554"/>
      <c r="L284" s="554"/>
      <c r="M284" s="554"/>
      <c r="N284" s="554"/>
      <c r="O284" s="555"/>
      <c r="P284" s="564"/>
      <c r="Q284" s="565"/>
    </row>
    <row r="285" spans="1:17" s="258" customFormat="1" ht="15" customHeight="1" x14ac:dyDescent="0.2">
      <c r="A285" s="473"/>
      <c r="B285" s="358" t="s">
        <v>658</v>
      </c>
      <c r="C285" s="359"/>
      <c r="D285" s="359"/>
      <c r="E285" s="359"/>
      <c r="F285" s="359"/>
      <c r="G285" s="359"/>
      <c r="H285" s="359"/>
      <c r="I285" s="359"/>
      <c r="J285" s="359"/>
      <c r="K285" s="359"/>
      <c r="L285" s="359"/>
      <c r="M285" s="359"/>
      <c r="N285" s="359"/>
      <c r="O285" s="360"/>
      <c r="P285" s="566"/>
      <c r="Q285" s="567"/>
    </row>
    <row r="286" spans="1:17" ht="11.25" customHeight="1" x14ac:dyDescent="0.2">
      <c r="B286" s="215"/>
      <c r="C286" s="215"/>
      <c r="D286" s="215"/>
      <c r="E286" s="215"/>
      <c r="F286" s="215"/>
      <c r="G286" s="215"/>
      <c r="H286" s="215"/>
      <c r="I286" s="215"/>
      <c r="J286" s="215"/>
      <c r="K286" s="215"/>
      <c r="L286" s="215"/>
      <c r="M286" s="215"/>
      <c r="N286" s="215"/>
      <c r="O286" s="215"/>
      <c r="P286" s="215"/>
      <c r="Q286" s="215"/>
    </row>
    <row r="287" spans="1:17" ht="18.75" customHeight="1" x14ac:dyDescent="0.2">
      <c r="A287" s="213" t="s">
        <v>392</v>
      </c>
    </row>
    <row r="288" spans="1:17" ht="26.25" customHeight="1" x14ac:dyDescent="0.2">
      <c r="A288" s="218" t="s">
        <v>129</v>
      </c>
      <c r="B288" s="351" t="s">
        <v>758</v>
      </c>
      <c r="C288" s="352"/>
      <c r="D288" s="352"/>
      <c r="E288" s="352"/>
      <c r="F288" s="352"/>
      <c r="G288" s="352"/>
      <c r="H288" s="352"/>
      <c r="I288" s="352"/>
      <c r="J288" s="352"/>
      <c r="K288" s="352"/>
      <c r="L288" s="352"/>
      <c r="M288" s="352"/>
      <c r="N288" s="352"/>
      <c r="O288" s="353"/>
      <c r="P288" s="519"/>
      <c r="Q288" s="520"/>
    </row>
    <row r="289" spans="1:17" ht="15" customHeight="1" x14ac:dyDescent="0.2">
      <c r="A289" s="214"/>
      <c r="B289" s="237"/>
      <c r="C289" s="237"/>
      <c r="D289" s="237"/>
      <c r="E289" s="237"/>
      <c r="F289" s="237"/>
      <c r="G289" s="237"/>
      <c r="H289" s="237"/>
      <c r="I289" s="237"/>
      <c r="J289" s="237"/>
      <c r="K289" s="237"/>
      <c r="L289" s="237"/>
      <c r="M289" s="237"/>
      <c r="N289" s="237"/>
      <c r="O289" s="237"/>
      <c r="P289" s="260"/>
      <c r="Q289" s="260"/>
    </row>
    <row r="290" spans="1:17" ht="18" customHeight="1" x14ac:dyDescent="0.2">
      <c r="A290" s="262" t="s">
        <v>63</v>
      </c>
      <c r="E290" s="263"/>
    </row>
    <row r="291" spans="1:17" ht="18" customHeight="1" x14ac:dyDescent="0.2">
      <c r="A291" s="213" t="s">
        <v>759</v>
      </c>
    </row>
    <row r="292" spans="1:17" ht="18.75" customHeight="1" x14ac:dyDescent="0.2">
      <c r="A292" s="213" t="s">
        <v>64</v>
      </c>
    </row>
    <row r="293" spans="1:17" ht="17.25" customHeight="1" x14ac:dyDescent="0.2">
      <c r="B293" s="227" t="s">
        <v>101</v>
      </c>
    </row>
    <row r="294" spans="1:17" ht="13.8" thickBot="1" x14ac:dyDescent="0.25"/>
    <row r="295" spans="1:17" ht="8.25" customHeight="1" x14ac:dyDescent="0.2">
      <c r="A295" s="234"/>
      <c r="B295" s="235"/>
      <c r="C295" s="235"/>
      <c r="D295" s="235"/>
      <c r="E295" s="235"/>
      <c r="F295" s="235"/>
      <c r="G295" s="235"/>
      <c r="H295" s="235"/>
      <c r="I295" s="235"/>
      <c r="J295" s="235"/>
      <c r="K295" s="235"/>
      <c r="L295" s="235"/>
      <c r="M295" s="235"/>
      <c r="N295" s="235"/>
      <c r="O295" s="235"/>
      <c r="P295" s="235"/>
      <c r="Q295" s="236"/>
    </row>
    <row r="296" spans="1:17" ht="30" customHeight="1" x14ac:dyDescent="0.2">
      <c r="A296" s="264" t="s">
        <v>88</v>
      </c>
      <c r="B296" s="237"/>
      <c r="C296" s="237"/>
      <c r="D296" s="237"/>
      <c r="E296" s="237"/>
      <c r="F296" s="237"/>
      <c r="G296" s="237"/>
      <c r="H296" s="237"/>
      <c r="I296" s="237"/>
      <c r="J296" s="237"/>
      <c r="K296" s="237"/>
      <c r="L296" s="237"/>
      <c r="M296" s="237"/>
      <c r="N296" s="237"/>
      <c r="O296" s="237"/>
      <c r="P296" s="237"/>
      <c r="Q296" s="265"/>
    </row>
    <row r="297" spans="1:17" ht="28.5" customHeight="1" x14ac:dyDescent="0.2">
      <c r="A297" s="550" t="s">
        <v>760</v>
      </c>
      <c r="B297" s="551"/>
      <c r="C297" s="551"/>
      <c r="D297" s="551"/>
      <c r="E297" s="551"/>
      <c r="F297" s="551"/>
      <c r="G297" s="551"/>
      <c r="H297" s="551"/>
      <c r="I297" s="551"/>
      <c r="J297" s="551"/>
      <c r="K297" s="551"/>
      <c r="L297" s="551"/>
      <c r="M297" s="551"/>
      <c r="N297" s="552"/>
      <c r="O297" s="552"/>
      <c r="P297" s="552"/>
      <c r="Q297" s="265"/>
    </row>
    <row r="298" spans="1:17" ht="28.5" customHeight="1" thickBot="1" x14ac:dyDescent="0.25">
      <c r="A298" s="266"/>
      <c r="B298" s="216" t="s">
        <v>65</v>
      </c>
      <c r="C298" s="216" t="s">
        <v>66</v>
      </c>
      <c r="D298" s="368" t="s">
        <v>67</v>
      </c>
      <c r="E298" s="368"/>
      <c r="F298" s="368" t="s">
        <v>68</v>
      </c>
      <c r="G298" s="368"/>
      <c r="H298" s="368" t="s">
        <v>69</v>
      </c>
      <c r="I298" s="368"/>
      <c r="J298" s="237"/>
      <c r="K298" s="615" t="s">
        <v>761</v>
      </c>
      <c r="L298" s="616"/>
      <c r="M298" s="616"/>
      <c r="N298" s="616"/>
      <c r="O298" s="616"/>
      <c r="P298" s="390"/>
      <c r="Q298" s="265"/>
    </row>
    <row r="299" spans="1:17" ht="30" customHeight="1" thickBot="1" x14ac:dyDescent="0.25">
      <c r="A299" s="266"/>
      <c r="B299" s="267"/>
      <c r="C299" s="267"/>
      <c r="D299" s="594"/>
      <c r="E299" s="594"/>
      <c r="F299" s="577"/>
      <c r="G299" s="577"/>
      <c r="H299" s="577"/>
      <c r="I299" s="577"/>
      <c r="J299" s="237"/>
      <c r="K299" s="578" t="s">
        <v>180</v>
      </c>
      <c r="L299" s="579"/>
      <c r="M299" s="580"/>
      <c r="N299" s="581"/>
      <c r="O299" s="581"/>
      <c r="P299" s="582"/>
      <c r="Q299" s="265"/>
    </row>
    <row r="300" spans="1:17" ht="30" customHeight="1" thickBot="1" x14ac:dyDescent="0.25">
      <c r="A300" s="266"/>
      <c r="B300" s="583" t="s">
        <v>80</v>
      </c>
      <c r="C300" s="584"/>
      <c r="D300" s="584"/>
      <c r="E300" s="584"/>
      <c r="F300" s="585"/>
      <c r="G300" s="586"/>
      <c r="H300" s="587"/>
      <c r="I300" s="588"/>
      <c r="J300" s="237"/>
      <c r="K300" s="589" t="s">
        <v>181</v>
      </c>
      <c r="L300" s="590"/>
      <c r="M300" s="591">
        <f>F300+M299</f>
        <v>0</v>
      </c>
      <c r="N300" s="592"/>
      <c r="O300" s="592"/>
      <c r="P300" s="593"/>
      <c r="Q300" s="265"/>
    </row>
    <row r="301" spans="1:17" ht="9" customHeight="1" x14ac:dyDescent="0.2">
      <c r="A301" s="266"/>
      <c r="B301" s="237"/>
      <c r="C301" s="237"/>
      <c r="D301" s="237"/>
      <c r="E301" s="237"/>
      <c r="F301" s="237"/>
      <c r="G301" s="237"/>
      <c r="H301" s="237"/>
      <c r="I301" s="237"/>
      <c r="J301" s="237"/>
      <c r="K301" s="237"/>
      <c r="L301" s="237"/>
      <c r="M301" s="237"/>
      <c r="N301" s="237"/>
      <c r="O301" s="237"/>
      <c r="P301" s="268"/>
      <c r="Q301" s="265"/>
    </row>
    <row r="302" spans="1:17" ht="8.25" customHeight="1" thickBot="1" x14ac:dyDescent="0.25">
      <c r="A302" s="266"/>
      <c r="B302" s="237"/>
      <c r="C302" s="237"/>
      <c r="D302" s="237"/>
      <c r="E302" s="237"/>
      <c r="F302" s="237"/>
      <c r="G302" s="237"/>
      <c r="H302" s="237"/>
      <c r="I302" s="237"/>
      <c r="J302" s="237"/>
      <c r="K302" s="237"/>
      <c r="L302" s="237"/>
      <c r="M302" s="237"/>
      <c r="N302" s="237"/>
      <c r="O302" s="237"/>
      <c r="P302" s="268"/>
      <c r="Q302" s="265"/>
    </row>
    <row r="303" spans="1:17" ht="18.75" customHeight="1" x14ac:dyDescent="0.2">
      <c r="A303" s="264" t="s">
        <v>87</v>
      </c>
      <c r="B303" s="237"/>
      <c r="C303" s="237"/>
      <c r="D303" s="237"/>
      <c r="E303" s="237"/>
      <c r="F303" s="237"/>
      <c r="G303" s="237"/>
      <c r="H303" s="237"/>
      <c r="I303" s="237"/>
      <c r="J303" s="237"/>
      <c r="K303" s="269"/>
      <c r="L303" s="270"/>
      <c r="M303" s="595"/>
      <c r="N303" s="596"/>
      <c r="O303" s="237"/>
      <c r="P303" s="268"/>
      <c r="Q303" s="265"/>
    </row>
    <row r="304" spans="1:17" ht="18" customHeight="1" x14ac:dyDescent="0.2">
      <c r="A304" s="266" t="s">
        <v>86</v>
      </c>
      <c r="B304" s="237"/>
      <c r="C304" s="237"/>
      <c r="D304" s="237"/>
      <c r="E304" s="237"/>
      <c r="F304" s="237"/>
      <c r="G304" s="237"/>
      <c r="H304" s="237"/>
      <c r="I304" s="237"/>
      <c r="J304" s="237"/>
      <c r="K304" s="269"/>
      <c r="L304" s="270"/>
      <c r="M304" s="597"/>
      <c r="N304" s="598"/>
      <c r="O304" s="271" t="s">
        <v>182</v>
      </c>
      <c r="Q304" s="265"/>
    </row>
    <row r="305" spans="1:17" ht="13.8" thickBot="1" x14ac:dyDescent="0.25">
      <c r="A305" s="266" t="s">
        <v>70</v>
      </c>
      <c r="B305" s="237"/>
      <c r="C305" s="237"/>
      <c r="D305" s="237"/>
      <c r="E305" s="237"/>
      <c r="F305" s="237"/>
      <c r="G305" s="237"/>
      <c r="H305" s="237"/>
      <c r="I305" s="237"/>
      <c r="J305" s="237"/>
      <c r="K305" s="269"/>
      <c r="L305" s="270"/>
      <c r="M305" s="599"/>
      <c r="N305" s="600"/>
      <c r="O305" s="237"/>
      <c r="P305" s="237"/>
      <c r="Q305" s="265"/>
    </row>
    <row r="306" spans="1:17" ht="17.25" customHeight="1" x14ac:dyDescent="0.2">
      <c r="A306" s="601" t="s">
        <v>89</v>
      </c>
      <c r="B306" s="602"/>
      <c r="C306" s="602"/>
      <c r="D306" s="602"/>
      <c r="E306" s="602"/>
      <c r="F306" s="602"/>
      <c r="G306" s="603"/>
      <c r="H306" s="602"/>
      <c r="I306" s="604" t="str">
        <f>IF(COUNT(M300/M303)=0,"",(M300/M303))</f>
        <v/>
      </c>
      <c r="J306" s="605"/>
      <c r="K306" s="237"/>
      <c r="L306" s="237"/>
      <c r="M306" s="237"/>
      <c r="N306" s="237"/>
      <c r="Q306" s="265"/>
    </row>
    <row r="307" spans="1:17" x14ac:dyDescent="0.2">
      <c r="A307" s="266"/>
      <c r="B307" s="237"/>
      <c r="C307" s="237"/>
      <c r="D307" s="237"/>
      <c r="E307" s="237"/>
      <c r="G307" s="272"/>
      <c r="H307" s="237"/>
      <c r="I307" s="606"/>
      <c r="J307" s="607"/>
      <c r="K307" s="271" t="s">
        <v>183</v>
      </c>
      <c r="M307" s="237"/>
      <c r="N307" s="237"/>
      <c r="Q307" s="265"/>
    </row>
    <row r="308" spans="1:17" ht="13.8" thickBot="1" x14ac:dyDescent="0.25">
      <c r="A308" s="266"/>
      <c r="B308" s="237"/>
      <c r="C308" s="237"/>
      <c r="D308" s="237"/>
      <c r="E308" s="237"/>
      <c r="G308" s="272"/>
      <c r="H308" s="237"/>
      <c r="I308" s="608"/>
      <c r="J308" s="609"/>
      <c r="K308" s="237"/>
      <c r="L308" s="237"/>
      <c r="M308" s="237"/>
      <c r="N308" s="237"/>
      <c r="Q308" s="265"/>
    </row>
    <row r="309" spans="1:17" ht="13.8" thickBot="1" x14ac:dyDescent="0.25">
      <c r="A309" s="273"/>
      <c r="B309" s="274"/>
      <c r="C309" s="274"/>
      <c r="D309" s="274"/>
      <c r="E309" s="274"/>
      <c r="F309" s="274"/>
      <c r="G309" s="274"/>
      <c r="H309" s="274"/>
      <c r="I309" s="274"/>
      <c r="J309" s="274"/>
      <c r="K309" s="274"/>
      <c r="L309" s="274"/>
      <c r="M309" s="274"/>
      <c r="N309" s="274"/>
      <c r="O309" s="274"/>
      <c r="P309" s="274"/>
      <c r="Q309" s="275"/>
    </row>
    <row r="310" spans="1:17" ht="16.5" customHeight="1" x14ac:dyDescent="0.2"/>
    <row r="311" spans="1:17" ht="26.25" customHeight="1" x14ac:dyDescent="0.2">
      <c r="A311" s="542" t="s">
        <v>433</v>
      </c>
      <c r="B311" s="610"/>
      <c r="C311" s="610"/>
      <c r="D311" s="610"/>
      <c r="E311" s="610"/>
      <c r="F311" s="610"/>
      <c r="G311" s="610"/>
      <c r="H311" s="610"/>
      <c r="I311" s="610"/>
      <c r="J311" s="610"/>
      <c r="K311" s="610"/>
      <c r="L311" s="610"/>
      <c r="M311" s="610"/>
      <c r="N311" s="610"/>
      <c r="O311" s="610"/>
      <c r="P311" s="389"/>
      <c r="Q311" s="480"/>
    </row>
    <row r="312" spans="1:17" ht="8.25" customHeight="1" x14ac:dyDescent="0.2">
      <c r="A312" s="276"/>
      <c r="B312" s="237"/>
      <c r="C312" s="237"/>
      <c r="D312" s="237"/>
      <c r="E312" s="237"/>
      <c r="F312" s="237"/>
      <c r="G312" s="237"/>
      <c r="H312" s="237"/>
      <c r="I312" s="237"/>
      <c r="J312" s="237"/>
      <c r="K312" s="237"/>
      <c r="L312" s="237"/>
      <c r="M312" s="237"/>
      <c r="N312" s="237"/>
      <c r="O312" s="237"/>
      <c r="P312" s="611"/>
      <c r="Q312" s="612"/>
    </row>
    <row r="313" spans="1:17" ht="22.5" customHeight="1" x14ac:dyDescent="0.2">
      <c r="A313" s="276"/>
      <c r="B313" s="368" t="s">
        <v>71</v>
      </c>
      <c r="C313" s="368"/>
      <c r="D313" s="368"/>
      <c r="E313" s="368"/>
      <c r="F313" s="368" t="s">
        <v>184</v>
      </c>
      <c r="G313" s="368"/>
      <c r="H313" s="368"/>
      <c r="I313" s="368"/>
      <c r="J313" s="368"/>
      <c r="K313" s="369" t="s">
        <v>72</v>
      </c>
      <c r="L313" s="370"/>
      <c r="M313" s="370"/>
      <c r="N313" s="371"/>
      <c r="O313" s="237"/>
      <c r="P313" s="611"/>
      <c r="Q313" s="612"/>
    </row>
    <row r="314" spans="1:17" ht="45.75" customHeight="1" x14ac:dyDescent="0.2">
      <c r="A314" s="276"/>
      <c r="B314" s="357" t="s">
        <v>666</v>
      </c>
      <c r="C314" s="357"/>
      <c r="D314" s="357"/>
      <c r="E314" s="357"/>
      <c r="F314" s="617">
        <v>1086</v>
      </c>
      <c r="G314" s="617"/>
      <c r="H314" s="617"/>
      <c r="I314" s="617"/>
      <c r="J314" s="617"/>
      <c r="K314" s="614">
        <v>1411</v>
      </c>
      <c r="L314" s="614"/>
      <c r="M314" s="614"/>
      <c r="N314" s="614"/>
      <c r="O314" s="237"/>
      <c r="P314" s="611"/>
      <c r="Q314" s="612"/>
    </row>
    <row r="315" spans="1:17" ht="52.8" customHeight="1" x14ac:dyDescent="0.2">
      <c r="A315" s="276"/>
      <c r="B315" s="357" t="s">
        <v>762</v>
      </c>
      <c r="C315" s="357"/>
      <c r="D315" s="357"/>
      <c r="E315" s="357"/>
      <c r="F315" s="368">
        <v>544</v>
      </c>
      <c r="G315" s="368"/>
      <c r="H315" s="368"/>
      <c r="I315" s="368"/>
      <c r="J315" s="368"/>
      <c r="K315" s="368">
        <v>704</v>
      </c>
      <c r="L315" s="368"/>
      <c r="M315" s="368"/>
      <c r="N315" s="368"/>
      <c r="O315" s="237"/>
      <c r="P315" s="611"/>
      <c r="Q315" s="612"/>
    </row>
    <row r="316" spans="1:17" ht="60" customHeight="1" x14ac:dyDescent="0.2">
      <c r="A316" s="276"/>
      <c r="B316" s="357" t="s">
        <v>659</v>
      </c>
      <c r="C316" s="357"/>
      <c r="D316" s="357"/>
      <c r="E316" s="357"/>
      <c r="F316" s="368">
        <v>326</v>
      </c>
      <c r="G316" s="368"/>
      <c r="H316" s="368"/>
      <c r="I316" s="368"/>
      <c r="J316" s="368"/>
      <c r="K316" s="368">
        <v>422</v>
      </c>
      <c r="L316" s="368"/>
      <c r="M316" s="368"/>
      <c r="N316" s="368"/>
      <c r="O316" s="237"/>
      <c r="P316" s="611"/>
      <c r="Q316" s="612"/>
    </row>
    <row r="317" spans="1:17" x14ac:dyDescent="0.2">
      <c r="A317" s="277"/>
      <c r="B317" s="278"/>
      <c r="C317" s="278"/>
      <c r="D317" s="278"/>
      <c r="E317" s="278"/>
      <c r="F317" s="278"/>
      <c r="G317" s="278"/>
      <c r="H317" s="278"/>
      <c r="I317" s="278"/>
      <c r="J317" s="278"/>
      <c r="K317" s="278"/>
      <c r="L317" s="278"/>
      <c r="M317" s="278"/>
      <c r="N317" s="278"/>
      <c r="O317" s="278"/>
      <c r="P317" s="481"/>
      <c r="Q317" s="482"/>
    </row>
    <row r="318" spans="1:17" ht="37.5" customHeight="1" x14ac:dyDescent="0.2">
      <c r="A318" s="237"/>
      <c r="B318" s="367" t="s">
        <v>763</v>
      </c>
      <c r="C318" s="367"/>
      <c r="D318" s="367"/>
      <c r="E318" s="367"/>
      <c r="F318" s="367"/>
      <c r="G318" s="367"/>
      <c r="H318" s="367"/>
      <c r="I318" s="367"/>
      <c r="J318" s="367"/>
      <c r="K318" s="367"/>
      <c r="L318" s="367"/>
      <c r="M318" s="367"/>
      <c r="N318" s="367"/>
      <c r="O318" s="367"/>
      <c r="P318" s="389"/>
      <c r="Q318" s="480"/>
    </row>
    <row r="319" spans="1:17" ht="17.25" customHeight="1" x14ac:dyDescent="0.2">
      <c r="A319" s="237"/>
      <c r="B319" s="368" t="s">
        <v>421</v>
      </c>
      <c r="C319" s="368"/>
      <c r="D319" s="368"/>
      <c r="E319" s="368"/>
      <c r="F319" s="368" t="s">
        <v>422</v>
      </c>
      <c r="G319" s="368"/>
      <c r="H319" s="368"/>
      <c r="I319" s="368"/>
      <c r="J319" s="368"/>
      <c r="K319" s="369" t="s">
        <v>423</v>
      </c>
      <c r="L319" s="370"/>
      <c r="M319" s="370"/>
      <c r="N319" s="371"/>
      <c r="O319" s="395"/>
      <c r="P319" s="611"/>
      <c r="Q319" s="612"/>
    </row>
    <row r="320" spans="1:17" ht="45" customHeight="1" x14ac:dyDescent="0.2">
      <c r="A320" s="237"/>
      <c r="B320" s="372" t="s">
        <v>764</v>
      </c>
      <c r="C320" s="373"/>
      <c r="D320" s="373"/>
      <c r="E320" s="374"/>
      <c r="F320" s="613">
        <v>1086</v>
      </c>
      <c r="G320" s="613"/>
      <c r="H320" s="613"/>
      <c r="I320" s="613"/>
      <c r="J320" s="613"/>
      <c r="K320" s="614">
        <v>1411</v>
      </c>
      <c r="L320" s="614"/>
      <c r="M320" s="614"/>
      <c r="N320" s="614"/>
      <c r="O320" s="395"/>
      <c r="P320" s="611"/>
      <c r="Q320" s="612"/>
    </row>
    <row r="321" spans="1:17" ht="37.5" customHeight="1" x14ac:dyDescent="0.2">
      <c r="A321" s="237"/>
      <c r="B321" s="357" t="s">
        <v>765</v>
      </c>
      <c r="C321" s="357"/>
      <c r="D321" s="357"/>
      <c r="E321" s="357"/>
      <c r="F321" s="368">
        <v>527</v>
      </c>
      <c r="G321" s="368"/>
      <c r="H321" s="368"/>
      <c r="I321" s="368"/>
      <c r="J321" s="368"/>
      <c r="K321" s="368">
        <v>683</v>
      </c>
      <c r="L321" s="368"/>
      <c r="M321" s="368"/>
      <c r="N321" s="368"/>
      <c r="O321" s="395"/>
      <c r="P321" s="611"/>
      <c r="Q321" s="612"/>
    </row>
    <row r="322" spans="1:17" ht="37.5" customHeight="1" x14ac:dyDescent="0.2">
      <c r="A322" s="278"/>
      <c r="B322" s="357" t="s">
        <v>665</v>
      </c>
      <c r="C322" s="357"/>
      <c r="D322" s="357"/>
      <c r="E322" s="357"/>
      <c r="F322" s="368">
        <v>316</v>
      </c>
      <c r="G322" s="368"/>
      <c r="H322" s="368"/>
      <c r="I322" s="368"/>
      <c r="J322" s="368"/>
      <c r="K322" s="368">
        <v>410</v>
      </c>
      <c r="L322" s="368"/>
      <c r="M322" s="368"/>
      <c r="N322" s="368"/>
      <c r="O322" s="397"/>
      <c r="P322" s="481"/>
      <c r="Q322" s="482"/>
    </row>
    <row r="323" spans="1:17" ht="15" customHeight="1" x14ac:dyDescent="0.2">
      <c r="A323" s="237"/>
      <c r="B323" s="237"/>
      <c r="C323" s="237"/>
      <c r="D323" s="237"/>
      <c r="E323" s="237"/>
      <c r="F323" s="237"/>
      <c r="G323" s="237"/>
      <c r="H323" s="237"/>
      <c r="I323" s="237"/>
      <c r="J323" s="237"/>
      <c r="K323" s="237"/>
      <c r="L323" s="237"/>
      <c r="M323" s="237"/>
      <c r="N323" s="237"/>
      <c r="O323" s="237"/>
      <c r="P323" s="237"/>
      <c r="Q323" s="237"/>
    </row>
    <row r="324" spans="1:17" ht="30" customHeight="1" x14ac:dyDescent="0.2">
      <c r="A324" s="213" t="s">
        <v>73</v>
      </c>
    </row>
    <row r="325" spans="1:17" ht="34.5" customHeight="1" x14ac:dyDescent="0.2">
      <c r="A325" s="218" t="s">
        <v>185</v>
      </c>
      <c r="B325" s="357" t="s">
        <v>8</v>
      </c>
      <c r="C325" s="357"/>
      <c r="D325" s="357"/>
      <c r="E325" s="357"/>
      <c r="F325" s="357"/>
      <c r="G325" s="357"/>
      <c r="H325" s="357"/>
      <c r="I325" s="357"/>
      <c r="J325" s="357"/>
      <c r="K325" s="357"/>
      <c r="L325" s="357"/>
      <c r="M325" s="357"/>
      <c r="N325" s="357"/>
      <c r="O325" s="357"/>
      <c r="P325" s="366"/>
      <c r="Q325" s="366"/>
    </row>
    <row r="326" spans="1:17" ht="34.5" customHeight="1" x14ac:dyDescent="0.2">
      <c r="A326" s="218" t="s">
        <v>186</v>
      </c>
      <c r="B326" s="357" t="s">
        <v>9</v>
      </c>
      <c r="C326" s="357"/>
      <c r="D326" s="357"/>
      <c r="E326" s="357"/>
      <c r="F326" s="357"/>
      <c r="G326" s="357"/>
      <c r="H326" s="357"/>
      <c r="I326" s="357"/>
      <c r="J326" s="357"/>
      <c r="K326" s="357"/>
      <c r="L326" s="357"/>
      <c r="M326" s="357"/>
      <c r="N326" s="357"/>
      <c r="O326" s="357"/>
      <c r="P326" s="366"/>
      <c r="Q326" s="366"/>
    </row>
    <row r="327" spans="1:17" ht="13.5" customHeight="1" x14ac:dyDescent="0.2"/>
    <row r="328" spans="1:17" ht="34.5" customHeight="1" x14ac:dyDescent="0.2">
      <c r="A328" s="279" t="s">
        <v>766</v>
      </c>
      <c r="B328" s="280"/>
    </row>
    <row r="329" spans="1:17" ht="42" customHeight="1" x14ac:dyDescent="0.2">
      <c r="A329" s="502" t="s">
        <v>214</v>
      </c>
      <c r="B329" s="502"/>
      <c r="C329" s="502"/>
      <c r="D329" s="502"/>
      <c r="E329" s="502"/>
      <c r="F329" s="502"/>
      <c r="G329" s="502"/>
      <c r="H329" s="502"/>
      <c r="I329" s="502"/>
      <c r="J329" s="502"/>
      <c r="K329" s="502"/>
      <c r="L329" s="502"/>
      <c r="M329" s="502"/>
      <c r="N329" s="502"/>
      <c r="O329" s="502"/>
      <c r="P329" s="281"/>
      <c r="Q329" s="281"/>
    </row>
    <row r="330" spans="1:17" ht="30" customHeight="1" x14ac:dyDescent="0.2">
      <c r="A330" s="213" t="s">
        <v>74</v>
      </c>
    </row>
    <row r="331" spans="1:17" ht="25.5" customHeight="1" x14ac:dyDescent="0.2">
      <c r="A331" s="218" t="s">
        <v>83</v>
      </c>
      <c r="B331" s="357" t="s">
        <v>767</v>
      </c>
      <c r="C331" s="357"/>
      <c r="D331" s="357"/>
      <c r="E331" s="357"/>
      <c r="F331" s="357"/>
      <c r="G331" s="357"/>
      <c r="H331" s="357"/>
      <c r="I331" s="357"/>
      <c r="J331" s="357"/>
      <c r="K331" s="357"/>
      <c r="L331" s="357"/>
      <c r="M331" s="357"/>
      <c r="N331" s="357"/>
      <c r="O331" s="357"/>
      <c r="P331" s="366"/>
      <c r="Q331" s="366"/>
    </row>
    <row r="332" spans="1:17" ht="26.25" customHeight="1" x14ac:dyDescent="0.2">
      <c r="A332" s="218" t="s">
        <v>186</v>
      </c>
      <c r="B332" s="357" t="s">
        <v>187</v>
      </c>
      <c r="C332" s="357"/>
      <c r="D332" s="357"/>
      <c r="E332" s="357"/>
      <c r="F332" s="357"/>
      <c r="G332" s="357"/>
      <c r="H332" s="357"/>
      <c r="I332" s="357"/>
      <c r="J332" s="357"/>
      <c r="K332" s="357"/>
      <c r="L332" s="357"/>
      <c r="M332" s="357"/>
      <c r="N332" s="357"/>
      <c r="O332" s="357"/>
      <c r="P332" s="366"/>
      <c r="Q332" s="366"/>
    </row>
    <row r="333" spans="1:17" ht="30" customHeight="1" x14ac:dyDescent="0.2">
      <c r="A333" s="218" t="s">
        <v>188</v>
      </c>
      <c r="B333" s="357" t="s">
        <v>768</v>
      </c>
      <c r="C333" s="357"/>
      <c r="D333" s="357"/>
      <c r="E333" s="357"/>
      <c r="F333" s="357"/>
      <c r="G333" s="357"/>
      <c r="H333" s="357"/>
      <c r="I333" s="357"/>
      <c r="J333" s="357"/>
      <c r="K333" s="357"/>
      <c r="L333" s="357"/>
      <c r="M333" s="357"/>
      <c r="N333" s="357"/>
      <c r="O333" s="357"/>
      <c r="P333" s="366"/>
      <c r="Q333" s="366"/>
    </row>
    <row r="334" spans="1:17" ht="30" customHeight="1" x14ac:dyDescent="0.2">
      <c r="A334" s="218" t="s">
        <v>189</v>
      </c>
      <c r="B334" s="357" t="s">
        <v>769</v>
      </c>
      <c r="C334" s="357"/>
      <c r="D334" s="357"/>
      <c r="E334" s="357"/>
      <c r="F334" s="357"/>
      <c r="G334" s="357"/>
      <c r="H334" s="357"/>
      <c r="I334" s="357"/>
      <c r="J334" s="357"/>
      <c r="K334" s="357"/>
      <c r="L334" s="357"/>
      <c r="M334" s="357"/>
      <c r="N334" s="357"/>
      <c r="O334" s="357"/>
      <c r="P334" s="366"/>
      <c r="Q334" s="366"/>
    </row>
    <row r="335" spans="1:17" ht="30" customHeight="1" x14ac:dyDescent="0.2">
      <c r="A335" s="218" t="s">
        <v>190</v>
      </c>
      <c r="B335" s="357" t="s">
        <v>770</v>
      </c>
      <c r="C335" s="357"/>
      <c r="D335" s="357"/>
      <c r="E335" s="357"/>
      <c r="F335" s="357"/>
      <c r="G335" s="357"/>
      <c r="H335" s="357"/>
      <c r="I335" s="357"/>
      <c r="J335" s="357"/>
      <c r="K335" s="357"/>
      <c r="L335" s="357"/>
      <c r="M335" s="357"/>
      <c r="N335" s="357"/>
      <c r="O335" s="357"/>
      <c r="P335" s="366"/>
      <c r="Q335" s="366"/>
    </row>
    <row r="336" spans="1:17" ht="45" customHeight="1" x14ac:dyDescent="0.2">
      <c r="A336" s="218" t="s">
        <v>191</v>
      </c>
      <c r="B336" s="364" t="s">
        <v>219</v>
      </c>
      <c r="C336" s="364"/>
      <c r="D336" s="364"/>
      <c r="E336" s="364"/>
      <c r="F336" s="364"/>
      <c r="G336" s="364"/>
      <c r="H336" s="364"/>
      <c r="I336" s="364"/>
      <c r="J336" s="364"/>
      <c r="K336" s="364"/>
      <c r="L336" s="364"/>
      <c r="M336" s="364"/>
      <c r="N336" s="364"/>
      <c r="O336" s="364"/>
      <c r="P336" s="366"/>
      <c r="Q336" s="366"/>
    </row>
    <row r="337" spans="1:17" ht="30" customHeight="1" x14ac:dyDescent="0.2">
      <c r="A337" s="218" t="s">
        <v>192</v>
      </c>
      <c r="B337" s="357" t="s">
        <v>771</v>
      </c>
      <c r="C337" s="357"/>
      <c r="D337" s="357"/>
      <c r="E337" s="357"/>
      <c r="F337" s="357"/>
      <c r="G337" s="357"/>
      <c r="H337" s="357"/>
      <c r="I337" s="357"/>
      <c r="J337" s="357"/>
      <c r="K337" s="357"/>
      <c r="L337" s="357"/>
      <c r="M337" s="357"/>
      <c r="N337" s="357"/>
      <c r="O337" s="357"/>
      <c r="P337" s="366"/>
      <c r="Q337" s="366"/>
    </row>
    <row r="338" spans="1:17" ht="26.25" customHeight="1" x14ac:dyDescent="0.2">
      <c r="A338" s="218" t="s">
        <v>193</v>
      </c>
      <c r="B338" s="357" t="s">
        <v>772</v>
      </c>
      <c r="C338" s="357"/>
      <c r="D338" s="357"/>
      <c r="E338" s="357"/>
      <c r="F338" s="357"/>
      <c r="G338" s="357"/>
      <c r="H338" s="357"/>
      <c r="I338" s="357"/>
      <c r="J338" s="357"/>
      <c r="K338" s="357"/>
      <c r="L338" s="357"/>
      <c r="M338" s="357"/>
      <c r="N338" s="357"/>
      <c r="O338" s="357"/>
      <c r="P338" s="366"/>
      <c r="Q338" s="366"/>
    </row>
    <row r="339" spans="1:17" ht="26.25" customHeight="1" x14ac:dyDescent="0.2">
      <c r="A339" s="218" t="s">
        <v>194</v>
      </c>
      <c r="B339" s="357" t="s">
        <v>10</v>
      </c>
      <c r="C339" s="357"/>
      <c r="D339" s="357"/>
      <c r="E339" s="357"/>
      <c r="F339" s="357"/>
      <c r="G339" s="357"/>
      <c r="H339" s="357"/>
      <c r="I339" s="357"/>
      <c r="J339" s="357"/>
      <c r="K339" s="357"/>
      <c r="L339" s="357"/>
      <c r="M339" s="357"/>
      <c r="N339" s="357"/>
      <c r="O339" s="357"/>
      <c r="P339" s="366"/>
      <c r="Q339" s="366"/>
    </row>
    <row r="340" spans="1:17" ht="45" customHeight="1" x14ac:dyDescent="0.2">
      <c r="A340" s="218" t="s">
        <v>84</v>
      </c>
      <c r="B340" s="357" t="s">
        <v>773</v>
      </c>
      <c r="C340" s="357"/>
      <c r="D340" s="357"/>
      <c r="E340" s="357"/>
      <c r="F340" s="357"/>
      <c r="G340" s="357"/>
      <c r="H340" s="357"/>
      <c r="I340" s="357"/>
      <c r="J340" s="357"/>
      <c r="K340" s="357"/>
      <c r="L340" s="357"/>
      <c r="M340" s="357"/>
      <c r="N340" s="357"/>
      <c r="O340" s="357"/>
      <c r="P340" s="366"/>
      <c r="Q340" s="366"/>
    </row>
    <row r="341" spans="1:17" ht="45" customHeight="1" x14ac:dyDescent="0.2">
      <c r="A341" s="218" t="s">
        <v>220</v>
      </c>
      <c r="B341" s="357" t="s">
        <v>774</v>
      </c>
      <c r="C341" s="357"/>
      <c r="D341" s="357"/>
      <c r="E341" s="357"/>
      <c r="F341" s="357"/>
      <c r="G341" s="357"/>
      <c r="H341" s="357"/>
      <c r="I341" s="357"/>
      <c r="J341" s="357"/>
      <c r="K341" s="357"/>
      <c r="L341" s="357"/>
      <c r="M341" s="357"/>
      <c r="N341" s="357"/>
      <c r="O341" s="357"/>
      <c r="P341" s="366"/>
      <c r="Q341" s="366"/>
    </row>
    <row r="342" spans="1:17" ht="60" customHeight="1" x14ac:dyDescent="0.2">
      <c r="A342" s="218" t="s">
        <v>232</v>
      </c>
      <c r="B342" s="372" t="s">
        <v>346</v>
      </c>
      <c r="C342" s="373"/>
      <c r="D342" s="373"/>
      <c r="E342" s="373"/>
      <c r="F342" s="373"/>
      <c r="G342" s="373"/>
      <c r="H342" s="373"/>
      <c r="I342" s="373"/>
      <c r="J342" s="373"/>
      <c r="K342" s="373"/>
      <c r="L342" s="373"/>
      <c r="M342" s="373"/>
      <c r="N342" s="373"/>
      <c r="O342" s="374"/>
      <c r="P342" s="377"/>
      <c r="Q342" s="378"/>
    </row>
    <row r="343" spans="1:17" ht="30" customHeight="1" x14ac:dyDescent="0.2">
      <c r="A343" s="218" t="s">
        <v>244</v>
      </c>
      <c r="B343" s="372" t="s">
        <v>243</v>
      </c>
      <c r="C343" s="373"/>
      <c r="D343" s="373"/>
      <c r="E343" s="373"/>
      <c r="F343" s="373"/>
      <c r="G343" s="373"/>
      <c r="H343" s="373"/>
      <c r="I343" s="373"/>
      <c r="J343" s="373"/>
      <c r="K343" s="373"/>
      <c r="L343" s="373"/>
      <c r="M343" s="373"/>
      <c r="N343" s="373"/>
      <c r="O343" s="374"/>
      <c r="P343" s="377"/>
      <c r="Q343" s="378"/>
    </row>
    <row r="344" spans="1:17" ht="60" customHeight="1" x14ac:dyDescent="0.2">
      <c r="A344" s="218" t="s">
        <v>393</v>
      </c>
      <c r="B344" s="375" t="s">
        <v>394</v>
      </c>
      <c r="C344" s="375"/>
      <c r="D344" s="375"/>
      <c r="E344" s="375"/>
      <c r="F344" s="375"/>
      <c r="G344" s="375"/>
      <c r="H344" s="375"/>
      <c r="I344" s="375"/>
      <c r="J344" s="375"/>
      <c r="K344" s="375"/>
      <c r="L344" s="375"/>
      <c r="M344" s="375"/>
      <c r="N344" s="375"/>
      <c r="O344" s="375"/>
      <c r="P344" s="366"/>
      <c r="Q344" s="366"/>
    </row>
    <row r="345" spans="1:17" ht="15" customHeight="1" x14ac:dyDescent="0.2">
      <c r="A345" s="214"/>
      <c r="B345" s="215"/>
      <c r="C345" s="215"/>
      <c r="D345" s="215"/>
      <c r="E345" s="215"/>
      <c r="F345" s="215"/>
      <c r="G345" s="215"/>
      <c r="H345" s="215"/>
      <c r="I345" s="215"/>
      <c r="J345" s="215"/>
      <c r="K345" s="215"/>
      <c r="L345" s="215"/>
      <c r="M345" s="215"/>
      <c r="N345" s="215"/>
      <c r="O345" s="237"/>
      <c r="P345" s="237"/>
    </row>
    <row r="346" spans="1:17" ht="30" customHeight="1" x14ac:dyDescent="0.2">
      <c r="A346" s="213" t="s">
        <v>75</v>
      </c>
    </row>
    <row r="347" spans="1:17" ht="26.25" customHeight="1" x14ac:dyDescent="0.2">
      <c r="A347" s="218" t="s">
        <v>233</v>
      </c>
      <c r="B347" s="357" t="s">
        <v>775</v>
      </c>
      <c r="C347" s="357"/>
      <c r="D347" s="357"/>
      <c r="E347" s="357"/>
      <c r="F347" s="357"/>
      <c r="G347" s="357"/>
      <c r="H347" s="357"/>
      <c r="I347" s="357"/>
      <c r="J347" s="357"/>
      <c r="K347" s="357"/>
      <c r="L347" s="357"/>
      <c r="M347" s="357"/>
      <c r="N347" s="357"/>
      <c r="O347" s="357"/>
      <c r="P347" s="351"/>
      <c r="Q347" s="353"/>
    </row>
    <row r="348" spans="1:17" ht="25.5" customHeight="1" x14ac:dyDescent="0.2">
      <c r="A348" s="218" t="s">
        <v>226</v>
      </c>
      <c r="B348" s="357" t="s">
        <v>776</v>
      </c>
      <c r="C348" s="357"/>
      <c r="D348" s="357"/>
      <c r="E348" s="357"/>
      <c r="F348" s="357"/>
      <c r="G348" s="357"/>
      <c r="H348" s="357"/>
      <c r="I348" s="357"/>
      <c r="J348" s="357"/>
      <c r="K348" s="357"/>
      <c r="L348" s="357"/>
      <c r="M348" s="357"/>
      <c r="N348" s="357"/>
      <c r="O348" s="357"/>
      <c r="P348" s="366"/>
      <c r="Q348" s="366"/>
    </row>
    <row r="349" spans="1:17" ht="30" customHeight="1" x14ac:dyDescent="0.2">
      <c r="A349" s="218" t="s">
        <v>234</v>
      </c>
      <c r="B349" s="357" t="s">
        <v>768</v>
      </c>
      <c r="C349" s="357"/>
      <c r="D349" s="357"/>
      <c r="E349" s="357"/>
      <c r="F349" s="357"/>
      <c r="G349" s="357"/>
      <c r="H349" s="357"/>
      <c r="I349" s="357"/>
      <c r="J349" s="357"/>
      <c r="K349" s="357"/>
      <c r="L349" s="357"/>
      <c r="M349" s="357"/>
      <c r="N349" s="357"/>
      <c r="O349" s="357"/>
      <c r="P349" s="366"/>
      <c r="Q349" s="366"/>
    </row>
    <row r="350" spans="1:17" ht="30" customHeight="1" x14ac:dyDescent="0.2">
      <c r="A350" s="218" t="s">
        <v>235</v>
      </c>
      <c r="B350" s="357" t="s">
        <v>769</v>
      </c>
      <c r="C350" s="357"/>
      <c r="D350" s="357"/>
      <c r="E350" s="357"/>
      <c r="F350" s="357"/>
      <c r="G350" s="357"/>
      <c r="H350" s="357"/>
      <c r="I350" s="357"/>
      <c r="J350" s="357"/>
      <c r="K350" s="357"/>
      <c r="L350" s="357"/>
      <c r="M350" s="357"/>
      <c r="N350" s="357"/>
      <c r="O350" s="357"/>
      <c r="P350" s="366"/>
      <c r="Q350" s="366"/>
    </row>
    <row r="351" spans="1:17" ht="45" customHeight="1" x14ac:dyDescent="0.2">
      <c r="A351" s="218" t="s">
        <v>200</v>
      </c>
      <c r="B351" s="364" t="s">
        <v>219</v>
      </c>
      <c r="C351" s="364"/>
      <c r="D351" s="364"/>
      <c r="E351" s="364"/>
      <c r="F351" s="364"/>
      <c r="G351" s="364"/>
      <c r="H351" s="364"/>
      <c r="I351" s="364"/>
      <c r="J351" s="364"/>
      <c r="K351" s="364"/>
      <c r="L351" s="364"/>
      <c r="M351" s="364"/>
      <c r="N351" s="364"/>
      <c r="O351" s="364"/>
      <c r="P351" s="366"/>
      <c r="Q351" s="366"/>
    </row>
    <row r="352" spans="1:17" ht="30" customHeight="1" x14ac:dyDescent="0.2">
      <c r="A352" s="218" t="s">
        <v>201</v>
      </c>
      <c r="B352" s="357" t="s">
        <v>771</v>
      </c>
      <c r="C352" s="357"/>
      <c r="D352" s="357"/>
      <c r="E352" s="357"/>
      <c r="F352" s="357"/>
      <c r="G352" s="357"/>
      <c r="H352" s="357"/>
      <c r="I352" s="357"/>
      <c r="J352" s="357"/>
      <c r="K352" s="357"/>
      <c r="L352" s="357"/>
      <c r="M352" s="357"/>
      <c r="N352" s="357"/>
      <c r="O352" s="357"/>
      <c r="P352" s="366"/>
      <c r="Q352" s="366"/>
    </row>
    <row r="353" spans="1:17" ht="26.25" customHeight="1" x14ac:dyDescent="0.2">
      <c r="A353" s="218" t="s">
        <v>140</v>
      </c>
      <c r="B353" s="357" t="s">
        <v>772</v>
      </c>
      <c r="C353" s="357"/>
      <c r="D353" s="357"/>
      <c r="E353" s="357"/>
      <c r="F353" s="357"/>
      <c r="G353" s="357"/>
      <c r="H353" s="357"/>
      <c r="I353" s="357"/>
      <c r="J353" s="357"/>
      <c r="K353" s="357"/>
      <c r="L353" s="357"/>
      <c r="M353" s="357"/>
      <c r="N353" s="357"/>
      <c r="O353" s="357"/>
      <c r="P353" s="377"/>
      <c r="Q353" s="378"/>
    </row>
    <row r="354" spans="1:17" ht="26.25" customHeight="1" x14ac:dyDescent="0.2">
      <c r="A354" s="218" t="s">
        <v>236</v>
      </c>
      <c r="B354" s="357" t="s">
        <v>239</v>
      </c>
      <c r="C354" s="357"/>
      <c r="D354" s="357"/>
      <c r="E354" s="357"/>
      <c r="F354" s="357"/>
      <c r="G354" s="357"/>
      <c r="H354" s="357"/>
      <c r="I354" s="357"/>
      <c r="J354" s="357"/>
      <c r="K354" s="357"/>
      <c r="L354" s="357"/>
      <c r="M354" s="357"/>
      <c r="N354" s="357"/>
      <c r="O354" s="357"/>
      <c r="P354" s="366"/>
      <c r="Q354" s="366"/>
    </row>
    <row r="355" spans="1:17" ht="45" customHeight="1" x14ac:dyDescent="0.2">
      <c r="A355" s="218" t="s">
        <v>237</v>
      </c>
      <c r="B355" s="357" t="s">
        <v>777</v>
      </c>
      <c r="C355" s="357"/>
      <c r="D355" s="357"/>
      <c r="E355" s="357"/>
      <c r="F355" s="357"/>
      <c r="G355" s="357"/>
      <c r="H355" s="357"/>
      <c r="I355" s="357"/>
      <c r="J355" s="357"/>
      <c r="K355" s="357"/>
      <c r="L355" s="357"/>
      <c r="M355" s="357"/>
      <c r="N355" s="357"/>
      <c r="O355" s="357"/>
      <c r="P355" s="366"/>
      <c r="Q355" s="366"/>
    </row>
    <row r="356" spans="1:17" ht="45" customHeight="1" x14ac:dyDescent="0.2">
      <c r="A356" s="218" t="s">
        <v>84</v>
      </c>
      <c r="B356" s="357" t="s">
        <v>774</v>
      </c>
      <c r="C356" s="357"/>
      <c r="D356" s="357"/>
      <c r="E356" s="357"/>
      <c r="F356" s="357"/>
      <c r="G356" s="357"/>
      <c r="H356" s="357"/>
      <c r="I356" s="357"/>
      <c r="J356" s="357"/>
      <c r="K356" s="357"/>
      <c r="L356" s="357"/>
      <c r="M356" s="357"/>
      <c r="N356" s="357"/>
      <c r="O356" s="357"/>
      <c r="P356" s="366"/>
      <c r="Q356" s="366"/>
    </row>
    <row r="357" spans="1:17" ht="60" customHeight="1" x14ac:dyDescent="0.2">
      <c r="A357" s="218" t="s">
        <v>238</v>
      </c>
      <c r="B357" s="372" t="s">
        <v>242</v>
      </c>
      <c r="C357" s="373"/>
      <c r="D357" s="373"/>
      <c r="E357" s="373"/>
      <c r="F357" s="373"/>
      <c r="G357" s="373"/>
      <c r="H357" s="373"/>
      <c r="I357" s="373"/>
      <c r="J357" s="373"/>
      <c r="K357" s="373"/>
      <c r="L357" s="373"/>
      <c r="M357" s="373"/>
      <c r="N357" s="373"/>
      <c r="O357" s="374"/>
      <c r="P357" s="377"/>
      <c r="Q357" s="378"/>
    </row>
    <row r="358" spans="1:17" ht="30" customHeight="1" x14ac:dyDescent="0.2">
      <c r="A358" s="218" t="s">
        <v>232</v>
      </c>
      <c r="B358" s="372" t="s">
        <v>245</v>
      </c>
      <c r="C358" s="373"/>
      <c r="D358" s="373"/>
      <c r="E358" s="373"/>
      <c r="F358" s="373"/>
      <c r="G358" s="373"/>
      <c r="H358" s="373"/>
      <c r="I358" s="373"/>
      <c r="J358" s="373"/>
      <c r="K358" s="373"/>
      <c r="L358" s="373"/>
      <c r="M358" s="373"/>
      <c r="N358" s="373"/>
      <c r="O358" s="374"/>
      <c r="P358" s="377"/>
      <c r="Q358" s="378"/>
    </row>
    <row r="359" spans="1:17" ht="60" customHeight="1" x14ac:dyDescent="0.2">
      <c r="A359" s="218" t="s">
        <v>396</v>
      </c>
      <c r="B359" s="361" t="s">
        <v>395</v>
      </c>
      <c r="C359" s="362"/>
      <c r="D359" s="362"/>
      <c r="E359" s="362"/>
      <c r="F359" s="362"/>
      <c r="G359" s="362"/>
      <c r="H359" s="362"/>
      <c r="I359" s="362"/>
      <c r="J359" s="362"/>
      <c r="K359" s="362"/>
      <c r="L359" s="362"/>
      <c r="M359" s="362"/>
      <c r="N359" s="362"/>
      <c r="O359" s="363"/>
      <c r="P359" s="377"/>
      <c r="Q359" s="378"/>
    </row>
    <row r="360" spans="1:17" ht="15" customHeight="1" x14ac:dyDescent="0.2">
      <c r="A360" s="214"/>
      <c r="B360" s="215"/>
      <c r="C360" s="215"/>
      <c r="D360" s="215"/>
      <c r="E360" s="215"/>
      <c r="F360" s="215"/>
      <c r="G360" s="215"/>
      <c r="H360" s="215"/>
      <c r="I360" s="215"/>
      <c r="J360" s="215"/>
      <c r="K360" s="215"/>
      <c r="L360" s="215"/>
      <c r="M360" s="215"/>
      <c r="N360" s="215"/>
      <c r="O360" s="215"/>
      <c r="P360" s="282"/>
      <c r="Q360" s="282"/>
    </row>
    <row r="361" spans="1:17" ht="33.75" customHeight="1" x14ac:dyDescent="0.2">
      <c r="A361" s="213" t="s">
        <v>241</v>
      </c>
      <c r="O361" s="215"/>
      <c r="P361" s="282"/>
      <c r="Q361" s="282"/>
    </row>
    <row r="362" spans="1:17" ht="30" customHeight="1" x14ac:dyDescent="0.2">
      <c r="A362" s="218" t="s">
        <v>195</v>
      </c>
      <c r="B362" s="357" t="s">
        <v>196</v>
      </c>
      <c r="C362" s="357"/>
      <c r="D362" s="357"/>
      <c r="E362" s="357"/>
      <c r="F362" s="357"/>
      <c r="G362" s="357"/>
      <c r="H362" s="357"/>
      <c r="I362" s="357"/>
      <c r="J362" s="357"/>
      <c r="K362" s="357"/>
      <c r="L362" s="357"/>
      <c r="M362" s="357"/>
      <c r="N362" s="357"/>
      <c r="O362" s="357"/>
      <c r="P362" s="366"/>
      <c r="Q362" s="366"/>
    </row>
    <row r="363" spans="1:17" ht="30" customHeight="1" x14ac:dyDescent="0.2">
      <c r="A363" s="218" t="s">
        <v>197</v>
      </c>
      <c r="B363" s="357" t="s">
        <v>429</v>
      </c>
      <c r="C363" s="357"/>
      <c r="D363" s="357"/>
      <c r="E363" s="357"/>
      <c r="F363" s="357"/>
      <c r="G363" s="357"/>
      <c r="H363" s="357"/>
      <c r="I363" s="357"/>
      <c r="J363" s="357"/>
      <c r="K363" s="357"/>
      <c r="L363" s="357"/>
      <c r="M363" s="357"/>
      <c r="N363" s="357"/>
      <c r="O363" s="357"/>
      <c r="P363" s="366"/>
      <c r="Q363" s="366"/>
    </row>
    <row r="364" spans="1:17" ht="30" customHeight="1" x14ac:dyDescent="0.2">
      <c r="A364" s="218" t="s">
        <v>198</v>
      </c>
      <c r="B364" s="357" t="s">
        <v>768</v>
      </c>
      <c r="C364" s="357"/>
      <c r="D364" s="357"/>
      <c r="E364" s="357"/>
      <c r="F364" s="357"/>
      <c r="G364" s="357"/>
      <c r="H364" s="357"/>
      <c r="I364" s="357"/>
      <c r="J364" s="357"/>
      <c r="K364" s="357"/>
      <c r="L364" s="357"/>
      <c r="M364" s="357"/>
      <c r="N364" s="357"/>
      <c r="O364" s="357"/>
      <c r="P364" s="366"/>
      <c r="Q364" s="366"/>
    </row>
    <row r="365" spans="1:17" ht="30" customHeight="1" x14ac:dyDescent="0.2">
      <c r="A365" s="218" t="s">
        <v>199</v>
      </c>
      <c r="B365" s="357" t="s">
        <v>769</v>
      </c>
      <c r="C365" s="357"/>
      <c r="D365" s="357"/>
      <c r="E365" s="357"/>
      <c r="F365" s="357"/>
      <c r="G365" s="357"/>
      <c r="H365" s="357"/>
      <c r="I365" s="357"/>
      <c r="J365" s="357"/>
      <c r="K365" s="357"/>
      <c r="L365" s="357"/>
      <c r="M365" s="357"/>
      <c r="N365" s="357"/>
      <c r="O365" s="357"/>
      <c r="P365" s="366"/>
      <c r="Q365" s="366"/>
    </row>
    <row r="366" spans="1:17" ht="45" customHeight="1" x14ac:dyDescent="0.2">
      <c r="A366" s="218" t="s">
        <v>200</v>
      </c>
      <c r="B366" s="364" t="s">
        <v>219</v>
      </c>
      <c r="C366" s="364"/>
      <c r="D366" s="364"/>
      <c r="E366" s="364"/>
      <c r="F366" s="364"/>
      <c r="G366" s="364"/>
      <c r="H366" s="364"/>
      <c r="I366" s="364"/>
      <c r="J366" s="364"/>
      <c r="K366" s="364"/>
      <c r="L366" s="364"/>
      <c r="M366" s="364"/>
      <c r="N366" s="364"/>
      <c r="O366" s="364"/>
      <c r="P366" s="366"/>
      <c r="Q366" s="366"/>
    </row>
    <row r="367" spans="1:17" ht="30" customHeight="1" x14ac:dyDescent="0.2">
      <c r="A367" s="218" t="s">
        <v>201</v>
      </c>
      <c r="B367" s="357" t="s">
        <v>771</v>
      </c>
      <c r="C367" s="357"/>
      <c r="D367" s="357"/>
      <c r="E367" s="357"/>
      <c r="F367" s="357"/>
      <c r="G367" s="357"/>
      <c r="H367" s="357"/>
      <c r="I367" s="357"/>
      <c r="J367" s="357"/>
      <c r="K367" s="357"/>
      <c r="L367" s="357"/>
      <c r="M367" s="357"/>
      <c r="N367" s="357"/>
      <c r="O367" s="357"/>
      <c r="P367" s="366"/>
      <c r="Q367" s="366"/>
    </row>
    <row r="368" spans="1:17" ht="30" customHeight="1" x14ac:dyDescent="0.2">
      <c r="A368" s="218" t="s">
        <v>192</v>
      </c>
      <c r="B368" s="357" t="s">
        <v>778</v>
      </c>
      <c r="C368" s="357"/>
      <c r="D368" s="357"/>
      <c r="E368" s="357"/>
      <c r="F368" s="357"/>
      <c r="G368" s="357"/>
      <c r="H368" s="357"/>
      <c r="I368" s="357"/>
      <c r="J368" s="357"/>
      <c r="K368" s="357"/>
      <c r="L368" s="357"/>
      <c r="M368" s="357"/>
      <c r="N368" s="357"/>
      <c r="O368" s="357"/>
      <c r="P368" s="366"/>
      <c r="Q368" s="366"/>
    </row>
    <row r="369" spans="1:17" ht="30" customHeight="1" x14ac:dyDescent="0.2">
      <c r="A369" s="218" t="s">
        <v>102</v>
      </c>
      <c r="B369" s="357" t="s">
        <v>240</v>
      </c>
      <c r="C369" s="357"/>
      <c r="D369" s="357"/>
      <c r="E369" s="357"/>
      <c r="F369" s="357"/>
      <c r="G369" s="357"/>
      <c r="H369" s="357"/>
      <c r="I369" s="357"/>
      <c r="J369" s="357"/>
      <c r="K369" s="357"/>
      <c r="L369" s="357"/>
      <c r="M369" s="357"/>
      <c r="N369" s="357"/>
      <c r="O369" s="357"/>
      <c r="P369" s="377"/>
      <c r="Q369" s="378"/>
    </row>
    <row r="370" spans="1:17" ht="45" customHeight="1" x14ac:dyDescent="0.2">
      <c r="A370" s="218" t="s">
        <v>221</v>
      </c>
      <c r="B370" s="357" t="s">
        <v>779</v>
      </c>
      <c r="C370" s="357"/>
      <c r="D370" s="357"/>
      <c r="E370" s="357"/>
      <c r="F370" s="357"/>
      <c r="G370" s="357"/>
      <c r="H370" s="357"/>
      <c r="I370" s="357"/>
      <c r="J370" s="357"/>
      <c r="K370" s="357"/>
      <c r="L370" s="357"/>
      <c r="M370" s="357"/>
      <c r="N370" s="357"/>
      <c r="O370" s="357"/>
      <c r="P370" s="366"/>
      <c r="Q370" s="366"/>
    </row>
    <row r="371" spans="1:17" ht="45" customHeight="1" x14ac:dyDescent="0.2">
      <c r="A371" s="218" t="s">
        <v>84</v>
      </c>
      <c r="B371" s="357" t="s">
        <v>774</v>
      </c>
      <c r="C371" s="357"/>
      <c r="D371" s="357"/>
      <c r="E371" s="357"/>
      <c r="F371" s="357"/>
      <c r="G371" s="357"/>
      <c r="H371" s="357"/>
      <c r="I371" s="357"/>
      <c r="J371" s="357"/>
      <c r="K371" s="357"/>
      <c r="L371" s="357"/>
      <c r="M371" s="357"/>
      <c r="N371" s="357"/>
      <c r="O371" s="357"/>
      <c r="P371" s="366"/>
      <c r="Q371" s="366"/>
    </row>
    <row r="372" spans="1:17" ht="60" customHeight="1" x14ac:dyDescent="0.2">
      <c r="A372" s="218" t="s">
        <v>238</v>
      </c>
      <c r="B372" s="372" t="s">
        <v>780</v>
      </c>
      <c r="C372" s="373"/>
      <c r="D372" s="373"/>
      <c r="E372" s="373"/>
      <c r="F372" s="373"/>
      <c r="G372" s="373"/>
      <c r="H372" s="373"/>
      <c r="I372" s="373"/>
      <c r="J372" s="373"/>
      <c r="K372" s="373"/>
      <c r="L372" s="373"/>
      <c r="M372" s="373"/>
      <c r="N372" s="373"/>
      <c r="O372" s="374"/>
      <c r="P372" s="377"/>
      <c r="Q372" s="378"/>
    </row>
    <row r="373" spans="1:17" ht="30.75" customHeight="1" x14ac:dyDescent="0.2">
      <c r="A373" s="218" t="s">
        <v>232</v>
      </c>
      <c r="B373" s="372" t="s">
        <v>246</v>
      </c>
      <c r="C373" s="373"/>
      <c r="D373" s="373"/>
      <c r="E373" s="373"/>
      <c r="F373" s="373"/>
      <c r="G373" s="373"/>
      <c r="H373" s="373"/>
      <c r="I373" s="373"/>
      <c r="J373" s="373"/>
      <c r="K373" s="373"/>
      <c r="L373" s="373"/>
      <c r="M373" s="373"/>
      <c r="N373" s="373"/>
      <c r="O373" s="374"/>
      <c r="P373" s="377"/>
      <c r="Q373" s="378"/>
    </row>
    <row r="374" spans="1:17" ht="60" customHeight="1" x14ac:dyDescent="0.2">
      <c r="A374" s="218" t="s">
        <v>396</v>
      </c>
      <c r="B374" s="372" t="s">
        <v>397</v>
      </c>
      <c r="C374" s="373"/>
      <c r="D374" s="373"/>
      <c r="E374" s="373"/>
      <c r="F374" s="373"/>
      <c r="G374" s="373"/>
      <c r="H374" s="373"/>
      <c r="I374" s="373"/>
      <c r="J374" s="373"/>
      <c r="K374" s="373"/>
      <c r="L374" s="373"/>
      <c r="M374" s="373"/>
      <c r="N374" s="373"/>
      <c r="O374" s="374"/>
      <c r="P374" s="377"/>
      <c r="Q374" s="378"/>
    </row>
    <row r="375" spans="1:17" ht="15" customHeight="1" x14ac:dyDescent="0.2">
      <c r="A375" s="214"/>
      <c r="B375" s="215"/>
      <c r="C375" s="215"/>
      <c r="D375" s="215"/>
      <c r="E375" s="215"/>
      <c r="F375" s="215"/>
      <c r="G375" s="215"/>
      <c r="H375" s="215"/>
      <c r="I375" s="215"/>
      <c r="J375" s="215"/>
      <c r="K375" s="215"/>
      <c r="L375" s="215"/>
      <c r="M375" s="215"/>
      <c r="N375" s="215"/>
      <c r="O375" s="215"/>
      <c r="P375" s="282"/>
      <c r="Q375" s="282"/>
    </row>
    <row r="376" spans="1:17" ht="33.75" customHeight="1" x14ac:dyDescent="0.2">
      <c r="A376" s="213" t="s">
        <v>398</v>
      </c>
      <c r="O376" s="215"/>
      <c r="P376" s="282"/>
      <c r="Q376" s="282"/>
    </row>
    <row r="377" spans="1:17" ht="30" customHeight="1" x14ac:dyDescent="0.2">
      <c r="A377" s="218" t="s">
        <v>113</v>
      </c>
      <c r="B377" s="357" t="s">
        <v>399</v>
      </c>
      <c r="C377" s="357"/>
      <c r="D377" s="357"/>
      <c r="E377" s="357"/>
      <c r="F377" s="357"/>
      <c r="G377" s="357"/>
      <c r="H377" s="357"/>
      <c r="I377" s="357"/>
      <c r="J377" s="357"/>
      <c r="K377" s="357"/>
      <c r="L377" s="357"/>
      <c r="M377" s="357"/>
      <c r="N377" s="357"/>
      <c r="O377" s="357"/>
      <c r="P377" s="366"/>
      <c r="Q377" s="366"/>
    </row>
    <row r="378" spans="1:17" ht="30" customHeight="1" x14ac:dyDescent="0.2">
      <c r="A378" s="218" t="s">
        <v>114</v>
      </c>
      <c r="B378" s="357" t="s">
        <v>400</v>
      </c>
      <c r="C378" s="357"/>
      <c r="D378" s="357"/>
      <c r="E378" s="357"/>
      <c r="F378" s="357"/>
      <c r="G378" s="357"/>
      <c r="H378" s="357"/>
      <c r="I378" s="357"/>
      <c r="J378" s="357"/>
      <c r="K378" s="357"/>
      <c r="L378" s="357"/>
      <c r="M378" s="357"/>
      <c r="N378" s="357"/>
      <c r="O378" s="357"/>
      <c r="P378" s="366"/>
      <c r="Q378" s="366"/>
    </row>
    <row r="379" spans="1:17" ht="45" customHeight="1" x14ac:dyDescent="0.2">
      <c r="A379" s="218" t="s">
        <v>115</v>
      </c>
      <c r="B379" s="357" t="s">
        <v>401</v>
      </c>
      <c r="C379" s="357"/>
      <c r="D379" s="357"/>
      <c r="E379" s="357"/>
      <c r="F379" s="357"/>
      <c r="G379" s="357"/>
      <c r="H379" s="357"/>
      <c r="I379" s="357"/>
      <c r="J379" s="357"/>
      <c r="K379" s="357"/>
      <c r="L379" s="357"/>
      <c r="M379" s="357"/>
      <c r="N379" s="357"/>
      <c r="O379" s="357"/>
      <c r="P379" s="377"/>
      <c r="Q379" s="378"/>
    </row>
    <row r="380" spans="1:17" ht="30" customHeight="1" x14ac:dyDescent="0.2">
      <c r="A380" s="218" t="s">
        <v>363</v>
      </c>
      <c r="B380" s="361" t="s">
        <v>402</v>
      </c>
      <c r="C380" s="362"/>
      <c r="D380" s="362"/>
      <c r="E380" s="362"/>
      <c r="F380" s="362"/>
      <c r="G380" s="362"/>
      <c r="H380" s="362"/>
      <c r="I380" s="362"/>
      <c r="J380" s="362"/>
      <c r="K380" s="362"/>
      <c r="L380" s="362"/>
      <c r="M380" s="362"/>
      <c r="N380" s="362"/>
      <c r="O380" s="363"/>
      <c r="P380" s="377"/>
      <c r="Q380" s="378"/>
    </row>
    <row r="381" spans="1:17" ht="30" customHeight="1" x14ac:dyDescent="0.2">
      <c r="A381" s="218" t="s">
        <v>404</v>
      </c>
      <c r="B381" s="361" t="s">
        <v>781</v>
      </c>
      <c r="C381" s="362"/>
      <c r="D381" s="362"/>
      <c r="E381" s="362"/>
      <c r="F381" s="362"/>
      <c r="G381" s="362"/>
      <c r="H381" s="362"/>
      <c r="I381" s="362"/>
      <c r="J381" s="362"/>
      <c r="K381" s="362"/>
      <c r="L381" s="362"/>
      <c r="M381" s="362"/>
      <c r="N381" s="362"/>
      <c r="O381" s="363"/>
      <c r="P381" s="377"/>
      <c r="Q381" s="378"/>
    </row>
    <row r="382" spans="1:17" ht="30" customHeight="1" x14ac:dyDescent="0.2">
      <c r="A382" s="218" t="s">
        <v>405</v>
      </c>
      <c r="B382" s="361" t="s">
        <v>403</v>
      </c>
      <c r="C382" s="362"/>
      <c r="D382" s="362"/>
      <c r="E382" s="362"/>
      <c r="F382" s="362"/>
      <c r="G382" s="362"/>
      <c r="H382" s="362"/>
      <c r="I382" s="362"/>
      <c r="J382" s="362"/>
      <c r="K382" s="362"/>
      <c r="L382" s="362"/>
      <c r="M382" s="362"/>
      <c r="N382" s="362"/>
      <c r="O382" s="363"/>
      <c r="P382" s="377"/>
      <c r="Q382" s="378"/>
    </row>
    <row r="383" spans="1:17" ht="45" customHeight="1" x14ac:dyDescent="0.2">
      <c r="A383" s="218" t="s">
        <v>406</v>
      </c>
      <c r="B383" s="361" t="s">
        <v>782</v>
      </c>
      <c r="C383" s="362"/>
      <c r="D383" s="362"/>
      <c r="E383" s="362"/>
      <c r="F383" s="362"/>
      <c r="G383" s="362"/>
      <c r="H383" s="362"/>
      <c r="I383" s="362"/>
      <c r="J383" s="362"/>
      <c r="K383" s="362"/>
      <c r="L383" s="362"/>
      <c r="M383" s="362"/>
      <c r="N383" s="362"/>
      <c r="O383" s="363"/>
      <c r="P383" s="366"/>
      <c r="Q383" s="366"/>
    </row>
    <row r="384" spans="1:17" ht="44.25" customHeight="1" x14ac:dyDescent="0.2">
      <c r="A384" s="218" t="s">
        <v>409</v>
      </c>
      <c r="B384" s="361" t="s">
        <v>407</v>
      </c>
      <c r="C384" s="362"/>
      <c r="D384" s="362"/>
      <c r="E384" s="362"/>
      <c r="F384" s="362"/>
      <c r="G384" s="362"/>
      <c r="H384" s="362"/>
      <c r="I384" s="362"/>
      <c r="J384" s="362"/>
      <c r="K384" s="362"/>
      <c r="L384" s="362"/>
      <c r="M384" s="362"/>
      <c r="N384" s="362"/>
      <c r="O384" s="363"/>
      <c r="P384" s="366"/>
      <c r="Q384" s="366"/>
    </row>
    <row r="385" spans="1:17" ht="60" customHeight="1" x14ac:dyDescent="0.2">
      <c r="A385" s="218" t="s">
        <v>410</v>
      </c>
      <c r="B385" s="361" t="s">
        <v>408</v>
      </c>
      <c r="C385" s="362"/>
      <c r="D385" s="362"/>
      <c r="E385" s="362"/>
      <c r="F385" s="362"/>
      <c r="G385" s="362"/>
      <c r="H385" s="362"/>
      <c r="I385" s="362"/>
      <c r="J385" s="362"/>
      <c r="K385" s="362"/>
      <c r="L385" s="362"/>
      <c r="M385" s="362"/>
      <c r="N385" s="362"/>
      <c r="O385" s="363"/>
      <c r="P385" s="366"/>
      <c r="Q385" s="366"/>
    </row>
    <row r="386" spans="1:17" ht="60" customHeight="1" x14ac:dyDescent="0.2">
      <c r="A386" s="218" t="s">
        <v>411</v>
      </c>
      <c r="B386" s="361" t="s">
        <v>397</v>
      </c>
      <c r="C386" s="362"/>
      <c r="D386" s="362"/>
      <c r="E386" s="362"/>
      <c r="F386" s="362"/>
      <c r="G386" s="362"/>
      <c r="H386" s="362"/>
      <c r="I386" s="362"/>
      <c r="J386" s="362"/>
      <c r="K386" s="362"/>
      <c r="L386" s="362"/>
      <c r="M386" s="362"/>
      <c r="N386" s="362"/>
      <c r="O386" s="363"/>
      <c r="P386" s="366"/>
      <c r="Q386" s="366"/>
    </row>
    <row r="387" spans="1:17" ht="30" customHeight="1" x14ac:dyDescent="0.2">
      <c r="A387" s="218" t="s">
        <v>414</v>
      </c>
      <c r="B387" s="375" t="s">
        <v>412</v>
      </c>
      <c r="C387" s="375"/>
      <c r="D387" s="375"/>
      <c r="E387" s="375"/>
      <c r="F387" s="375"/>
      <c r="G387" s="375"/>
      <c r="H387" s="375"/>
      <c r="I387" s="375"/>
      <c r="J387" s="375"/>
      <c r="K387" s="375"/>
      <c r="L387" s="375"/>
      <c r="M387" s="375"/>
      <c r="N387" s="375"/>
      <c r="O387" s="375"/>
      <c r="P387" s="366"/>
      <c r="Q387" s="366"/>
    </row>
    <row r="388" spans="1:17" ht="30" customHeight="1" x14ac:dyDescent="0.2">
      <c r="A388" s="218" t="s">
        <v>415</v>
      </c>
      <c r="B388" s="357" t="s">
        <v>413</v>
      </c>
      <c r="C388" s="357"/>
      <c r="D388" s="357"/>
      <c r="E388" s="357"/>
      <c r="F388" s="357"/>
      <c r="G388" s="357"/>
      <c r="H388" s="357"/>
      <c r="I388" s="357"/>
      <c r="J388" s="357"/>
      <c r="K388" s="357"/>
      <c r="L388" s="357"/>
      <c r="M388" s="357"/>
      <c r="N388" s="357"/>
      <c r="O388" s="357"/>
      <c r="P388" s="366"/>
      <c r="Q388" s="366"/>
    </row>
    <row r="389" spans="1:17" ht="31.5" customHeight="1" x14ac:dyDescent="0.2">
      <c r="A389" s="218" t="s">
        <v>396</v>
      </c>
      <c r="B389" s="357" t="s">
        <v>430</v>
      </c>
      <c r="C389" s="357"/>
      <c r="D389" s="357"/>
      <c r="E389" s="357"/>
      <c r="F389" s="357"/>
      <c r="G389" s="357"/>
      <c r="H389" s="357"/>
      <c r="I389" s="357"/>
      <c r="J389" s="357"/>
      <c r="K389" s="357"/>
      <c r="L389" s="357"/>
      <c r="M389" s="357"/>
      <c r="N389" s="357"/>
      <c r="O389" s="357"/>
      <c r="P389" s="366"/>
      <c r="Q389" s="366"/>
    </row>
    <row r="390" spans="1:17" ht="31.5" customHeight="1" x14ac:dyDescent="0.2">
      <c r="A390" s="218" t="s">
        <v>431</v>
      </c>
      <c r="B390" s="357" t="s">
        <v>432</v>
      </c>
      <c r="C390" s="357"/>
      <c r="D390" s="357"/>
      <c r="E390" s="357"/>
      <c r="F390" s="357"/>
      <c r="G390" s="357"/>
      <c r="H390" s="357"/>
      <c r="I390" s="357"/>
      <c r="J390" s="357"/>
      <c r="K390" s="357"/>
      <c r="L390" s="357"/>
      <c r="M390" s="357"/>
      <c r="N390" s="357"/>
      <c r="O390" s="357"/>
      <c r="P390" s="366"/>
      <c r="Q390" s="366"/>
    </row>
    <row r="391" spans="1:17" ht="13.5" customHeight="1" x14ac:dyDescent="0.2">
      <c r="A391" s="214"/>
      <c r="B391" s="215"/>
      <c r="C391" s="215"/>
      <c r="D391" s="215"/>
      <c r="E391" s="215"/>
      <c r="F391" s="215"/>
      <c r="G391" s="215"/>
      <c r="H391" s="215"/>
      <c r="I391" s="215"/>
      <c r="J391" s="215"/>
      <c r="K391" s="215"/>
      <c r="L391" s="215"/>
      <c r="M391" s="215"/>
      <c r="N391" s="215"/>
      <c r="O391" s="215"/>
      <c r="P391" s="282"/>
      <c r="Q391" s="282"/>
    </row>
    <row r="392" spans="1:17" ht="26.25" customHeight="1" x14ac:dyDescent="0.2">
      <c r="A392" s="376" t="s">
        <v>416</v>
      </c>
      <c r="B392" s="376"/>
      <c r="C392" s="376"/>
      <c r="D392" s="376"/>
      <c r="E392" s="376"/>
      <c r="F392" s="376"/>
      <c r="G392" s="215"/>
      <c r="H392" s="215"/>
      <c r="I392" s="215"/>
      <c r="J392" s="215"/>
      <c r="K392" s="215"/>
      <c r="L392" s="215"/>
      <c r="M392" s="215"/>
      <c r="N392" s="215"/>
      <c r="O392" s="215"/>
      <c r="P392" s="282"/>
      <c r="Q392" s="282"/>
    </row>
    <row r="393" spans="1:17" ht="45.75" customHeight="1" x14ac:dyDescent="0.2">
      <c r="A393" s="218" t="s">
        <v>381</v>
      </c>
      <c r="B393" s="375" t="s">
        <v>417</v>
      </c>
      <c r="C393" s="375"/>
      <c r="D393" s="375"/>
      <c r="E393" s="375"/>
      <c r="F393" s="375"/>
      <c r="G393" s="375"/>
      <c r="H393" s="375"/>
      <c r="I393" s="375"/>
      <c r="J393" s="375"/>
      <c r="K393" s="375"/>
      <c r="L393" s="375"/>
      <c r="M393" s="375"/>
      <c r="N393" s="375"/>
      <c r="O393" s="375"/>
      <c r="P393" s="366"/>
      <c r="Q393" s="366"/>
    </row>
    <row r="394" spans="1:17" ht="89.25" customHeight="1" x14ac:dyDescent="0.2">
      <c r="A394" s="218" t="s">
        <v>382</v>
      </c>
      <c r="B394" s="375" t="s">
        <v>783</v>
      </c>
      <c r="C394" s="375"/>
      <c r="D394" s="375"/>
      <c r="E394" s="375"/>
      <c r="F394" s="375"/>
      <c r="G394" s="375"/>
      <c r="H394" s="375"/>
      <c r="I394" s="375"/>
      <c r="J394" s="375"/>
      <c r="K394" s="375"/>
      <c r="L394" s="375"/>
      <c r="M394" s="375"/>
      <c r="N394" s="375"/>
      <c r="O394" s="375"/>
      <c r="P394" s="366"/>
      <c r="Q394" s="366"/>
    </row>
    <row r="395" spans="1:17" ht="30.75" customHeight="1" x14ac:dyDescent="0.2">
      <c r="A395" s="218" t="s">
        <v>228</v>
      </c>
      <c r="B395" s="375" t="s">
        <v>418</v>
      </c>
      <c r="C395" s="375"/>
      <c r="D395" s="375"/>
      <c r="E395" s="375"/>
      <c r="F395" s="375"/>
      <c r="G395" s="375"/>
      <c r="H395" s="375"/>
      <c r="I395" s="375"/>
      <c r="J395" s="375"/>
      <c r="K395" s="375"/>
      <c r="L395" s="375"/>
      <c r="M395" s="375"/>
      <c r="N395" s="375"/>
      <c r="O395" s="375"/>
      <c r="P395" s="366"/>
      <c r="Q395" s="366"/>
    </row>
    <row r="396" spans="1:17" ht="13.5" customHeight="1" x14ac:dyDescent="0.2">
      <c r="A396" s="214"/>
      <c r="B396" s="215"/>
      <c r="C396" s="215"/>
      <c r="D396" s="215"/>
      <c r="E396" s="215"/>
      <c r="F396" s="215"/>
      <c r="G396" s="215"/>
      <c r="H396" s="215"/>
      <c r="I396" s="215"/>
      <c r="J396" s="215"/>
      <c r="K396" s="215"/>
      <c r="L396" s="215"/>
      <c r="M396" s="215"/>
      <c r="N396" s="215"/>
      <c r="O396" s="215"/>
      <c r="P396" s="282"/>
      <c r="Q396" s="282"/>
    </row>
    <row r="397" spans="1:17" ht="26.25" customHeight="1" x14ac:dyDescent="0.2">
      <c r="A397" s="213" t="s">
        <v>419</v>
      </c>
    </row>
    <row r="398" spans="1:17" ht="30.75" customHeight="1" x14ac:dyDescent="0.2">
      <c r="A398" s="391" t="s">
        <v>195</v>
      </c>
      <c r="B398" s="417" t="s">
        <v>202</v>
      </c>
      <c r="C398" s="418"/>
      <c r="D398" s="418"/>
      <c r="E398" s="418"/>
      <c r="F398" s="418"/>
      <c r="G398" s="418"/>
      <c r="H398" s="418"/>
      <c r="I398" s="418"/>
      <c r="J398" s="418"/>
      <c r="K398" s="418"/>
      <c r="L398" s="418"/>
      <c r="M398" s="418"/>
      <c r="N398" s="418"/>
      <c r="O398" s="419"/>
      <c r="P398" s="366"/>
      <c r="Q398" s="366"/>
    </row>
    <row r="399" spans="1:17" ht="18" customHeight="1" x14ac:dyDescent="0.2">
      <c r="A399" s="391"/>
      <c r="B399" s="420" t="s">
        <v>203</v>
      </c>
      <c r="C399" s="421"/>
      <c r="D399" s="421"/>
      <c r="E399" s="421"/>
      <c r="F399" s="421"/>
      <c r="G399" s="421"/>
      <c r="H399" s="421"/>
      <c r="I399" s="421"/>
      <c r="J399" s="421"/>
      <c r="K399" s="421"/>
      <c r="L399" s="421"/>
      <c r="M399" s="421"/>
      <c r="N399" s="421"/>
      <c r="O399" s="422"/>
      <c r="P399" s="368"/>
      <c r="Q399" s="368"/>
    </row>
    <row r="400" spans="1:17" ht="19.5" customHeight="1" x14ac:dyDescent="0.2">
      <c r="A400" s="391"/>
      <c r="B400" s="420" t="s">
        <v>204</v>
      </c>
      <c r="C400" s="421"/>
      <c r="D400" s="421"/>
      <c r="E400" s="421"/>
      <c r="F400" s="421"/>
      <c r="G400" s="421"/>
      <c r="H400" s="421"/>
      <c r="I400" s="421"/>
      <c r="J400" s="421"/>
      <c r="K400" s="421"/>
      <c r="L400" s="421"/>
      <c r="M400" s="421"/>
      <c r="N400" s="421"/>
      <c r="O400" s="422"/>
      <c r="P400" s="368"/>
      <c r="Q400" s="368"/>
    </row>
    <row r="401" spans="1:17" ht="18.75" customHeight="1" x14ac:dyDescent="0.2">
      <c r="A401" s="391"/>
      <c r="B401" s="420" t="s">
        <v>205</v>
      </c>
      <c r="C401" s="421"/>
      <c r="D401" s="421"/>
      <c r="E401" s="421"/>
      <c r="F401" s="421"/>
      <c r="G401" s="421"/>
      <c r="H401" s="421"/>
      <c r="I401" s="421"/>
      <c r="J401" s="421"/>
      <c r="K401" s="421"/>
      <c r="L401" s="421"/>
      <c r="M401" s="421"/>
      <c r="N401" s="421"/>
      <c r="O401" s="422"/>
      <c r="P401" s="368"/>
      <c r="Q401" s="368"/>
    </row>
    <row r="402" spans="1:17" ht="55.5" customHeight="1" x14ac:dyDescent="0.2">
      <c r="A402" s="391"/>
      <c r="B402" s="283" t="s">
        <v>217</v>
      </c>
      <c r="C402" s="423" t="s">
        <v>784</v>
      </c>
      <c r="D402" s="423"/>
      <c r="E402" s="423"/>
      <c r="F402" s="423"/>
      <c r="G402" s="423"/>
      <c r="H402" s="423"/>
      <c r="I402" s="423"/>
      <c r="J402" s="423"/>
      <c r="K402" s="423"/>
      <c r="L402" s="423"/>
      <c r="M402" s="423"/>
      <c r="N402" s="423"/>
      <c r="O402" s="424"/>
      <c r="P402" s="368"/>
      <c r="Q402" s="368"/>
    </row>
    <row r="403" spans="1:17" ht="30" customHeight="1" x14ac:dyDescent="0.2">
      <c r="A403" s="218" t="s">
        <v>197</v>
      </c>
      <c r="B403" s="357" t="s">
        <v>11</v>
      </c>
      <c r="C403" s="357"/>
      <c r="D403" s="357"/>
      <c r="E403" s="357"/>
      <c r="F403" s="357"/>
      <c r="G403" s="357"/>
      <c r="H403" s="357"/>
      <c r="I403" s="357"/>
      <c r="J403" s="357"/>
      <c r="K403" s="357"/>
      <c r="L403" s="357"/>
      <c r="M403" s="357"/>
      <c r="N403" s="357"/>
      <c r="O403" s="357"/>
      <c r="P403" s="366"/>
      <c r="Q403" s="366"/>
    </row>
    <row r="404" spans="1:17" ht="30" customHeight="1" x14ac:dyDescent="0.2">
      <c r="A404" s="218" t="s">
        <v>198</v>
      </c>
      <c r="B404" s="357" t="s">
        <v>12</v>
      </c>
      <c r="C404" s="357"/>
      <c r="D404" s="357"/>
      <c r="E404" s="357"/>
      <c r="F404" s="357"/>
      <c r="G404" s="357"/>
      <c r="H404" s="357"/>
      <c r="I404" s="357"/>
      <c r="J404" s="357"/>
      <c r="K404" s="357"/>
      <c r="L404" s="357"/>
      <c r="M404" s="357"/>
      <c r="N404" s="357"/>
      <c r="O404" s="357"/>
      <c r="P404" s="366"/>
      <c r="Q404" s="366"/>
    </row>
    <row r="405" spans="1:17" ht="12.75" customHeight="1" x14ac:dyDescent="0.2"/>
    <row r="406" spans="1:17" ht="30" customHeight="1" x14ac:dyDescent="0.2">
      <c r="A406" s="213" t="s">
        <v>355</v>
      </c>
    </row>
    <row r="407" spans="1:17" ht="30" customHeight="1" x14ac:dyDescent="0.2">
      <c r="A407" s="218" t="s">
        <v>195</v>
      </c>
      <c r="B407" s="357" t="s">
        <v>660</v>
      </c>
      <c r="C407" s="357"/>
      <c r="D407" s="357"/>
      <c r="E407" s="357"/>
      <c r="F407" s="357"/>
      <c r="G407" s="357"/>
      <c r="H407" s="357"/>
      <c r="I407" s="357"/>
      <c r="J407" s="357"/>
      <c r="K407" s="357"/>
      <c r="L407" s="357"/>
      <c r="M407" s="357"/>
      <c r="N407" s="357"/>
      <c r="O407" s="357"/>
      <c r="P407" s="366"/>
      <c r="Q407" s="366"/>
    </row>
    <row r="408" spans="1:17" ht="30" customHeight="1" x14ac:dyDescent="0.2">
      <c r="A408" s="218" t="s">
        <v>197</v>
      </c>
      <c r="B408" s="357" t="s">
        <v>206</v>
      </c>
      <c r="C408" s="357"/>
      <c r="D408" s="357"/>
      <c r="E408" s="357"/>
      <c r="F408" s="357"/>
      <c r="G408" s="357"/>
      <c r="H408" s="357"/>
      <c r="I408" s="357"/>
      <c r="J408" s="357"/>
      <c r="K408" s="357"/>
      <c r="L408" s="357"/>
      <c r="M408" s="357"/>
      <c r="N408" s="357"/>
      <c r="O408" s="357"/>
      <c r="P408" s="366"/>
      <c r="Q408" s="366"/>
    </row>
    <row r="409" spans="1:17" ht="30" customHeight="1" x14ac:dyDescent="0.2">
      <c r="A409" s="218" t="s">
        <v>24</v>
      </c>
      <c r="B409" s="364" t="s">
        <v>247</v>
      </c>
      <c r="C409" s="364"/>
      <c r="D409" s="364"/>
      <c r="E409" s="364"/>
      <c r="F409" s="364"/>
      <c r="G409" s="364"/>
      <c r="H409" s="364"/>
      <c r="I409" s="364"/>
      <c r="J409" s="364"/>
      <c r="K409" s="364"/>
      <c r="L409" s="364"/>
      <c r="M409" s="364"/>
      <c r="N409" s="364"/>
      <c r="O409" s="364"/>
      <c r="P409" s="366"/>
      <c r="Q409" s="366"/>
    </row>
    <row r="410" spans="1:17" ht="10.5" customHeight="1" x14ac:dyDescent="0.2"/>
    <row r="411" spans="1:17" ht="30" customHeight="1" x14ac:dyDescent="0.2">
      <c r="A411" s="213" t="s">
        <v>356</v>
      </c>
    </row>
    <row r="412" spans="1:17" ht="30" customHeight="1" x14ac:dyDescent="0.2">
      <c r="A412" s="218" t="s">
        <v>195</v>
      </c>
      <c r="B412" s="357" t="s">
        <v>661</v>
      </c>
      <c r="C412" s="357"/>
      <c r="D412" s="357"/>
      <c r="E412" s="357"/>
      <c r="F412" s="357"/>
      <c r="G412" s="357"/>
      <c r="H412" s="357"/>
      <c r="I412" s="357"/>
      <c r="J412" s="357"/>
      <c r="K412" s="357"/>
      <c r="L412" s="357"/>
      <c r="M412" s="357"/>
      <c r="N412" s="357"/>
      <c r="O412" s="357"/>
      <c r="P412" s="366"/>
      <c r="Q412" s="366"/>
    </row>
    <row r="413" spans="1:17" ht="30" customHeight="1" x14ac:dyDescent="0.2">
      <c r="A413" s="218" t="s">
        <v>197</v>
      </c>
      <c r="B413" s="357" t="s">
        <v>206</v>
      </c>
      <c r="C413" s="357"/>
      <c r="D413" s="357"/>
      <c r="E413" s="357"/>
      <c r="F413" s="357"/>
      <c r="G413" s="357"/>
      <c r="H413" s="357"/>
      <c r="I413" s="357"/>
      <c r="J413" s="357"/>
      <c r="K413" s="357"/>
      <c r="L413" s="357"/>
      <c r="M413" s="357"/>
      <c r="N413" s="357"/>
      <c r="O413" s="357"/>
      <c r="P413" s="366"/>
      <c r="Q413" s="366"/>
    </row>
    <row r="414" spans="1:17" ht="30" customHeight="1" x14ac:dyDescent="0.2">
      <c r="A414" s="218" t="s">
        <v>24</v>
      </c>
      <c r="B414" s="364" t="s">
        <v>248</v>
      </c>
      <c r="C414" s="364"/>
      <c r="D414" s="364"/>
      <c r="E414" s="364"/>
      <c r="F414" s="364"/>
      <c r="G414" s="364"/>
      <c r="H414" s="364"/>
      <c r="I414" s="364"/>
      <c r="J414" s="364"/>
      <c r="K414" s="364"/>
      <c r="L414" s="364"/>
      <c r="M414" s="364"/>
      <c r="N414" s="364"/>
      <c r="O414" s="364"/>
      <c r="P414" s="366"/>
      <c r="Q414" s="366"/>
    </row>
    <row r="415" spans="1:17" ht="18" customHeight="1" x14ac:dyDescent="0.2"/>
    <row r="416" spans="1:17" ht="28.5" customHeight="1" x14ac:dyDescent="0.2">
      <c r="A416" s="213" t="s">
        <v>357</v>
      </c>
    </row>
    <row r="417" spans="1:17" ht="72" customHeight="1" x14ac:dyDescent="0.2">
      <c r="A417" s="218" t="s">
        <v>195</v>
      </c>
      <c r="B417" s="357" t="s">
        <v>785</v>
      </c>
      <c r="C417" s="357"/>
      <c r="D417" s="357"/>
      <c r="E417" s="357"/>
      <c r="F417" s="357"/>
      <c r="G417" s="357"/>
      <c r="H417" s="357"/>
      <c r="I417" s="357"/>
      <c r="J417" s="357"/>
      <c r="K417" s="357"/>
      <c r="L417" s="357"/>
      <c r="M417" s="357"/>
      <c r="N417" s="357"/>
      <c r="O417" s="357"/>
      <c r="P417" s="366"/>
      <c r="Q417" s="366"/>
    </row>
    <row r="418" spans="1:17" ht="45" customHeight="1" x14ac:dyDescent="0.2">
      <c r="A418" s="218" t="s">
        <v>197</v>
      </c>
      <c r="B418" s="357" t="s">
        <v>317</v>
      </c>
      <c r="C418" s="357"/>
      <c r="D418" s="357"/>
      <c r="E418" s="357"/>
      <c r="F418" s="357"/>
      <c r="G418" s="357"/>
      <c r="H418" s="357"/>
      <c r="I418" s="357"/>
      <c r="J418" s="357"/>
      <c r="K418" s="357"/>
      <c r="L418" s="357"/>
      <c r="M418" s="357"/>
      <c r="N418" s="357"/>
      <c r="O418" s="357"/>
      <c r="P418" s="366"/>
      <c r="Q418" s="366"/>
    </row>
    <row r="419" spans="1:17" ht="30" customHeight="1" x14ac:dyDescent="0.2">
      <c r="A419" s="218" t="s">
        <v>228</v>
      </c>
      <c r="B419" s="379" t="s">
        <v>318</v>
      </c>
      <c r="C419" s="380"/>
      <c r="D419" s="380"/>
      <c r="E419" s="380"/>
      <c r="F419" s="380"/>
      <c r="G419" s="380"/>
      <c r="H419" s="380"/>
      <c r="I419" s="380"/>
      <c r="J419" s="380"/>
      <c r="K419" s="380"/>
      <c r="L419" s="380"/>
      <c r="M419" s="380"/>
      <c r="N419" s="380"/>
      <c r="O419" s="381"/>
      <c r="P419" s="377"/>
      <c r="Q419" s="378"/>
    </row>
    <row r="420" spans="1:17" ht="30" customHeight="1" x14ac:dyDescent="0.2">
      <c r="A420" s="218" t="s">
        <v>249</v>
      </c>
      <c r="B420" s="379" t="s">
        <v>319</v>
      </c>
      <c r="C420" s="380"/>
      <c r="D420" s="380"/>
      <c r="E420" s="380"/>
      <c r="F420" s="380"/>
      <c r="G420" s="380"/>
      <c r="H420" s="380"/>
      <c r="I420" s="380"/>
      <c r="J420" s="380"/>
      <c r="K420" s="380"/>
      <c r="L420" s="380"/>
      <c r="M420" s="380"/>
      <c r="N420" s="380"/>
      <c r="O420" s="381"/>
      <c r="P420" s="377"/>
      <c r="Q420" s="378"/>
    </row>
    <row r="421" spans="1:17" ht="30" customHeight="1" x14ac:dyDescent="0.2">
      <c r="A421" s="218" t="s">
        <v>250</v>
      </c>
      <c r="B421" s="379" t="s">
        <v>320</v>
      </c>
      <c r="C421" s="380"/>
      <c r="D421" s="380"/>
      <c r="E421" s="380"/>
      <c r="F421" s="380"/>
      <c r="G421" s="380"/>
      <c r="H421" s="380"/>
      <c r="I421" s="380"/>
      <c r="J421" s="380"/>
      <c r="K421" s="380"/>
      <c r="L421" s="380"/>
      <c r="M421" s="380"/>
      <c r="N421" s="380"/>
      <c r="O421" s="381"/>
      <c r="P421" s="377"/>
      <c r="Q421" s="378"/>
    </row>
    <row r="422" spans="1:17" ht="30" customHeight="1" x14ac:dyDescent="0.2">
      <c r="A422" s="218" t="s">
        <v>251</v>
      </c>
      <c r="B422" s="357" t="s">
        <v>321</v>
      </c>
      <c r="C422" s="357"/>
      <c r="D422" s="357"/>
      <c r="E422" s="357"/>
      <c r="F422" s="357"/>
      <c r="G422" s="357"/>
      <c r="H422" s="357"/>
      <c r="I422" s="357"/>
      <c r="J422" s="357"/>
      <c r="K422" s="357"/>
      <c r="L422" s="357"/>
      <c r="M422" s="357"/>
      <c r="N422" s="357"/>
      <c r="O422" s="357"/>
      <c r="P422" s="366"/>
      <c r="Q422" s="366"/>
    </row>
    <row r="423" spans="1:17" ht="30" customHeight="1" x14ac:dyDescent="0.2">
      <c r="A423" s="218" t="s">
        <v>252</v>
      </c>
      <c r="B423" s="416" t="s">
        <v>322</v>
      </c>
      <c r="C423" s="416"/>
      <c r="D423" s="416"/>
      <c r="E423" s="416"/>
      <c r="F423" s="416"/>
      <c r="G423" s="416"/>
      <c r="H423" s="416"/>
      <c r="I423" s="416"/>
      <c r="J423" s="416"/>
      <c r="K423" s="416"/>
      <c r="L423" s="416"/>
      <c r="M423" s="416"/>
      <c r="N423" s="416"/>
      <c r="O423" s="416"/>
      <c r="P423" s="377"/>
      <c r="Q423" s="378"/>
    </row>
    <row r="424" spans="1:17" ht="30" customHeight="1" x14ac:dyDescent="0.2">
      <c r="A424" s="218" t="s">
        <v>253</v>
      </c>
      <c r="B424" s="372" t="s">
        <v>786</v>
      </c>
      <c r="C424" s="373"/>
      <c r="D424" s="373"/>
      <c r="E424" s="373"/>
      <c r="F424" s="373"/>
      <c r="G424" s="373"/>
      <c r="H424" s="373"/>
      <c r="I424" s="373"/>
      <c r="J424" s="373"/>
      <c r="K424" s="373"/>
      <c r="L424" s="373"/>
      <c r="M424" s="373"/>
      <c r="N424" s="373"/>
      <c r="O424" s="374"/>
      <c r="P424" s="377"/>
      <c r="Q424" s="378"/>
    </row>
    <row r="425" spans="1:17" ht="30" customHeight="1" x14ac:dyDescent="0.2">
      <c r="A425" s="218" t="s">
        <v>254</v>
      </c>
      <c r="B425" s="416" t="s">
        <v>323</v>
      </c>
      <c r="C425" s="416"/>
      <c r="D425" s="416"/>
      <c r="E425" s="416"/>
      <c r="F425" s="416"/>
      <c r="G425" s="416"/>
      <c r="H425" s="416"/>
      <c r="I425" s="416"/>
      <c r="J425" s="416"/>
      <c r="K425" s="416"/>
      <c r="L425" s="416"/>
      <c r="M425" s="416"/>
      <c r="N425" s="416"/>
      <c r="O425" s="416"/>
      <c r="P425" s="377"/>
      <c r="Q425" s="378"/>
    </row>
    <row r="426" spans="1:17" ht="30" customHeight="1" x14ac:dyDescent="0.2">
      <c r="A426" s="218" t="s">
        <v>255</v>
      </c>
      <c r="B426" s="372" t="s">
        <v>339</v>
      </c>
      <c r="C426" s="373"/>
      <c r="D426" s="373"/>
      <c r="E426" s="373"/>
      <c r="F426" s="373"/>
      <c r="G426" s="373"/>
      <c r="H426" s="373"/>
      <c r="I426" s="373"/>
      <c r="J426" s="373"/>
      <c r="K426" s="373"/>
      <c r="L426" s="373"/>
      <c r="M426" s="373"/>
      <c r="N426" s="373"/>
      <c r="O426" s="374"/>
      <c r="P426" s="377"/>
      <c r="Q426" s="378"/>
    </row>
    <row r="427" spans="1:17" ht="30" customHeight="1" x14ac:dyDescent="0.2">
      <c r="A427" s="218" t="s">
        <v>238</v>
      </c>
      <c r="B427" s="372" t="s">
        <v>340</v>
      </c>
      <c r="C427" s="373"/>
      <c r="D427" s="373"/>
      <c r="E427" s="373"/>
      <c r="F427" s="373"/>
      <c r="G427" s="373"/>
      <c r="H427" s="373"/>
      <c r="I427" s="373"/>
      <c r="J427" s="373"/>
      <c r="K427" s="373"/>
      <c r="L427" s="373"/>
      <c r="M427" s="373"/>
      <c r="N427" s="373"/>
      <c r="O427" s="374"/>
      <c r="P427" s="377"/>
      <c r="Q427" s="378"/>
    </row>
    <row r="428" spans="1:17" ht="97.5" customHeight="1" x14ac:dyDescent="0.2">
      <c r="A428" s="218" t="s">
        <v>232</v>
      </c>
      <c r="B428" s="372" t="s">
        <v>424</v>
      </c>
      <c r="C428" s="373"/>
      <c r="D428" s="373"/>
      <c r="E428" s="373"/>
      <c r="F428" s="373"/>
      <c r="G428" s="373"/>
      <c r="H428" s="373"/>
      <c r="I428" s="373"/>
      <c r="J428" s="373"/>
      <c r="K428" s="373"/>
      <c r="L428" s="373"/>
      <c r="M428" s="373"/>
      <c r="N428" s="373"/>
      <c r="O428" s="374"/>
      <c r="P428" s="377"/>
      <c r="Q428" s="378"/>
    </row>
    <row r="429" spans="1:17" ht="13.5" customHeight="1" x14ac:dyDescent="0.2"/>
    <row r="430" spans="1:17" ht="30" customHeight="1" x14ac:dyDescent="0.2">
      <c r="A430" s="213" t="s">
        <v>434</v>
      </c>
      <c r="B430" s="284"/>
      <c r="C430" s="284"/>
      <c r="D430" s="284"/>
      <c r="E430" s="284"/>
      <c r="F430" s="284"/>
      <c r="G430" s="284"/>
      <c r="H430" s="284"/>
      <c r="I430" s="284"/>
      <c r="J430" s="284"/>
      <c r="K430" s="284"/>
      <c r="L430" s="284"/>
      <c r="M430" s="284"/>
      <c r="N430" s="284"/>
      <c r="O430" s="284"/>
      <c r="P430" s="284"/>
      <c r="Q430" s="284"/>
    </row>
    <row r="431" spans="1:17" ht="60" customHeight="1" x14ac:dyDescent="0.2">
      <c r="A431" s="218" t="s">
        <v>195</v>
      </c>
      <c r="B431" s="361" t="s">
        <v>787</v>
      </c>
      <c r="C431" s="362"/>
      <c r="D431" s="362"/>
      <c r="E431" s="362"/>
      <c r="F431" s="362"/>
      <c r="G431" s="362"/>
      <c r="H431" s="362"/>
      <c r="I431" s="362"/>
      <c r="J431" s="362"/>
      <c r="K431" s="362"/>
      <c r="L431" s="362"/>
      <c r="M431" s="362"/>
      <c r="N431" s="362"/>
      <c r="O431" s="363"/>
      <c r="P431" s="377"/>
      <c r="Q431" s="378"/>
    </row>
    <row r="432" spans="1:17" s="284" customFormat="1" ht="33" customHeight="1" x14ac:dyDescent="0.2">
      <c r="A432" s="218" t="s">
        <v>197</v>
      </c>
      <c r="B432" s="372" t="s">
        <v>420</v>
      </c>
      <c r="C432" s="373"/>
      <c r="D432" s="373"/>
      <c r="E432" s="373"/>
      <c r="F432" s="373"/>
      <c r="G432" s="373"/>
      <c r="H432" s="373"/>
      <c r="I432" s="373"/>
      <c r="J432" s="373"/>
      <c r="K432" s="373"/>
      <c r="L432" s="373"/>
      <c r="M432" s="373"/>
      <c r="N432" s="373"/>
      <c r="O432" s="374"/>
      <c r="P432" s="377"/>
      <c r="Q432" s="378"/>
    </row>
    <row r="433" spans="1:17" ht="9.75" customHeight="1" x14ac:dyDescent="0.2"/>
    <row r="434" spans="1:17" ht="24" customHeight="1" x14ac:dyDescent="0.2">
      <c r="A434" s="213" t="s">
        <v>358</v>
      </c>
      <c r="B434" s="284"/>
      <c r="C434" s="284"/>
      <c r="D434" s="284"/>
      <c r="E434" s="284"/>
      <c r="F434" s="284"/>
      <c r="G434" s="284"/>
      <c r="H434" s="284"/>
      <c r="I434" s="284"/>
      <c r="J434" s="284"/>
      <c r="K434" s="284"/>
      <c r="L434" s="284"/>
      <c r="M434" s="284"/>
      <c r="N434" s="284"/>
      <c r="O434" s="284"/>
      <c r="P434" s="284"/>
      <c r="Q434" s="284"/>
    </row>
    <row r="435" spans="1:17" ht="47.25" customHeight="1" x14ac:dyDescent="0.2">
      <c r="A435" s="218" t="s">
        <v>195</v>
      </c>
      <c r="B435" s="375" t="s">
        <v>16</v>
      </c>
      <c r="C435" s="375"/>
      <c r="D435" s="375"/>
      <c r="E435" s="375"/>
      <c r="F435" s="375"/>
      <c r="G435" s="375"/>
      <c r="H435" s="375"/>
      <c r="I435" s="375"/>
      <c r="J435" s="375"/>
      <c r="K435" s="375"/>
      <c r="L435" s="375"/>
      <c r="M435" s="375"/>
      <c r="N435" s="375"/>
      <c r="O435" s="375"/>
      <c r="P435" s="366"/>
      <c r="Q435" s="366"/>
    </row>
    <row r="436" spans="1:17" s="284" customFormat="1" ht="30" customHeight="1" x14ac:dyDescent="0.2">
      <c r="A436" s="218" t="s">
        <v>197</v>
      </c>
      <c r="B436" s="357" t="s">
        <v>17</v>
      </c>
      <c r="C436" s="357"/>
      <c r="D436" s="357"/>
      <c r="E436" s="357"/>
      <c r="F436" s="357"/>
      <c r="G436" s="357"/>
      <c r="H436" s="357"/>
      <c r="I436" s="357"/>
      <c r="J436" s="357"/>
      <c r="K436" s="357"/>
      <c r="L436" s="357"/>
      <c r="M436" s="357"/>
      <c r="N436" s="357"/>
      <c r="O436" s="357"/>
      <c r="P436" s="366"/>
      <c r="Q436" s="366"/>
    </row>
    <row r="437" spans="1:17" ht="45" customHeight="1" x14ac:dyDescent="0.2">
      <c r="A437" s="218" t="s">
        <v>198</v>
      </c>
      <c r="B437" s="357" t="s">
        <v>18</v>
      </c>
      <c r="C437" s="357"/>
      <c r="D437" s="357"/>
      <c r="E437" s="357"/>
      <c r="F437" s="357"/>
      <c r="G437" s="357"/>
      <c r="H437" s="357"/>
      <c r="I437" s="357"/>
      <c r="J437" s="357"/>
      <c r="K437" s="357"/>
      <c r="L437" s="357"/>
      <c r="M437" s="357"/>
      <c r="N437" s="357"/>
      <c r="O437" s="357"/>
      <c r="P437" s="366"/>
      <c r="Q437" s="366"/>
    </row>
    <row r="438" spans="1:17" ht="30.75" customHeight="1" x14ac:dyDescent="0.2">
      <c r="A438" s="218" t="s">
        <v>199</v>
      </c>
      <c r="B438" s="357" t="s">
        <v>19</v>
      </c>
      <c r="C438" s="357"/>
      <c r="D438" s="357"/>
      <c r="E438" s="357"/>
      <c r="F438" s="357"/>
      <c r="G438" s="357"/>
      <c r="H438" s="357"/>
      <c r="I438" s="357"/>
      <c r="J438" s="357"/>
      <c r="K438" s="357"/>
      <c r="L438" s="357"/>
      <c r="M438" s="357"/>
      <c r="N438" s="357"/>
      <c r="O438" s="357"/>
      <c r="P438" s="366"/>
      <c r="Q438" s="366"/>
    </row>
    <row r="439" spans="1:17" ht="9.75" customHeight="1" x14ac:dyDescent="0.2">
      <c r="A439" s="214"/>
      <c r="B439" s="215"/>
      <c r="C439" s="215"/>
      <c r="D439" s="215"/>
      <c r="E439" s="215"/>
      <c r="F439" s="215"/>
      <c r="G439" s="215"/>
      <c r="H439" s="215"/>
      <c r="I439" s="215"/>
      <c r="J439" s="215"/>
      <c r="K439" s="215"/>
      <c r="L439" s="215"/>
      <c r="M439" s="215"/>
      <c r="N439" s="215"/>
      <c r="O439" s="215"/>
      <c r="P439" s="282"/>
      <c r="Q439" s="282"/>
    </row>
    <row r="440" spans="1:17" ht="24" customHeight="1" x14ac:dyDescent="0.2">
      <c r="A440" s="376" t="s">
        <v>788</v>
      </c>
      <c r="B440" s="376"/>
      <c r="C440" s="376"/>
      <c r="D440" s="376"/>
      <c r="E440" s="376"/>
      <c r="F440" s="376"/>
      <c r="G440" s="376"/>
      <c r="H440" s="376"/>
      <c r="I440" s="376"/>
      <c r="J440" s="215"/>
      <c r="K440" s="215"/>
      <c r="L440" s="215"/>
      <c r="M440" s="215"/>
      <c r="N440" s="215"/>
      <c r="O440" s="215"/>
      <c r="P440" s="282"/>
      <c r="Q440" s="282"/>
    </row>
    <row r="441" spans="1:17" ht="66" customHeight="1" x14ac:dyDescent="0.2">
      <c r="A441" s="218" t="s">
        <v>113</v>
      </c>
      <c r="B441" s="372" t="s">
        <v>789</v>
      </c>
      <c r="C441" s="373"/>
      <c r="D441" s="373"/>
      <c r="E441" s="373"/>
      <c r="F441" s="373"/>
      <c r="G441" s="373"/>
      <c r="H441" s="373"/>
      <c r="I441" s="373"/>
      <c r="J441" s="373"/>
      <c r="K441" s="373"/>
      <c r="L441" s="373"/>
      <c r="M441" s="373"/>
      <c r="N441" s="373"/>
      <c r="O441" s="374"/>
      <c r="P441" s="377"/>
      <c r="Q441" s="378"/>
    </row>
    <row r="442" spans="1:17" ht="45" customHeight="1" x14ac:dyDescent="0.2">
      <c r="A442" s="218" t="s">
        <v>114</v>
      </c>
      <c r="B442" s="416" t="s">
        <v>256</v>
      </c>
      <c r="C442" s="416"/>
      <c r="D442" s="416"/>
      <c r="E442" s="416"/>
      <c r="F442" s="416"/>
      <c r="G442" s="416"/>
      <c r="H442" s="416"/>
      <c r="I442" s="416"/>
      <c r="J442" s="416"/>
      <c r="K442" s="416"/>
      <c r="L442" s="416"/>
      <c r="M442" s="416"/>
      <c r="N442" s="416"/>
      <c r="O442" s="416"/>
      <c r="P442" s="377"/>
      <c r="Q442" s="378"/>
    </row>
    <row r="443" spans="1:17" ht="30.75" customHeight="1" x14ac:dyDescent="0.2">
      <c r="A443" s="218" t="s">
        <v>115</v>
      </c>
      <c r="B443" s="372" t="s">
        <v>257</v>
      </c>
      <c r="C443" s="373"/>
      <c r="D443" s="373"/>
      <c r="E443" s="373"/>
      <c r="F443" s="373"/>
      <c r="G443" s="373"/>
      <c r="H443" s="373"/>
      <c r="I443" s="373"/>
      <c r="J443" s="373"/>
      <c r="K443" s="373"/>
      <c r="L443" s="373"/>
      <c r="M443" s="373"/>
      <c r="N443" s="373"/>
      <c r="O443" s="374"/>
      <c r="P443" s="377"/>
      <c r="Q443" s="378"/>
    </row>
    <row r="444" spans="1:17" ht="45.75" customHeight="1" x14ac:dyDescent="0.2">
      <c r="A444" s="218" t="s">
        <v>116</v>
      </c>
      <c r="B444" s="416" t="s">
        <v>261</v>
      </c>
      <c r="C444" s="416"/>
      <c r="D444" s="416"/>
      <c r="E444" s="416"/>
      <c r="F444" s="416"/>
      <c r="G444" s="416"/>
      <c r="H444" s="416"/>
      <c r="I444" s="416"/>
      <c r="J444" s="416"/>
      <c r="K444" s="416"/>
      <c r="L444" s="416"/>
      <c r="M444" s="416"/>
      <c r="N444" s="416"/>
      <c r="O444" s="416"/>
      <c r="P444" s="377"/>
      <c r="Q444" s="378"/>
    </row>
    <row r="445" spans="1:17" ht="118.5" customHeight="1" x14ac:dyDescent="0.2">
      <c r="A445" s="218" t="s">
        <v>260</v>
      </c>
      <c r="B445" s="372" t="s">
        <v>790</v>
      </c>
      <c r="C445" s="373"/>
      <c r="D445" s="373"/>
      <c r="E445" s="373"/>
      <c r="F445" s="373"/>
      <c r="G445" s="373"/>
      <c r="H445" s="373"/>
      <c r="I445" s="373"/>
      <c r="J445" s="373"/>
      <c r="K445" s="373"/>
      <c r="L445" s="373"/>
      <c r="M445" s="373"/>
      <c r="N445" s="373"/>
      <c r="O445" s="374"/>
      <c r="P445" s="377"/>
      <c r="Q445" s="378"/>
    </row>
    <row r="446" spans="1:17" ht="36.75" customHeight="1" x14ac:dyDescent="0.2">
      <c r="A446" s="218" t="s">
        <v>259</v>
      </c>
      <c r="B446" s="372" t="s">
        <v>258</v>
      </c>
      <c r="C446" s="373"/>
      <c r="D446" s="373"/>
      <c r="E446" s="373"/>
      <c r="F446" s="373"/>
      <c r="G446" s="373"/>
      <c r="H446" s="373"/>
      <c r="I446" s="373"/>
      <c r="J446" s="373"/>
      <c r="K446" s="373"/>
      <c r="L446" s="373"/>
      <c r="M446" s="373"/>
      <c r="N446" s="373"/>
      <c r="O446" s="374"/>
      <c r="P446" s="377"/>
      <c r="Q446" s="378"/>
    </row>
    <row r="447" spans="1:17" s="284" customFormat="1" ht="12" customHeight="1" x14ac:dyDescent="0.2">
      <c r="A447" s="212"/>
      <c r="B447" s="212"/>
      <c r="C447" s="212"/>
      <c r="D447" s="212"/>
      <c r="E447" s="212"/>
      <c r="F447" s="212"/>
      <c r="G447" s="212"/>
      <c r="H447" s="212"/>
      <c r="I447" s="212"/>
      <c r="J447" s="212"/>
      <c r="K447" s="212"/>
      <c r="L447" s="212"/>
      <c r="M447" s="212"/>
      <c r="N447" s="212"/>
      <c r="O447" s="212"/>
      <c r="P447" s="212"/>
      <c r="Q447" s="212"/>
    </row>
    <row r="448" spans="1:17" ht="34.5" customHeight="1" x14ac:dyDescent="0.2"/>
    <row r="449" spans="1:17" ht="36.75" customHeight="1" x14ac:dyDescent="0.2">
      <c r="A449" s="410" t="s">
        <v>647</v>
      </c>
      <c r="B449" s="411"/>
      <c r="C449" s="411"/>
      <c r="D449" s="411"/>
      <c r="E449" s="411"/>
      <c r="F449" s="411"/>
      <c r="G449" s="411"/>
      <c r="H449" s="411"/>
      <c r="I449" s="411"/>
      <c r="J449" s="411"/>
      <c r="K449" s="411"/>
      <c r="L449" s="411"/>
      <c r="M449" s="411"/>
      <c r="N449" s="411"/>
      <c r="O449" s="411"/>
      <c r="P449" s="411"/>
      <c r="Q449" s="412"/>
    </row>
    <row r="450" spans="1:17" ht="8.25" customHeight="1" x14ac:dyDescent="0.2">
      <c r="A450" s="212" t="s">
        <v>33</v>
      </c>
    </row>
    <row r="451" spans="1:17" ht="18" customHeight="1" x14ac:dyDescent="0.2">
      <c r="A451" s="262" t="s">
        <v>76</v>
      </c>
    </row>
    <row r="452" spans="1:17" ht="30" customHeight="1" x14ac:dyDescent="0.2">
      <c r="A452" s="213" t="s">
        <v>791</v>
      </c>
    </row>
    <row r="453" spans="1:17" ht="43.5" customHeight="1" x14ac:dyDescent="0.2">
      <c r="A453" s="218" t="s">
        <v>208</v>
      </c>
      <c r="B453" s="364" t="s">
        <v>792</v>
      </c>
      <c r="C453" s="364"/>
      <c r="D453" s="364"/>
      <c r="E453" s="364"/>
      <c r="F453" s="364"/>
      <c r="G453" s="364"/>
      <c r="H453" s="364"/>
      <c r="I453" s="364"/>
      <c r="J453" s="364"/>
      <c r="K453" s="364"/>
      <c r="L453" s="364"/>
      <c r="M453" s="364"/>
      <c r="N453" s="364"/>
      <c r="O453" s="364"/>
      <c r="P453" s="366"/>
      <c r="Q453" s="366"/>
    </row>
    <row r="454" spans="1:17" ht="90.75" customHeight="1" x14ac:dyDescent="0.2">
      <c r="A454" s="218" t="s">
        <v>35</v>
      </c>
      <c r="B454" s="413" t="s">
        <v>338</v>
      </c>
      <c r="C454" s="414"/>
      <c r="D454" s="414"/>
      <c r="E454" s="414"/>
      <c r="F454" s="414"/>
      <c r="G454" s="414"/>
      <c r="H454" s="414"/>
      <c r="I454" s="414"/>
      <c r="J454" s="414"/>
      <c r="K454" s="414"/>
      <c r="L454" s="414"/>
      <c r="M454" s="414"/>
      <c r="N454" s="414"/>
      <c r="O454" s="415"/>
      <c r="P454" s="408"/>
      <c r="Q454" s="409"/>
    </row>
    <row r="455" spans="1:17" ht="43.5" customHeight="1" x14ac:dyDescent="0.2">
      <c r="A455" s="391" t="s">
        <v>793</v>
      </c>
      <c r="B455" s="392" t="s">
        <v>794</v>
      </c>
      <c r="C455" s="393"/>
      <c r="D455" s="393"/>
      <c r="E455" s="393"/>
      <c r="F455" s="393"/>
      <c r="G455" s="393"/>
      <c r="H455" s="393"/>
      <c r="I455" s="393"/>
      <c r="J455" s="393"/>
      <c r="K455" s="393"/>
      <c r="L455" s="393"/>
      <c r="M455" s="393"/>
      <c r="N455" s="393"/>
      <c r="O455" s="393"/>
      <c r="P455" s="389"/>
      <c r="Q455" s="390"/>
    </row>
    <row r="456" spans="1:17" x14ac:dyDescent="0.2">
      <c r="A456" s="391"/>
      <c r="B456" s="398" t="s">
        <v>218</v>
      </c>
      <c r="C456" s="399"/>
      <c r="D456" s="399"/>
      <c r="E456" s="399"/>
      <c r="F456" s="399"/>
      <c r="G456" s="399"/>
      <c r="H456" s="399"/>
      <c r="I456" s="399"/>
      <c r="J456" s="399"/>
      <c r="K456" s="399"/>
      <c r="L456" s="399"/>
      <c r="M456" s="399"/>
      <c r="N456" s="399"/>
      <c r="O456" s="399"/>
      <c r="P456" s="394"/>
      <c r="Q456" s="395"/>
    </row>
    <row r="457" spans="1:17" x14ac:dyDescent="0.2">
      <c r="A457" s="391"/>
      <c r="B457" s="406" t="s">
        <v>179</v>
      </c>
      <c r="C457" s="407"/>
      <c r="D457" s="407"/>
      <c r="E457" s="407"/>
      <c r="F457" s="407"/>
      <c r="G457" s="407"/>
      <c r="H457" s="407"/>
      <c r="I457" s="407"/>
      <c r="J457" s="407"/>
      <c r="K457" s="407"/>
      <c r="L457" s="407"/>
      <c r="M457" s="407"/>
      <c r="N457" s="407"/>
      <c r="O457" s="407"/>
      <c r="P457" s="394"/>
      <c r="Q457" s="395"/>
    </row>
    <row r="458" spans="1:17" ht="16.5" customHeight="1" x14ac:dyDescent="0.2">
      <c r="A458" s="391"/>
      <c r="B458" s="398" t="s">
        <v>209</v>
      </c>
      <c r="C458" s="399"/>
      <c r="D458" s="399"/>
      <c r="E458" s="399"/>
      <c r="F458" s="399"/>
      <c r="G458" s="399"/>
      <c r="H458" s="399"/>
      <c r="I458" s="399"/>
      <c r="J458" s="399"/>
      <c r="K458" s="399"/>
      <c r="L458" s="399"/>
      <c r="M458" s="399"/>
      <c r="N458" s="399"/>
      <c r="O458" s="399"/>
      <c r="P458" s="394"/>
      <c r="Q458" s="395"/>
    </row>
    <row r="459" spans="1:17" ht="15" customHeight="1" x14ac:dyDescent="0.2">
      <c r="A459" s="391"/>
      <c r="B459" s="398" t="s">
        <v>210</v>
      </c>
      <c r="C459" s="399"/>
      <c r="D459" s="399"/>
      <c r="E459" s="399"/>
      <c r="F459" s="399"/>
      <c r="G459" s="399"/>
      <c r="H459" s="399"/>
      <c r="I459" s="399"/>
      <c r="J459" s="399"/>
      <c r="K459" s="399"/>
      <c r="L459" s="399"/>
      <c r="M459" s="399"/>
      <c r="N459" s="399"/>
      <c r="O459" s="399"/>
      <c r="P459" s="394"/>
      <c r="Q459" s="395"/>
    </row>
    <row r="460" spans="1:17" ht="2.25" customHeight="1" x14ac:dyDescent="0.2">
      <c r="A460" s="391"/>
      <c r="B460" s="285"/>
      <c r="C460" s="286"/>
      <c r="D460" s="286"/>
      <c r="E460" s="286"/>
      <c r="F460" s="286"/>
      <c r="G460" s="286"/>
      <c r="H460" s="286"/>
      <c r="I460" s="286"/>
      <c r="J460" s="286"/>
      <c r="K460" s="286"/>
      <c r="L460" s="286"/>
      <c r="M460" s="286"/>
      <c r="N460" s="286"/>
      <c r="O460" s="286"/>
      <c r="P460" s="396"/>
      <c r="Q460" s="397"/>
    </row>
    <row r="461" spans="1:17" ht="75" customHeight="1" x14ac:dyDescent="0.2">
      <c r="A461" s="391"/>
      <c r="B461" s="403" t="s">
        <v>795</v>
      </c>
      <c r="C461" s="404"/>
      <c r="D461" s="404"/>
      <c r="E461" s="404"/>
      <c r="F461" s="404"/>
      <c r="G461" s="404"/>
      <c r="H461" s="404"/>
      <c r="I461" s="404"/>
      <c r="J461" s="404"/>
      <c r="K461" s="404"/>
      <c r="L461" s="404"/>
      <c r="M461" s="404"/>
      <c r="N461" s="404"/>
      <c r="O461" s="405"/>
      <c r="P461" s="389"/>
      <c r="Q461" s="390"/>
    </row>
    <row r="462" spans="1:17" ht="45" customHeight="1" x14ac:dyDescent="0.2">
      <c r="A462" s="218" t="s">
        <v>796</v>
      </c>
      <c r="B462" s="364" t="s">
        <v>797</v>
      </c>
      <c r="C462" s="364"/>
      <c r="D462" s="364"/>
      <c r="E462" s="364"/>
      <c r="F462" s="364"/>
      <c r="G462" s="364"/>
      <c r="H462" s="364"/>
      <c r="I462" s="364"/>
      <c r="J462" s="364"/>
      <c r="K462" s="364"/>
      <c r="L462" s="364"/>
      <c r="M462" s="364"/>
      <c r="N462" s="364"/>
      <c r="O462" s="364"/>
      <c r="P462" s="366"/>
      <c r="Q462" s="366"/>
    </row>
    <row r="463" spans="1:17" ht="45.75" customHeight="1" x14ac:dyDescent="0.2">
      <c r="A463" s="218" t="s">
        <v>798</v>
      </c>
      <c r="B463" s="364" t="s">
        <v>799</v>
      </c>
      <c r="C463" s="364"/>
      <c r="D463" s="364"/>
      <c r="E463" s="364"/>
      <c r="F463" s="364"/>
      <c r="G463" s="364"/>
      <c r="H463" s="364"/>
      <c r="I463" s="364"/>
      <c r="J463" s="364"/>
      <c r="K463" s="364"/>
      <c r="L463" s="364"/>
      <c r="M463" s="364"/>
      <c r="N463" s="364"/>
      <c r="O463" s="364"/>
      <c r="P463" s="366"/>
      <c r="Q463" s="366"/>
    </row>
    <row r="464" spans="1:17" ht="168" customHeight="1" x14ac:dyDescent="0.2">
      <c r="A464" s="218" t="s">
        <v>800</v>
      </c>
      <c r="B464" s="364" t="s">
        <v>801</v>
      </c>
      <c r="C464" s="364"/>
      <c r="D464" s="364"/>
      <c r="E464" s="364"/>
      <c r="F464" s="364"/>
      <c r="G464" s="364"/>
      <c r="H464" s="364"/>
      <c r="I464" s="364"/>
      <c r="J464" s="364"/>
      <c r="K464" s="364"/>
      <c r="L464" s="364"/>
      <c r="M464" s="364"/>
      <c r="N464" s="364"/>
      <c r="O464" s="364"/>
      <c r="P464" s="366"/>
      <c r="Q464" s="366"/>
    </row>
    <row r="465" spans="1:17" ht="30" customHeight="1" x14ac:dyDescent="0.2">
      <c r="A465" s="218" t="s">
        <v>802</v>
      </c>
      <c r="B465" s="357" t="s">
        <v>15</v>
      </c>
      <c r="C465" s="357"/>
      <c r="D465" s="357"/>
      <c r="E465" s="357"/>
      <c r="F465" s="357"/>
      <c r="G465" s="357"/>
      <c r="H465" s="357"/>
      <c r="I465" s="357"/>
      <c r="J465" s="357"/>
      <c r="K465" s="357"/>
      <c r="L465" s="357"/>
      <c r="M465" s="357"/>
      <c r="N465" s="357"/>
      <c r="O465" s="357"/>
      <c r="P465" s="366"/>
      <c r="Q465" s="366"/>
    </row>
    <row r="466" spans="1:17" ht="10.5" customHeight="1" x14ac:dyDescent="0.2"/>
    <row r="467" spans="1:17" ht="19.5" customHeight="1" x14ac:dyDescent="0.2">
      <c r="A467" s="213" t="s">
        <v>77</v>
      </c>
    </row>
    <row r="468" spans="1:17" ht="30" customHeight="1" x14ac:dyDescent="0.2">
      <c r="A468" s="218" t="s">
        <v>208</v>
      </c>
      <c r="B468" s="388" t="s">
        <v>803</v>
      </c>
      <c r="C468" s="388"/>
      <c r="D468" s="388"/>
      <c r="E468" s="388"/>
      <c r="F468" s="388"/>
      <c r="G468" s="388"/>
      <c r="H468" s="388"/>
      <c r="I468" s="388"/>
      <c r="J468" s="388"/>
      <c r="K468" s="388"/>
      <c r="L468" s="388"/>
      <c r="M468" s="388"/>
      <c r="N468" s="388"/>
      <c r="O468" s="388"/>
      <c r="P468" s="366"/>
      <c r="Q468" s="366"/>
    </row>
    <row r="469" spans="1:17" ht="45" customHeight="1" x14ac:dyDescent="0.2">
      <c r="A469" s="218" t="s">
        <v>207</v>
      </c>
      <c r="B469" s="372" t="s">
        <v>804</v>
      </c>
      <c r="C469" s="373"/>
      <c r="D469" s="373"/>
      <c r="E469" s="373"/>
      <c r="F469" s="373"/>
      <c r="G469" s="373"/>
      <c r="H469" s="373"/>
      <c r="I469" s="373"/>
      <c r="J469" s="373"/>
      <c r="K469" s="373"/>
      <c r="L469" s="373"/>
      <c r="M469" s="373"/>
      <c r="N469" s="373"/>
      <c r="O469" s="374"/>
      <c r="P469" s="377"/>
      <c r="Q469" s="378"/>
    </row>
    <row r="470" spans="1:17" ht="13.5" customHeight="1" x14ac:dyDescent="0.2">
      <c r="A470" s="214"/>
      <c r="B470" s="215"/>
      <c r="C470" s="215"/>
      <c r="D470" s="215"/>
      <c r="E470" s="215"/>
      <c r="F470" s="215"/>
      <c r="G470" s="215"/>
      <c r="H470" s="215"/>
      <c r="I470" s="215"/>
      <c r="J470" s="215"/>
      <c r="K470" s="215"/>
      <c r="L470" s="215"/>
      <c r="M470" s="215"/>
      <c r="N470" s="215"/>
      <c r="O470" s="215"/>
      <c r="P470" s="282"/>
      <c r="Q470" s="282"/>
    </row>
    <row r="471" spans="1:17" ht="19.5" customHeight="1" x14ac:dyDescent="0.2">
      <c r="A471" s="213" t="s">
        <v>532</v>
      </c>
    </row>
    <row r="472" spans="1:17" ht="30" customHeight="1" x14ac:dyDescent="0.2">
      <c r="A472" s="218" t="s">
        <v>113</v>
      </c>
      <c r="B472" s="388" t="s">
        <v>539</v>
      </c>
      <c r="C472" s="388"/>
      <c r="D472" s="388"/>
      <c r="E472" s="388"/>
      <c r="F472" s="388"/>
      <c r="G472" s="388"/>
      <c r="H472" s="388"/>
      <c r="I472" s="388"/>
      <c r="J472" s="388"/>
      <c r="K472" s="388"/>
      <c r="L472" s="388"/>
      <c r="M472" s="388"/>
      <c r="N472" s="388"/>
      <c r="O472" s="388"/>
      <c r="P472" s="366"/>
      <c r="Q472" s="366"/>
    </row>
    <row r="473" spans="1:17" ht="30" customHeight="1" x14ac:dyDescent="0.2">
      <c r="A473" s="218" t="s">
        <v>114</v>
      </c>
      <c r="B473" s="372" t="s">
        <v>540</v>
      </c>
      <c r="C473" s="373"/>
      <c r="D473" s="373"/>
      <c r="E473" s="373"/>
      <c r="F473" s="373"/>
      <c r="G473" s="373"/>
      <c r="H473" s="373"/>
      <c r="I473" s="373"/>
      <c r="J473" s="373"/>
      <c r="K473" s="373"/>
      <c r="L473" s="373"/>
      <c r="M473" s="373"/>
      <c r="N473" s="373"/>
      <c r="O473" s="374"/>
      <c r="P473" s="377"/>
      <c r="Q473" s="378"/>
    </row>
    <row r="474" spans="1:17" ht="30" customHeight="1" x14ac:dyDescent="0.2">
      <c r="A474" s="218" t="s">
        <v>533</v>
      </c>
      <c r="B474" s="372" t="s">
        <v>541</v>
      </c>
      <c r="C474" s="373"/>
      <c r="D474" s="373"/>
      <c r="E474" s="373"/>
      <c r="F474" s="373"/>
      <c r="G474" s="373"/>
      <c r="H474" s="373"/>
      <c r="I474" s="373"/>
      <c r="J474" s="373"/>
      <c r="K474" s="373"/>
      <c r="L474" s="373"/>
      <c r="M474" s="373"/>
      <c r="N474" s="373"/>
      <c r="O474" s="374"/>
      <c r="P474" s="377"/>
      <c r="Q474" s="378"/>
    </row>
    <row r="475" spans="1:17" ht="30" customHeight="1" x14ac:dyDescent="0.2">
      <c r="A475" s="218" t="s">
        <v>116</v>
      </c>
      <c r="B475" s="372" t="s">
        <v>534</v>
      </c>
      <c r="C475" s="373"/>
      <c r="D475" s="373"/>
      <c r="E475" s="373"/>
      <c r="F475" s="373"/>
      <c r="G475" s="373"/>
      <c r="H475" s="373"/>
      <c r="I475" s="373"/>
      <c r="J475" s="373"/>
      <c r="K475" s="373"/>
      <c r="L475" s="373"/>
      <c r="M475" s="373"/>
      <c r="N475" s="373"/>
      <c r="O475" s="374"/>
      <c r="P475" s="377"/>
      <c r="Q475" s="378"/>
    </row>
    <row r="476" spans="1:17" ht="13.5" customHeight="1" x14ac:dyDescent="0.2">
      <c r="A476" s="214"/>
      <c r="B476" s="215"/>
      <c r="C476" s="215"/>
      <c r="D476" s="215"/>
      <c r="E476" s="215"/>
      <c r="F476" s="215"/>
      <c r="G476" s="215"/>
      <c r="H476" s="215"/>
      <c r="I476" s="215"/>
      <c r="J476" s="215"/>
      <c r="K476" s="215"/>
      <c r="L476" s="215"/>
      <c r="M476" s="215"/>
      <c r="N476" s="215"/>
      <c r="O476" s="215"/>
      <c r="P476" s="282"/>
      <c r="Q476" s="282"/>
    </row>
    <row r="477" spans="1:17" ht="19.5" customHeight="1" x14ac:dyDescent="0.2">
      <c r="A477" s="213" t="s">
        <v>662</v>
      </c>
    </row>
    <row r="478" spans="1:17" ht="45" customHeight="1" x14ac:dyDescent="0.2">
      <c r="A478" s="218" t="s">
        <v>113</v>
      </c>
      <c r="B478" s="388" t="s">
        <v>542</v>
      </c>
      <c r="C478" s="388"/>
      <c r="D478" s="388"/>
      <c r="E478" s="388"/>
      <c r="F478" s="388"/>
      <c r="G478" s="388"/>
      <c r="H478" s="388"/>
      <c r="I478" s="388"/>
      <c r="J478" s="388"/>
      <c r="K478" s="388"/>
      <c r="L478" s="388"/>
      <c r="M478" s="388"/>
      <c r="N478" s="388"/>
      <c r="O478" s="388"/>
      <c r="P478" s="366"/>
      <c r="Q478" s="366"/>
    </row>
    <row r="479" spans="1:17" ht="30" customHeight="1" x14ac:dyDescent="0.2">
      <c r="A479" s="218" t="s">
        <v>114</v>
      </c>
      <c r="B479" s="372" t="s">
        <v>543</v>
      </c>
      <c r="C479" s="373"/>
      <c r="D479" s="373"/>
      <c r="E479" s="373"/>
      <c r="F479" s="373"/>
      <c r="G479" s="373"/>
      <c r="H479" s="373"/>
      <c r="I479" s="373"/>
      <c r="J479" s="373"/>
      <c r="K479" s="373"/>
      <c r="L479" s="373"/>
      <c r="M479" s="373"/>
      <c r="N479" s="373"/>
      <c r="O479" s="374"/>
      <c r="P479" s="377"/>
      <c r="Q479" s="378"/>
    </row>
    <row r="480" spans="1:17" ht="13.5" customHeight="1" x14ac:dyDescent="0.2">
      <c r="A480" s="214"/>
      <c r="B480" s="215"/>
      <c r="C480" s="215"/>
      <c r="D480" s="215"/>
      <c r="E480" s="215"/>
      <c r="F480" s="215"/>
      <c r="G480" s="215"/>
      <c r="H480" s="215"/>
      <c r="I480" s="215"/>
      <c r="J480" s="215"/>
      <c r="K480" s="215"/>
      <c r="L480" s="215"/>
      <c r="M480" s="215"/>
      <c r="N480" s="215"/>
      <c r="O480" s="215"/>
      <c r="P480" s="282"/>
      <c r="Q480" s="282"/>
    </row>
    <row r="481" spans="1:17" ht="19.5" customHeight="1" x14ac:dyDescent="0.2">
      <c r="A481" s="213" t="s">
        <v>535</v>
      </c>
    </row>
    <row r="482" spans="1:17" ht="30" customHeight="1" x14ac:dyDescent="0.2">
      <c r="A482" s="218" t="s">
        <v>113</v>
      </c>
      <c r="B482" s="388" t="s">
        <v>544</v>
      </c>
      <c r="C482" s="388"/>
      <c r="D482" s="388"/>
      <c r="E482" s="388"/>
      <c r="F482" s="388"/>
      <c r="G482" s="388"/>
      <c r="H482" s="388"/>
      <c r="I482" s="388"/>
      <c r="J482" s="388"/>
      <c r="K482" s="388"/>
      <c r="L482" s="388"/>
      <c r="M482" s="388"/>
      <c r="N482" s="388"/>
      <c r="O482" s="388"/>
      <c r="P482" s="366"/>
      <c r="Q482" s="366"/>
    </row>
    <row r="483" spans="1:17" ht="30" customHeight="1" x14ac:dyDescent="0.2">
      <c r="A483" s="218" t="s">
        <v>114</v>
      </c>
      <c r="B483" s="372" t="s">
        <v>545</v>
      </c>
      <c r="C483" s="373"/>
      <c r="D483" s="373"/>
      <c r="E483" s="373"/>
      <c r="F483" s="373"/>
      <c r="G483" s="373"/>
      <c r="H483" s="373"/>
      <c r="I483" s="373"/>
      <c r="J483" s="373"/>
      <c r="K483" s="373"/>
      <c r="L483" s="373"/>
      <c r="M483" s="373"/>
      <c r="N483" s="373"/>
      <c r="O483" s="374"/>
      <c r="P483" s="377"/>
      <c r="Q483" s="378"/>
    </row>
    <row r="484" spans="1:17" ht="30" customHeight="1" x14ac:dyDescent="0.2">
      <c r="A484" s="214"/>
      <c r="B484" s="215"/>
      <c r="C484" s="215"/>
      <c r="D484" s="215"/>
      <c r="E484" s="215"/>
      <c r="F484" s="215"/>
      <c r="G484" s="215"/>
      <c r="H484" s="215"/>
      <c r="I484" s="215"/>
      <c r="J484" s="215"/>
      <c r="K484" s="215"/>
      <c r="L484" s="215"/>
      <c r="M484" s="215"/>
      <c r="N484" s="215"/>
      <c r="O484" s="215"/>
      <c r="P484" s="282"/>
      <c r="Q484" s="282"/>
    </row>
    <row r="485" spans="1:17" ht="16.5" customHeight="1" thickBot="1" x14ac:dyDescent="0.25">
      <c r="A485" s="214"/>
      <c r="B485" s="215"/>
      <c r="C485" s="215"/>
      <c r="D485" s="215"/>
      <c r="E485" s="215"/>
      <c r="F485" s="215"/>
      <c r="G485" s="215"/>
      <c r="H485" s="215"/>
      <c r="I485" s="215"/>
      <c r="J485" s="215"/>
      <c r="K485" s="215"/>
      <c r="L485" s="215"/>
      <c r="M485" s="215"/>
      <c r="N485" s="215"/>
      <c r="O485" s="215"/>
      <c r="P485" s="282"/>
      <c r="Q485" s="282"/>
    </row>
    <row r="486" spans="1:17" ht="4.5" customHeight="1" thickTop="1" x14ac:dyDescent="0.2">
      <c r="A486" s="287"/>
      <c r="B486" s="288"/>
      <c r="C486" s="288"/>
      <c r="D486" s="288"/>
      <c r="E486" s="288"/>
      <c r="F486" s="288"/>
      <c r="G486" s="288"/>
      <c r="H486" s="288"/>
      <c r="I486" s="288"/>
      <c r="J486" s="288"/>
      <c r="K486" s="288"/>
      <c r="L486" s="288"/>
      <c r="M486" s="288"/>
      <c r="N486" s="288"/>
      <c r="O486" s="288"/>
      <c r="P486" s="288"/>
      <c r="Q486" s="289"/>
    </row>
    <row r="487" spans="1:17" ht="27.75" customHeight="1" x14ac:dyDescent="0.2">
      <c r="A487" s="400" t="s">
        <v>78</v>
      </c>
      <c r="B487" s="401"/>
      <c r="C487" s="401"/>
      <c r="D487" s="401"/>
      <c r="E487" s="401"/>
      <c r="F487" s="401"/>
      <c r="G487" s="401"/>
      <c r="H487" s="401"/>
      <c r="I487" s="401"/>
      <c r="J487" s="401"/>
      <c r="K487" s="401"/>
      <c r="L487" s="401"/>
      <c r="M487" s="401"/>
      <c r="N487" s="401"/>
      <c r="O487" s="401"/>
      <c r="P487" s="386"/>
      <c r="Q487" s="387"/>
    </row>
    <row r="488" spans="1:17" ht="3.75" customHeight="1" x14ac:dyDescent="0.2">
      <c r="A488" s="290"/>
      <c r="B488" s="237"/>
      <c r="C488" s="237"/>
      <c r="D488" s="237"/>
      <c r="E488" s="237"/>
      <c r="F488" s="237"/>
      <c r="G488" s="237"/>
      <c r="H488" s="237"/>
      <c r="I488" s="237"/>
      <c r="J488" s="237"/>
      <c r="K488" s="237"/>
      <c r="L488" s="237"/>
      <c r="M488" s="237"/>
      <c r="N488" s="237"/>
      <c r="O488" s="237"/>
      <c r="P488" s="237"/>
      <c r="Q488" s="291"/>
    </row>
    <row r="489" spans="1:17" ht="40.5" customHeight="1" x14ac:dyDescent="0.2">
      <c r="A489" s="292" t="s">
        <v>211</v>
      </c>
      <c r="B489" s="402" t="s">
        <v>100</v>
      </c>
      <c r="C489" s="402"/>
      <c r="D489" s="402"/>
      <c r="E489" s="402"/>
      <c r="F489" s="402"/>
      <c r="G489" s="402"/>
      <c r="H489" s="402"/>
      <c r="I489" s="402"/>
      <c r="J489" s="402"/>
      <c r="K489" s="402"/>
      <c r="L489" s="402"/>
      <c r="M489" s="402"/>
      <c r="N489" s="402"/>
      <c r="O489" s="402"/>
      <c r="P489" s="402"/>
      <c r="Q489" s="291"/>
    </row>
    <row r="490" spans="1:17" ht="18.75" customHeight="1" x14ac:dyDescent="0.2">
      <c r="A490" s="293" t="s">
        <v>211</v>
      </c>
      <c r="B490" s="294" t="s">
        <v>99</v>
      </c>
      <c r="C490" s="295"/>
      <c r="D490" s="295"/>
      <c r="E490" s="295"/>
      <c r="F490" s="295"/>
      <c r="G490" s="295"/>
      <c r="H490" s="295"/>
      <c r="I490" s="295"/>
      <c r="J490" s="295"/>
      <c r="K490" s="295"/>
      <c r="L490" s="295"/>
      <c r="M490" s="295"/>
      <c r="N490" s="295"/>
      <c r="O490" s="295"/>
      <c r="P490" s="296"/>
      <c r="Q490" s="291"/>
    </row>
    <row r="491" spans="1:17" ht="57.75" customHeight="1" x14ac:dyDescent="0.2">
      <c r="A491" s="297" t="s">
        <v>211</v>
      </c>
      <c r="B491" s="382" t="s">
        <v>805</v>
      </c>
      <c r="C491" s="382"/>
      <c r="D491" s="382"/>
      <c r="E491" s="382"/>
      <c r="F491" s="382"/>
      <c r="G491" s="382"/>
      <c r="H491" s="382"/>
      <c r="I491" s="382"/>
      <c r="J491" s="382"/>
      <c r="K491" s="382"/>
      <c r="L491" s="382"/>
      <c r="M491" s="382"/>
      <c r="N491" s="382"/>
      <c r="O491" s="382"/>
      <c r="P491" s="382"/>
      <c r="Q491" s="383"/>
    </row>
    <row r="492" spans="1:17" ht="4.5" customHeight="1" x14ac:dyDescent="0.2">
      <c r="A492" s="290"/>
      <c r="B492" s="237"/>
      <c r="C492" s="237"/>
      <c r="D492" s="237"/>
      <c r="E492" s="237"/>
      <c r="F492" s="237"/>
      <c r="G492" s="237"/>
      <c r="H492" s="237"/>
      <c r="I492" s="237"/>
      <c r="J492" s="237"/>
      <c r="K492" s="237"/>
      <c r="L492" s="237"/>
      <c r="M492" s="237"/>
      <c r="N492" s="237"/>
      <c r="O492" s="237"/>
      <c r="P492" s="237"/>
      <c r="Q492" s="291"/>
    </row>
    <row r="493" spans="1:17" ht="17.25" customHeight="1" x14ac:dyDescent="0.2">
      <c r="A493" s="384" t="s">
        <v>536</v>
      </c>
      <c r="B493" s="385"/>
      <c r="C493" s="385"/>
      <c r="D493" s="385"/>
      <c r="E493" s="385"/>
      <c r="F493" s="385"/>
      <c r="G493" s="385"/>
      <c r="H493" s="385"/>
      <c r="I493" s="385"/>
      <c r="J493" s="385"/>
      <c r="K493" s="385"/>
      <c r="L493" s="385"/>
      <c r="M493" s="385"/>
      <c r="N493" s="385"/>
      <c r="O493" s="385"/>
      <c r="P493" s="386"/>
      <c r="Q493" s="387"/>
    </row>
    <row r="494" spans="1:17" ht="4.5" customHeight="1" thickBot="1" x14ac:dyDescent="0.25">
      <c r="A494" s="298"/>
      <c r="B494" s="299"/>
      <c r="C494" s="299"/>
      <c r="D494" s="299"/>
      <c r="E494" s="299"/>
      <c r="F494" s="299"/>
      <c r="G494" s="299"/>
      <c r="H494" s="299"/>
      <c r="I494" s="299"/>
      <c r="J494" s="299"/>
      <c r="K494" s="299"/>
      <c r="L494" s="299"/>
      <c r="M494" s="299"/>
      <c r="N494" s="299"/>
      <c r="O494" s="299"/>
      <c r="P494" s="299"/>
      <c r="Q494" s="300"/>
    </row>
    <row r="495" spans="1:17" ht="13.8" thickTop="1" x14ac:dyDescent="0.2"/>
    <row r="496" spans="1:17" ht="9" customHeight="1" x14ac:dyDescent="0.2"/>
    <row r="497" ht="42.75" customHeight="1" x14ac:dyDescent="0.2"/>
    <row r="498" ht="18" customHeight="1" x14ac:dyDescent="0.2"/>
    <row r="499" ht="60.75" customHeight="1" x14ac:dyDescent="0.2"/>
  </sheetData>
  <mergeCells count="707">
    <mergeCell ref="B482:O482"/>
    <mergeCell ref="P482:Q482"/>
    <mergeCell ref="B483:O483"/>
    <mergeCell ref="P483:Q483"/>
    <mergeCell ref="B473:O473"/>
    <mergeCell ref="P473:Q473"/>
    <mergeCell ref="B475:O475"/>
    <mergeCell ref="P475:Q475"/>
    <mergeCell ref="B478:O478"/>
    <mergeCell ref="P478:Q478"/>
    <mergeCell ref="B479:O479"/>
    <mergeCell ref="P479:Q479"/>
    <mergeCell ref="B474:O474"/>
    <mergeCell ref="P474:Q474"/>
    <mergeCell ref="B472:O472"/>
    <mergeCell ref="P472:Q472"/>
    <mergeCell ref="P354:Q354"/>
    <mergeCell ref="P357:Q357"/>
    <mergeCell ref="K298:P298"/>
    <mergeCell ref="B313:E313"/>
    <mergeCell ref="F313:J313"/>
    <mergeCell ref="K313:N313"/>
    <mergeCell ref="B314:E314"/>
    <mergeCell ref="F314:J314"/>
    <mergeCell ref="P325:Q325"/>
    <mergeCell ref="B326:O326"/>
    <mergeCell ref="P326:Q326"/>
    <mergeCell ref="A329:O329"/>
    <mergeCell ref="B331:O331"/>
    <mergeCell ref="P331:Q331"/>
    <mergeCell ref="K314:N314"/>
    <mergeCell ref="B315:E315"/>
    <mergeCell ref="F315:J315"/>
    <mergeCell ref="K315:N315"/>
    <mergeCell ref="P318:Q322"/>
    <mergeCell ref="B342:O342"/>
    <mergeCell ref="P342:Q342"/>
    <mergeCell ref="P336:Q336"/>
    <mergeCell ref="F298:G298"/>
    <mergeCell ref="H298:I298"/>
    <mergeCell ref="B337:O337"/>
    <mergeCell ref="P337:Q337"/>
    <mergeCell ref="P338:Q338"/>
    <mergeCell ref="B339:O339"/>
    <mergeCell ref="P339:Q339"/>
    <mergeCell ref="B338:O338"/>
    <mergeCell ref="B332:O332"/>
    <mergeCell ref="P332:Q332"/>
    <mergeCell ref="B333:O333"/>
    <mergeCell ref="P333:Q333"/>
    <mergeCell ref="B334:O334"/>
    <mergeCell ref="P334:Q334"/>
    <mergeCell ref="B335:O335"/>
    <mergeCell ref="P335:Q335"/>
    <mergeCell ref="B336:O336"/>
    <mergeCell ref="F320:J320"/>
    <mergeCell ref="K320:N320"/>
    <mergeCell ref="O319:O322"/>
    <mergeCell ref="B321:E321"/>
    <mergeCell ref="F321:J321"/>
    <mergeCell ref="P432:Q432"/>
    <mergeCell ref="B435:O435"/>
    <mergeCell ref="P347:Q347"/>
    <mergeCell ref="F299:G299"/>
    <mergeCell ref="H299:I299"/>
    <mergeCell ref="K299:L299"/>
    <mergeCell ref="M299:P299"/>
    <mergeCell ref="B300:E300"/>
    <mergeCell ref="F300:I300"/>
    <mergeCell ref="K300:L300"/>
    <mergeCell ref="M300:P300"/>
    <mergeCell ref="D299:E299"/>
    <mergeCell ref="M303:N305"/>
    <mergeCell ref="A306:H306"/>
    <mergeCell ref="I306:J308"/>
    <mergeCell ref="A311:O311"/>
    <mergeCell ref="P311:Q317"/>
    <mergeCell ref="P390:Q390"/>
    <mergeCell ref="P344:Q344"/>
    <mergeCell ref="B316:E316"/>
    <mergeCell ref="F316:J316"/>
    <mergeCell ref="K316:N316"/>
    <mergeCell ref="B357:O357"/>
    <mergeCell ref="B354:O354"/>
    <mergeCell ref="N81:O81"/>
    <mergeCell ref="N82:O82"/>
    <mergeCell ref="B81:C81"/>
    <mergeCell ref="B82:C82"/>
    <mergeCell ref="P162:Q162"/>
    <mergeCell ref="B162:O162"/>
    <mergeCell ref="B157:O157"/>
    <mergeCell ref="P157:Q157"/>
    <mergeCell ref="B158:O158"/>
    <mergeCell ref="P158:Q158"/>
    <mergeCell ref="B94:O94"/>
    <mergeCell ref="B142:O142"/>
    <mergeCell ref="P142:Q142"/>
    <mergeCell ref="B139:O139"/>
    <mergeCell ref="P139:Q139"/>
    <mergeCell ref="B140:O140"/>
    <mergeCell ref="P140:Q140"/>
    <mergeCell ref="B138:O138"/>
    <mergeCell ref="P138:Q138"/>
    <mergeCell ref="B137:O137"/>
    <mergeCell ref="P137:Q137"/>
    <mergeCell ref="B141:O141"/>
    <mergeCell ref="P141:Q141"/>
    <mergeCell ref="B132:O132"/>
    <mergeCell ref="P179:Q179"/>
    <mergeCell ref="B180:O180"/>
    <mergeCell ref="P180:Q180"/>
    <mergeCell ref="B183:O183"/>
    <mergeCell ref="P183:Q183"/>
    <mergeCell ref="B174:O174"/>
    <mergeCell ref="P174:Q174"/>
    <mergeCell ref="B175:O175"/>
    <mergeCell ref="P175:Q175"/>
    <mergeCell ref="B176:O176"/>
    <mergeCell ref="P176:Q176"/>
    <mergeCell ref="P208:Q208"/>
    <mergeCell ref="A210:D210"/>
    <mergeCell ref="B275:O275"/>
    <mergeCell ref="B211:O211"/>
    <mergeCell ref="P211:Q211"/>
    <mergeCell ref="P207:Q207"/>
    <mergeCell ref="A186:A188"/>
    <mergeCell ref="B186:O186"/>
    <mergeCell ref="B240:O240"/>
    <mergeCell ref="P240:Q240"/>
    <mergeCell ref="P231:Q231"/>
    <mergeCell ref="B232:O232"/>
    <mergeCell ref="P232:Q232"/>
    <mergeCell ref="B233:O233"/>
    <mergeCell ref="P233:Q233"/>
    <mergeCell ref="A267:A285"/>
    <mergeCell ref="P280:Q285"/>
    <mergeCell ref="B277:O277"/>
    <mergeCell ref="B278:O278"/>
    <mergeCell ref="B280:O280"/>
    <mergeCell ref="B248:O248"/>
    <mergeCell ref="P248:Q248"/>
    <mergeCell ref="B241:O241"/>
    <mergeCell ref="B276:O276"/>
    <mergeCell ref="P257:Q257"/>
    <mergeCell ref="P258:Q258"/>
    <mergeCell ref="P260:Q260"/>
    <mergeCell ref="P275:Q279"/>
    <mergeCell ref="P212:Q212"/>
    <mergeCell ref="P213:Q213"/>
    <mergeCell ref="A221:H221"/>
    <mergeCell ref="B222:O222"/>
    <mergeCell ref="B258:O258"/>
    <mergeCell ref="B259:O259"/>
    <mergeCell ref="B260:O260"/>
    <mergeCell ref="B231:O231"/>
    <mergeCell ref="B253:O253"/>
    <mergeCell ref="P253:Q253"/>
    <mergeCell ref="A256:C256"/>
    <mergeCell ref="B257:O257"/>
    <mergeCell ref="P259:Q259"/>
    <mergeCell ref="B251:O251"/>
    <mergeCell ref="B236:O236"/>
    <mergeCell ref="P236:Q236"/>
    <mergeCell ref="B239:O239"/>
    <mergeCell ref="P239:Q239"/>
    <mergeCell ref="P241:Q241"/>
    <mergeCell ref="B244:O244"/>
    <mergeCell ref="A297:P297"/>
    <mergeCell ref="D298:E298"/>
    <mergeCell ref="P288:Q288"/>
    <mergeCell ref="B254:O254"/>
    <mergeCell ref="P254:Q254"/>
    <mergeCell ref="B263:O263"/>
    <mergeCell ref="P263:Q263"/>
    <mergeCell ref="B266:O266"/>
    <mergeCell ref="P266:Q266"/>
    <mergeCell ref="B284:O284"/>
    <mergeCell ref="B268:O268"/>
    <mergeCell ref="B269:O269"/>
    <mergeCell ref="B270:O270"/>
    <mergeCell ref="B271:O271"/>
    <mergeCell ref="B272:O272"/>
    <mergeCell ref="B281:O281"/>
    <mergeCell ref="B282:O282"/>
    <mergeCell ref="B267:O267"/>
    <mergeCell ref="P268:Q274"/>
    <mergeCell ref="B279:O279"/>
    <mergeCell ref="B273:O273"/>
    <mergeCell ref="B274:O274"/>
    <mergeCell ref="P267:Q267"/>
    <mergeCell ref="B283:O283"/>
    <mergeCell ref="P244:Q244"/>
    <mergeCell ref="B245:O245"/>
    <mergeCell ref="P251:Q251"/>
    <mergeCell ref="B252:O252"/>
    <mergeCell ref="P252:Q252"/>
    <mergeCell ref="P245:Q245"/>
    <mergeCell ref="P246:Q246"/>
    <mergeCell ref="B247:O247"/>
    <mergeCell ref="P247:Q247"/>
    <mergeCell ref="B246:O246"/>
    <mergeCell ref="P216:Q216"/>
    <mergeCell ref="B219:O219"/>
    <mergeCell ref="P219:Q219"/>
    <mergeCell ref="B227:O227"/>
    <mergeCell ref="P186:Q188"/>
    <mergeCell ref="B187:O187"/>
    <mergeCell ref="B188:O188"/>
    <mergeCell ref="A191:A202"/>
    <mergeCell ref="B191:O191"/>
    <mergeCell ref="P191:Q202"/>
    <mergeCell ref="B195:O195"/>
    <mergeCell ref="P227:Q227"/>
    <mergeCell ref="B223:O223"/>
    <mergeCell ref="B224:O224"/>
    <mergeCell ref="P223:Q223"/>
    <mergeCell ref="P224:Q224"/>
    <mergeCell ref="B205:O205"/>
    <mergeCell ref="P205:Q205"/>
    <mergeCell ref="B206:O206"/>
    <mergeCell ref="P206:Q206"/>
    <mergeCell ref="B207:O207"/>
    <mergeCell ref="B212:O212"/>
    <mergeCell ref="B213:O213"/>
    <mergeCell ref="P222:Q222"/>
    <mergeCell ref="A168:A173"/>
    <mergeCell ref="B168:O168"/>
    <mergeCell ref="P168:Q173"/>
    <mergeCell ref="B169:O169"/>
    <mergeCell ref="B170:O170"/>
    <mergeCell ref="B171:O171"/>
    <mergeCell ref="B172:O172"/>
    <mergeCell ref="B173:O173"/>
    <mergeCell ref="A160:A161"/>
    <mergeCell ref="B160:O160"/>
    <mergeCell ref="P160:Q161"/>
    <mergeCell ref="B161:O161"/>
    <mergeCell ref="B163:O163"/>
    <mergeCell ref="B164:O164"/>
    <mergeCell ref="P164:Q164"/>
    <mergeCell ref="B165:O165"/>
    <mergeCell ref="P165:Q165"/>
    <mergeCell ref="P163:Q163"/>
    <mergeCell ref="B167:O167"/>
    <mergeCell ref="P167:Q167"/>
    <mergeCell ref="B166:O166"/>
    <mergeCell ref="P166:Q166"/>
    <mergeCell ref="P159:Q159"/>
    <mergeCell ref="B154:O154"/>
    <mergeCell ref="P154:Q154"/>
    <mergeCell ref="B155:O155"/>
    <mergeCell ref="P155:Q155"/>
    <mergeCell ref="B156:O156"/>
    <mergeCell ref="B159:O159"/>
    <mergeCell ref="A143:A149"/>
    <mergeCell ref="B143:O143"/>
    <mergeCell ref="P143:Q149"/>
    <mergeCell ref="P156:Q156"/>
    <mergeCell ref="B150:O150"/>
    <mergeCell ref="P150:Q150"/>
    <mergeCell ref="B151:O151"/>
    <mergeCell ref="P151:Q151"/>
    <mergeCell ref="B152:O152"/>
    <mergeCell ref="P152:Q152"/>
    <mergeCell ref="B153:O153"/>
    <mergeCell ref="P153:Q153"/>
    <mergeCell ref="B144:O144"/>
    <mergeCell ref="B145:O145"/>
    <mergeCell ref="B146:O146"/>
    <mergeCell ref="B147:O147"/>
    <mergeCell ref="B148:O148"/>
    <mergeCell ref="P132:Q132"/>
    <mergeCell ref="B134:O134"/>
    <mergeCell ref="P134:Q134"/>
    <mergeCell ref="B135:O135"/>
    <mergeCell ref="P135:Q135"/>
    <mergeCell ref="B133:O133"/>
    <mergeCell ref="P133:Q133"/>
    <mergeCell ref="B136:O136"/>
    <mergeCell ref="P136:Q136"/>
    <mergeCell ref="B123:O123"/>
    <mergeCell ref="P123:Q123"/>
    <mergeCell ref="B126:O126"/>
    <mergeCell ref="P126:Q126"/>
    <mergeCell ref="B127:O127"/>
    <mergeCell ref="P127:Q127"/>
    <mergeCell ref="B130:O130"/>
    <mergeCell ref="P130:Q130"/>
    <mergeCell ref="B131:O131"/>
    <mergeCell ref="P131:Q131"/>
    <mergeCell ref="B128:O128"/>
    <mergeCell ref="P128:Q128"/>
    <mergeCell ref="B129:O129"/>
    <mergeCell ref="P129:Q129"/>
    <mergeCell ref="B110:O110"/>
    <mergeCell ref="P110:Q110"/>
    <mergeCell ref="B113:O113"/>
    <mergeCell ref="P113:Q113"/>
    <mergeCell ref="B116:O116"/>
    <mergeCell ref="P116:Q116"/>
    <mergeCell ref="B119:O119"/>
    <mergeCell ref="P119:Q119"/>
    <mergeCell ref="B122:O122"/>
    <mergeCell ref="P122:Q122"/>
    <mergeCell ref="B101:O101"/>
    <mergeCell ref="P101:Q101"/>
    <mergeCell ref="B104:O104"/>
    <mergeCell ref="P104:Q104"/>
    <mergeCell ref="B105:O105"/>
    <mergeCell ref="P105:Q105"/>
    <mergeCell ref="B108:O108"/>
    <mergeCell ref="P108:Q108"/>
    <mergeCell ref="B109:O109"/>
    <mergeCell ref="P109:Q109"/>
    <mergeCell ref="B86:Q86"/>
    <mergeCell ref="B87:Q87"/>
    <mergeCell ref="B92:O92"/>
    <mergeCell ref="P92:Q92"/>
    <mergeCell ref="B98:O98"/>
    <mergeCell ref="P98:Q98"/>
    <mergeCell ref="B93:O93"/>
    <mergeCell ref="P93:Q93"/>
    <mergeCell ref="B95:O95"/>
    <mergeCell ref="P95:Q95"/>
    <mergeCell ref="D82:E82"/>
    <mergeCell ref="F82:G82"/>
    <mergeCell ref="H82:I82"/>
    <mergeCell ref="J82:K82"/>
    <mergeCell ref="L82:M82"/>
    <mergeCell ref="D74:E74"/>
    <mergeCell ref="F74:G74"/>
    <mergeCell ref="H74:I74"/>
    <mergeCell ref="J74:K74"/>
    <mergeCell ref="L74:M74"/>
    <mergeCell ref="D76:E76"/>
    <mergeCell ref="F76:G76"/>
    <mergeCell ref="H76:I76"/>
    <mergeCell ref="J76:K76"/>
    <mergeCell ref="L76:M76"/>
    <mergeCell ref="D77:E77"/>
    <mergeCell ref="F77:G77"/>
    <mergeCell ref="H77:I77"/>
    <mergeCell ref="J77:K77"/>
    <mergeCell ref="B79:P79"/>
    <mergeCell ref="B74:C74"/>
    <mergeCell ref="L77:M77"/>
    <mergeCell ref="D81:E81"/>
    <mergeCell ref="F81:G81"/>
    <mergeCell ref="B68:C68"/>
    <mergeCell ref="D68:E68"/>
    <mergeCell ref="F68:G68"/>
    <mergeCell ref="H68:I68"/>
    <mergeCell ref="J68:K68"/>
    <mergeCell ref="L68:M68"/>
    <mergeCell ref="N68:O68"/>
    <mergeCell ref="H81:I81"/>
    <mergeCell ref="J81:K81"/>
    <mergeCell ref="L81:M81"/>
    <mergeCell ref="B70:Q70"/>
    <mergeCell ref="A71:P71"/>
    <mergeCell ref="D73:E73"/>
    <mergeCell ref="F73:G73"/>
    <mergeCell ref="H73:I73"/>
    <mergeCell ref="N76:O76"/>
    <mergeCell ref="N77:O77"/>
    <mergeCell ref="B76:C76"/>
    <mergeCell ref="B77:C77"/>
    <mergeCell ref="B73:C73"/>
    <mergeCell ref="J73:K73"/>
    <mergeCell ref="L73:M73"/>
    <mergeCell ref="N73:O73"/>
    <mergeCell ref="N74:O74"/>
    <mergeCell ref="L54:M54"/>
    <mergeCell ref="N56:O56"/>
    <mergeCell ref="B59:Q59"/>
    <mergeCell ref="B60:Q60"/>
    <mergeCell ref="B61:Q61"/>
    <mergeCell ref="B66:Q66"/>
    <mergeCell ref="B67:C67"/>
    <mergeCell ref="D67:E67"/>
    <mergeCell ref="F67:G67"/>
    <mergeCell ref="H67:I67"/>
    <mergeCell ref="L67:M67"/>
    <mergeCell ref="N67:O67"/>
    <mergeCell ref="J67:K67"/>
    <mergeCell ref="B56:C56"/>
    <mergeCell ref="D56:E56"/>
    <mergeCell ref="F56:G56"/>
    <mergeCell ref="H56:I56"/>
    <mergeCell ref="J56:K56"/>
    <mergeCell ref="D54:E54"/>
    <mergeCell ref="F54:G54"/>
    <mergeCell ref="H54:I54"/>
    <mergeCell ref="J54:K54"/>
    <mergeCell ref="N52:O52"/>
    <mergeCell ref="N53:O53"/>
    <mergeCell ref="L56:M56"/>
    <mergeCell ref="N54:O54"/>
    <mergeCell ref="B52:C52"/>
    <mergeCell ref="D52:E52"/>
    <mergeCell ref="F52:G52"/>
    <mergeCell ref="H52:I52"/>
    <mergeCell ref="J52:K52"/>
    <mergeCell ref="L52:M52"/>
    <mergeCell ref="B53:C53"/>
    <mergeCell ref="D53:E53"/>
    <mergeCell ref="F53:G53"/>
    <mergeCell ref="H53:I53"/>
    <mergeCell ref="J53:K53"/>
    <mergeCell ref="L53:M53"/>
    <mergeCell ref="B55:C55"/>
    <mergeCell ref="D55:E55"/>
    <mergeCell ref="F55:G55"/>
    <mergeCell ref="H55:I55"/>
    <mergeCell ref="J55:K55"/>
    <mergeCell ref="L55:M55"/>
    <mergeCell ref="N55:O55"/>
    <mergeCell ref="B54:C54"/>
    <mergeCell ref="A49:Q49"/>
    <mergeCell ref="B50:C50"/>
    <mergeCell ref="D50:E50"/>
    <mergeCell ref="F50:G50"/>
    <mergeCell ref="H50:I50"/>
    <mergeCell ref="J50:K50"/>
    <mergeCell ref="L50:M50"/>
    <mergeCell ref="N50:O50"/>
    <mergeCell ref="B51:C51"/>
    <mergeCell ref="D51:E51"/>
    <mergeCell ref="F51:G51"/>
    <mergeCell ref="H51:I51"/>
    <mergeCell ref="J51:K51"/>
    <mergeCell ref="L51:M51"/>
    <mergeCell ref="N51:O51"/>
    <mergeCell ref="A39:A40"/>
    <mergeCell ref="B39:O40"/>
    <mergeCell ref="P39:Q40"/>
    <mergeCell ref="A43:A44"/>
    <mergeCell ref="B43:O44"/>
    <mergeCell ref="P43:Q44"/>
    <mergeCell ref="A45:A46"/>
    <mergeCell ref="B45:O46"/>
    <mergeCell ref="P45:Q46"/>
    <mergeCell ref="A33:A34"/>
    <mergeCell ref="B33:O34"/>
    <mergeCell ref="P33:Q34"/>
    <mergeCell ref="A35:A36"/>
    <mergeCell ref="B35:O36"/>
    <mergeCell ref="P35:Q36"/>
    <mergeCell ref="A37:A38"/>
    <mergeCell ref="B37:O38"/>
    <mergeCell ref="P37:Q38"/>
    <mergeCell ref="D24:I24"/>
    <mergeCell ref="J24:K24"/>
    <mergeCell ref="L24:Q24"/>
    <mergeCell ref="D25:I25"/>
    <mergeCell ref="J25:K25"/>
    <mergeCell ref="L25:Q25"/>
    <mergeCell ref="B28:Q28"/>
    <mergeCell ref="B29:Q29"/>
    <mergeCell ref="B30:Q30"/>
    <mergeCell ref="A24:B25"/>
    <mergeCell ref="A1:Q1"/>
    <mergeCell ref="A2:Q2"/>
    <mergeCell ref="D3:Q3"/>
    <mergeCell ref="A4:C4"/>
    <mergeCell ref="D4:Q4"/>
    <mergeCell ref="B6:C6"/>
    <mergeCell ref="A13:Q13"/>
    <mergeCell ref="A17:A18"/>
    <mergeCell ref="B17:O18"/>
    <mergeCell ref="P17:Q18"/>
    <mergeCell ref="A6:A11"/>
    <mergeCell ref="C7:Q7"/>
    <mergeCell ref="C8:Q8"/>
    <mergeCell ref="N6:Q6"/>
    <mergeCell ref="B9:B10"/>
    <mergeCell ref="C9:Q9"/>
    <mergeCell ref="C10:Q10"/>
    <mergeCell ref="A12:Q12"/>
    <mergeCell ref="J11:K11"/>
    <mergeCell ref="L11:Q11"/>
    <mergeCell ref="D11:I11"/>
    <mergeCell ref="A20:B20"/>
    <mergeCell ref="C20:E20"/>
    <mergeCell ref="F20:I20"/>
    <mergeCell ref="A21:B21"/>
    <mergeCell ref="C21:Q21"/>
    <mergeCell ref="A22:B22"/>
    <mergeCell ref="C22:Q22"/>
    <mergeCell ref="A23:B23"/>
    <mergeCell ref="C23:Q23"/>
    <mergeCell ref="P356:Q356"/>
    <mergeCell ref="B355:O355"/>
    <mergeCell ref="B340:O340"/>
    <mergeCell ref="P340:Q340"/>
    <mergeCell ref="B351:O351"/>
    <mergeCell ref="P351:Q351"/>
    <mergeCell ref="P341:Q341"/>
    <mergeCell ref="B343:O343"/>
    <mergeCell ref="P343:Q343"/>
    <mergeCell ref="P349:Q349"/>
    <mergeCell ref="B347:O347"/>
    <mergeCell ref="B348:O348"/>
    <mergeCell ref="B356:O356"/>
    <mergeCell ref="B349:O349"/>
    <mergeCell ref="P348:Q348"/>
    <mergeCell ref="P353:Q353"/>
    <mergeCell ref="B350:O350"/>
    <mergeCell ref="B352:O352"/>
    <mergeCell ref="B341:O341"/>
    <mergeCell ref="B344:O344"/>
    <mergeCell ref="P352:Q352"/>
    <mergeCell ref="P350:Q350"/>
    <mergeCell ref="B353:O353"/>
    <mergeCell ref="A398:A402"/>
    <mergeCell ref="B398:O398"/>
    <mergeCell ref="P398:Q402"/>
    <mergeCell ref="B399:O399"/>
    <mergeCell ref="B400:O400"/>
    <mergeCell ref="B401:O401"/>
    <mergeCell ref="C402:O402"/>
    <mergeCell ref="P362:Q362"/>
    <mergeCell ref="B364:O364"/>
    <mergeCell ref="P364:Q364"/>
    <mergeCell ref="B365:O365"/>
    <mergeCell ref="P365:Q365"/>
    <mergeCell ref="B363:O363"/>
    <mergeCell ref="P381:Q381"/>
    <mergeCell ref="P380:Q380"/>
    <mergeCell ref="P382:Q382"/>
    <mergeCell ref="P383:Q383"/>
    <mergeCell ref="P384:Q384"/>
    <mergeCell ref="B379:O379"/>
    <mergeCell ref="B374:O374"/>
    <mergeCell ref="P435:Q435"/>
    <mergeCell ref="B436:O436"/>
    <mergeCell ref="P436:Q436"/>
    <mergeCell ref="P418:Q418"/>
    <mergeCell ref="P419:Q419"/>
    <mergeCell ref="B426:O426"/>
    <mergeCell ref="B427:O427"/>
    <mergeCell ref="P423:Q423"/>
    <mergeCell ref="P424:Q424"/>
    <mergeCell ref="P425:Q425"/>
    <mergeCell ref="P426:Q426"/>
    <mergeCell ref="P427:Q427"/>
    <mergeCell ref="B422:O422"/>
    <mergeCell ref="B418:O418"/>
    <mergeCell ref="B423:O423"/>
    <mergeCell ref="B424:O424"/>
    <mergeCell ref="B425:O425"/>
    <mergeCell ref="B419:O419"/>
    <mergeCell ref="B421:O421"/>
    <mergeCell ref="B428:O428"/>
    <mergeCell ref="P428:Q428"/>
    <mergeCell ref="B432:O432"/>
    <mergeCell ref="B431:O431"/>
    <mergeCell ref="P431:Q431"/>
    <mergeCell ref="B437:O437"/>
    <mergeCell ref="P437:Q437"/>
    <mergeCell ref="B438:O438"/>
    <mergeCell ref="P438:Q438"/>
    <mergeCell ref="B442:O442"/>
    <mergeCell ref="P442:Q442"/>
    <mergeCell ref="B443:O443"/>
    <mergeCell ref="B444:O444"/>
    <mergeCell ref="A440:I440"/>
    <mergeCell ref="B441:O441"/>
    <mergeCell ref="P441:Q441"/>
    <mergeCell ref="B457:O457"/>
    <mergeCell ref="P454:Q454"/>
    <mergeCell ref="P443:Q443"/>
    <mergeCell ref="B445:O445"/>
    <mergeCell ref="P444:Q444"/>
    <mergeCell ref="P445:Q445"/>
    <mergeCell ref="B446:O446"/>
    <mergeCell ref="P446:Q446"/>
    <mergeCell ref="A449:Q449"/>
    <mergeCell ref="B453:O453"/>
    <mergeCell ref="P453:Q453"/>
    <mergeCell ref="B454:O454"/>
    <mergeCell ref="B491:Q491"/>
    <mergeCell ref="A493:Q493"/>
    <mergeCell ref="B468:O468"/>
    <mergeCell ref="P468:Q468"/>
    <mergeCell ref="P462:Q462"/>
    <mergeCell ref="B463:O463"/>
    <mergeCell ref="B464:O464"/>
    <mergeCell ref="P469:Q469"/>
    <mergeCell ref="P461:Q461"/>
    <mergeCell ref="B462:O462"/>
    <mergeCell ref="P463:Q463"/>
    <mergeCell ref="A455:A461"/>
    <mergeCell ref="B455:O455"/>
    <mergeCell ref="P455:Q460"/>
    <mergeCell ref="B456:O456"/>
    <mergeCell ref="B458:O458"/>
    <mergeCell ref="B459:O459"/>
    <mergeCell ref="B469:O469"/>
    <mergeCell ref="A487:Q487"/>
    <mergeCell ref="B489:P489"/>
    <mergeCell ref="P464:Q464"/>
    <mergeCell ref="B465:O465"/>
    <mergeCell ref="P465:Q465"/>
    <mergeCell ref="B461:O461"/>
    <mergeCell ref="P422:Q422"/>
    <mergeCell ref="P421:Q421"/>
    <mergeCell ref="P420:Q420"/>
    <mergeCell ref="P379:Q379"/>
    <mergeCell ref="B372:O372"/>
    <mergeCell ref="P372:Q372"/>
    <mergeCell ref="P373:Q373"/>
    <mergeCell ref="B377:O377"/>
    <mergeCell ref="P377:Q377"/>
    <mergeCell ref="B420:O420"/>
    <mergeCell ref="P409:Q409"/>
    <mergeCell ref="B412:O412"/>
    <mergeCell ref="P412:Q412"/>
    <mergeCell ref="B413:O413"/>
    <mergeCell ref="P413:Q413"/>
    <mergeCell ref="B417:O417"/>
    <mergeCell ref="P417:Q417"/>
    <mergeCell ref="B408:O408"/>
    <mergeCell ref="P408:Q408"/>
    <mergeCell ref="B414:O414"/>
    <mergeCell ref="P414:Q414"/>
    <mergeCell ref="B409:O409"/>
    <mergeCell ref="B403:O403"/>
    <mergeCell ref="B404:O404"/>
    <mergeCell ref="P404:Q404"/>
    <mergeCell ref="B407:O407"/>
    <mergeCell ref="P407:Q407"/>
    <mergeCell ref="B386:O386"/>
    <mergeCell ref="P388:Q388"/>
    <mergeCell ref="B388:O388"/>
    <mergeCell ref="B373:O373"/>
    <mergeCell ref="P374:Q374"/>
    <mergeCell ref="B380:O380"/>
    <mergeCell ref="B381:O381"/>
    <mergeCell ref="P385:Q385"/>
    <mergeCell ref="B382:O382"/>
    <mergeCell ref="P403:Q403"/>
    <mergeCell ref="B394:O394"/>
    <mergeCell ref="B395:O395"/>
    <mergeCell ref="P393:Q393"/>
    <mergeCell ref="P395:Q395"/>
    <mergeCell ref="P394:Q394"/>
    <mergeCell ref="P386:Q386"/>
    <mergeCell ref="B387:O387"/>
    <mergeCell ref="B389:O389"/>
    <mergeCell ref="P387:Q387"/>
    <mergeCell ref="P389:Q389"/>
    <mergeCell ref="P358:Q358"/>
    <mergeCell ref="B367:O367"/>
    <mergeCell ref="P367:Q367"/>
    <mergeCell ref="B378:O378"/>
    <mergeCell ref="P371:Q371"/>
    <mergeCell ref="B371:O371"/>
    <mergeCell ref="B370:O370"/>
    <mergeCell ref="P370:Q370"/>
    <mergeCell ref="B366:O366"/>
    <mergeCell ref="P366:Q366"/>
    <mergeCell ref="B368:O368"/>
    <mergeCell ref="P368:Q368"/>
    <mergeCell ref="B369:O369"/>
    <mergeCell ref="B359:O359"/>
    <mergeCell ref="P228:Q228"/>
    <mergeCell ref="P355:Q355"/>
    <mergeCell ref="B318:O318"/>
    <mergeCell ref="B319:E319"/>
    <mergeCell ref="F319:J319"/>
    <mergeCell ref="K319:N319"/>
    <mergeCell ref="B320:E320"/>
    <mergeCell ref="B393:O393"/>
    <mergeCell ref="A392:F392"/>
    <mergeCell ref="B383:O383"/>
    <mergeCell ref="B384:O384"/>
    <mergeCell ref="B385:O385"/>
    <mergeCell ref="K321:N321"/>
    <mergeCell ref="B322:E322"/>
    <mergeCell ref="F322:J322"/>
    <mergeCell ref="K322:N322"/>
    <mergeCell ref="B362:O362"/>
    <mergeCell ref="B325:O325"/>
    <mergeCell ref="B390:O390"/>
    <mergeCell ref="P359:Q359"/>
    <mergeCell ref="P369:Q369"/>
    <mergeCell ref="P378:Q378"/>
    <mergeCell ref="P363:Q363"/>
    <mergeCell ref="B358:O358"/>
    <mergeCell ref="B201:O201"/>
    <mergeCell ref="B202:O202"/>
    <mergeCell ref="B288:O288"/>
    <mergeCell ref="B149:O149"/>
    <mergeCell ref="B192:O192"/>
    <mergeCell ref="B193:O193"/>
    <mergeCell ref="B194:O194"/>
    <mergeCell ref="B196:O196"/>
    <mergeCell ref="B197:O197"/>
    <mergeCell ref="B198:O198"/>
    <mergeCell ref="B199:O199"/>
    <mergeCell ref="B200:O200"/>
    <mergeCell ref="B228:O228"/>
    <mergeCell ref="B216:O216"/>
    <mergeCell ref="B285:O285"/>
    <mergeCell ref="B208:O208"/>
    <mergeCell ref="B179:O179"/>
  </mergeCells>
  <phoneticPr fontId="4"/>
  <printOptions horizontalCentered="1"/>
  <pageMargins left="0.31496062992125984" right="0.23622047244094491" top="0.74803149606299213" bottom="0.74803149606299213" header="0.31496062992125984" footer="0.31496062992125984"/>
  <pageSetup paperSize="9" fitToHeight="0" orientation="portrait" r:id="rId1"/>
  <headerFooter>
    <oddHeader>&amp;R&amp;10&amp;K000000　運営状況点検書（居宅介護支援）</oddHeader>
    <oddFooter>&amp;C- &amp;P -</oddFooter>
  </headerFooter>
  <rowBreaks count="25" manualBreakCount="25">
    <brk id="26" max="16" man="1"/>
    <brk id="30" max="16" man="1"/>
    <brk id="62" max="16383" man="1"/>
    <brk id="88" max="16383" man="1"/>
    <brk id="111" max="16" man="1"/>
    <brk id="135" max="16" man="1"/>
    <brk id="150" max="16" man="1"/>
    <brk id="159" max="16" man="1"/>
    <brk id="165" max="16" man="1"/>
    <brk id="184" max="16" man="1"/>
    <brk id="219" max="16" man="1"/>
    <brk id="242" max="16" man="1"/>
    <brk id="261" max="16383" man="1"/>
    <brk id="289" max="16" man="1"/>
    <brk id="323" max="16" man="1"/>
    <brk id="327" max="16" man="1"/>
    <brk id="345" max="16" man="1"/>
    <brk id="360" max="16" man="1"/>
    <brk id="375" max="16" man="1"/>
    <brk id="396" max="16" man="1"/>
    <brk id="415" max="16" man="1"/>
    <brk id="429" max="16" man="1"/>
    <brk id="450" max="16" man="1"/>
    <brk id="466" max="16" man="1"/>
    <brk id="485"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2" r:id="rId4" name="Check Box 1018">
              <controlPr defaultSize="0" autoFill="0" autoLine="0" autoPict="0">
                <anchor moveWithCells="1">
                  <from>
                    <xdr:col>4</xdr:col>
                    <xdr:colOff>266700</xdr:colOff>
                    <xdr:row>21</xdr:row>
                    <xdr:rowOff>68580</xdr:rowOff>
                  </from>
                  <to>
                    <xdr:col>5</xdr:col>
                    <xdr:colOff>213360</xdr:colOff>
                    <xdr:row>21</xdr:row>
                    <xdr:rowOff>381000</xdr:rowOff>
                  </to>
                </anchor>
              </controlPr>
            </control>
          </mc:Choice>
        </mc:AlternateContent>
        <mc:AlternateContent xmlns:mc="http://schemas.openxmlformats.org/markup-compatibility/2006">
          <mc:Choice Requires="x14">
            <control shapeId="2043" r:id="rId5" name="Check Box 1019">
              <controlPr defaultSize="0" autoFill="0" autoLine="0" autoPict="0">
                <anchor moveWithCells="1">
                  <from>
                    <xdr:col>9</xdr:col>
                    <xdr:colOff>45720</xdr:colOff>
                    <xdr:row>21</xdr:row>
                    <xdr:rowOff>76200</xdr:rowOff>
                  </from>
                  <to>
                    <xdr:col>10</xdr:col>
                    <xdr:colOff>0</xdr:colOff>
                    <xdr:row>21</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199"/>
  <sheetViews>
    <sheetView view="pageBreakPreview" zoomScale="102" zoomScaleNormal="100" zoomScaleSheetLayoutView="102" workbookViewId="0">
      <selection activeCell="AE12" sqref="AE12"/>
    </sheetView>
  </sheetViews>
  <sheetFormatPr defaultColWidth="3.44140625" defaultRowHeight="25.8" x14ac:dyDescent="0.5"/>
  <cols>
    <col min="1" max="1" width="2.6640625" style="313" customWidth="1"/>
    <col min="2" max="2" width="4.44140625" style="313" customWidth="1"/>
    <col min="3" max="18" width="3.44140625" style="313" customWidth="1"/>
    <col min="19" max="21" width="3.44140625" style="301" customWidth="1"/>
    <col min="22" max="22" width="0.5546875" style="301" customWidth="1"/>
    <col min="23" max="24" width="3.44140625" style="301" hidden="1" customWidth="1"/>
    <col min="25" max="27" width="3.44140625" style="340" customWidth="1"/>
    <col min="28" max="16384" width="3.44140625" style="301"/>
  </cols>
  <sheetData>
    <row r="1" spans="1:27" ht="33.75" customHeight="1" x14ac:dyDescent="0.3">
      <c r="A1" s="629" t="s">
        <v>806</v>
      </c>
      <c r="B1" s="629"/>
      <c r="C1" s="629"/>
      <c r="D1" s="629"/>
      <c r="E1" s="629"/>
      <c r="F1" s="629"/>
      <c r="G1" s="629"/>
      <c r="H1" s="629"/>
      <c r="I1" s="629"/>
      <c r="J1" s="629"/>
      <c r="K1" s="629"/>
      <c r="L1" s="629"/>
      <c r="M1" s="629"/>
      <c r="N1" s="629"/>
      <c r="O1" s="629"/>
      <c r="P1" s="629"/>
      <c r="Q1" s="629"/>
      <c r="R1" s="629"/>
      <c r="S1" s="629"/>
      <c r="T1" s="629"/>
      <c r="U1" s="629"/>
      <c r="V1" s="629"/>
      <c r="W1" s="629"/>
      <c r="X1" s="629"/>
      <c r="Y1" s="629"/>
      <c r="Z1" s="629"/>
      <c r="AA1" s="629"/>
    </row>
    <row r="2" spans="1:27" x14ac:dyDescent="0.3">
      <c r="A2" s="302" t="s">
        <v>807</v>
      </c>
      <c r="B2" s="303"/>
      <c r="C2" s="303"/>
      <c r="D2" s="303"/>
      <c r="E2" s="304"/>
      <c r="F2" s="304"/>
      <c r="G2" s="304"/>
      <c r="H2" s="304"/>
      <c r="I2" s="304"/>
      <c r="J2" s="304"/>
      <c r="K2" s="304"/>
      <c r="L2" s="304"/>
      <c r="M2" s="304"/>
      <c r="N2" s="303"/>
      <c r="O2" s="303"/>
      <c r="P2" s="303"/>
      <c r="Q2" s="305"/>
      <c r="R2" s="306"/>
      <c r="S2" s="307"/>
      <c r="T2" s="308"/>
      <c r="U2" s="308"/>
      <c r="V2" s="309"/>
      <c r="W2" s="309"/>
      <c r="X2" s="309"/>
      <c r="Y2" s="309"/>
      <c r="Z2" s="309"/>
      <c r="AA2" s="309"/>
    </row>
    <row r="3" spans="1:27" ht="15" customHeight="1" x14ac:dyDescent="0.3">
      <c r="A3" s="310"/>
      <c r="B3" s="311"/>
      <c r="C3" s="312"/>
      <c r="D3" s="312"/>
      <c r="E3" s="312"/>
      <c r="F3" s="312"/>
      <c r="G3" s="312"/>
      <c r="H3" s="312"/>
      <c r="I3" s="312"/>
      <c r="U3" s="314"/>
      <c r="V3" s="314"/>
      <c r="W3" s="314"/>
      <c r="X3" s="314"/>
      <c r="Y3" s="630" t="s">
        <v>808</v>
      </c>
      <c r="Z3" s="631"/>
      <c r="AA3" s="632"/>
    </row>
    <row r="4" spans="1:27" ht="7.5" customHeight="1" x14ac:dyDescent="0.3">
      <c r="A4" s="312"/>
      <c r="B4" s="633" t="s">
        <v>809</v>
      </c>
      <c r="C4" s="634" t="s">
        <v>810</v>
      </c>
      <c r="D4" s="626"/>
      <c r="E4" s="626"/>
      <c r="F4" s="626"/>
      <c r="G4" s="626"/>
      <c r="H4" s="626"/>
      <c r="I4" s="626"/>
      <c r="J4" s="626"/>
      <c r="K4" s="626"/>
      <c r="L4" s="626"/>
      <c r="M4" s="626"/>
      <c r="N4" s="626"/>
      <c r="O4" s="626"/>
      <c r="P4" s="626"/>
      <c r="Q4" s="626"/>
      <c r="R4" s="626"/>
      <c r="S4" s="626"/>
      <c r="T4" s="626"/>
      <c r="U4" s="626"/>
      <c r="V4" s="626"/>
      <c r="W4" s="626"/>
      <c r="X4" s="626"/>
      <c r="Y4" s="627"/>
      <c r="Z4" s="627"/>
      <c r="AA4" s="627"/>
    </row>
    <row r="5" spans="1:27" ht="14.4" x14ac:dyDescent="0.3">
      <c r="A5" s="312"/>
      <c r="B5" s="633"/>
      <c r="C5" s="626"/>
      <c r="D5" s="626"/>
      <c r="E5" s="626"/>
      <c r="F5" s="626"/>
      <c r="G5" s="626"/>
      <c r="H5" s="626"/>
      <c r="I5" s="626"/>
      <c r="J5" s="626"/>
      <c r="K5" s="626"/>
      <c r="L5" s="626"/>
      <c r="M5" s="626"/>
      <c r="N5" s="626"/>
      <c r="O5" s="626"/>
      <c r="P5" s="626"/>
      <c r="Q5" s="626"/>
      <c r="R5" s="626"/>
      <c r="S5" s="626"/>
      <c r="T5" s="626"/>
      <c r="U5" s="626"/>
      <c r="V5" s="626"/>
      <c r="W5" s="626"/>
      <c r="X5" s="626"/>
      <c r="Y5" s="627"/>
      <c r="Z5" s="627"/>
      <c r="AA5" s="627"/>
    </row>
    <row r="6" spans="1:27" ht="7.5" customHeight="1" x14ac:dyDescent="0.3">
      <c r="A6" s="312"/>
      <c r="B6" s="633"/>
      <c r="C6" s="626"/>
      <c r="D6" s="626"/>
      <c r="E6" s="626"/>
      <c r="F6" s="626"/>
      <c r="G6" s="626"/>
      <c r="H6" s="626"/>
      <c r="I6" s="626"/>
      <c r="J6" s="626"/>
      <c r="K6" s="626"/>
      <c r="L6" s="626"/>
      <c r="M6" s="626"/>
      <c r="N6" s="626"/>
      <c r="O6" s="626"/>
      <c r="P6" s="626"/>
      <c r="Q6" s="626"/>
      <c r="R6" s="626"/>
      <c r="S6" s="626"/>
      <c r="T6" s="626"/>
      <c r="U6" s="626"/>
      <c r="V6" s="626"/>
      <c r="W6" s="626"/>
      <c r="X6" s="626"/>
      <c r="Y6" s="627"/>
      <c r="Z6" s="627"/>
      <c r="AA6" s="627"/>
    </row>
    <row r="7" spans="1:27" ht="4.5" customHeight="1" x14ac:dyDescent="0.3">
      <c r="A7" s="312"/>
      <c r="B7" s="315"/>
      <c r="C7" s="618" t="s">
        <v>811</v>
      </c>
      <c r="D7" s="619"/>
      <c r="E7" s="619"/>
      <c r="F7" s="619"/>
      <c r="G7" s="619"/>
      <c r="H7" s="619"/>
      <c r="I7" s="619"/>
      <c r="J7" s="619"/>
      <c r="K7" s="619"/>
      <c r="L7" s="619"/>
      <c r="M7" s="619"/>
      <c r="N7" s="619"/>
      <c r="O7" s="619"/>
      <c r="P7" s="619"/>
      <c r="Q7" s="619"/>
      <c r="R7" s="619"/>
      <c r="S7" s="619"/>
      <c r="T7" s="619"/>
      <c r="U7" s="619"/>
      <c r="V7" s="619"/>
      <c r="W7" s="619"/>
      <c r="X7" s="619"/>
      <c r="Y7" s="619"/>
      <c r="Z7" s="619"/>
      <c r="AA7" s="620"/>
    </row>
    <row r="8" spans="1:27" ht="15" customHeight="1" x14ac:dyDescent="0.3">
      <c r="A8" s="312"/>
      <c r="B8" s="624" t="s">
        <v>812</v>
      </c>
      <c r="C8" s="621"/>
      <c r="D8" s="622"/>
      <c r="E8" s="622"/>
      <c r="F8" s="622"/>
      <c r="G8" s="622"/>
      <c r="H8" s="622"/>
      <c r="I8" s="622"/>
      <c r="J8" s="622"/>
      <c r="K8" s="622"/>
      <c r="L8" s="622"/>
      <c r="M8" s="622"/>
      <c r="N8" s="622"/>
      <c r="O8" s="622"/>
      <c r="P8" s="622"/>
      <c r="Q8" s="622"/>
      <c r="R8" s="622"/>
      <c r="S8" s="622"/>
      <c r="T8" s="622"/>
      <c r="U8" s="622"/>
      <c r="V8" s="622"/>
      <c r="W8" s="622"/>
      <c r="X8" s="622"/>
      <c r="Y8" s="622"/>
      <c r="Z8" s="622"/>
      <c r="AA8" s="623"/>
    </row>
    <row r="9" spans="1:27" ht="23.25" customHeight="1" x14ac:dyDescent="0.3">
      <c r="A9" s="312"/>
      <c r="B9" s="625"/>
      <c r="C9" s="626" t="s">
        <v>813</v>
      </c>
      <c r="D9" s="626"/>
      <c r="E9" s="626"/>
      <c r="F9" s="626"/>
      <c r="G9" s="626"/>
      <c r="H9" s="626"/>
      <c r="I9" s="626"/>
      <c r="J9" s="626"/>
      <c r="K9" s="626"/>
      <c r="L9" s="626"/>
      <c r="M9" s="626"/>
      <c r="N9" s="626"/>
      <c r="O9" s="626"/>
      <c r="P9" s="626"/>
      <c r="Q9" s="626"/>
      <c r="R9" s="626"/>
      <c r="S9" s="626"/>
      <c r="T9" s="626"/>
      <c r="U9" s="626"/>
      <c r="V9" s="626"/>
      <c r="W9" s="626"/>
      <c r="X9" s="626"/>
      <c r="Y9" s="627"/>
      <c r="Z9" s="627"/>
      <c r="AA9" s="627"/>
    </row>
    <row r="10" spans="1:27" ht="23.25" customHeight="1" x14ac:dyDescent="0.3">
      <c r="A10" s="312"/>
      <c r="B10" s="625"/>
      <c r="C10" s="628" t="s">
        <v>814</v>
      </c>
      <c r="D10" s="628"/>
      <c r="E10" s="628"/>
      <c r="F10" s="628"/>
      <c r="G10" s="628"/>
      <c r="H10" s="628"/>
      <c r="I10" s="628"/>
      <c r="J10" s="628"/>
      <c r="K10" s="628"/>
      <c r="L10" s="628"/>
      <c r="M10" s="628"/>
      <c r="N10" s="628"/>
      <c r="O10" s="628"/>
      <c r="P10" s="628"/>
      <c r="Q10" s="628"/>
      <c r="R10" s="628"/>
      <c r="S10" s="628"/>
      <c r="T10" s="628"/>
      <c r="U10" s="628"/>
      <c r="V10" s="628"/>
      <c r="W10" s="628"/>
      <c r="X10" s="628"/>
      <c r="Y10" s="639"/>
      <c r="Z10" s="640"/>
      <c r="AA10" s="641"/>
    </row>
    <row r="11" spans="1:27" ht="11.25" customHeight="1" x14ac:dyDescent="0.3">
      <c r="A11" s="312"/>
      <c r="B11" s="625"/>
      <c r="C11" s="648" t="s">
        <v>815</v>
      </c>
      <c r="D11" s="649"/>
      <c r="E11" s="649"/>
      <c r="F11" s="649"/>
      <c r="G11" s="649"/>
      <c r="H11" s="649"/>
      <c r="I11" s="649"/>
      <c r="J11" s="649"/>
      <c r="K11" s="649"/>
      <c r="L11" s="649"/>
      <c r="M11" s="649"/>
      <c r="N11" s="649"/>
      <c r="O11" s="649"/>
      <c r="P11" s="649"/>
      <c r="Q11" s="649"/>
      <c r="R11" s="649"/>
      <c r="S11" s="649"/>
      <c r="T11" s="649"/>
      <c r="U11" s="649"/>
      <c r="V11" s="316"/>
      <c r="W11" s="317"/>
      <c r="X11" s="317"/>
      <c r="Y11" s="645"/>
      <c r="Z11" s="646"/>
      <c r="AA11" s="647"/>
    </row>
    <row r="12" spans="1:27" ht="22.5" customHeight="1" x14ac:dyDescent="0.3">
      <c r="A12" s="312"/>
      <c r="B12" s="625"/>
      <c r="C12" s="626" t="s">
        <v>816</v>
      </c>
      <c r="D12" s="626"/>
      <c r="E12" s="626"/>
      <c r="F12" s="626"/>
      <c r="G12" s="626"/>
      <c r="H12" s="626"/>
      <c r="I12" s="626"/>
      <c r="J12" s="626"/>
      <c r="K12" s="626"/>
      <c r="L12" s="626"/>
      <c r="M12" s="626"/>
      <c r="N12" s="626"/>
      <c r="O12" s="626"/>
      <c r="P12" s="626"/>
      <c r="Q12" s="626"/>
      <c r="R12" s="626"/>
      <c r="S12" s="626"/>
      <c r="T12" s="626"/>
      <c r="U12" s="626"/>
      <c r="V12" s="626"/>
      <c r="W12" s="626"/>
      <c r="X12" s="626"/>
      <c r="Y12" s="627"/>
      <c r="Z12" s="627"/>
      <c r="AA12" s="627"/>
    </row>
    <row r="13" spans="1:27" ht="23.25" customHeight="1" x14ac:dyDescent="0.3">
      <c r="A13" s="312"/>
      <c r="B13" s="625"/>
      <c r="C13" s="628" t="s">
        <v>817</v>
      </c>
      <c r="D13" s="628"/>
      <c r="E13" s="628"/>
      <c r="F13" s="628"/>
      <c r="G13" s="628"/>
      <c r="H13" s="628"/>
      <c r="I13" s="628"/>
      <c r="J13" s="628"/>
      <c r="K13" s="628"/>
      <c r="L13" s="628"/>
      <c r="M13" s="628"/>
      <c r="N13" s="628"/>
      <c r="O13" s="628"/>
      <c r="P13" s="628"/>
      <c r="Q13" s="628"/>
      <c r="R13" s="628"/>
      <c r="S13" s="628"/>
      <c r="T13" s="628"/>
      <c r="U13" s="628"/>
      <c r="V13" s="628"/>
      <c r="W13" s="626"/>
      <c r="X13" s="626"/>
      <c r="Y13" s="627"/>
      <c r="Z13" s="627"/>
      <c r="AA13" s="627"/>
    </row>
    <row r="14" spans="1:27" ht="26.25" customHeight="1" x14ac:dyDescent="0.3">
      <c r="A14" s="312"/>
      <c r="B14" s="625"/>
      <c r="C14" s="650" t="s">
        <v>818</v>
      </c>
      <c r="D14" s="650"/>
      <c r="E14" s="650"/>
      <c r="F14" s="650"/>
      <c r="G14" s="650"/>
      <c r="H14" s="650"/>
      <c r="I14" s="650"/>
      <c r="J14" s="650"/>
      <c r="K14" s="650"/>
      <c r="L14" s="650"/>
      <c r="M14" s="650"/>
      <c r="N14" s="650"/>
      <c r="O14" s="650"/>
      <c r="P14" s="650"/>
      <c r="Q14" s="650"/>
      <c r="R14" s="650"/>
      <c r="S14" s="650"/>
      <c r="T14" s="650"/>
      <c r="U14" s="650"/>
      <c r="V14" s="650"/>
      <c r="W14" s="318"/>
      <c r="X14" s="318"/>
      <c r="Y14" s="651" t="s">
        <v>819</v>
      </c>
      <c r="Z14" s="651"/>
      <c r="AA14" s="651"/>
    </row>
    <row r="15" spans="1:27" ht="18" customHeight="1" x14ac:dyDescent="0.3">
      <c r="A15" s="312"/>
      <c r="B15" s="319"/>
      <c r="C15" s="618" t="s">
        <v>820</v>
      </c>
      <c r="D15" s="619"/>
      <c r="E15" s="619"/>
      <c r="F15" s="619"/>
      <c r="G15" s="619"/>
      <c r="H15" s="619"/>
      <c r="I15" s="619"/>
      <c r="J15" s="619"/>
      <c r="K15" s="619"/>
      <c r="L15" s="619"/>
      <c r="M15" s="619"/>
      <c r="N15" s="619"/>
      <c r="O15" s="619"/>
      <c r="P15" s="619"/>
      <c r="Q15" s="619"/>
      <c r="R15" s="619"/>
      <c r="S15" s="619"/>
      <c r="T15" s="619"/>
      <c r="U15" s="619"/>
      <c r="V15" s="620"/>
      <c r="W15" s="318"/>
      <c r="X15" s="318"/>
      <c r="Y15" s="639"/>
      <c r="Z15" s="640"/>
      <c r="AA15" s="641"/>
    </row>
    <row r="16" spans="1:27" ht="18" customHeight="1" x14ac:dyDescent="0.3">
      <c r="A16" s="312"/>
      <c r="B16" s="320" t="s">
        <v>821</v>
      </c>
      <c r="C16" s="621"/>
      <c r="D16" s="622"/>
      <c r="E16" s="622"/>
      <c r="F16" s="622"/>
      <c r="G16" s="622"/>
      <c r="H16" s="622"/>
      <c r="I16" s="622"/>
      <c r="J16" s="622"/>
      <c r="K16" s="622"/>
      <c r="L16" s="622"/>
      <c r="M16" s="622"/>
      <c r="N16" s="622"/>
      <c r="O16" s="622"/>
      <c r="P16" s="622"/>
      <c r="Q16" s="622"/>
      <c r="R16" s="622"/>
      <c r="S16" s="622"/>
      <c r="T16" s="622"/>
      <c r="U16" s="622"/>
      <c r="V16" s="623"/>
      <c r="W16" s="321"/>
      <c r="X16" s="321"/>
      <c r="Y16" s="652"/>
      <c r="Z16" s="652"/>
      <c r="AA16" s="652"/>
    </row>
    <row r="17" spans="1:27" ht="28.5" customHeight="1" x14ac:dyDescent="0.3">
      <c r="A17" s="310" t="s">
        <v>822</v>
      </c>
      <c r="B17" s="311"/>
      <c r="C17" s="312"/>
      <c r="D17" s="312"/>
      <c r="E17" s="312"/>
      <c r="F17" s="312"/>
      <c r="G17" s="312"/>
      <c r="H17" s="312"/>
      <c r="I17" s="312"/>
      <c r="U17" s="314"/>
      <c r="V17" s="314"/>
      <c r="W17" s="314"/>
      <c r="X17" s="314"/>
      <c r="Y17" s="301"/>
      <c r="Z17" s="301"/>
      <c r="AA17" s="301"/>
    </row>
    <row r="18" spans="1:27" ht="7.5" customHeight="1" x14ac:dyDescent="0.3">
      <c r="A18" s="312"/>
      <c r="B18" s="315"/>
      <c r="C18" s="635" t="s">
        <v>823</v>
      </c>
      <c r="D18" s="619"/>
      <c r="E18" s="619"/>
      <c r="F18" s="619"/>
      <c r="G18" s="619"/>
      <c r="H18" s="619"/>
      <c r="I18" s="619"/>
      <c r="J18" s="619"/>
      <c r="K18" s="619"/>
      <c r="L18" s="619"/>
      <c r="M18" s="619"/>
      <c r="N18" s="619"/>
      <c r="O18" s="619"/>
      <c r="P18" s="619"/>
      <c r="Q18" s="619"/>
      <c r="R18" s="619"/>
      <c r="S18" s="619"/>
      <c r="T18" s="619"/>
      <c r="U18" s="619"/>
      <c r="V18" s="619"/>
      <c r="W18" s="619"/>
      <c r="X18" s="620"/>
      <c r="Y18" s="639"/>
      <c r="Z18" s="640"/>
      <c r="AA18" s="641"/>
    </row>
    <row r="19" spans="1:27" ht="14.4" x14ac:dyDescent="0.3">
      <c r="A19" s="312"/>
      <c r="B19" s="322" t="s">
        <v>809</v>
      </c>
      <c r="C19" s="636"/>
      <c r="D19" s="637"/>
      <c r="E19" s="637"/>
      <c r="F19" s="637"/>
      <c r="G19" s="637"/>
      <c r="H19" s="637"/>
      <c r="I19" s="637"/>
      <c r="J19" s="637"/>
      <c r="K19" s="637"/>
      <c r="L19" s="637"/>
      <c r="M19" s="637"/>
      <c r="N19" s="637"/>
      <c r="O19" s="637"/>
      <c r="P19" s="637"/>
      <c r="Q19" s="637"/>
      <c r="R19" s="637"/>
      <c r="S19" s="637"/>
      <c r="T19" s="637"/>
      <c r="U19" s="637"/>
      <c r="V19" s="637"/>
      <c r="W19" s="637"/>
      <c r="X19" s="638"/>
      <c r="Y19" s="642"/>
      <c r="Z19" s="643"/>
      <c r="AA19" s="644"/>
    </row>
    <row r="20" spans="1:27" ht="7.5" customHeight="1" x14ac:dyDescent="0.3">
      <c r="A20" s="312"/>
      <c r="B20" s="323"/>
      <c r="C20" s="621"/>
      <c r="D20" s="622"/>
      <c r="E20" s="622"/>
      <c r="F20" s="622"/>
      <c r="G20" s="622"/>
      <c r="H20" s="622"/>
      <c r="I20" s="622"/>
      <c r="J20" s="622"/>
      <c r="K20" s="622"/>
      <c r="L20" s="622"/>
      <c r="M20" s="622"/>
      <c r="N20" s="622"/>
      <c r="O20" s="622"/>
      <c r="P20" s="622"/>
      <c r="Q20" s="622"/>
      <c r="R20" s="622"/>
      <c r="S20" s="622"/>
      <c r="T20" s="622"/>
      <c r="U20" s="622"/>
      <c r="V20" s="622"/>
      <c r="W20" s="622"/>
      <c r="X20" s="623"/>
      <c r="Y20" s="645"/>
      <c r="Z20" s="646"/>
      <c r="AA20" s="647"/>
    </row>
    <row r="21" spans="1:27" ht="7.5" customHeight="1" x14ac:dyDescent="0.3">
      <c r="A21" s="312"/>
      <c r="B21" s="315"/>
      <c r="C21" s="653" t="s">
        <v>824</v>
      </c>
      <c r="D21" s="654"/>
      <c r="E21" s="654"/>
      <c r="F21" s="654"/>
      <c r="G21" s="654"/>
      <c r="H21" s="654"/>
      <c r="I21" s="654"/>
      <c r="J21" s="654"/>
      <c r="K21" s="654"/>
      <c r="L21" s="654"/>
      <c r="M21" s="654"/>
      <c r="N21" s="654"/>
      <c r="O21" s="654"/>
      <c r="P21" s="654"/>
      <c r="Q21" s="654"/>
      <c r="R21" s="654"/>
      <c r="S21" s="654"/>
      <c r="T21" s="654"/>
      <c r="U21" s="654"/>
      <c r="V21" s="654"/>
      <c r="W21" s="654"/>
      <c r="X21" s="655"/>
      <c r="Y21" s="662"/>
      <c r="Z21" s="663"/>
      <c r="AA21" s="664"/>
    </row>
    <row r="22" spans="1:27" ht="13.5" customHeight="1" x14ac:dyDescent="0.3">
      <c r="A22" s="312"/>
      <c r="B22" s="322" t="s">
        <v>812</v>
      </c>
      <c r="C22" s="656"/>
      <c r="D22" s="657"/>
      <c r="E22" s="657"/>
      <c r="F22" s="657"/>
      <c r="G22" s="657"/>
      <c r="H22" s="657"/>
      <c r="I22" s="657"/>
      <c r="J22" s="657"/>
      <c r="K22" s="657"/>
      <c r="L22" s="657"/>
      <c r="M22" s="657"/>
      <c r="N22" s="657"/>
      <c r="O22" s="657"/>
      <c r="P22" s="657"/>
      <c r="Q22" s="657"/>
      <c r="R22" s="657"/>
      <c r="S22" s="657"/>
      <c r="T22" s="657"/>
      <c r="U22" s="657"/>
      <c r="V22" s="657"/>
      <c r="W22" s="657"/>
      <c r="X22" s="658"/>
      <c r="Y22" s="665"/>
      <c r="Z22" s="666"/>
      <c r="AA22" s="667"/>
    </row>
    <row r="23" spans="1:27" ht="7.5" customHeight="1" x14ac:dyDescent="0.3">
      <c r="A23" s="312"/>
      <c r="B23" s="323"/>
      <c r="C23" s="659"/>
      <c r="D23" s="660"/>
      <c r="E23" s="660"/>
      <c r="F23" s="660"/>
      <c r="G23" s="660"/>
      <c r="H23" s="660"/>
      <c r="I23" s="660"/>
      <c r="J23" s="660"/>
      <c r="K23" s="660"/>
      <c r="L23" s="660"/>
      <c r="M23" s="660"/>
      <c r="N23" s="660"/>
      <c r="O23" s="660"/>
      <c r="P23" s="660"/>
      <c r="Q23" s="660"/>
      <c r="R23" s="660"/>
      <c r="S23" s="660"/>
      <c r="T23" s="660"/>
      <c r="U23" s="660"/>
      <c r="V23" s="660"/>
      <c r="W23" s="660"/>
      <c r="X23" s="661"/>
      <c r="Y23" s="668"/>
      <c r="Z23" s="669"/>
      <c r="AA23" s="670"/>
    </row>
    <row r="24" spans="1:27" ht="7.5" customHeight="1" x14ac:dyDescent="0.3">
      <c r="A24" s="312"/>
      <c r="B24" s="315"/>
      <c r="C24" s="618" t="s">
        <v>825</v>
      </c>
      <c r="D24" s="619"/>
      <c r="E24" s="619"/>
      <c r="F24" s="619"/>
      <c r="G24" s="619"/>
      <c r="H24" s="619"/>
      <c r="I24" s="619"/>
      <c r="J24" s="619"/>
      <c r="K24" s="619"/>
      <c r="L24" s="619"/>
      <c r="M24" s="619"/>
      <c r="N24" s="619"/>
      <c r="O24" s="619"/>
      <c r="P24" s="619"/>
      <c r="Q24" s="619"/>
      <c r="R24" s="619"/>
      <c r="S24" s="619"/>
      <c r="T24" s="619"/>
      <c r="U24" s="619"/>
      <c r="V24" s="619"/>
      <c r="W24" s="619"/>
      <c r="X24" s="620"/>
      <c r="Y24" s="639"/>
      <c r="Z24" s="640"/>
      <c r="AA24" s="641"/>
    </row>
    <row r="25" spans="1:27" ht="14.4" x14ac:dyDescent="0.3">
      <c r="A25" s="312"/>
      <c r="B25" s="324" t="s">
        <v>826</v>
      </c>
      <c r="C25" s="636"/>
      <c r="D25" s="671"/>
      <c r="E25" s="671"/>
      <c r="F25" s="671"/>
      <c r="G25" s="671"/>
      <c r="H25" s="671"/>
      <c r="I25" s="671"/>
      <c r="J25" s="671"/>
      <c r="K25" s="671"/>
      <c r="L25" s="671"/>
      <c r="M25" s="671"/>
      <c r="N25" s="671"/>
      <c r="O25" s="671"/>
      <c r="P25" s="671"/>
      <c r="Q25" s="671"/>
      <c r="R25" s="671"/>
      <c r="S25" s="671"/>
      <c r="T25" s="671"/>
      <c r="U25" s="671"/>
      <c r="V25" s="671"/>
      <c r="W25" s="671"/>
      <c r="X25" s="638"/>
      <c r="Y25" s="642"/>
      <c r="Z25" s="643"/>
      <c r="AA25" s="644"/>
    </row>
    <row r="26" spans="1:27" ht="7.5" customHeight="1" x14ac:dyDescent="0.3">
      <c r="A26" s="312"/>
      <c r="B26" s="322"/>
      <c r="C26" s="672"/>
      <c r="D26" s="673"/>
      <c r="E26" s="673"/>
      <c r="F26" s="673"/>
      <c r="G26" s="673"/>
      <c r="H26" s="673"/>
      <c r="I26" s="673"/>
      <c r="J26" s="673"/>
      <c r="K26" s="673"/>
      <c r="L26" s="673"/>
      <c r="M26" s="673"/>
      <c r="N26" s="673"/>
      <c r="O26" s="673"/>
      <c r="P26" s="673"/>
      <c r="Q26" s="673"/>
      <c r="R26" s="673"/>
      <c r="S26" s="673"/>
      <c r="T26" s="673"/>
      <c r="U26" s="673"/>
      <c r="V26" s="673"/>
      <c r="W26" s="673"/>
      <c r="X26" s="674"/>
      <c r="Y26" s="675"/>
      <c r="Z26" s="676"/>
      <c r="AA26" s="677"/>
    </row>
    <row r="27" spans="1:27" ht="7.5" customHeight="1" x14ac:dyDescent="0.3">
      <c r="A27" s="312"/>
      <c r="B27" s="315"/>
      <c r="C27" s="618" t="s">
        <v>827</v>
      </c>
      <c r="D27" s="619"/>
      <c r="E27" s="619"/>
      <c r="F27" s="619"/>
      <c r="G27" s="619"/>
      <c r="H27" s="619"/>
      <c r="I27" s="619"/>
      <c r="J27" s="619"/>
      <c r="K27" s="619"/>
      <c r="L27" s="619"/>
      <c r="M27" s="619"/>
      <c r="N27" s="619"/>
      <c r="O27" s="619"/>
      <c r="P27" s="619"/>
      <c r="Q27" s="619"/>
      <c r="R27" s="619"/>
      <c r="S27" s="619"/>
      <c r="T27" s="619"/>
      <c r="U27" s="619"/>
      <c r="V27" s="619"/>
      <c r="W27" s="619"/>
      <c r="X27" s="620"/>
      <c r="Y27" s="639"/>
      <c r="Z27" s="640"/>
      <c r="AA27" s="641"/>
    </row>
    <row r="28" spans="1:27" ht="13.5" customHeight="1" x14ac:dyDescent="0.3">
      <c r="A28" s="312"/>
      <c r="B28" s="322" t="s">
        <v>828</v>
      </c>
      <c r="C28" s="636"/>
      <c r="D28" s="637"/>
      <c r="E28" s="637"/>
      <c r="F28" s="637"/>
      <c r="G28" s="637"/>
      <c r="H28" s="637"/>
      <c r="I28" s="637"/>
      <c r="J28" s="637"/>
      <c r="K28" s="637"/>
      <c r="L28" s="637"/>
      <c r="M28" s="637"/>
      <c r="N28" s="637"/>
      <c r="O28" s="637"/>
      <c r="P28" s="637"/>
      <c r="Q28" s="637"/>
      <c r="R28" s="637"/>
      <c r="S28" s="637"/>
      <c r="T28" s="637"/>
      <c r="U28" s="637"/>
      <c r="V28" s="637"/>
      <c r="W28" s="637"/>
      <c r="X28" s="638"/>
      <c r="Y28" s="642"/>
      <c r="Z28" s="643"/>
      <c r="AA28" s="644"/>
    </row>
    <row r="29" spans="1:27" ht="7.5" customHeight="1" x14ac:dyDescent="0.3">
      <c r="A29" s="312"/>
      <c r="B29" s="323"/>
      <c r="C29" s="621"/>
      <c r="D29" s="622"/>
      <c r="E29" s="622"/>
      <c r="F29" s="622"/>
      <c r="G29" s="622"/>
      <c r="H29" s="622"/>
      <c r="I29" s="622"/>
      <c r="J29" s="622"/>
      <c r="K29" s="622"/>
      <c r="L29" s="622"/>
      <c r="M29" s="622"/>
      <c r="N29" s="622"/>
      <c r="O29" s="622"/>
      <c r="P29" s="622"/>
      <c r="Q29" s="622"/>
      <c r="R29" s="622"/>
      <c r="S29" s="622"/>
      <c r="T29" s="622"/>
      <c r="U29" s="622"/>
      <c r="V29" s="622"/>
      <c r="W29" s="622"/>
      <c r="X29" s="623"/>
      <c r="Y29" s="645"/>
      <c r="Z29" s="646"/>
      <c r="AA29" s="647"/>
    </row>
    <row r="30" spans="1:27" ht="7.5" customHeight="1" x14ac:dyDescent="0.3">
      <c r="A30" s="312"/>
      <c r="B30" s="315"/>
      <c r="C30" s="618" t="s">
        <v>829</v>
      </c>
      <c r="D30" s="619"/>
      <c r="E30" s="619"/>
      <c r="F30" s="619"/>
      <c r="G30" s="619"/>
      <c r="H30" s="619"/>
      <c r="I30" s="619"/>
      <c r="J30" s="619"/>
      <c r="K30" s="619"/>
      <c r="L30" s="619"/>
      <c r="M30" s="619"/>
      <c r="N30" s="619"/>
      <c r="O30" s="619"/>
      <c r="P30" s="619"/>
      <c r="Q30" s="619"/>
      <c r="R30" s="619"/>
      <c r="S30" s="619"/>
      <c r="T30" s="619"/>
      <c r="U30" s="619"/>
      <c r="V30" s="619"/>
      <c r="W30" s="619"/>
      <c r="X30" s="620"/>
      <c r="Y30" s="639"/>
      <c r="Z30" s="640"/>
      <c r="AA30" s="641"/>
    </row>
    <row r="31" spans="1:27" ht="13.5" customHeight="1" x14ac:dyDescent="0.3">
      <c r="A31" s="312"/>
      <c r="B31" s="322" t="s">
        <v>830</v>
      </c>
      <c r="C31" s="636"/>
      <c r="D31" s="671"/>
      <c r="E31" s="671"/>
      <c r="F31" s="671"/>
      <c r="G31" s="671"/>
      <c r="H31" s="671"/>
      <c r="I31" s="671"/>
      <c r="J31" s="671"/>
      <c r="K31" s="671"/>
      <c r="L31" s="671"/>
      <c r="M31" s="671"/>
      <c r="N31" s="671"/>
      <c r="O31" s="671"/>
      <c r="P31" s="671"/>
      <c r="Q31" s="671"/>
      <c r="R31" s="671"/>
      <c r="S31" s="671"/>
      <c r="T31" s="671"/>
      <c r="U31" s="671"/>
      <c r="V31" s="671"/>
      <c r="W31" s="671"/>
      <c r="X31" s="638"/>
      <c r="Y31" s="642"/>
      <c r="Z31" s="643"/>
      <c r="AA31" s="644"/>
    </row>
    <row r="32" spans="1:27" ht="7.5" customHeight="1" x14ac:dyDescent="0.3">
      <c r="A32" s="312"/>
      <c r="B32" s="323"/>
      <c r="C32" s="621"/>
      <c r="D32" s="622"/>
      <c r="E32" s="622"/>
      <c r="F32" s="622"/>
      <c r="G32" s="622"/>
      <c r="H32" s="622"/>
      <c r="I32" s="622"/>
      <c r="J32" s="622"/>
      <c r="K32" s="622"/>
      <c r="L32" s="622"/>
      <c r="M32" s="622"/>
      <c r="N32" s="622"/>
      <c r="O32" s="622"/>
      <c r="P32" s="622"/>
      <c r="Q32" s="622"/>
      <c r="R32" s="622"/>
      <c r="S32" s="622"/>
      <c r="T32" s="622"/>
      <c r="U32" s="622"/>
      <c r="V32" s="622"/>
      <c r="W32" s="622"/>
      <c r="X32" s="623"/>
      <c r="Y32" s="645"/>
      <c r="Z32" s="646"/>
      <c r="AA32" s="647"/>
    </row>
    <row r="33" spans="1:27" ht="7.5" customHeight="1" x14ac:dyDescent="0.3">
      <c r="A33" s="312"/>
      <c r="B33" s="315"/>
      <c r="C33" s="618" t="s">
        <v>831</v>
      </c>
      <c r="D33" s="619"/>
      <c r="E33" s="619"/>
      <c r="F33" s="619"/>
      <c r="G33" s="619"/>
      <c r="H33" s="619"/>
      <c r="I33" s="619"/>
      <c r="J33" s="619"/>
      <c r="K33" s="619"/>
      <c r="L33" s="619"/>
      <c r="M33" s="619"/>
      <c r="N33" s="619"/>
      <c r="O33" s="619"/>
      <c r="P33" s="619"/>
      <c r="Q33" s="619"/>
      <c r="R33" s="619"/>
      <c r="S33" s="619"/>
      <c r="T33" s="619"/>
      <c r="U33" s="619"/>
      <c r="V33" s="619"/>
      <c r="W33" s="619"/>
      <c r="X33" s="620"/>
      <c r="Y33" s="639"/>
      <c r="Z33" s="640"/>
      <c r="AA33" s="641"/>
    </row>
    <row r="34" spans="1:27" ht="13.5" customHeight="1" x14ac:dyDescent="0.3">
      <c r="A34" s="312"/>
      <c r="B34" s="322" t="s">
        <v>832</v>
      </c>
      <c r="C34" s="636"/>
      <c r="D34" s="671"/>
      <c r="E34" s="671"/>
      <c r="F34" s="671"/>
      <c r="G34" s="671"/>
      <c r="H34" s="671"/>
      <c r="I34" s="671"/>
      <c r="J34" s="671"/>
      <c r="K34" s="671"/>
      <c r="L34" s="671"/>
      <c r="M34" s="671"/>
      <c r="N34" s="671"/>
      <c r="O34" s="671"/>
      <c r="P34" s="671"/>
      <c r="Q34" s="671"/>
      <c r="R34" s="671"/>
      <c r="S34" s="671"/>
      <c r="T34" s="671"/>
      <c r="U34" s="671"/>
      <c r="V34" s="671"/>
      <c r="W34" s="671"/>
      <c r="X34" s="638"/>
      <c r="Y34" s="642"/>
      <c r="Z34" s="643"/>
      <c r="AA34" s="644"/>
    </row>
    <row r="35" spans="1:27" ht="7.5" customHeight="1" x14ac:dyDescent="0.3">
      <c r="A35" s="312"/>
      <c r="B35" s="323"/>
      <c r="C35" s="621"/>
      <c r="D35" s="622"/>
      <c r="E35" s="622"/>
      <c r="F35" s="622"/>
      <c r="G35" s="622"/>
      <c r="H35" s="622"/>
      <c r="I35" s="622"/>
      <c r="J35" s="622"/>
      <c r="K35" s="622"/>
      <c r="L35" s="622"/>
      <c r="M35" s="622"/>
      <c r="N35" s="622"/>
      <c r="O35" s="622"/>
      <c r="P35" s="622"/>
      <c r="Q35" s="622"/>
      <c r="R35" s="622"/>
      <c r="S35" s="622"/>
      <c r="T35" s="622"/>
      <c r="U35" s="622"/>
      <c r="V35" s="622"/>
      <c r="W35" s="622"/>
      <c r="X35" s="623"/>
      <c r="Y35" s="645"/>
      <c r="Z35" s="646"/>
      <c r="AA35" s="647"/>
    </row>
    <row r="36" spans="1:27" ht="7.5" customHeight="1" x14ac:dyDescent="0.3">
      <c r="A36" s="312"/>
      <c r="B36" s="315"/>
      <c r="C36" s="635" t="s">
        <v>833</v>
      </c>
      <c r="D36" s="619"/>
      <c r="E36" s="619"/>
      <c r="F36" s="619"/>
      <c r="G36" s="619"/>
      <c r="H36" s="619"/>
      <c r="I36" s="619"/>
      <c r="J36" s="619"/>
      <c r="K36" s="619"/>
      <c r="L36" s="619"/>
      <c r="M36" s="619"/>
      <c r="N36" s="619"/>
      <c r="O36" s="619"/>
      <c r="P36" s="619"/>
      <c r="Q36" s="619"/>
      <c r="R36" s="619"/>
      <c r="S36" s="619"/>
      <c r="T36" s="619"/>
      <c r="U36" s="619"/>
      <c r="V36" s="619"/>
      <c r="W36" s="619"/>
      <c r="X36" s="620"/>
      <c r="Y36" s="639"/>
      <c r="Z36" s="640"/>
      <c r="AA36" s="641"/>
    </row>
    <row r="37" spans="1:27" ht="14.4" x14ac:dyDescent="0.3">
      <c r="A37" s="312"/>
      <c r="B37" s="322" t="s">
        <v>834</v>
      </c>
      <c r="C37" s="636"/>
      <c r="D37" s="637"/>
      <c r="E37" s="637"/>
      <c r="F37" s="637"/>
      <c r="G37" s="637"/>
      <c r="H37" s="637"/>
      <c r="I37" s="637"/>
      <c r="J37" s="637"/>
      <c r="K37" s="637"/>
      <c r="L37" s="637"/>
      <c r="M37" s="637"/>
      <c r="N37" s="637"/>
      <c r="O37" s="637"/>
      <c r="P37" s="637"/>
      <c r="Q37" s="637"/>
      <c r="R37" s="637"/>
      <c r="S37" s="637"/>
      <c r="T37" s="637"/>
      <c r="U37" s="637"/>
      <c r="V37" s="637"/>
      <c r="W37" s="637"/>
      <c r="X37" s="638"/>
      <c r="Y37" s="642"/>
      <c r="Z37" s="643"/>
      <c r="AA37" s="644"/>
    </row>
    <row r="38" spans="1:27" ht="7.5" customHeight="1" x14ac:dyDescent="0.3">
      <c r="A38" s="312"/>
      <c r="B38" s="323"/>
      <c r="C38" s="621"/>
      <c r="D38" s="622"/>
      <c r="E38" s="622"/>
      <c r="F38" s="622"/>
      <c r="G38" s="622"/>
      <c r="H38" s="622"/>
      <c r="I38" s="622"/>
      <c r="J38" s="622"/>
      <c r="K38" s="622"/>
      <c r="L38" s="622"/>
      <c r="M38" s="622"/>
      <c r="N38" s="622"/>
      <c r="O38" s="622"/>
      <c r="P38" s="622"/>
      <c r="Q38" s="622"/>
      <c r="R38" s="622"/>
      <c r="S38" s="622"/>
      <c r="T38" s="622"/>
      <c r="U38" s="622"/>
      <c r="V38" s="622"/>
      <c r="W38" s="622"/>
      <c r="X38" s="623"/>
      <c r="Y38" s="645"/>
      <c r="Z38" s="646"/>
      <c r="AA38" s="647"/>
    </row>
    <row r="39" spans="1:27" ht="7.5" customHeight="1" x14ac:dyDescent="0.3">
      <c r="A39" s="312"/>
      <c r="B39" s="315"/>
      <c r="C39" s="635" t="s">
        <v>835</v>
      </c>
      <c r="D39" s="619"/>
      <c r="E39" s="619"/>
      <c r="F39" s="619"/>
      <c r="G39" s="619"/>
      <c r="H39" s="619"/>
      <c r="I39" s="619"/>
      <c r="J39" s="619"/>
      <c r="K39" s="619"/>
      <c r="L39" s="619"/>
      <c r="M39" s="619"/>
      <c r="N39" s="619"/>
      <c r="O39" s="619"/>
      <c r="P39" s="619"/>
      <c r="Q39" s="619"/>
      <c r="R39" s="619"/>
      <c r="S39" s="619"/>
      <c r="T39" s="619"/>
      <c r="U39" s="619"/>
      <c r="V39" s="619"/>
      <c r="W39" s="619"/>
      <c r="X39" s="620"/>
      <c r="Y39" s="639"/>
      <c r="Z39" s="640"/>
      <c r="AA39" s="641"/>
    </row>
    <row r="40" spans="1:27" ht="14.4" x14ac:dyDescent="0.3">
      <c r="A40" s="312"/>
      <c r="B40" s="322" t="s">
        <v>836</v>
      </c>
      <c r="C40" s="680"/>
      <c r="D40" s="671"/>
      <c r="E40" s="671"/>
      <c r="F40" s="671"/>
      <c r="G40" s="671"/>
      <c r="H40" s="671"/>
      <c r="I40" s="671"/>
      <c r="J40" s="671"/>
      <c r="K40" s="671"/>
      <c r="L40" s="671"/>
      <c r="M40" s="671"/>
      <c r="N40" s="671"/>
      <c r="O40" s="671"/>
      <c r="P40" s="671"/>
      <c r="Q40" s="671"/>
      <c r="R40" s="671"/>
      <c r="S40" s="671"/>
      <c r="T40" s="671"/>
      <c r="U40" s="671"/>
      <c r="V40" s="671"/>
      <c r="W40" s="671"/>
      <c r="X40" s="638"/>
      <c r="Y40" s="642"/>
      <c r="Z40" s="643"/>
      <c r="AA40" s="644"/>
    </row>
    <row r="41" spans="1:27" ht="7.5" customHeight="1" x14ac:dyDescent="0.3">
      <c r="A41" s="312"/>
      <c r="B41" s="323"/>
      <c r="C41" s="621"/>
      <c r="D41" s="622"/>
      <c r="E41" s="622"/>
      <c r="F41" s="622"/>
      <c r="G41" s="622"/>
      <c r="H41" s="622"/>
      <c r="I41" s="622"/>
      <c r="J41" s="622"/>
      <c r="K41" s="622"/>
      <c r="L41" s="622"/>
      <c r="M41" s="622"/>
      <c r="N41" s="622"/>
      <c r="O41" s="622"/>
      <c r="P41" s="622"/>
      <c r="Q41" s="622"/>
      <c r="R41" s="622"/>
      <c r="S41" s="622"/>
      <c r="T41" s="622"/>
      <c r="U41" s="622"/>
      <c r="V41" s="622"/>
      <c r="W41" s="622"/>
      <c r="X41" s="623"/>
      <c r="Y41" s="645"/>
      <c r="Z41" s="646"/>
      <c r="AA41" s="647"/>
    </row>
    <row r="42" spans="1:27" ht="7.5" customHeight="1" x14ac:dyDescent="0.3">
      <c r="A42" s="312"/>
      <c r="B42" s="315"/>
      <c r="C42" s="635" t="s">
        <v>837</v>
      </c>
      <c r="D42" s="619"/>
      <c r="E42" s="619"/>
      <c r="F42" s="619"/>
      <c r="G42" s="619"/>
      <c r="H42" s="619"/>
      <c r="I42" s="619"/>
      <c r="J42" s="619"/>
      <c r="K42" s="619"/>
      <c r="L42" s="619"/>
      <c r="M42" s="619"/>
      <c r="N42" s="619"/>
      <c r="O42" s="619"/>
      <c r="P42" s="619"/>
      <c r="Q42" s="619"/>
      <c r="R42" s="619"/>
      <c r="S42" s="619"/>
      <c r="T42" s="619"/>
      <c r="U42" s="619"/>
      <c r="V42" s="619"/>
      <c r="W42" s="619"/>
      <c r="X42" s="620"/>
      <c r="Y42" s="639"/>
      <c r="Z42" s="640"/>
      <c r="AA42" s="641"/>
    </row>
    <row r="43" spans="1:27" ht="14.4" x14ac:dyDescent="0.3">
      <c r="A43" s="312"/>
      <c r="B43" s="322" t="s">
        <v>838</v>
      </c>
      <c r="C43" s="680"/>
      <c r="D43" s="671"/>
      <c r="E43" s="671"/>
      <c r="F43" s="671"/>
      <c r="G43" s="671"/>
      <c r="H43" s="671"/>
      <c r="I43" s="671"/>
      <c r="J43" s="671"/>
      <c r="K43" s="671"/>
      <c r="L43" s="671"/>
      <c r="M43" s="671"/>
      <c r="N43" s="671"/>
      <c r="O43" s="671"/>
      <c r="P43" s="671"/>
      <c r="Q43" s="671"/>
      <c r="R43" s="671"/>
      <c r="S43" s="671"/>
      <c r="T43" s="671"/>
      <c r="U43" s="671"/>
      <c r="V43" s="671"/>
      <c r="W43" s="671"/>
      <c r="X43" s="638"/>
      <c r="Y43" s="642"/>
      <c r="Z43" s="643"/>
      <c r="AA43" s="644"/>
    </row>
    <row r="44" spans="1:27" ht="7.5" customHeight="1" x14ac:dyDescent="0.3">
      <c r="A44" s="312"/>
      <c r="B44" s="323"/>
      <c r="C44" s="621"/>
      <c r="D44" s="622"/>
      <c r="E44" s="622"/>
      <c r="F44" s="622"/>
      <c r="G44" s="622"/>
      <c r="H44" s="622"/>
      <c r="I44" s="622"/>
      <c r="J44" s="622"/>
      <c r="K44" s="622"/>
      <c r="L44" s="622"/>
      <c r="M44" s="622"/>
      <c r="N44" s="622"/>
      <c r="O44" s="622"/>
      <c r="P44" s="622"/>
      <c r="Q44" s="622"/>
      <c r="R44" s="622"/>
      <c r="S44" s="622"/>
      <c r="T44" s="622"/>
      <c r="U44" s="622"/>
      <c r="V44" s="622"/>
      <c r="W44" s="622"/>
      <c r="X44" s="623"/>
      <c r="Y44" s="645"/>
      <c r="Z44" s="646"/>
      <c r="AA44" s="647"/>
    </row>
    <row r="45" spans="1:27" ht="9" customHeight="1" x14ac:dyDescent="0.3">
      <c r="A45" s="312"/>
      <c r="B45" s="303"/>
      <c r="C45" s="325"/>
      <c r="D45" s="325"/>
      <c r="E45" s="325"/>
      <c r="F45" s="325"/>
      <c r="G45" s="325"/>
      <c r="H45" s="325"/>
      <c r="I45" s="325"/>
      <c r="J45" s="325"/>
      <c r="K45" s="325"/>
      <c r="L45" s="325"/>
      <c r="M45" s="325"/>
      <c r="N45" s="325"/>
      <c r="O45" s="325"/>
      <c r="P45" s="325"/>
      <c r="Q45" s="325"/>
      <c r="R45" s="325"/>
      <c r="S45" s="325"/>
      <c r="T45" s="325"/>
      <c r="U45" s="325"/>
      <c r="V45" s="325"/>
      <c r="W45" s="325"/>
      <c r="X45" s="325"/>
      <c r="Y45" s="326"/>
      <c r="Z45" s="326"/>
      <c r="AA45" s="326"/>
    </row>
    <row r="46" spans="1:27" ht="15" customHeight="1" x14ac:dyDescent="0.3">
      <c r="A46" s="302" t="s">
        <v>839</v>
      </c>
      <c r="B46" s="303"/>
      <c r="C46" s="325"/>
      <c r="D46" s="325"/>
      <c r="E46" s="325"/>
      <c r="F46" s="325"/>
      <c r="G46" s="325"/>
      <c r="H46" s="325"/>
      <c r="I46" s="325"/>
      <c r="J46" s="325"/>
      <c r="K46" s="325"/>
      <c r="L46" s="325"/>
      <c r="M46" s="325"/>
      <c r="N46" s="325"/>
      <c r="O46" s="325"/>
      <c r="P46" s="325"/>
      <c r="Q46" s="325"/>
      <c r="R46" s="325"/>
      <c r="S46" s="325"/>
      <c r="T46" s="325"/>
      <c r="U46" s="325"/>
      <c r="V46" s="325"/>
      <c r="W46" s="325"/>
      <c r="X46" s="325"/>
      <c r="Y46" s="326"/>
      <c r="Z46" s="326"/>
      <c r="AA46" s="326"/>
    </row>
    <row r="47" spans="1:27" ht="18" customHeight="1" x14ac:dyDescent="0.3">
      <c r="A47" s="301"/>
      <c r="B47" s="303"/>
      <c r="C47" s="303"/>
      <c r="D47" s="303"/>
      <c r="E47" s="304"/>
      <c r="F47" s="304"/>
      <c r="G47" s="304"/>
      <c r="H47" s="304"/>
      <c r="I47" s="304"/>
      <c r="J47" s="304"/>
      <c r="K47" s="304"/>
      <c r="L47" s="304"/>
      <c r="M47" s="304"/>
      <c r="N47" s="303"/>
      <c r="O47" s="303"/>
      <c r="P47" s="303"/>
      <c r="Q47" s="305"/>
      <c r="R47" s="306"/>
      <c r="S47" s="307"/>
      <c r="T47" s="308"/>
      <c r="U47" s="308"/>
      <c r="V47" s="309"/>
      <c r="W47" s="309"/>
      <c r="X47" s="309"/>
      <c r="Y47" s="630" t="s">
        <v>808</v>
      </c>
      <c r="Z47" s="631"/>
      <c r="AA47" s="632"/>
    </row>
    <row r="48" spans="1:27" ht="7.5" customHeight="1" x14ac:dyDescent="0.3">
      <c r="A48" s="312"/>
      <c r="B48" s="315"/>
      <c r="C48" s="635" t="s">
        <v>840</v>
      </c>
      <c r="D48" s="678"/>
      <c r="E48" s="678"/>
      <c r="F48" s="678"/>
      <c r="G48" s="678"/>
      <c r="H48" s="678"/>
      <c r="I48" s="678"/>
      <c r="J48" s="678"/>
      <c r="K48" s="678"/>
      <c r="L48" s="678"/>
      <c r="M48" s="678"/>
      <c r="N48" s="678"/>
      <c r="O48" s="678"/>
      <c r="P48" s="678"/>
      <c r="Q48" s="678"/>
      <c r="R48" s="678"/>
      <c r="S48" s="678"/>
      <c r="T48" s="678"/>
      <c r="U48" s="678"/>
      <c r="V48" s="678"/>
      <c r="W48" s="678"/>
      <c r="X48" s="678"/>
      <c r="Y48" s="678"/>
      <c r="Z48" s="678"/>
      <c r="AA48" s="679"/>
    </row>
    <row r="49" spans="1:38" ht="9" customHeight="1" x14ac:dyDescent="0.3">
      <c r="A49" s="312"/>
      <c r="B49" s="322" t="s">
        <v>809</v>
      </c>
      <c r="C49" s="680"/>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2"/>
    </row>
    <row r="50" spans="1:38" ht="3.75" customHeight="1" x14ac:dyDescent="0.3">
      <c r="A50" s="312"/>
      <c r="B50" s="322"/>
      <c r="C50" s="683"/>
      <c r="D50" s="684"/>
      <c r="E50" s="684"/>
      <c r="F50" s="684"/>
      <c r="G50" s="684"/>
      <c r="H50" s="684"/>
      <c r="I50" s="684"/>
      <c r="J50" s="684"/>
      <c r="K50" s="684"/>
      <c r="L50" s="684"/>
      <c r="M50" s="684"/>
      <c r="N50" s="684"/>
      <c r="O50" s="684"/>
      <c r="P50" s="684"/>
      <c r="Q50" s="684"/>
      <c r="R50" s="684"/>
      <c r="S50" s="684"/>
      <c r="T50" s="684"/>
      <c r="U50" s="684"/>
      <c r="V50" s="684"/>
      <c r="W50" s="684"/>
      <c r="X50" s="684"/>
      <c r="Y50" s="684"/>
      <c r="Z50" s="684"/>
      <c r="AA50" s="685"/>
    </row>
    <row r="51" spans="1:38" ht="23.25" customHeight="1" x14ac:dyDescent="0.3">
      <c r="A51" s="312"/>
      <c r="B51" s="624"/>
      <c r="C51" s="626" t="s">
        <v>841</v>
      </c>
      <c r="D51" s="626"/>
      <c r="E51" s="626"/>
      <c r="F51" s="626"/>
      <c r="G51" s="626"/>
      <c r="H51" s="626"/>
      <c r="I51" s="626"/>
      <c r="J51" s="626"/>
      <c r="K51" s="626"/>
      <c r="L51" s="626"/>
      <c r="M51" s="626"/>
      <c r="N51" s="626"/>
      <c r="O51" s="626"/>
      <c r="P51" s="626"/>
      <c r="Q51" s="626"/>
      <c r="R51" s="626"/>
      <c r="S51" s="626"/>
      <c r="T51" s="626"/>
      <c r="U51" s="626"/>
      <c r="V51" s="626"/>
      <c r="W51" s="626"/>
      <c r="X51" s="626"/>
      <c r="Y51" s="686"/>
      <c r="Z51" s="686"/>
      <c r="AA51" s="686"/>
      <c r="AL51" s="308"/>
    </row>
    <row r="52" spans="1:38" ht="23.25" customHeight="1" x14ac:dyDescent="0.3">
      <c r="A52" s="312"/>
      <c r="B52" s="625"/>
      <c r="C52" s="626" t="s">
        <v>842</v>
      </c>
      <c r="D52" s="626"/>
      <c r="E52" s="626"/>
      <c r="F52" s="626"/>
      <c r="G52" s="626"/>
      <c r="H52" s="626"/>
      <c r="I52" s="626"/>
      <c r="J52" s="626"/>
      <c r="K52" s="626"/>
      <c r="L52" s="626"/>
      <c r="M52" s="626"/>
      <c r="N52" s="626"/>
      <c r="O52" s="626"/>
      <c r="P52" s="626"/>
      <c r="Q52" s="626"/>
      <c r="R52" s="626"/>
      <c r="S52" s="626"/>
      <c r="T52" s="626"/>
      <c r="U52" s="626"/>
      <c r="V52" s="626"/>
      <c r="W52" s="626"/>
      <c r="X52" s="626"/>
      <c r="Y52" s="686"/>
      <c r="Z52" s="686"/>
      <c r="AA52" s="686"/>
    </row>
    <row r="53" spans="1:38" ht="23.25" customHeight="1" x14ac:dyDescent="0.3">
      <c r="A53" s="312"/>
      <c r="B53" s="625"/>
      <c r="C53" s="626" t="s">
        <v>843</v>
      </c>
      <c r="D53" s="626"/>
      <c r="E53" s="626"/>
      <c r="F53" s="626"/>
      <c r="G53" s="626"/>
      <c r="H53" s="626"/>
      <c r="I53" s="626"/>
      <c r="J53" s="626"/>
      <c r="K53" s="626"/>
      <c r="L53" s="626"/>
      <c r="M53" s="626"/>
      <c r="N53" s="626"/>
      <c r="O53" s="626"/>
      <c r="P53" s="626"/>
      <c r="Q53" s="626"/>
      <c r="R53" s="626"/>
      <c r="S53" s="626"/>
      <c r="T53" s="626"/>
      <c r="U53" s="626"/>
      <c r="V53" s="626"/>
      <c r="W53" s="626"/>
      <c r="X53" s="626"/>
      <c r="Y53" s="686"/>
      <c r="Z53" s="686"/>
      <c r="AA53" s="686"/>
    </row>
    <row r="54" spans="1:38" ht="23.25" customHeight="1" x14ac:dyDescent="0.3">
      <c r="A54" s="312"/>
      <c r="B54" s="625"/>
      <c r="C54" s="628" t="s">
        <v>844</v>
      </c>
      <c r="D54" s="628"/>
      <c r="E54" s="628"/>
      <c r="F54" s="628"/>
      <c r="G54" s="628"/>
      <c r="H54" s="628"/>
      <c r="I54" s="628"/>
      <c r="J54" s="628"/>
      <c r="K54" s="628"/>
      <c r="L54" s="628"/>
      <c r="M54" s="628"/>
      <c r="N54" s="628"/>
      <c r="O54" s="628"/>
      <c r="P54" s="628"/>
      <c r="Q54" s="628"/>
      <c r="R54" s="628"/>
      <c r="S54" s="628"/>
      <c r="T54" s="628"/>
      <c r="U54" s="628"/>
      <c r="V54" s="628"/>
      <c r="W54" s="626"/>
      <c r="X54" s="626"/>
      <c r="Y54" s="686"/>
      <c r="Z54" s="686"/>
      <c r="AA54" s="686"/>
    </row>
    <row r="55" spans="1:38" ht="6" customHeight="1" x14ac:dyDescent="0.3">
      <c r="A55" s="312"/>
      <c r="B55" s="315"/>
      <c r="C55" s="635" t="s">
        <v>845</v>
      </c>
      <c r="D55" s="678"/>
      <c r="E55" s="678"/>
      <c r="F55" s="678"/>
      <c r="G55" s="678"/>
      <c r="H55" s="678"/>
      <c r="I55" s="678"/>
      <c r="J55" s="678"/>
      <c r="K55" s="678"/>
      <c r="L55" s="678"/>
      <c r="M55" s="678"/>
      <c r="N55" s="678"/>
      <c r="O55" s="678"/>
      <c r="P55" s="678"/>
      <c r="Q55" s="678"/>
      <c r="R55" s="678"/>
      <c r="S55" s="678"/>
      <c r="T55" s="678"/>
      <c r="U55" s="678"/>
      <c r="V55" s="678"/>
      <c r="W55" s="678"/>
      <c r="X55" s="678"/>
      <c r="Y55" s="678"/>
      <c r="Z55" s="678"/>
      <c r="AA55" s="679"/>
    </row>
    <row r="56" spans="1:38" ht="12" customHeight="1" x14ac:dyDescent="0.3">
      <c r="A56" s="312"/>
      <c r="B56" s="322" t="s">
        <v>846</v>
      </c>
      <c r="C56" s="680"/>
      <c r="D56" s="681"/>
      <c r="E56" s="681"/>
      <c r="F56" s="681"/>
      <c r="G56" s="681"/>
      <c r="H56" s="681"/>
      <c r="I56" s="681"/>
      <c r="J56" s="681"/>
      <c r="K56" s="681"/>
      <c r="L56" s="681"/>
      <c r="M56" s="681"/>
      <c r="N56" s="681"/>
      <c r="O56" s="681"/>
      <c r="P56" s="681"/>
      <c r="Q56" s="681"/>
      <c r="R56" s="681"/>
      <c r="S56" s="681"/>
      <c r="T56" s="681"/>
      <c r="U56" s="681"/>
      <c r="V56" s="681"/>
      <c r="W56" s="681"/>
      <c r="X56" s="681"/>
      <c r="Y56" s="681"/>
      <c r="Z56" s="681"/>
      <c r="AA56" s="682"/>
    </row>
    <row r="57" spans="1:38" ht="12.75" customHeight="1" x14ac:dyDescent="0.3">
      <c r="A57" s="312"/>
      <c r="B57" s="322"/>
      <c r="C57" s="683"/>
      <c r="D57" s="684"/>
      <c r="E57" s="684"/>
      <c r="F57" s="684"/>
      <c r="G57" s="684"/>
      <c r="H57" s="684"/>
      <c r="I57" s="684"/>
      <c r="J57" s="684"/>
      <c r="K57" s="684"/>
      <c r="L57" s="684"/>
      <c r="M57" s="684"/>
      <c r="N57" s="684"/>
      <c r="O57" s="684"/>
      <c r="P57" s="684"/>
      <c r="Q57" s="684"/>
      <c r="R57" s="684"/>
      <c r="S57" s="684"/>
      <c r="T57" s="684"/>
      <c r="U57" s="684"/>
      <c r="V57" s="684"/>
      <c r="W57" s="684"/>
      <c r="X57" s="684"/>
      <c r="Y57" s="684"/>
      <c r="Z57" s="684"/>
      <c r="AA57" s="685"/>
    </row>
    <row r="58" spans="1:38" ht="17.25" customHeight="1" x14ac:dyDescent="0.3">
      <c r="A58" s="312"/>
      <c r="B58" s="687"/>
      <c r="C58" s="626" t="s">
        <v>847</v>
      </c>
      <c r="D58" s="626"/>
      <c r="E58" s="626"/>
      <c r="F58" s="626"/>
      <c r="G58" s="626"/>
      <c r="H58" s="626"/>
      <c r="I58" s="626"/>
      <c r="J58" s="626"/>
      <c r="K58" s="626"/>
      <c r="L58" s="626"/>
      <c r="M58" s="626" t="s">
        <v>848</v>
      </c>
      <c r="N58" s="626"/>
      <c r="O58" s="626"/>
      <c r="P58" s="626"/>
      <c r="Q58" s="626"/>
      <c r="R58" s="626"/>
      <c r="S58" s="626"/>
      <c r="T58" s="626"/>
      <c r="U58" s="626"/>
      <c r="V58" s="626"/>
      <c r="W58" s="626"/>
      <c r="X58" s="626"/>
      <c r="Y58" s="626"/>
      <c r="Z58" s="626"/>
      <c r="AA58" s="626"/>
    </row>
    <row r="59" spans="1:38" ht="29.25" customHeight="1" x14ac:dyDescent="0.3">
      <c r="A59" s="312"/>
      <c r="B59" s="688"/>
      <c r="C59" s="689"/>
      <c r="D59" s="689"/>
      <c r="E59" s="689"/>
      <c r="F59" s="689"/>
      <c r="G59" s="689"/>
      <c r="H59" s="689"/>
      <c r="I59" s="689"/>
      <c r="J59" s="689"/>
      <c r="K59" s="689"/>
      <c r="L59" s="689"/>
      <c r="M59" s="689"/>
      <c r="N59" s="689"/>
      <c r="O59" s="689"/>
      <c r="P59" s="689"/>
      <c r="Q59" s="689"/>
      <c r="R59" s="689"/>
      <c r="S59" s="689"/>
      <c r="T59" s="689"/>
      <c r="U59" s="689"/>
      <c r="V59" s="689"/>
      <c r="W59" s="689"/>
      <c r="X59" s="689"/>
      <c r="Y59" s="689"/>
      <c r="Z59" s="689"/>
      <c r="AA59" s="689"/>
      <c r="AD59" s="308"/>
    </row>
    <row r="60" spans="1:38" s="329" customFormat="1" x14ac:dyDescent="0.3">
      <c r="A60" s="327"/>
      <c r="B60" s="328"/>
      <c r="C60" s="328"/>
      <c r="D60" s="328"/>
      <c r="E60" s="328"/>
      <c r="F60" s="328"/>
      <c r="G60" s="328"/>
      <c r="H60" s="328"/>
      <c r="Y60" s="309"/>
      <c r="Z60" s="309"/>
      <c r="AA60" s="309"/>
    </row>
    <row r="61" spans="1:38" s="329" customFormat="1" x14ac:dyDescent="0.3">
      <c r="A61" s="327"/>
      <c r="B61" s="328"/>
      <c r="C61" s="328"/>
      <c r="D61" s="328"/>
      <c r="E61" s="328"/>
      <c r="F61" s="328"/>
      <c r="G61" s="328"/>
      <c r="H61" s="328"/>
      <c r="Y61" s="309"/>
      <c r="Z61" s="309"/>
      <c r="AA61" s="309"/>
    </row>
    <row r="62" spans="1:38" s="329" customFormat="1" x14ac:dyDescent="0.3">
      <c r="A62" s="303"/>
      <c r="B62" s="303"/>
      <c r="C62" s="307"/>
      <c r="D62" s="307"/>
      <c r="F62" s="303"/>
      <c r="G62" s="303"/>
      <c r="H62" s="328"/>
      <c r="V62" s="303"/>
      <c r="Y62" s="309"/>
      <c r="Z62" s="309"/>
      <c r="AA62" s="309"/>
    </row>
    <row r="63" spans="1:38" s="329" customFormat="1" x14ac:dyDescent="0.3">
      <c r="A63" s="305"/>
      <c r="B63" s="305"/>
      <c r="C63" s="305"/>
      <c r="D63" s="305"/>
      <c r="F63" s="305"/>
      <c r="G63" s="305"/>
      <c r="H63" s="328"/>
      <c r="V63" s="305"/>
      <c r="Y63" s="309"/>
      <c r="Z63" s="309"/>
      <c r="AA63" s="309"/>
    </row>
    <row r="64" spans="1:38" s="329" customFormat="1" x14ac:dyDescent="0.3">
      <c r="A64" s="303"/>
      <c r="B64" s="303"/>
      <c r="C64" s="307"/>
      <c r="D64" s="307"/>
      <c r="F64" s="303"/>
      <c r="G64" s="303"/>
      <c r="H64" s="328"/>
      <c r="V64" s="303"/>
      <c r="Y64" s="309"/>
      <c r="Z64" s="309"/>
      <c r="AA64" s="309"/>
    </row>
    <row r="65" spans="1:27" s="329" customFormat="1" x14ac:dyDescent="0.3">
      <c r="A65" s="305"/>
      <c r="B65" s="305"/>
      <c r="C65" s="307"/>
      <c r="D65" s="307"/>
      <c r="F65" s="305"/>
      <c r="G65" s="305"/>
      <c r="H65" s="328"/>
      <c r="V65" s="305"/>
      <c r="Y65" s="309"/>
      <c r="Z65" s="309"/>
      <c r="AA65" s="309"/>
    </row>
    <row r="66" spans="1:27" s="329" customFormat="1" x14ac:dyDescent="0.3">
      <c r="A66" s="305"/>
      <c r="B66" s="305"/>
      <c r="C66" s="305"/>
      <c r="D66" s="305"/>
      <c r="F66" s="305"/>
      <c r="G66" s="305"/>
      <c r="H66" s="328"/>
      <c r="V66" s="305"/>
      <c r="Y66" s="309"/>
      <c r="Z66" s="309"/>
      <c r="AA66" s="309"/>
    </row>
    <row r="67" spans="1:27" s="329" customFormat="1" x14ac:dyDescent="0.3">
      <c r="A67" s="303"/>
      <c r="B67" s="303"/>
      <c r="C67" s="307"/>
      <c r="D67" s="307"/>
      <c r="F67" s="303"/>
      <c r="G67" s="303"/>
      <c r="H67" s="328"/>
      <c r="V67" s="303"/>
      <c r="Y67" s="309"/>
      <c r="Z67" s="309"/>
      <c r="AA67" s="309"/>
    </row>
    <row r="68" spans="1:27" s="329" customFormat="1" x14ac:dyDescent="0.3">
      <c r="A68" s="305"/>
      <c r="B68" s="305"/>
      <c r="C68" s="307"/>
      <c r="D68" s="307"/>
      <c r="F68" s="305"/>
      <c r="G68" s="305"/>
      <c r="H68" s="328"/>
      <c r="V68" s="305"/>
      <c r="Y68" s="309"/>
      <c r="Z68" s="309"/>
      <c r="AA68" s="309"/>
    </row>
    <row r="69" spans="1:27" s="329" customFormat="1" x14ac:dyDescent="0.3">
      <c r="A69" s="305"/>
      <c r="B69" s="305"/>
      <c r="C69" s="305"/>
      <c r="D69" s="305"/>
      <c r="F69" s="305"/>
      <c r="G69" s="305"/>
      <c r="H69" s="328"/>
      <c r="V69" s="305"/>
      <c r="Y69" s="309"/>
      <c r="Z69" s="309"/>
      <c r="AA69" s="309"/>
    </row>
    <row r="70" spans="1:27" s="329" customFormat="1" x14ac:dyDescent="0.3">
      <c r="A70" s="303"/>
      <c r="B70" s="303"/>
      <c r="C70" s="307"/>
      <c r="D70" s="307"/>
      <c r="F70" s="303"/>
      <c r="G70" s="303"/>
      <c r="H70" s="328"/>
      <c r="V70" s="303"/>
      <c r="Y70" s="309"/>
      <c r="Z70" s="309"/>
      <c r="AA70" s="309"/>
    </row>
    <row r="71" spans="1:27" s="329" customFormat="1" x14ac:dyDescent="0.3">
      <c r="A71" s="305"/>
      <c r="B71" s="305"/>
      <c r="C71" s="307"/>
      <c r="D71" s="307"/>
      <c r="E71" s="305"/>
      <c r="F71" s="305"/>
      <c r="G71" s="305"/>
      <c r="H71" s="328"/>
      <c r="Y71" s="309"/>
      <c r="Z71" s="309"/>
      <c r="AA71" s="309"/>
    </row>
    <row r="72" spans="1:27" s="329" customFormat="1" x14ac:dyDescent="0.3">
      <c r="A72" s="305"/>
      <c r="B72" s="305"/>
      <c r="C72" s="305"/>
      <c r="D72" s="305"/>
      <c r="E72" s="305"/>
      <c r="F72" s="305"/>
      <c r="G72" s="305"/>
      <c r="H72" s="328"/>
      <c r="Y72" s="309"/>
      <c r="Z72" s="309"/>
      <c r="AA72" s="309"/>
    </row>
    <row r="73" spans="1:27" s="329" customFormat="1" x14ac:dyDescent="0.3">
      <c r="A73" s="330"/>
      <c r="B73" s="328"/>
      <c r="C73" s="328"/>
      <c r="Y73" s="309"/>
      <c r="Z73" s="309"/>
      <c r="AA73" s="309"/>
    </row>
    <row r="74" spans="1:27" s="329" customFormat="1" x14ac:dyDescent="0.3">
      <c r="A74" s="328"/>
      <c r="B74" s="328"/>
      <c r="C74" s="328"/>
      <c r="Y74" s="309"/>
      <c r="Z74" s="309"/>
      <c r="AA74" s="309"/>
    </row>
    <row r="75" spans="1:27" s="329" customFormat="1" x14ac:dyDescent="0.3">
      <c r="A75" s="327"/>
      <c r="B75" s="328"/>
      <c r="C75" s="328"/>
      <c r="Y75" s="309"/>
      <c r="Z75" s="309"/>
      <c r="AA75" s="309"/>
    </row>
    <row r="76" spans="1:27" s="329" customFormat="1" x14ac:dyDescent="0.3">
      <c r="A76" s="330"/>
      <c r="B76" s="328"/>
      <c r="C76" s="328"/>
      <c r="Y76" s="309"/>
      <c r="Z76" s="309"/>
      <c r="AA76" s="309"/>
    </row>
    <row r="77" spans="1:27" s="329" customFormat="1" x14ac:dyDescent="0.3">
      <c r="A77" s="327"/>
      <c r="B77" s="328"/>
      <c r="C77" s="328"/>
      <c r="Y77" s="309"/>
      <c r="Z77" s="309"/>
      <c r="AA77" s="309"/>
    </row>
    <row r="78" spans="1:27" s="329" customFormat="1" x14ac:dyDescent="0.3">
      <c r="A78" s="328"/>
      <c r="B78" s="328"/>
      <c r="C78" s="328"/>
      <c r="Y78" s="309"/>
      <c r="Z78" s="309"/>
      <c r="AA78" s="309"/>
    </row>
    <row r="79" spans="1:27" s="329" customFormat="1" x14ac:dyDescent="0.3">
      <c r="A79" s="307"/>
      <c r="B79" s="307"/>
      <c r="X79" s="303"/>
      <c r="Y79" s="309"/>
      <c r="Z79" s="309"/>
      <c r="AA79" s="309"/>
    </row>
    <row r="80" spans="1:27" s="329" customFormat="1" x14ac:dyDescent="0.3">
      <c r="A80" s="307"/>
      <c r="B80" s="307"/>
      <c r="C80" s="331"/>
      <c r="Y80" s="309"/>
      <c r="Z80" s="309"/>
      <c r="AA80" s="309"/>
    </row>
    <row r="81" spans="1:27" s="329" customFormat="1" x14ac:dyDescent="0.3">
      <c r="A81" s="305"/>
      <c r="B81" s="305"/>
      <c r="C81" s="332"/>
      <c r="Y81" s="309"/>
      <c r="Z81" s="309"/>
      <c r="AA81" s="309"/>
    </row>
    <row r="82" spans="1:27" s="329" customFormat="1" x14ac:dyDescent="0.3">
      <c r="A82" s="305"/>
      <c r="B82" s="305"/>
      <c r="C82" s="305"/>
      <c r="Y82" s="309"/>
      <c r="Z82" s="309"/>
      <c r="AA82" s="309"/>
    </row>
    <row r="83" spans="1:27" s="329" customFormat="1" x14ac:dyDescent="0.3">
      <c r="A83" s="330"/>
      <c r="B83" s="328"/>
      <c r="C83" s="328"/>
      <c r="Y83" s="309"/>
      <c r="Z83" s="309"/>
      <c r="AA83" s="309"/>
    </row>
    <row r="84" spans="1:27" s="329" customFormat="1" x14ac:dyDescent="0.3">
      <c r="A84" s="330"/>
      <c r="B84" s="328"/>
      <c r="C84" s="328"/>
      <c r="Y84" s="309"/>
      <c r="Z84" s="309"/>
      <c r="AA84" s="309"/>
    </row>
    <row r="85" spans="1:27" s="329" customFormat="1" x14ac:dyDescent="0.3">
      <c r="A85" s="328"/>
      <c r="B85" s="328"/>
      <c r="C85" s="328"/>
      <c r="Y85" s="309"/>
      <c r="Z85" s="309"/>
      <c r="AA85" s="309"/>
    </row>
    <row r="86" spans="1:27" s="329" customFormat="1" x14ac:dyDescent="0.3">
      <c r="A86" s="307"/>
      <c r="B86" s="307"/>
      <c r="C86" s="307"/>
      <c r="Y86" s="309"/>
      <c r="Z86" s="309"/>
      <c r="AA86" s="309"/>
    </row>
    <row r="87" spans="1:27" s="329" customFormat="1" x14ac:dyDescent="0.3">
      <c r="A87" s="305"/>
      <c r="B87" s="305"/>
      <c r="C87" s="305"/>
      <c r="Y87" s="309"/>
      <c r="Z87" s="309"/>
      <c r="AA87" s="309"/>
    </row>
    <row r="88" spans="1:27" s="329" customFormat="1" x14ac:dyDescent="0.3">
      <c r="A88" s="330"/>
      <c r="B88" s="328"/>
      <c r="C88" s="328"/>
      <c r="Y88" s="309"/>
      <c r="Z88" s="309"/>
      <c r="AA88" s="309"/>
    </row>
    <row r="89" spans="1:27" s="329" customFormat="1" x14ac:dyDescent="0.3">
      <c r="A89" s="307"/>
      <c r="B89" s="333"/>
      <c r="C89" s="333"/>
      <c r="Y89" s="309"/>
      <c r="Z89" s="309"/>
      <c r="AA89" s="309"/>
    </row>
    <row r="90" spans="1:27" s="329" customFormat="1" x14ac:dyDescent="0.3">
      <c r="A90" s="307"/>
      <c r="B90" s="333"/>
      <c r="C90" s="333"/>
      <c r="Y90" s="309"/>
      <c r="Z90" s="309"/>
      <c r="AA90" s="309"/>
    </row>
    <row r="91" spans="1:27" s="329" customFormat="1" x14ac:dyDescent="0.3">
      <c r="A91" s="307"/>
      <c r="B91" s="333"/>
      <c r="C91" s="333"/>
      <c r="Y91" s="309"/>
      <c r="Z91" s="309"/>
      <c r="AA91" s="309"/>
    </row>
    <row r="92" spans="1:27" s="329" customFormat="1" x14ac:dyDescent="0.3">
      <c r="A92" s="333"/>
      <c r="B92" s="333"/>
      <c r="C92" s="333"/>
      <c r="Y92" s="309"/>
      <c r="Z92" s="309"/>
      <c r="AA92" s="309"/>
    </row>
    <row r="93" spans="1:27" s="329" customFormat="1" x14ac:dyDescent="0.3">
      <c r="A93" s="307"/>
      <c r="B93" s="307"/>
      <c r="C93" s="307"/>
      <c r="Y93" s="309"/>
      <c r="Z93" s="309"/>
      <c r="AA93" s="309"/>
    </row>
    <row r="94" spans="1:27" s="329" customFormat="1" x14ac:dyDescent="0.3">
      <c r="A94" s="334"/>
      <c r="B94" s="334"/>
      <c r="C94" s="334"/>
      <c r="Y94" s="309"/>
      <c r="Z94" s="309"/>
      <c r="AA94" s="309"/>
    </row>
    <row r="95" spans="1:27" s="329" customFormat="1" x14ac:dyDescent="0.3">
      <c r="A95" s="334"/>
      <c r="B95" s="334"/>
      <c r="C95" s="334"/>
      <c r="Y95" s="309"/>
      <c r="Z95" s="309"/>
      <c r="AA95" s="309"/>
    </row>
    <row r="96" spans="1:27" s="329" customFormat="1" x14ac:dyDescent="0.3">
      <c r="A96" s="335"/>
      <c r="B96" s="333"/>
      <c r="C96" s="333"/>
      <c r="Y96" s="309"/>
      <c r="Z96" s="309"/>
      <c r="AA96" s="309"/>
    </row>
    <row r="97" spans="1:27" s="329" customFormat="1" x14ac:dyDescent="0.3">
      <c r="A97" s="335"/>
      <c r="B97" s="333"/>
      <c r="C97" s="333"/>
      <c r="Y97" s="309"/>
      <c r="Z97" s="309"/>
      <c r="AA97" s="309"/>
    </row>
    <row r="98" spans="1:27" s="329" customFormat="1" x14ac:dyDescent="0.3">
      <c r="A98" s="307"/>
      <c r="B98" s="307"/>
      <c r="C98" s="307"/>
      <c r="Y98" s="309"/>
      <c r="Z98" s="309"/>
      <c r="AA98" s="309"/>
    </row>
    <row r="99" spans="1:27" s="329" customFormat="1" x14ac:dyDescent="0.3">
      <c r="A99" s="307"/>
      <c r="B99" s="307"/>
      <c r="C99" s="307"/>
      <c r="Y99" s="309"/>
      <c r="Z99" s="309"/>
      <c r="AA99" s="309"/>
    </row>
    <row r="100" spans="1:27" s="329" customFormat="1" x14ac:dyDescent="0.3">
      <c r="A100" s="307"/>
      <c r="B100" s="307"/>
      <c r="C100" s="307"/>
      <c r="Y100" s="309"/>
      <c r="Z100" s="309"/>
      <c r="AA100" s="309"/>
    </row>
    <row r="101" spans="1:27" s="329" customFormat="1" x14ac:dyDescent="0.3">
      <c r="A101" s="335"/>
      <c r="B101" s="335"/>
      <c r="C101" s="335"/>
      <c r="Y101" s="336"/>
      <c r="Z101" s="336"/>
      <c r="AA101" s="336"/>
    </row>
    <row r="102" spans="1:27" s="329" customFormat="1" x14ac:dyDescent="0.3">
      <c r="A102" s="307"/>
      <c r="B102" s="307"/>
      <c r="C102" s="307"/>
      <c r="Y102" s="336"/>
      <c r="Z102" s="336"/>
      <c r="AA102" s="336"/>
    </row>
    <row r="103" spans="1:27" x14ac:dyDescent="0.3">
      <c r="A103" s="337"/>
      <c r="B103" s="338"/>
      <c r="C103" s="338"/>
      <c r="D103" s="301"/>
      <c r="E103" s="301"/>
      <c r="F103" s="301"/>
      <c r="G103" s="301"/>
      <c r="H103" s="301"/>
      <c r="I103" s="301"/>
      <c r="J103" s="301"/>
      <c r="K103" s="301"/>
      <c r="L103" s="301"/>
      <c r="M103" s="301"/>
      <c r="N103" s="301"/>
      <c r="O103" s="301"/>
      <c r="P103" s="301"/>
      <c r="Q103" s="301"/>
      <c r="R103" s="301"/>
      <c r="Y103" s="336"/>
      <c r="Z103" s="336"/>
      <c r="AA103" s="336"/>
    </row>
    <row r="104" spans="1:27" x14ac:dyDescent="0.3">
      <c r="A104" s="337"/>
      <c r="B104" s="338"/>
      <c r="C104" s="338"/>
      <c r="D104" s="301"/>
      <c r="E104" s="301"/>
      <c r="F104" s="301"/>
      <c r="G104" s="301"/>
      <c r="H104" s="301"/>
      <c r="I104" s="301"/>
      <c r="J104" s="301"/>
      <c r="K104" s="301"/>
      <c r="L104" s="301"/>
      <c r="M104" s="301"/>
      <c r="N104" s="301"/>
      <c r="O104" s="301"/>
      <c r="P104" s="301"/>
      <c r="Q104" s="301"/>
      <c r="R104" s="301"/>
      <c r="Y104" s="336"/>
      <c r="Z104" s="336"/>
      <c r="AA104" s="336"/>
    </row>
    <row r="105" spans="1:27" x14ac:dyDescent="0.3">
      <c r="A105" s="338"/>
      <c r="B105" s="338"/>
      <c r="C105" s="338"/>
      <c r="D105" s="301"/>
      <c r="E105" s="301"/>
      <c r="F105" s="301"/>
      <c r="G105" s="301"/>
      <c r="H105" s="301"/>
      <c r="I105" s="301"/>
      <c r="J105" s="301"/>
      <c r="K105" s="301"/>
      <c r="L105" s="301"/>
      <c r="M105" s="301"/>
      <c r="N105" s="301"/>
      <c r="O105" s="301"/>
      <c r="P105" s="301"/>
      <c r="Q105" s="301"/>
      <c r="R105" s="301"/>
      <c r="Y105" s="336"/>
      <c r="Z105" s="336"/>
      <c r="AA105" s="336"/>
    </row>
    <row r="106" spans="1:27" x14ac:dyDescent="0.3">
      <c r="A106" s="338"/>
      <c r="B106" s="338"/>
      <c r="C106" s="338"/>
      <c r="D106" s="301"/>
      <c r="E106" s="301"/>
      <c r="F106" s="301"/>
      <c r="G106" s="301"/>
      <c r="H106" s="301"/>
      <c r="I106" s="301"/>
      <c r="J106" s="301"/>
      <c r="K106" s="301"/>
      <c r="L106" s="301"/>
      <c r="M106" s="301"/>
      <c r="N106" s="301"/>
      <c r="O106" s="301"/>
      <c r="P106" s="301"/>
      <c r="Q106" s="301"/>
      <c r="R106" s="301"/>
      <c r="Y106" s="336"/>
      <c r="Z106" s="336"/>
      <c r="AA106" s="336"/>
    </row>
    <row r="107" spans="1:27" x14ac:dyDescent="0.3">
      <c r="A107" s="339"/>
      <c r="B107" s="338"/>
      <c r="C107" s="338"/>
      <c r="D107" s="301"/>
      <c r="E107" s="301"/>
      <c r="F107" s="301"/>
      <c r="G107" s="301"/>
      <c r="H107" s="301"/>
      <c r="I107" s="301"/>
      <c r="J107" s="301"/>
      <c r="K107" s="301"/>
      <c r="L107" s="301"/>
      <c r="M107" s="301"/>
      <c r="N107" s="301"/>
      <c r="O107" s="301"/>
      <c r="P107" s="301"/>
      <c r="Q107" s="301"/>
      <c r="R107" s="301"/>
      <c r="Y107" s="309"/>
      <c r="Z107" s="309"/>
      <c r="AA107" s="336"/>
    </row>
    <row r="108" spans="1:27" x14ac:dyDescent="0.3">
      <c r="A108" s="337"/>
      <c r="B108" s="338"/>
      <c r="C108" s="338"/>
      <c r="D108" s="301"/>
      <c r="E108" s="301"/>
      <c r="F108" s="301"/>
      <c r="G108" s="301"/>
      <c r="H108" s="301"/>
      <c r="I108" s="301"/>
      <c r="J108" s="301"/>
      <c r="K108" s="301"/>
      <c r="L108" s="301"/>
      <c r="M108" s="301"/>
      <c r="N108" s="301"/>
      <c r="O108" s="301"/>
      <c r="P108" s="301"/>
      <c r="Q108" s="301"/>
      <c r="R108" s="301"/>
      <c r="Y108" s="309"/>
      <c r="Z108" s="309"/>
      <c r="AA108" s="336"/>
    </row>
    <row r="109" spans="1:27" x14ac:dyDescent="0.3">
      <c r="A109" s="307"/>
      <c r="B109" s="307"/>
      <c r="C109" s="307"/>
      <c r="D109" s="308"/>
      <c r="E109" s="308"/>
      <c r="F109" s="308"/>
      <c r="G109" s="308"/>
      <c r="H109" s="308"/>
      <c r="I109" s="308"/>
      <c r="J109" s="308"/>
      <c r="K109" s="308"/>
      <c r="L109" s="308"/>
      <c r="M109" s="308"/>
      <c r="N109" s="308"/>
      <c r="O109" s="308"/>
      <c r="P109" s="308"/>
      <c r="Q109" s="308"/>
      <c r="R109" s="308"/>
      <c r="S109" s="308"/>
      <c r="T109" s="308"/>
      <c r="U109" s="308"/>
      <c r="V109" s="308"/>
      <c r="W109" s="308"/>
      <c r="X109" s="308"/>
      <c r="Y109" s="309"/>
      <c r="Z109" s="309"/>
      <c r="AA109" s="336"/>
    </row>
    <row r="110" spans="1:27" x14ac:dyDescent="0.3">
      <c r="A110" s="307"/>
      <c r="B110" s="307"/>
      <c r="C110" s="307"/>
      <c r="D110" s="308"/>
      <c r="E110" s="308"/>
      <c r="F110" s="308"/>
      <c r="G110" s="308"/>
      <c r="H110" s="308"/>
      <c r="I110" s="308"/>
      <c r="J110" s="308"/>
      <c r="K110" s="308"/>
      <c r="L110" s="308"/>
      <c r="M110" s="308"/>
      <c r="N110" s="308"/>
      <c r="O110" s="308"/>
      <c r="P110" s="308"/>
      <c r="Q110" s="308"/>
      <c r="R110" s="308"/>
      <c r="S110" s="308"/>
      <c r="T110" s="308"/>
      <c r="U110" s="308"/>
      <c r="V110" s="308"/>
      <c r="W110" s="308"/>
      <c r="X110" s="308"/>
      <c r="Y110" s="309"/>
      <c r="Z110" s="309"/>
      <c r="AA110" s="336"/>
    </row>
    <row r="111" spans="1:27" x14ac:dyDescent="0.3">
      <c r="A111" s="307"/>
      <c r="B111" s="307"/>
      <c r="C111" s="307"/>
      <c r="D111" s="308"/>
      <c r="E111" s="308"/>
      <c r="F111" s="308"/>
      <c r="G111" s="308"/>
      <c r="H111" s="308"/>
      <c r="I111" s="308"/>
      <c r="J111" s="308"/>
      <c r="K111" s="308"/>
      <c r="L111" s="308"/>
      <c r="M111" s="308"/>
      <c r="N111" s="308"/>
      <c r="O111" s="308"/>
      <c r="P111" s="308"/>
      <c r="Q111" s="308"/>
      <c r="R111" s="308"/>
      <c r="S111" s="308"/>
      <c r="T111" s="308"/>
      <c r="U111" s="308"/>
      <c r="V111" s="308"/>
      <c r="W111" s="308"/>
      <c r="X111" s="308"/>
      <c r="Y111" s="309"/>
      <c r="Z111" s="309"/>
      <c r="AA111" s="336"/>
    </row>
    <row r="112" spans="1:27" x14ac:dyDescent="0.3">
      <c r="A112" s="307"/>
      <c r="B112" s="307"/>
      <c r="C112" s="307"/>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9"/>
      <c r="Z112" s="309"/>
      <c r="AA112" s="336"/>
    </row>
    <row r="113" spans="1:27" x14ac:dyDescent="0.3">
      <c r="A113" s="307"/>
      <c r="B113" s="307"/>
      <c r="C113" s="307"/>
      <c r="D113" s="308"/>
      <c r="E113" s="308"/>
      <c r="F113" s="308"/>
      <c r="G113" s="308"/>
      <c r="H113" s="308"/>
      <c r="I113" s="308"/>
      <c r="J113" s="308"/>
      <c r="K113" s="308"/>
      <c r="L113" s="308"/>
      <c r="M113" s="308"/>
      <c r="N113" s="308"/>
      <c r="O113" s="308"/>
      <c r="P113" s="308"/>
      <c r="Q113" s="308"/>
      <c r="R113" s="308"/>
      <c r="S113" s="308"/>
      <c r="T113" s="308"/>
      <c r="U113" s="308"/>
      <c r="V113" s="308"/>
      <c r="W113" s="308"/>
      <c r="X113" s="308"/>
      <c r="Y113" s="309"/>
      <c r="Z113" s="309"/>
      <c r="AA113" s="336"/>
    </row>
    <row r="114" spans="1:27" x14ac:dyDescent="0.3">
      <c r="A114" s="307"/>
      <c r="B114" s="307"/>
      <c r="C114" s="307"/>
      <c r="D114" s="308"/>
      <c r="E114" s="308"/>
      <c r="F114" s="308"/>
      <c r="G114" s="308"/>
      <c r="H114" s="308"/>
      <c r="I114" s="308"/>
      <c r="J114" s="308"/>
      <c r="K114" s="308"/>
      <c r="L114" s="308"/>
      <c r="M114" s="308"/>
      <c r="N114" s="308"/>
      <c r="O114" s="308"/>
      <c r="P114" s="308"/>
      <c r="Q114" s="308"/>
      <c r="R114" s="308"/>
      <c r="S114" s="308"/>
      <c r="T114" s="308"/>
      <c r="U114" s="308"/>
      <c r="V114" s="308"/>
      <c r="W114" s="308"/>
      <c r="X114" s="308"/>
      <c r="Y114" s="309"/>
      <c r="Z114" s="309"/>
      <c r="AA114" s="336"/>
    </row>
    <row r="115" spans="1:27" x14ac:dyDescent="0.3">
      <c r="A115" s="307"/>
      <c r="B115" s="307"/>
      <c r="C115" s="307"/>
      <c r="D115" s="308"/>
      <c r="E115" s="308"/>
      <c r="F115" s="308"/>
      <c r="G115" s="308"/>
      <c r="H115" s="308"/>
      <c r="I115" s="308"/>
      <c r="J115" s="308"/>
      <c r="K115" s="308"/>
      <c r="L115" s="308"/>
      <c r="M115" s="308"/>
      <c r="N115" s="308"/>
      <c r="O115" s="308"/>
      <c r="P115" s="308"/>
      <c r="Q115" s="308"/>
      <c r="R115" s="308"/>
      <c r="S115" s="308"/>
      <c r="T115" s="308"/>
      <c r="U115" s="308"/>
      <c r="V115" s="308"/>
      <c r="W115" s="308"/>
      <c r="X115" s="308"/>
      <c r="Y115" s="309"/>
      <c r="Z115" s="309"/>
      <c r="AA115" s="336"/>
    </row>
    <row r="116" spans="1:27" x14ac:dyDescent="0.3">
      <c r="A116" s="307"/>
      <c r="B116" s="307"/>
      <c r="C116" s="307"/>
      <c r="D116" s="308"/>
      <c r="E116" s="308"/>
      <c r="F116" s="308"/>
      <c r="G116" s="308"/>
      <c r="H116" s="308"/>
      <c r="I116" s="308"/>
      <c r="J116" s="308"/>
      <c r="K116" s="308"/>
      <c r="L116" s="308"/>
      <c r="M116" s="308"/>
      <c r="N116" s="308"/>
      <c r="O116" s="308"/>
      <c r="P116" s="308"/>
      <c r="Q116" s="308"/>
      <c r="R116" s="308"/>
      <c r="S116" s="308"/>
      <c r="T116" s="308"/>
      <c r="U116" s="308"/>
      <c r="V116" s="308"/>
      <c r="W116" s="308"/>
      <c r="X116" s="308"/>
      <c r="Y116" s="309"/>
      <c r="Z116" s="309"/>
      <c r="AA116" s="336"/>
    </row>
    <row r="117" spans="1:27" x14ac:dyDescent="0.3">
      <c r="A117" s="307"/>
      <c r="B117" s="307"/>
      <c r="C117" s="307"/>
      <c r="D117" s="308"/>
      <c r="E117" s="308"/>
      <c r="F117" s="308"/>
      <c r="G117" s="308"/>
      <c r="H117" s="308"/>
      <c r="I117" s="308"/>
      <c r="J117" s="308"/>
      <c r="K117" s="308"/>
      <c r="L117" s="308"/>
      <c r="M117" s="308"/>
      <c r="N117" s="308"/>
      <c r="O117" s="308"/>
      <c r="P117" s="308"/>
      <c r="Q117" s="308"/>
      <c r="R117" s="308"/>
      <c r="S117" s="308"/>
      <c r="T117" s="308"/>
      <c r="U117" s="308"/>
      <c r="V117" s="308"/>
      <c r="W117" s="308"/>
      <c r="X117" s="308"/>
      <c r="Y117" s="309"/>
      <c r="Z117" s="309"/>
      <c r="AA117" s="336"/>
    </row>
    <row r="118" spans="1:27" x14ac:dyDescent="0.3">
      <c r="A118" s="307"/>
      <c r="B118" s="307"/>
      <c r="C118" s="307"/>
      <c r="D118" s="308"/>
      <c r="E118" s="308"/>
      <c r="F118" s="308"/>
      <c r="G118" s="308"/>
      <c r="H118" s="308"/>
      <c r="I118" s="308"/>
      <c r="J118" s="308"/>
      <c r="K118" s="308"/>
      <c r="L118" s="308"/>
      <c r="M118" s="308"/>
      <c r="N118" s="308"/>
      <c r="O118" s="308"/>
      <c r="P118" s="308"/>
      <c r="Q118" s="308"/>
      <c r="R118" s="308"/>
      <c r="S118" s="308"/>
      <c r="T118" s="308"/>
      <c r="U118" s="308"/>
      <c r="V118" s="308"/>
      <c r="W118" s="308"/>
      <c r="X118" s="308"/>
      <c r="Y118" s="336"/>
      <c r="Z118" s="336"/>
      <c r="AA118" s="336"/>
    </row>
    <row r="119" spans="1:27" x14ac:dyDescent="0.3">
      <c r="A119" s="334"/>
      <c r="B119" s="334"/>
      <c r="C119" s="334"/>
      <c r="D119" s="308"/>
      <c r="E119" s="308"/>
      <c r="F119" s="308"/>
      <c r="G119" s="308"/>
      <c r="H119" s="308"/>
      <c r="I119" s="308"/>
      <c r="J119" s="308"/>
      <c r="K119" s="308"/>
      <c r="L119" s="308"/>
      <c r="M119" s="308"/>
      <c r="N119" s="308"/>
      <c r="O119" s="308"/>
      <c r="P119" s="308"/>
      <c r="Q119" s="308"/>
      <c r="R119" s="308"/>
      <c r="S119" s="308"/>
      <c r="T119" s="308"/>
      <c r="U119" s="308"/>
      <c r="V119" s="308"/>
      <c r="W119" s="308"/>
      <c r="X119" s="308"/>
      <c r="Y119" s="336"/>
      <c r="Z119" s="336"/>
      <c r="AA119" s="336"/>
    </row>
    <row r="120" spans="1:27" x14ac:dyDescent="0.3">
      <c r="A120" s="338"/>
      <c r="B120" s="338"/>
      <c r="C120" s="338"/>
      <c r="D120" s="301"/>
      <c r="E120" s="301"/>
      <c r="F120" s="301"/>
      <c r="G120" s="301"/>
      <c r="H120" s="301"/>
      <c r="I120" s="301"/>
      <c r="J120" s="301"/>
      <c r="K120" s="301"/>
      <c r="L120" s="301"/>
      <c r="M120" s="301"/>
      <c r="N120" s="301"/>
      <c r="O120" s="301"/>
      <c r="P120" s="301"/>
      <c r="Q120" s="301"/>
      <c r="R120" s="301"/>
      <c r="Y120" s="309"/>
      <c r="Z120" s="309"/>
      <c r="AA120" s="309"/>
    </row>
    <row r="121" spans="1:27" x14ac:dyDescent="0.3">
      <c r="A121" s="337"/>
      <c r="B121" s="338"/>
      <c r="C121" s="338"/>
      <c r="D121" s="301"/>
      <c r="E121" s="301"/>
      <c r="F121" s="301"/>
      <c r="G121" s="301"/>
      <c r="H121" s="301"/>
      <c r="I121" s="301"/>
      <c r="J121" s="301"/>
      <c r="K121" s="301"/>
      <c r="L121" s="301"/>
      <c r="M121" s="301"/>
      <c r="N121" s="301"/>
      <c r="O121" s="301"/>
      <c r="P121" s="301"/>
      <c r="Q121" s="301"/>
      <c r="R121" s="301"/>
      <c r="Y121" s="309"/>
      <c r="Z121" s="309"/>
      <c r="AA121" s="309"/>
    </row>
    <row r="122" spans="1:27" s="308" customFormat="1" x14ac:dyDescent="0.3">
      <c r="A122" s="333"/>
      <c r="B122" s="307"/>
      <c r="C122" s="307"/>
      <c r="Y122" s="309"/>
      <c r="Z122" s="309"/>
      <c r="AA122" s="309"/>
    </row>
    <row r="123" spans="1:27" s="308" customFormat="1" x14ac:dyDescent="0.3">
      <c r="A123" s="333"/>
      <c r="B123" s="307"/>
      <c r="C123" s="307"/>
      <c r="Y123" s="309"/>
      <c r="Z123" s="309"/>
      <c r="AA123" s="309"/>
    </row>
    <row r="124" spans="1:27" s="308" customFormat="1" x14ac:dyDescent="0.3">
      <c r="A124" s="333"/>
      <c r="B124" s="307"/>
      <c r="C124" s="307"/>
      <c r="Y124" s="309"/>
      <c r="Z124" s="309"/>
      <c r="AA124" s="309"/>
    </row>
    <row r="125" spans="1:27" s="308" customFormat="1" x14ac:dyDescent="0.3">
      <c r="A125" s="333"/>
      <c r="B125" s="307"/>
      <c r="C125" s="307"/>
      <c r="Y125" s="309"/>
      <c r="Z125" s="309"/>
      <c r="AA125" s="309"/>
    </row>
    <row r="126" spans="1:27" s="308" customFormat="1" x14ac:dyDescent="0.3">
      <c r="A126" s="333"/>
      <c r="B126" s="307"/>
      <c r="C126" s="307"/>
      <c r="Y126" s="309"/>
      <c r="Z126" s="309"/>
      <c r="AA126" s="309"/>
    </row>
    <row r="127" spans="1:27" s="308" customFormat="1" x14ac:dyDescent="0.3">
      <c r="A127" s="333"/>
      <c r="B127" s="334"/>
      <c r="C127" s="334"/>
      <c r="Y127" s="336"/>
      <c r="Z127" s="336"/>
      <c r="AA127" s="336"/>
    </row>
    <row r="128" spans="1:27" s="308" customFormat="1" x14ac:dyDescent="0.3">
      <c r="A128" s="307"/>
      <c r="B128" s="333"/>
      <c r="C128" s="333"/>
      <c r="Y128" s="336"/>
      <c r="Z128" s="336"/>
      <c r="AA128" s="336"/>
    </row>
    <row r="129" spans="1:27" x14ac:dyDescent="0.3">
      <c r="A129" s="337"/>
      <c r="B129" s="338"/>
      <c r="C129" s="338"/>
      <c r="D129" s="301"/>
      <c r="E129" s="301"/>
      <c r="F129" s="301"/>
      <c r="G129" s="301"/>
      <c r="H129" s="301"/>
      <c r="I129" s="301"/>
      <c r="J129" s="301"/>
      <c r="K129" s="301"/>
      <c r="L129" s="301"/>
      <c r="M129" s="301"/>
      <c r="N129" s="301"/>
      <c r="O129" s="301"/>
      <c r="P129" s="301"/>
      <c r="Q129" s="301"/>
      <c r="R129" s="301"/>
      <c r="Y129" s="336"/>
      <c r="Z129" s="336"/>
      <c r="AA129" s="336"/>
    </row>
    <row r="130" spans="1:27" x14ac:dyDescent="0.3">
      <c r="A130" s="338"/>
      <c r="B130" s="338"/>
      <c r="C130" s="338"/>
      <c r="D130" s="301"/>
      <c r="E130" s="301"/>
      <c r="F130" s="301"/>
      <c r="G130" s="301"/>
      <c r="H130" s="301"/>
      <c r="I130" s="301"/>
      <c r="J130" s="301"/>
      <c r="K130" s="301"/>
      <c r="L130" s="301"/>
      <c r="M130" s="301"/>
      <c r="N130" s="301"/>
      <c r="O130" s="301"/>
      <c r="P130" s="301"/>
      <c r="Q130" s="301"/>
      <c r="R130" s="301"/>
      <c r="Y130" s="336"/>
      <c r="Z130" s="336"/>
      <c r="AA130" s="336"/>
    </row>
    <row r="131" spans="1:27" x14ac:dyDescent="0.3">
      <c r="A131" s="338"/>
      <c r="B131" s="338"/>
      <c r="C131" s="338"/>
      <c r="D131" s="301"/>
      <c r="E131" s="301"/>
      <c r="F131" s="301"/>
      <c r="G131" s="301"/>
      <c r="H131" s="301"/>
      <c r="I131" s="301"/>
      <c r="J131" s="301"/>
      <c r="K131" s="301"/>
      <c r="L131" s="301"/>
      <c r="M131" s="301"/>
      <c r="N131" s="301"/>
      <c r="O131" s="301"/>
      <c r="P131" s="301"/>
      <c r="Q131" s="301"/>
      <c r="R131" s="301"/>
      <c r="Y131" s="336"/>
      <c r="Z131" s="336"/>
      <c r="AA131" s="336"/>
    </row>
    <row r="132" spans="1:27" x14ac:dyDescent="0.3">
      <c r="A132" s="337"/>
      <c r="B132" s="338"/>
      <c r="C132" s="338"/>
      <c r="D132" s="301"/>
      <c r="E132" s="301"/>
      <c r="F132" s="301"/>
      <c r="G132" s="301"/>
      <c r="H132" s="301"/>
      <c r="I132" s="301"/>
      <c r="J132" s="301"/>
      <c r="K132" s="301"/>
      <c r="L132" s="301"/>
      <c r="M132" s="301"/>
      <c r="N132" s="301"/>
      <c r="O132" s="301"/>
      <c r="P132" s="301"/>
      <c r="Q132" s="301"/>
      <c r="R132" s="301"/>
      <c r="Y132" s="336"/>
      <c r="Z132" s="336"/>
      <c r="AA132" s="336"/>
    </row>
    <row r="133" spans="1:27" x14ac:dyDescent="0.3">
      <c r="A133" s="307"/>
      <c r="B133" s="307"/>
      <c r="C133" s="333"/>
      <c r="D133" s="308"/>
      <c r="E133" s="308"/>
      <c r="F133" s="308"/>
      <c r="G133" s="308"/>
      <c r="H133" s="308"/>
      <c r="I133" s="308"/>
      <c r="J133" s="308"/>
      <c r="K133" s="308"/>
      <c r="L133" s="308"/>
      <c r="M133" s="308"/>
      <c r="N133" s="308"/>
      <c r="O133" s="308"/>
      <c r="P133" s="308"/>
      <c r="Q133" s="308"/>
      <c r="R133" s="308"/>
      <c r="S133" s="308"/>
      <c r="T133" s="308"/>
      <c r="U133" s="308"/>
      <c r="V133" s="308"/>
      <c r="W133" s="308"/>
      <c r="X133" s="308"/>
      <c r="Y133" s="336"/>
      <c r="Z133" s="336"/>
      <c r="AA133" s="336"/>
    </row>
    <row r="134" spans="1:27" x14ac:dyDescent="0.3">
      <c r="A134" s="307"/>
      <c r="B134" s="307"/>
      <c r="C134" s="333"/>
      <c r="D134" s="308"/>
      <c r="E134" s="308"/>
      <c r="F134" s="308"/>
      <c r="G134" s="308"/>
      <c r="H134" s="308"/>
      <c r="I134" s="308"/>
      <c r="J134" s="308"/>
      <c r="K134" s="308"/>
      <c r="L134" s="308"/>
      <c r="M134" s="308"/>
      <c r="N134" s="308"/>
      <c r="O134" s="308"/>
      <c r="P134" s="308"/>
      <c r="Q134" s="308"/>
      <c r="R134" s="308"/>
      <c r="S134" s="308"/>
      <c r="T134" s="308"/>
      <c r="U134" s="308"/>
      <c r="V134" s="308"/>
      <c r="W134" s="308"/>
      <c r="X134" s="308"/>
      <c r="Y134" s="336"/>
      <c r="Z134" s="336"/>
      <c r="AA134" s="336"/>
    </row>
    <row r="135" spans="1:27" x14ac:dyDescent="0.3">
      <c r="A135" s="307"/>
      <c r="B135" s="307"/>
      <c r="C135" s="333"/>
      <c r="D135" s="308"/>
      <c r="E135" s="308"/>
      <c r="F135" s="308"/>
      <c r="G135" s="308"/>
      <c r="H135" s="308"/>
      <c r="I135" s="308"/>
      <c r="J135" s="308"/>
      <c r="K135" s="308"/>
      <c r="L135" s="308"/>
      <c r="M135" s="308"/>
      <c r="N135" s="308"/>
      <c r="O135" s="308"/>
      <c r="P135" s="308"/>
      <c r="Q135" s="308"/>
      <c r="R135" s="308"/>
      <c r="S135" s="308"/>
      <c r="T135" s="308"/>
      <c r="U135" s="308"/>
      <c r="V135" s="308"/>
      <c r="W135" s="308"/>
      <c r="X135" s="308"/>
      <c r="Y135" s="336"/>
      <c r="Z135" s="336"/>
      <c r="AA135" s="336"/>
    </row>
    <row r="136" spans="1:27" x14ac:dyDescent="0.3">
      <c r="A136" s="307"/>
      <c r="B136" s="307"/>
      <c r="C136" s="333"/>
      <c r="D136" s="308"/>
      <c r="E136" s="308"/>
      <c r="F136" s="308"/>
      <c r="G136" s="308"/>
      <c r="H136" s="308"/>
      <c r="I136" s="308"/>
      <c r="J136" s="308"/>
      <c r="K136" s="308"/>
      <c r="L136" s="308"/>
      <c r="M136" s="308"/>
      <c r="N136" s="308"/>
      <c r="O136" s="308"/>
      <c r="P136" s="308"/>
      <c r="Q136" s="308"/>
      <c r="R136" s="308"/>
      <c r="S136" s="308"/>
      <c r="T136" s="308"/>
      <c r="U136" s="308"/>
      <c r="V136" s="308"/>
      <c r="W136" s="308"/>
      <c r="X136" s="308"/>
      <c r="Y136" s="336"/>
      <c r="Z136" s="336"/>
      <c r="AA136" s="336"/>
    </row>
    <row r="137" spans="1:27" x14ac:dyDescent="0.3">
      <c r="A137" s="307"/>
      <c r="B137" s="307"/>
      <c r="C137" s="333"/>
      <c r="D137" s="308"/>
      <c r="E137" s="308"/>
      <c r="F137" s="308"/>
      <c r="G137" s="308"/>
      <c r="H137" s="308"/>
      <c r="I137" s="308"/>
      <c r="J137" s="308"/>
      <c r="K137" s="308"/>
      <c r="L137" s="308"/>
      <c r="M137" s="308"/>
      <c r="N137" s="308"/>
      <c r="O137" s="308"/>
      <c r="P137" s="308"/>
      <c r="Q137" s="308"/>
      <c r="R137" s="308"/>
      <c r="S137" s="308"/>
      <c r="T137" s="308"/>
      <c r="U137" s="308"/>
      <c r="V137" s="308"/>
      <c r="W137" s="308"/>
      <c r="X137" s="308"/>
      <c r="Y137" s="336"/>
      <c r="Z137" s="336"/>
      <c r="AA137" s="336"/>
    </row>
    <row r="138" spans="1:27" x14ac:dyDescent="0.3">
      <c r="A138" s="307"/>
      <c r="B138" s="307"/>
      <c r="C138" s="333"/>
      <c r="D138" s="308"/>
      <c r="E138" s="308"/>
      <c r="F138" s="308"/>
      <c r="G138" s="308"/>
      <c r="H138" s="308"/>
      <c r="I138" s="308"/>
      <c r="J138" s="308"/>
      <c r="K138" s="308"/>
      <c r="L138" s="308"/>
      <c r="M138" s="308"/>
      <c r="N138" s="308"/>
      <c r="O138" s="308"/>
      <c r="P138" s="308"/>
      <c r="Q138" s="308"/>
      <c r="R138" s="308"/>
      <c r="S138" s="308"/>
      <c r="T138" s="308"/>
      <c r="U138" s="308"/>
      <c r="V138" s="308"/>
      <c r="W138" s="308"/>
      <c r="X138" s="308"/>
      <c r="Y138" s="336"/>
      <c r="Z138" s="336"/>
      <c r="AA138" s="336"/>
    </row>
    <row r="139" spans="1:27" x14ac:dyDescent="0.3">
      <c r="A139" s="307"/>
      <c r="B139" s="307"/>
      <c r="C139" s="333"/>
      <c r="D139" s="308"/>
      <c r="E139" s="308"/>
      <c r="F139" s="308"/>
      <c r="G139" s="308"/>
      <c r="H139" s="308"/>
      <c r="I139" s="308"/>
      <c r="J139" s="308"/>
      <c r="K139" s="308"/>
      <c r="L139" s="308"/>
      <c r="M139" s="308"/>
      <c r="N139" s="308"/>
      <c r="O139" s="308"/>
      <c r="P139" s="308"/>
      <c r="Q139" s="308"/>
      <c r="R139" s="308"/>
      <c r="S139" s="308"/>
      <c r="T139" s="308"/>
      <c r="U139" s="308"/>
      <c r="V139" s="308"/>
      <c r="W139" s="308"/>
      <c r="X139" s="308"/>
      <c r="Y139" s="336"/>
      <c r="Z139" s="336"/>
      <c r="AA139" s="336"/>
    </row>
    <row r="140" spans="1:27" x14ac:dyDescent="0.3">
      <c r="A140" s="307"/>
      <c r="B140" s="307"/>
      <c r="C140" s="333"/>
      <c r="D140" s="308"/>
      <c r="E140" s="308"/>
      <c r="F140" s="308"/>
      <c r="G140" s="308"/>
      <c r="H140" s="308"/>
      <c r="I140" s="308"/>
      <c r="J140" s="308"/>
      <c r="K140" s="308"/>
      <c r="L140" s="308"/>
      <c r="M140" s="308"/>
      <c r="N140" s="308"/>
      <c r="O140" s="308"/>
      <c r="P140" s="308"/>
      <c r="Q140" s="308"/>
      <c r="R140" s="308"/>
      <c r="S140" s="308"/>
      <c r="T140" s="308"/>
      <c r="U140" s="308"/>
      <c r="V140" s="308"/>
      <c r="W140" s="308"/>
      <c r="X140" s="308"/>
      <c r="Y140" s="336"/>
      <c r="Z140" s="336"/>
      <c r="AA140" s="336"/>
    </row>
    <row r="141" spans="1:27" x14ac:dyDescent="0.3">
      <c r="A141" s="307"/>
      <c r="B141" s="307"/>
      <c r="C141" s="333"/>
      <c r="D141" s="308"/>
      <c r="E141" s="308"/>
      <c r="F141" s="308"/>
      <c r="G141" s="308"/>
      <c r="H141" s="308"/>
      <c r="I141" s="308"/>
      <c r="J141" s="308"/>
      <c r="K141" s="308"/>
      <c r="L141" s="308"/>
      <c r="M141" s="308"/>
      <c r="N141" s="308"/>
      <c r="O141" s="308"/>
      <c r="P141" s="308"/>
      <c r="Q141" s="308"/>
      <c r="R141" s="308"/>
      <c r="S141" s="308"/>
      <c r="T141" s="308"/>
      <c r="U141" s="308"/>
      <c r="V141" s="308"/>
      <c r="W141" s="308"/>
      <c r="X141" s="308"/>
      <c r="Y141" s="336"/>
      <c r="Z141" s="336"/>
      <c r="AA141" s="336"/>
    </row>
    <row r="142" spans="1:27" x14ac:dyDescent="0.5">
      <c r="A142" s="307"/>
      <c r="B142" s="307"/>
      <c r="C142" s="333"/>
      <c r="D142" s="308"/>
      <c r="E142" s="308"/>
      <c r="F142" s="308"/>
      <c r="G142" s="308"/>
      <c r="H142" s="308"/>
      <c r="I142" s="308"/>
      <c r="J142" s="308"/>
      <c r="K142" s="308"/>
      <c r="L142" s="308"/>
      <c r="M142" s="308"/>
      <c r="N142" s="308"/>
      <c r="O142" s="308"/>
      <c r="P142" s="308"/>
      <c r="Q142" s="308"/>
      <c r="R142" s="308"/>
      <c r="S142" s="308"/>
      <c r="T142" s="308"/>
      <c r="U142" s="308"/>
      <c r="V142" s="308"/>
      <c r="W142" s="308"/>
      <c r="X142" s="308"/>
    </row>
    <row r="143" spans="1:27" x14ac:dyDescent="0.5">
      <c r="A143" s="307"/>
      <c r="B143" s="307"/>
      <c r="C143" s="333"/>
      <c r="D143" s="308"/>
      <c r="E143" s="308"/>
      <c r="F143" s="308"/>
      <c r="G143" s="308"/>
      <c r="H143" s="308"/>
      <c r="I143" s="308"/>
      <c r="J143" s="308"/>
      <c r="K143" s="308"/>
      <c r="L143" s="308"/>
      <c r="M143" s="308"/>
      <c r="N143" s="308"/>
      <c r="O143" s="308"/>
      <c r="P143" s="308"/>
      <c r="Q143" s="308"/>
      <c r="R143" s="308"/>
      <c r="S143" s="308"/>
      <c r="T143" s="308"/>
      <c r="U143" s="308"/>
      <c r="V143" s="308"/>
      <c r="W143" s="308"/>
      <c r="X143" s="308"/>
    </row>
    <row r="144" spans="1:27" x14ac:dyDescent="0.5">
      <c r="A144" s="307"/>
      <c r="B144" s="307"/>
      <c r="C144" s="333"/>
      <c r="D144" s="308"/>
      <c r="E144" s="308"/>
      <c r="F144" s="308"/>
      <c r="G144" s="308"/>
      <c r="H144" s="308"/>
      <c r="I144" s="308"/>
      <c r="J144" s="308"/>
      <c r="K144" s="308"/>
      <c r="L144" s="308"/>
      <c r="M144" s="308"/>
      <c r="N144" s="308"/>
      <c r="O144" s="308"/>
      <c r="P144" s="308"/>
      <c r="Q144" s="308"/>
      <c r="R144" s="308"/>
      <c r="S144" s="308"/>
      <c r="T144" s="308"/>
      <c r="U144" s="308"/>
      <c r="V144" s="308"/>
      <c r="W144" s="308"/>
      <c r="X144" s="308"/>
    </row>
    <row r="145" spans="1:27" x14ac:dyDescent="0.5">
      <c r="A145" s="307"/>
      <c r="B145" s="307"/>
      <c r="C145" s="333"/>
      <c r="D145" s="308"/>
      <c r="E145" s="308"/>
      <c r="F145" s="308"/>
      <c r="G145" s="308"/>
      <c r="H145" s="308"/>
      <c r="I145" s="308"/>
      <c r="J145" s="308"/>
      <c r="K145" s="308"/>
      <c r="L145" s="308"/>
      <c r="M145" s="308"/>
      <c r="N145" s="308"/>
      <c r="O145" s="308"/>
      <c r="P145" s="308"/>
      <c r="Q145" s="308"/>
      <c r="R145" s="308"/>
      <c r="S145" s="308"/>
      <c r="T145" s="308"/>
      <c r="U145" s="308"/>
      <c r="V145" s="308"/>
      <c r="W145" s="308"/>
      <c r="X145" s="308"/>
      <c r="Y145" s="341"/>
      <c r="Z145" s="341"/>
      <c r="AA145" s="341"/>
    </row>
    <row r="146" spans="1:27" x14ac:dyDescent="0.5">
      <c r="A146" s="307"/>
      <c r="B146" s="307"/>
      <c r="C146" s="333"/>
      <c r="D146" s="308"/>
      <c r="E146" s="308"/>
      <c r="F146" s="308"/>
      <c r="G146" s="308"/>
      <c r="H146" s="308"/>
      <c r="I146" s="308"/>
      <c r="J146" s="308"/>
      <c r="K146" s="308"/>
      <c r="L146" s="308"/>
      <c r="M146" s="308"/>
      <c r="N146" s="308"/>
      <c r="O146" s="308"/>
      <c r="P146" s="308"/>
      <c r="Q146" s="308"/>
      <c r="R146" s="308"/>
      <c r="S146" s="308"/>
      <c r="T146" s="308"/>
      <c r="U146" s="308"/>
      <c r="V146" s="308"/>
      <c r="W146" s="308"/>
      <c r="X146" s="308"/>
      <c r="Y146" s="341"/>
      <c r="Z146" s="341"/>
      <c r="AA146" s="341"/>
    </row>
    <row r="147" spans="1:27" s="342" customFormat="1" x14ac:dyDescent="0.5">
      <c r="A147" s="307"/>
      <c r="B147" s="333"/>
      <c r="C147" s="333"/>
      <c r="D147" s="333"/>
      <c r="E147" s="333"/>
      <c r="F147" s="333"/>
      <c r="G147" s="333"/>
      <c r="Y147" s="341"/>
      <c r="Z147" s="341"/>
      <c r="AA147" s="341"/>
    </row>
    <row r="148" spans="1:27" s="342" customFormat="1" x14ac:dyDescent="0.5">
      <c r="A148" s="307"/>
      <c r="B148" s="333"/>
      <c r="C148" s="333"/>
      <c r="D148" s="333"/>
      <c r="E148" s="333"/>
      <c r="F148" s="333"/>
      <c r="G148" s="333"/>
      <c r="Y148" s="341"/>
      <c r="Z148" s="341"/>
      <c r="AA148" s="341"/>
    </row>
    <row r="149" spans="1:27" s="342" customFormat="1" x14ac:dyDescent="0.5">
      <c r="A149" s="333"/>
      <c r="B149" s="333"/>
      <c r="C149" s="333"/>
      <c r="D149" s="333"/>
      <c r="E149" s="333"/>
      <c r="F149" s="333"/>
      <c r="G149" s="333"/>
      <c r="Y149" s="341"/>
      <c r="Z149" s="341"/>
      <c r="AA149" s="341"/>
    </row>
    <row r="150" spans="1:27" s="342" customFormat="1" x14ac:dyDescent="0.5">
      <c r="A150" s="335"/>
      <c r="B150" s="333"/>
      <c r="C150" s="333"/>
      <c r="D150" s="333"/>
      <c r="E150" s="333"/>
      <c r="F150" s="333"/>
      <c r="G150" s="333"/>
      <c r="Y150" s="341"/>
      <c r="Z150" s="341"/>
      <c r="AA150" s="341"/>
    </row>
    <row r="151" spans="1:27" s="342" customFormat="1" x14ac:dyDescent="0.5">
      <c r="A151" s="343"/>
      <c r="B151" s="343"/>
      <c r="C151" s="343"/>
      <c r="D151" s="343"/>
      <c r="E151" s="343"/>
      <c r="F151" s="343"/>
      <c r="G151" s="333"/>
      <c r="Y151" s="341"/>
      <c r="Z151" s="341"/>
      <c r="AA151" s="341"/>
    </row>
    <row r="152" spans="1:27" s="342" customFormat="1" x14ac:dyDescent="0.5">
      <c r="A152" s="334"/>
      <c r="B152" s="343"/>
      <c r="C152" s="343"/>
      <c r="D152" s="334"/>
      <c r="E152" s="334"/>
      <c r="F152" s="334"/>
      <c r="G152" s="333"/>
      <c r="Y152" s="341"/>
      <c r="Z152" s="341"/>
      <c r="AA152" s="341"/>
    </row>
    <row r="153" spans="1:27" s="342" customFormat="1" x14ac:dyDescent="0.5">
      <c r="A153" s="334"/>
      <c r="B153" s="334"/>
      <c r="C153" s="334"/>
      <c r="D153" s="334"/>
      <c r="E153" s="334"/>
      <c r="F153" s="334"/>
      <c r="G153" s="333"/>
      <c r="Y153" s="341"/>
      <c r="Z153" s="341"/>
      <c r="AA153" s="341"/>
    </row>
    <row r="154" spans="1:27" s="342" customFormat="1" x14ac:dyDescent="0.5">
      <c r="A154" s="307"/>
      <c r="B154" s="333"/>
      <c r="C154" s="333"/>
      <c r="D154" s="333"/>
      <c r="E154" s="333"/>
      <c r="F154" s="333"/>
      <c r="G154" s="333"/>
      <c r="Y154" s="341"/>
      <c r="Z154" s="341"/>
      <c r="AA154" s="341"/>
    </row>
    <row r="155" spans="1:27" s="342" customFormat="1" x14ac:dyDescent="0.5">
      <c r="A155" s="333"/>
      <c r="B155" s="333"/>
      <c r="C155" s="333"/>
      <c r="D155" s="333"/>
      <c r="E155" s="333"/>
      <c r="F155" s="333"/>
      <c r="G155" s="333"/>
      <c r="Y155" s="341"/>
      <c r="Z155" s="341"/>
      <c r="AA155" s="341"/>
    </row>
    <row r="156" spans="1:27" s="342" customFormat="1" x14ac:dyDescent="0.5">
      <c r="A156" s="307"/>
      <c r="B156" s="333"/>
      <c r="C156" s="333"/>
      <c r="D156" s="333"/>
      <c r="E156" s="333"/>
      <c r="F156" s="333"/>
      <c r="G156" s="333"/>
      <c r="Y156" s="341"/>
      <c r="Z156" s="341"/>
      <c r="AA156" s="341"/>
    </row>
    <row r="157" spans="1:27" s="342" customFormat="1" x14ac:dyDescent="0.5">
      <c r="A157" s="343"/>
      <c r="B157" s="343"/>
      <c r="C157" s="343"/>
      <c r="D157" s="343"/>
      <c r="E157" s="343"/>
      <c r="F157" s="343"/>
      <c r="G157" s="333"/>
      <c r="Y157" s="341"/>
      <c r="Z157" s="341"/>
      <c r="AA157" s="341"/>
    </row>
    <row r="158" spans="1:27" s="342" customFormat="1" x14ac:dyDescent="0.5">
      <c r="A158" s="334"/>
      <c r="B158" s="334"/>
      <c r="C158" s="334"/>
      <c r="D158" s="334"/>
      <c r="E158" s="334"/>
      <c r="F158" s="334"/>
      <c r="G158" s="333"/>
      <c r="Y158" s="341"/>
      <c r="Z158" s="341"/>
      <c r="AA158" s="341"/>
    </row>
    <row r="159" spans="1:27" s="342" customFormat="1" x14ac:dyDescent="0.5">
      <c r="A159" s="343"/>
      <c r="B159" s="343"/>
      <c r="C159" s="343"/>
      <c r="D159" s="343"/>
      <c r="E159" s="343"/>
      <c r="F159" s="343"/>
      <c r="G159" s="333"/>
      <c r="Y159" s="341"/>
      <c r="Z159" s="341"/>
      <c r="AA159" s="341"/>
    </row>
    <row r="160" spans="1:27" s="342" customFormat="1" x14ac:dyDescent="0.5">
      <c r="A160" s="343"/>
      <c r="B160" s="334"/>
      <c r="C160" s="334"/>
      <c r="D160" s="334"/>
      <c r="E160" s="334"/>
      <c r="F160" s="334"/>
      <c r="G160" s="333"/>
      <c r="Y160" s="341"/>
      <c r="Z160" s="341"/>
      <c r="AA160" s="341"/>
    </row>
    <row r="161" spans="1:27" s="342" customFormat="1" x14ac:dyDescent="0.5">
      <c r="A161" s="334"/>
      <c r="B161" s="334"/>
      <c r="C161" s="334"/>
      <c r="D161" s="334"/>
      <c r="E161" s="334"/>
      <c r="F161" s="334"/>
      <c r="G161" s="333"/>
      <c r="Y161" s="341"/>
      <c r="Z161" s="341"/>
      <c r="AA161" s="341"/>
    </row>
    <row r="162" spans="1:27" s="342" customFormat="1" x14ac:dyDescent="0.5">
      <c r="A162" s="307"/>
      <c r="B162" s="333"/>
      <c r="C162" s="333"/>
      <c r="D162" s="333"/>
      <c r="E162" s="333"/>
      <c r="F162" s="333"/>
      <c r="G162" s="333"/>
      <c r="Y162" s="341"/>
      <c r="Z162" s="341"/>
      <c r="AA162" s="341"/>
    </row>
    <row r="163" spans="1:27" s="342" customFormat="1" x14ac:dyDescent="0.5">
      <c r="A163" s="333"/>
      <c r="B163" s="333"/>
      <c r="C163" s="333"/>
      <c r="D163" s="333"/>
      <c r="E163" s="333"/>
      <c r="F163" s="333"/>
      <c r="G163" s="333"/>
      <c r="Y163" s="341"/>
      <c r="Z163" s="341"/>
      <c r="AA163" s="341"/>
    </row>
    <row r="164" spans="1:27" s="342" customFormat="1" x14ac:dyDescent="0.5">
      <c r="A164" s="307"/>
      <c r="B164" s="333"/>
      <c r="C164" s="333"/>
      <c r="D164" s="333"/>
      <c r="E164" s="333"/>
      <c r="F164" s="333"/>
      <c r="G164" s="333"/>
      <c r="Y164" s="341"/>
      <c r="Z164" s="341"/>
      <c r="AA164" s="341"/>
    </row>
    <row r="165" spans="1:27" s="342" customFormat="1" x14ac:dyDescent="0.5">
      <c r="A165" s="333"/>
      <c r="B165" s="333"/>
      <c r="C165" s="333"/>
      <c r="D165" s="333"/>
      <c r="E165" s="333"/>
      <c r="F165" s="333"/>
      <c r="G165" s="333"/>
      <c r="Y165" s="341"/>
      <c r="Z165" s="341"/>
      <c r="AA165" s="341"/>
    </row>
    <row r="166" spans="1:27" s="342" customFormat="1" x14ac:dyDescent="0.5">
      <c r="A166" s="344"/>
      <c r="B166" s="344"/>
      <c r="C166" s="344"/>
      <c r="D166" s="344"/>
      <c r="F166" s="344"/>
      <c r="G166" s="344"/>
      <c r="V166" s="344"/>
      <c r="Y166" s="341"/>
      <c r="Z166" s="341"/>
      <c r="AA166" s="341"/>
    </row>
    <row r="167" spans="1:27" s="342" customFormat="1" x14ac:dyDescent="0.5">
      <c r="A167" s="334"/>
      <c r="B167" s="334"/>
      <c r="C167" s="334"/>
      <c r="D167" s="334"/>
      <c r="F167" s="334"/>
      <c r="G167" s="334"/>
      <c r="V167" s="334"/>
      <c r="Y167" s="341"/>
      <c r="Z167" s="341"/>
      <c r="AA167" s="341"/>
    </row>
    <row r="168" spans="1:27" s="342" customFormat="1" x14ac:dyDescent="0.5">
      <c r="A168" s="344"/>
      <c r="B168" s="344"/>
      <c r="C168" s="344"/>
      <c r="D168" s="344"/>
      <c r="F168" s="344"/>
      <c r="G168" s="344"/>
      <c r="V168" s="344"/>
      <c r="Y168" s="341"/>
      <c r="Z168" s="341"/>
      <c r="AA168" s="341"/>
    </row>
    <row r="169" spans="1:27" s="342" customFormat="1" x14ac:dyDescent="0.5">
      <c r="A169" s="334"/>
      <c r="B169" s="334"/>
      <c r="C169" s="344"/>
      <c r="D169" s="344"/>
      <c r="F169" s="334"/>
      <c r="G169" s="334"/>
      <c r="V169" s="334"/>
      <c r="Y169" s="341"/>
      <c r="Z169" s="341"/>
      <c r="AA169" s="341"/>
    </row>
    <row r="170" spans="1:27" s="342" customFormat="1" x14ac:dyDescent="0.5">
      <c r="A170" s="334"/>
      <c r="B170" s="334"/>
      <c r="C170" s="334"/>
      <c r="D170" s="334"/>
      <c r="F170" s="334"/>
      <c r="G170" s="334"/>
      <c r="V170" s="334"/>
      <c r="Y170" s="341"/>
      <c r="Z170" s="341"/>
      <c r="AA170" s="341"/>
    </row>
    <row r="171" spans="1:27" s="342" customFormat="1" x14ac:dyDescent="0.5">
      <c r="A171" s="344"/>
      <c r="B171" s="344"/>
      <c r="C171" s="344"/>
      <c r="D171" s="344"/>
      <c r="F171" s="344"/>
      <c r="G171" s="344"/>
      <c r="V171" s="344"/>
      <c r="Y171" s="341"/>
      <c r="Z171" s="341"/>
      <c r="AA171" s="341"/>
    </row>
    <row r="172" spans="1:27" s="342" customFormat="1" x14ac:dyDescent="0.5">
      <c r="A172" s="334"/>
      <c r="B172" s="334"/>
      <c r="C172" s="334"/>
      <c r="D172" s="334"/>
      <c r="F172" s="334"/>
      <c r="G172" s="334"/>
      <c r="V172" s="334"/>
      <c r="Y172" s="341"/>
      <c r="Z172" s="341"/>
      <c r="AA172" s="341"/>
    </row>
    <row r="173" spans="1:27" s="342" customFormat="1" x14ac:dyDescent="0.5">
      <c r="A173" s="344"/>
      <c r="B173" s="344"/>
      <c r="C173" s="344"/>
      <c r="D173" s="344"/>
      <c r="F173" s="344"/>
      <c r="G173" s="344"/>
      <c r="V173" s="344"/>
      <c r="Y173" s="341"/>
      <c r="Z173" s="341"/>
      <c r="AA173" s="341"/>
    </row>
    <row r="174" spans="1:27" s="342" customFormat="1" x14ac:dyDescent="0.5">
      <c r="A174" s="334"/>
      <c r="B174" s="334"/>
      <c r="C174" s="344"/>
      <c r="D174" s="344"/>
      <c r="F174" s="334"/>
      <c r="G174" s="334"/>
      <c r="V174" s="334"/>
      <c r="Y174" s="341"/>
      <c r="Z174" s="341"/>
      <c r="AA174" s="341"/>
    </row>
    <row r="175" spans="1:27" s="342" customFormat="1" x14ac:dyDescent="0.5">
      <c r="A175" s="334"/>
      <c r="B175" s="334"/>
      <c r="C175" s="334"/>
      <c r="D175" s="334"/>
      <c r="F175" s="334"/>
      <c r="G175" s="334"/>
      <c r="V175" s="334"/>
      <c r="Y175" s="341"/>
      <c r="Z175" s="341"/>
      <c r="AA175" s="341"/>
    </row>
    <row r="176" spans="1:27" s="342" customFormat="1" x14ac:dyDescent="0.5">
      <c r="A176" s="344"/>
      <c r="B176" s="344"/>
      <c r="C176" s="344"/>
      <c r="D176" s="344"/>
      <c r="F176" s="344"/>
      <c r="G176" s="344"/>
      <c r="V176" s="344"/>
      <c r="Y176" s="341"/>
      <c r="Z176" s="341"/>
      <c r="AA176" s="341"/>
    </row>
    <row r="177" spans="1:27" s="342" customFormat="1" x14ac:dyDescent="0.5">
      <c r="A177" s="334"/>
      <c r="B177" s="334"/>
      <c r="C177" s="344"/>
      <c r="D177" s="344"/>
      <c r="F177" s="334"/>
      <c r="G177" s="334"/>
      <c r="V177" s="334"/>
      <c r="Y177" s="341"/>
      <c r="Z177" s="341"/>
      <c r="AA177" s="341"/>
    </row>
    <row r="178" spans="1:27" s="342" customFormat="1" x14ac:dyDescent="0.5">
      <c r="A178" s="334"/>
      <c r="B178" s="334"/>
      <c r="C178" s="334"/>
      <c r="D178" s="334"/>
      <c r="F178" s="334"/>
      <c r="G178" s="334"/>
      <c r="V178" s="334"/>
      <c r="Y178" s="341"/>
      <c r="Z178" s="341"/>
      <c r="AA178" s="341"/>
    </row>
    <row r="179" spans="1:27" s="342" customFormat="1" x14ac:dyDescent="0.5">
      <c r="A179" s="344"/>
      <c r="B179" s="344"/>
      <c r="C179" s="344"/>
      <c r="D179" s="344"/>
      <c r="F179" s="344"/>
      <c r="G179" s="344"/>
      <c r="V179" s="344"/>
      <c r="Y179" s="341"/>
      <c r="Z179" s="341"/>
      <c r="AA179" s="341"/>
    </row>
    <row r="180" spans="1:27" s="342" customFormat="1" x14ac:dyDescent="0.5">
      <c r="A180" s="334"/>
      <c r="B180" s="334"/>
      <c r="C180" s="334"/>
      <c r="D180" s="334"/>
      <c r="E180" s="334"/>
      <c r="F180" s="334"/>
      <c r="G180" s="334"/>
      <c r="Y180" s="341"/>
      <c r="Z180" s="341"/>
      <c r="AA180" s="341"/>
    </row>
    <row r="181" spans="1:27" s="342" customFormat="1" x14ac:dyDescent="0.5">
      <c r="A181" s="307"/>
      <c r="B181" s="333"/>
      <c r="C181" s="333"/>
      <c r="D181" s="333"/>
      <c r="E181" s="333"/>
      <c r="F181" s="333"/>
      <c r="G181" s="333"/>
      <c r="Y181" s="341"/>
      <c r="Z181" s="341"/>
      <c r="AA181" s="341"/>
    </row>
    <row r="182" spans="1:27" s="342" customFormat="1" x14ac:dyDescent="0.5">
      <c r="A182" s="333"/>
      <c r="B182" s="333"/>
      <c r="C182" s="333"/>
      <c r="D182" s="333"/>
      <c r="E182" s="333"/>
      <c r="F182" s="333"/>
      <c r="G182" s="333"/>
      <c r="Y182" s="341"/>
      <c r="Z182" s="341"/>
      <c r="AA182" s="341"/>
    </row>
    <row r="183" spans="1:27" s="342" customFormat="1" x14ac:dyDescent="0.5">
      <c r="A183" s="335"/>
      <c r="B183" s="333"/>
      <c r="C183" s="333"/>
      <c r="D183" s="333"/>
      <c r="E183" s="333"/>
      <c r="F183" s="333"/>
      <c r="G183" s="333"/>
      <c r="Y183" s="341"/>
      <c r="Z183" s="341"/>
      <c r="AA183" s="341"/>
    </row>
    <row r="184" spans="1:27" s="342" customFormat="1" x14ac:dyDescent="0.5">
      <c r="A184" s="307"/>
      <c r="B184" s="307"/>
      <c r="C184" s="307"/>
      <c r="D184" s="307"/>
      <c r="E184" s="307"/>
      <c r="F184" s="333"/>
      <c r="G184" s="333"/>
      <c r="Y184" s="341"/>
      <c r="Z184" s="341"/>
      <c r="AA184" s="341"/>
    </row>
    <row r="185" spans="1:27" s="342" customFormat="1" x14ac:dyDescent="0.5">
      <c r="A185" s="334"/>
      <c r="B185" s="334"/>
      <c r="C185" s="307"/>
      <c r="D185" s="307"/>
      <c r="E185" s="334"/>
      <c r="F185" s="333"/>
      <c r="G185" s="333"/>
      <c r="Y185" s="341"/>
      <c r="Z185" s="341"/>
      <c r="AA185" s="341"/>
    </row>
    <row r="186" spans="1:27" s="342" customFormat="1" x14ac:dyDescent="0.5">
      <c r="A186" s="334"/>
      <c r="B186" s="334"/>
      <c r="C186" s="334"/>
      <c r="D186" s="334"/>
      <c r="E186" s="334"/>
      <c r="F186" s="333"/>
      <c r="G186" s="333"/>
      <c r="Y186" s="341"/>
      <c r="Z186" s="341"/>
      <c r="AA186" s="341"/>
    </row>
    <row r="187" spans="1:27" s="342" customFormat="1" x14ac:dyDescent="0.5">
      <c r="A187" s="334"/>
      <c r="B187" s="334"/>
      <c r="C187" s="307"/>
      <c r="D187" s="307"/>
      <c r="E187" s="307"/>
      <c r="F187" s="333"/>
      <c r="G187" s="333"/>
      <c r="Y187" s="341"/>
      <c r="Z187" s="341"/>
      <c r="AA187" s="341"/>
    </row>
    <row r="188" spans="1:27" s="342" customFormat="1" x14ac:dyDescent="0.5">
      <c r="A188" s="334"/>
      <c r="B188" s="334"/>
      <c r="C188" s="335"/>
      <c r="D188" s="335"/>
      <c r="E188" s="335"/>
      <c r="F188" s="333"/>
      <c r="G188" s="333"/>
      <c r="Y188" s="341"/>
      <c r="Z188" s="341"/>
      <c r="AA188" s="341"/>
    </row>
    <row r="189" spans="1:27" s="342" customFormat="1" x14ac:dyDescent="0.5">
      <c r="A189" s="334"/>
      <c r="B189" s="334"/>
      <c r="C189" s="334"/>
      <c r="D189" s="334"/>
      <c r="E189" s="334"/>
      <c r="F189" s="333"/>
      <c r="G189" s="333"/>
      <c r="Y189" s="341"/>
      <c r="Z189" s="341"/>
      <c r="AA189" s="341"/>
    </row>
    <row r="190" spans="1:27" s="342" customFormat="1" x14ac:dyDescent="0.5">
      <c r="A190" s="307"/>
      <c r="B190" s="307"/>
      <c r="C190" s="307"/>
      <c r="D190" s="307"/>
      <c r="E190" s="307"/>
      <c r="F190" s="333"/>
      <c r="G190" s="333"/>
      <c r="Y190" s="341"/>
      <c r="Z190" s="341"/>
      <c r="AA190" s="341"/>
    </row>
    <row r="191" spans="1:27" s="342" customFormat="1" x14ac:dyDescent="0.5">
      <c r="A191" s="334"/>
      <c r="B191" s="334"/>
      <c r="C191" s="307"/>
      <c r="D191" s="307"/>
      <c r="E191" s="334"/>
      <c r="F191" s="333"/>
      <c r="G191" s="333"/>
      <c r="Y191" s="341"/>
      <c r="Z191" s="341"/>
      <c r="AA191" s="341"/>
    </row>
    <row r="192" spans="1:27" s="342" customFormat="1" x14ac:dyDescent="0.5">
      <c r="A192" s="334"/>
      <c r="B192" s="334"/>
      <c r="C192" s="334"/>
      <c r="D192" s="334"/>
      <c r="E192" s="334"/>
      <c r="F192" s="333"/>
      <c r="G192" s="333"/>
      <c r="Y192" s="341"/>
      <c r="Z192" s="341"/>
      <c r="AA192" s="341"/>
    </row>
    <row r="193" spans="1:27" s="342" customFormat="1" x14ac:dyDescent="0.5">
      <c r="A193" s="307"/>
      <c r="B193" s="307"/>
      <c r="C193" s="307"/>
      <c r="D193" s="307"/>
      <c r="F193" s="333"/>
      <c r="G193" s="333"/>
      <c r="W193" s="307"/>
      <c r="Y193" s="341"/>
      <c r="Z193" s="341"/>
      <c r="AA193" s="341"/>
    </row>
    <row r="194" spans="1:27" s="342" customFormat="1" x14ac:dyDescent="0.5">
      <c r="A194" s="334"/>
      <c r="B194" s="334"/>
      <c r="C194" s="307"/>
      <c r="D194" s="307"/>
      <c r="F194" s="333"/>
      <c r="G194" s="333"/>
      <c r="W194" s="334"/>
      <c r="Y194" s="341"/>
      <c r="Z194" s="341"/>
      <c r="AA194" s="341"/>
    </row>
    <row r="195" spans="1:27" s="342" customFormat="1" x14ac:dyDescent="0.5">
      <c r="A195" s="334"/>
      <c r="B195" s="334"/>
      <c r="C195" s="307"/>
      <c r="D195" s="307"/>
      <c r="F195" s="333"/>
      <c r="G195" s="333"/>
      <c r="W195" s="334"/>
      <c r="Y195" s="341"/>
      <c r="Z195" s="341"/>
      <c r="AA195" s="341"/>
    </row>
    <row r="196" spans="1:27" s="342" customFormat="1" x14ac:dyDescent="0.5">
      <c r="A196" s="334"/>
      <c r="B196" s="334"/>
      <c r="C196" s="334"/>
      <c r="D196" s="334"/>
      <c r="F196" s="333"/>
      <c r="G196" s="333"/>
      <c r="W196" s="334"/>
      <c r="Y196" s="341"/>
      <c r="Z196" s="341"/>
      <c r="AA196" s="341"/>
    </row>
    <row r="197" spans="1:27" s="342" customFormat="1" x14ac:dyDescent="0.5">
      <c r="A197" s="307"/>
      <c r="B197" s="307"/>
      <c r="C197" s="307"/>
      <c r="D197" s="307"/>
      <c r="F197" s="333"/>
      <c r="G197" s="333"/>
      <c r="W197" s="307"/>
      <c r="Y197" s="341"/>
      <c r="Z197" s="341"/>
      <c r="AA197" s="341"/>
    </row>
    <row r="198" spans="1:27" s="342" customFormat="1" x14ac:dyDescent="0.5">
      <c r="A198" s="334"/>
      <c r="B198" s="334"/>
      <c r="C198" s="307"/>
      <c r="D198" s="307"/>
      <c r="E198" s="334"/>
      <c r="F198" s="333"/>
      <c r="G198" s="333"/>
      <c r="Y198" s="340"/>
      <c r="Z198" s="340"/>
      <c r="AA198" s="340"/>
    </row>
    <row r="199" spans="1:27" s="342" customFormat="1" x14ac:dyDescent="0.5">
      <c r="A199" s="334"/>
      <c r="B199" s="334"/>
      <c r="C199" s="334"/>
      <c r="D199" s="334"/>
      <c r="E199" s="334"/>
      <c r="F199" s="333"/>
      <c r="G199" s="333"/>
      <c r="Y199" s="340"/>
      <c r="Z199" s="340"/>
      <c r="AA199" s="340"/>
    </row>
  </sheetData>
  <mergeCells count="56">
    <mergeCell ref="C55:AA57"/>
    <mergeCell ref="B58:B59"/>
    <mergeCell ref="C58:L58"/>
    <mergeCell ref="M58:AA58"/>
    <mergeCell ref="C59:L59"/>
    <mergeCell ref="M59:AA59"/>
    <mergeCell ref="B51:B54"/>
    <mergeCell ref="C51:X51"/>
    <mergeCell ref="Y51:AA51"/>
    <mergeCell ref="C52:X52"/>
    <mergeCell ref="Y52:AA52"/>
    <mergeCell ref="C53:X53"/>
    <mergeCell ref="Y53:AA53"/>
    <mergeCell ref="C54:X54"/>
    <mergeCell ref="Y54:AA54"/>
    <mergeCell ref="C48:AA50"/>
    <mergeCell ref="C30:X32"/>
    <mergeCell ref="Y30:AA32"/>
    <mergeCell ref="C33:X35"/>
    <mergeCell ref="Y33:AA35"/>
    <mergeCell ref="C36:X38"/>
    <mergeCell ref="Y36:AA38"/>
    <mergeCell ref="C39:X41"/>
    <mergeCell ref="Y39:AA41"/>
    <mergeCell ref="C42:X44"/>
    <mergeCell ref="Y42:AA44"/>
    <mergeCell ref="Y47:AA47"/>
    <mergeCell ref="C21:X23"/>
    <mergeCell ref="Y21:AA23"/>
    <mergeCell ref="C24:X26"/>
    <mergeCell ref="Y24:AA26"/>
    <mergeCell ref="C27:X29"/>
    <mergeCell ref="Y27:AA29"/>
    <mergeCell ref="C18:X20"/>
    <mergeCell ref="Y18:AA20"/>
    <mergeCell ref="Y10:AA11"/>
    <mergeCell ref="C11:U11"/>
    <mergeCell ref="C12:X12"/>
    <mergeCell ref="Y12:AA12"/>
    <mergeCell ref="C13:X13"/>
    <mergeCell ref="Y13:AA13"/>
    <mergeCell ref="C14:V14"/>
    <mergeCell ref="Y14:AA14"/>
    <mergeCell ref="C15:V16"/>
    <mergeCell ref="Y15:AA15"/>
    <mergeCell ref="Y16:AA16"/>
    <mergeCell ref="A1:AA1"/>
    <mergeCell ref="Y3:AA3"/>
    <mergeCell ref="B4:B6"/>
    <mergeCell ref="C4:X6"/>
    <mergeCell ref="Y4:AA6"/>
    <mergeCell ref="C7:AA8"/>
    <mergeCell ref="B8:B14"/>
    <mergeCell ref="C9:X9"/>
    <mergeCell ref="Y9:AA9"/>
    <mergeCell ref="C10:X10"/>
  </mergeCells>
  <phoneticPr fontId="15"/>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F57"/>
  <sheetViews>
    <sheetView showGridLines="0" view="pageBreakPreview" zoomScale="55" zoomScaleNormal="55" zoomScaleSheetLayoutView="55" workbookViewId="0">
      <selection activeCell="AM1" sqref="AM1:BA1"/>
    </sheetView>
  </sheetViews>
  <sheetFormatPr defaultColWidth="4.44140625" defaultRowHeight="20.25" customHeight="1" x14ac:dyDescent="0.2"/>
  <cols>
    <col min="1" max="1" width="1.33203125" style="199" customWidth="1"/>
    <col min="2" max="56" width="5.6640625" style="199" customWidth="1"/>
    <col min="57" max="16384" width="4.44140625" style="199"/>
  </cols>
  <sheetData>
    <row r="1" spans="1:57" s="195" customFormat="1" ht="20.25" customHeight="1" x14ac:dyDescent="0.2">
      <c r="A1" s="104"/>
      <c r="B1" s="104"/>
      <c r="C1" s="105" t="s">
        <v>575</v>
      </c>
      <c r="D1" s="105"/>
      <c r="E1" s="104"/>
      <c r="F1" s="104"/>
      <c r="G1" s="106" t="s">
        <v>617</v>
      </c>
      <c r="H1" s="104"/>
      <c r="I1" s="104"/>
      <c r="J1" s="105"/>
      <c r="K1" s="105"/>
      <c r="L1" s="105"/>
      <c r="M1" s="105"/>
      <c r="N1" s="104"/>
      <c r="O1" s="104"/>
      <c r="P1" s="104"/>
      <c r="Q1" s="104"/>
      <c r="R1" s="104"/>
      <c r="S1" s="104"/>
      <c r="T1" s="104"/>
      <c r="U1" s="104"/>
      <c r="V1" s="104"/>
      <c r="W1" s="104"/>
      <c r="X1" s="104"/>
      <c r="Y1" s="104"/>
      <c r="Z1" s="104"/>
      <c r="AA1" s="104"/>
      <c r="AB1" s="104"/>
      <c r="AC1" s="104"/>
      <c r="AD1" s="104"/>
      <c r="AE1" s="104"/>
      <c r="AF1" s="104"/>
      <c r="AG1" s="104"/>
      <c r="AH1" s="104"/>
      <c r="AI1" s="104"/>
      <c r="AJ1" s="104"/>
      <c r="AK1" s="107" t="s">
        <v>438</v>
      </c>
      <c r="AL1" s="107" t="s">
        <v>581</v>
      </c>
      <c r="AM1" s="690" t="s">
        <v>439</v>
      </c>
      <c r="AN1" s="690"/>
      <c r="AO1" s="690"/>
      <c r="AP1" s="690"/>
      <c r="AQ1" s="690"/>
      <c r="AR1" s="690"/>
      <c r="AS1" s="690"/>
      <c r="AT1" s="690"/>
      <c r="AU1" s="690"/>
      <c r="AV1" s="690"/>
      <c r="AW1" s="690"/>
      <c r="AX1" s="690"/>
      <c r="AY1" s="690"/>
      <c r="AZ1" s="690"/>
      <c r="BA1" s="690"/>
      <c r="BB1" s="108" t="s">
        <v>618</v>
      </c>
      <c r="BC1" s="104"/>
      <c r="BD1" s="104"/>
    </row>
    <row r="2" spans="1:57" s="197" customFormat="1" ht="20.25" customHeight="1" x14ac:dyDescent="0.2">
      <c r="A2" s="110"/>
      <c r="B2" s="110"/>
      <c r="C2" s="110"/>
      <c r="D2" s="106"/>
      <c r="E2" s="110"/>
      <c r="F2" s="110"/>
      <c r="G2" s="110"/>
      <c r="H2" s="106"/>
      <c r="I2" s="107"/>
      <c r="J2" s="107"/>
      <c r="K2" s="107"/>
      <c r="L2" s="107"/>
      <c r="M2" s="107"/>
      <c r="N2" s="110"/>
      <c r="O2" s="110"/>
      <c r="P2" s="110"/>
      <c r="Q2" s="110"/>
      <c r="R2" s="110"/>
      <c r="S2" s="110"/>
      <c r="T2" s="107" t="s">
        <v>440</v>
      </c>
      <c r="U2" s="691">
        <v>6</v>
      </c>
      <c r="V2" s="691"/>
      <c r="W2" s="107" t="s">
        <v>619</v>
      </c>
      <c r="X2" s="692">
        <f>IF(U2=0,"",YEAR(DATE(2018+U2,1,1)))</f>
        <v>2024</v>
      </c>
      <c r="Y2" s="692"/>
      <c r="Z2" s="110" t="s">
        <v>620</v>
      </c>
      <c r="AA2" s="110" t="s">
        <v>441</v>
      </c>
      <c r="AB2" s="691">
        <v>4</v>
      </c>
      <c r="AC2" s="691"/>
      <c r="AD2" s="110" t="s">
        <v>442</v>
      </c>
      <c r="AE2" s="110"/>
      <c r="AF2" s="110"/>
      <c r="AG2" s="110"/>
      <c r="AH2" s="110"/>
      <c r="AI2" s="110"/>
      <c r="AJ2" s="108"/>
      <c r="AK2" s="107" t="s">
        <v>443</v>
      </c>
      <c r="AL2" s="107" t="s">
        <v>621</v>
      </c>
      <c r="AM2" s="691"/>
      <c r="AN2" s="691"/>
      <c r="AO2" s="691"/>
      <c r="AP2" s="691"/>
      <c r="AQ2" s="691"/>
      <c r="AR2" s="691"/>
      <c r="AS2" s="691"/>
      <c r="AT2" s="691"/>
      <c r="AU2" s="691"/>
      <c r="AV2" s="691"/>
      <c r="AW2" s="691"/>
      <c r="AX2" s="691"/>
      <c r="AY2" s="691"/>
      <c r="AZ2" s="691"/>
      <c r="BA2" s="691"/>
      <c r="BB2" s="108" t="s">
        <v>583</v>
      </c>
      <c r="BC2" s="107"/>
      <c r="BD2" s="107"/>
      <c r="BE2" s="196"/>
    </row>
    <row r="3" spans="1:57" s="197" customFormat="1" ht="20.25" customHeight="1" x14ac:dyDescent="0.2">
      <c r="A3" s="110"/>
      <c r="B3" s="110"/>
      <c r="C3" s="110"/>
      <c r="D3" s="106"/>
      <c r="E3" s="110"/>
      <c r="F3" s="110"/>
      <c r="G3" s="110"/>
      <c r="H3" s="106"/>
      <c r="I3" s="107"/>
      <c r="J3" s="107"/>
      <c r="K3" s="107"/>
      <c r="L3" s="107"/>
      <c r="M3" s="107"/>
      <c r="N3" s="110"/>
      <c r="O3" s="110"/>
      <c r="P3" s="110"/>
      <c r="Q3" s="110"/>
      <c r="R3" s="110"/>
      <c r="S3" s="110"/>
      <c r="T3" s="113"/>
      <c r="U3" s="114"/>
      <c r="V3" s="114"/>
      <c r="W3" s="115"/>
      <c r="X3" s="114"/>
      <c r="Y3" s="114"/>
      <c r="Z3" s="116"/>
      <c r="AA3" s="116"/>
      <c r="AB3" s="114"/>
      <c r="AC3" s="114"/>
      <c r="AD3" s="117"/>
      <c r="AE3" s="110"/>
      <c r="AF3" s="110"/>
      <c r="AG3" s="110"/>
      <c r="AH3" s="110"/>
      <c r="AI3" s="110"/>
      <c r="AJ3" s="108"/>
      <c r="AK3" s="107"/>
      <c r="AL3" s="107"/>
      <c r="AM3" s="118"/>
      <c r="AN3" s="118"/>
      <c r="AO3" s="118"/>
      <c r="AP3" s="118"/>
      <c r="AQ3" s="118"/>
      <c r="AR3" s="118"/>
      <c r="AS3" s="118"/>
      <c r="AT3" s="118"/>
      <c r="AU3" s="118"/>
      <c r="AV3" s="118"/>
      <c r="AW3" s="118"/>
      <c r="AX3" s="118"/>
      <c r="AY3" s="119" t="s">
        <v>622</v>
      </c>
      <c r="AZ3" s="693" t="s">
        <v>585</v>
      </c>
      <c r="BA3" s="693"/>
      <c r="BB3" s="693"/>
      <c r="BC3" s="693"/>
      <c r="BD3" s="107"/>
      <c r="BE3" s="196"/>
    </row>
    <row r="4" spans="1:57" s="197" customFormat="1" ht="20.25" customHeight="1" x14ac:dyDescent="0.2">
      <c r="A4" s="110"/>
      <c r="B4" s="120"/>
      <c r="C4" s="120"/>
      <c r="D4" s="120"/>
      <c r="E4" s="120"/>
      <c r="F4" s="120"/>
      <c r="G4" s="120"/>
      <c r="H4" s="120"/>
      <c r="I4" s="120"/>
      <c r="J4" s="121"/>
      <c r="K4" s="122"/>
      <c r="L4" s="122"/>
      <c r="M4" s="122"/>
      <c r="N4" s="122"/>
      <c r="O4" s="122"/>
      <c r="P4" s="123"/>
      <c r="Q4" s="122"/>
      <c r="R4" s="122"/>
      <c r="S4" s="124"/>
      <c r="T4" s="110"/>
      <c r="U4" s="110"/>
      <c r="V4" s="110"/>
      <c r="W4" s="110"/>
      <c r="X4" s="110"/>
      <c r="Y4" s="110"/>
      <c r="Z4" s="116"/>
      <c r="AA4" s="116"/>
      <c r="AB4" s="114"/>
      <c r="AC4" s="114"/>
      <c r="AD4" s="117"/>
      <c r="AE4" s="110"/>
      <c r="AF4" s="110"/>
      <c r="AG4" s="110"/>
      <c r="AH4" s="110"/>
      <c r="AI4" s="110"/>
      <c r="AJ4" s="108"/>
      <c r="AK4" s="107"/>
      <c r="AL4" s="107"/>
      <c r="AM4" s="118"/>
      <c r="AN4" s="118"/>
      <c r="AO4" s="118"/>
      <c r="AP4" s="118"/>
      <c r="AQ4" s="118"/>
      <c r="AR4" s="118"/>
      <c r="AS4" s="118"/>
      <c r="AT4" s="118"/>
      <c r="AU4" s="118"/>
      <c r="AV4" s="118"/>
      <c r="AW4" s="118"/>
      <c r="AX4" s="118"/>
      <c r="AY4" s="119" t="s">
        <v>623</v>
      </c>
      <c r="AZ4" s="693" t="s">
        <v>587</v>
      </c>
      <c r="BA4" s="693"/>
      <c r="BB4" s="693"/>
      <c r="BC4" s="693"/>
      <c r="BD4" s="107"/>
      <c r="BE4" s="196"/>
    </row>
    <row r="5" spans="1:57" s="197" customFormat="1" ht="20.25" customHeight="1" x14ac:dyDescent="0.2">
      <c r="A5" s="110"/>
      <c r="B5" s="125"/>
      <c r="C5" s="125"/>
      <c r="D5" s="125"/>
      <c r="E5" s="125"/>
      <c r="F5" s="125"/>
      <c r="G5" s="125"/>
      <c r="H5" s="125"/>
      <c r="I5" s="125"/>
      <c r="J5" s="126"/>
      <c r="K5" s="127"/>
      <c r="L5" s="128"/>
      <c r="M5" s="128"/>
      <c r="N5" s="128"/>
      <c r="O5" s="128"/>
      <c r="P5" s="125"/>
      <c r="Q5" s="129"/>
      <c r="R5" s="129"/>
      <c r="S5" s="130"/>
      <c r="T5" s="110"/>
      <c r="U5" s="110"/>
      <c r="V5" s="110"/>
      <c r="W5" s="110"/>
      <c r="X5" s="110"/>
      <c r="Y5" s="110"/>
      <c r="Z5" s="116"/>
      <c r="AA5" s="116"/>
      <c r="AB5" s="114"/>
      <c r="AC5" s="114"/>
      <c r="AD5" s="131"/>
      <c r="AE5" s="131"/>
      <c r="AF5" s="131"/>
      <c r="AG5" s="131"/>
      <c r="AH5" s="110"/>
      <c r="AI5" s="110"/>
      <c r="AJ5" s="131" t="s">
        <v>445</v>
      </c>
      <c r="AK5" s="131"/>
      <c r="AL5" s="131"/>
      <c r="AM5" s="131"/>
      <c r="AN5" s="131"/>
      <c r="AO5" s="131"/>
      <c r="AP5" s="131"/>
      <c r="AQ5" s="131"/>
      <c r="AR5" s="120"/>
      <c r="AS5" s="120"/>
      <c r="AT5" s="132"/>
      <c r="AU5" s="131"/>
      <c r="AV5" s="694">
        <v>40</v>
      </c>
      <c r="AW5" s="695"/>
      <c r="AX5" s="132" t="s">
        <v>446</v>
      </c>
      <c r="AY5" s="131"/>
      <c r="AZ5" s="694">
        <v>160</v>
      </c>
      <c r="BA5" s="695"/>
      <c r="BB5" s="132" t="s">
        <v>447</v>
      </c>
      <c r="BC5" s="131"/>
      <c r="BD5" s="110"/>
      <c r="BE5" s="196"/>
    </row>
    <row r="6" spans="1:57" s="197" customFormat="1" ht="20.25" customHeight="1" x14ac:dyDescent="0.2">
      <c r="A6" s="110"/>
      <c r="B6" s="125"/>
      <c r="C6" s="125"/>
      <c r="D6" s="125"/>
      <c r="E6" s="125"/>
      <c r="F6" s="125"/>
      <c r="G6" s="125"/>
      <c r="H6" s="125"/>
      <c r="I6" s="125"/>
      <c r="J6" s="126"/>
      <c r="K6" s="127"/>
      <c r="L6" s="128"/>
      <c r="M6" s="128"/>
      <c r="N6" s="128"/>
      <c r="O6" s="128"/>
      <c r="P6" s="125"/>
      <c r="Q6" s="129"/>
      <c r="R6" s="129"/>
      <c r="S6" s="130"/>
      <c r="T6" s="110"/>
      <c r="U6" s="110"/>
      <c r="V6" s="110"/>
      <c r="W6" s="110"/>
      <c r="X6" s="110"/>
      <c r="Y6" s="110"/>
      <c r="Z6" s="116"/>
      <c r="AA6" s="116"/>
      <c r="AB6" s="114"/>
      <c r="AC6" s="114"/>
      <c r="AD6" s="131"/>
      <c r="AE6" s="131"/>
      <c r="AF6" s="131"/>
      <c r="AG6" s="131"/>
      <c r="AH6" s="110"/>
      <c r="AI6" s="110"/>
      <c r="AJ6" s="131"/>
      <c r="AK6" s="131"/>
      <c r="AL6" s="131"/>
      <c r="AM6" s="131"/>
      <c r="AN6" s="131"/>
      <c r="AO6" s="131"/>
      <c r="AP6" s="131"/>
      <c r="AQ6" s="130" t="s">
        <v>588</v>
      </c>
      <c r="AR6" s="131"/>
      <c r="AS6" s="134"/>
      <c r="AT6" s="134"/>
      <c r="AU6" s="134"/>
      <c r="AV6" s="131"/>
      <c r="AW6" s="131"/>
      <c r="AX6" s="135"/>
      <c r="AY6" s="131"/>
      <c r="AZ6" s="694">
        <v>100</v>
      </c>
      <c r="BA6" s="695"/>
      <c r="BB6" s="136" t="s">
        <v>449</v>
      </c>
      <c r="BC6" s="131"/>
      <c r="BD6" s="110"/>
      <c r="BE6" s="196"/>
    </row>
    <row r="7" spans="1:57" s="197" customFormat="1" ht="20.25" customHeight="1" x14ac:dyDescent="0.2">
      <c r="A7" s="110"/>
      <c r="B7" s="125"/>
      <c r="C7" s="125"/>
      <c r="D7" s="125"/>
      <c r="E7" s="125"/>
      <c r="F7" s="125"/>
      <c r="G7" s="125"/>
      <c r="H7" s="125"/>
      <c r="I7" s="125"/>
      <c r="J7" s="125"/>
      <c r="K7" s="137"/>
      <c r="L7" s="137"/>
      <c r="M7" s="137"/>
      <c r="N7" s="125"/>
      <c r="O7" s="138"/>
      <c r="P7" s="139"/>
      <c r="Q7" s="139"/>
      <c r="R7" s="140"/>
      <c r="S7" s="141"/>
      <c r="T7" s="110"/>
      <c r="U7" s="110"/>
      <c r="V7" s="110"/>
      <c r="W7" s="110"/>
      <c r="X7" s="110"/>
      <c r="Y7" s="110"/>
      <c r="Z7" s="116"/>
      <c r="AA7" s="116"/>
      <c r="AB7" s="114"/>
      <c r="AC7" s="114"/>
      <c r="AD7" s="142"/>
      <c r="AE7" s="104"/>
      <c r="AF7" s="104"/>
      <c r="AG7" s="104"/>
      <c r="AH7" s="110"/>
      <c r="AI7" s="110"/>
      <c r="AJ7" s="110"/>
      <c r="AK7" s="110"/>
      <c r="AL7" s="104"/>
      <c r="AM7" s="104"/>
      <c r="AN7" s="143"/>
      <c r="AO7" s="144"/>
      <c r="AP7" s="144"/>
      <c r="AQ7" s="145"/>
      <c r="AR7" s="145"/>
      <c r="AS7" s="145"/>
      <c r="AT7" s="145"/>
      <c r="AU7" s="145"/>
      <c r="AV7" s="145"/>
      <c r="AW7" s="131" t="s">
        <v>448</v>
      </c>
      <c r="AX7" s="131"/>
      <c r="AY7" s="131"/>
      <c r="AZ7" s="696">
        <f>DAY(EOMONTH(DATE(X2,AB2,1),0))</f>
        <v>30</v>
      </c>
      <c r="BA7" s="697"/>
      <c r="BB7" s="132" t="s">
        <v>444</v>
      </c>
      <c r="BC7" s="110"/>
      <c r="BD7" s="110"/>
      <c r="BE7" s="196"/>
    </row>
    <row r="8" spans="1:57" ht="5.0999999999999996" customHeight="1" thickBot="1" x14ac:dyDescent="0.25">
      <c r="A8" s="146"/>
      <c r="B8" s="146"/>
      <c r="C8" s="147"/>
      <c r="D8" s="147"/>
      <c r="E8" s="146"/>
      <c r="F8" s="146"/>
      <c r="G8" s="148"/>
      <c r="H8" s="146"/>
      <c r="I8" s="146"/>
      <c r="J8" s="146"/>
      <c r="K8" s="146"/>
      <c r="L8" s="146"/>
      <c r="M8" s="146"/>
      <c r="N8" s="146"/>
      <c r="O8" s="146"/>
      <c r="P8" s="146"/>
      <c r="Q8" s="146"/>
      <c r="R8" s="146"/>
      <c r="S8" s="147"/>
      <c r="T8" s="146"/>
      <c r="U8" s="146"/>
      <c r="V8" s="146"/>
      <c r="W8" s="146"/>
      <c r="X8" s="146"/>
      <c r="Y8" s="146"/>
      <c r="Z8" s="146"/>
      <c r="AA8" s="146"/>
      <c r="AB8" s="146"/>
      <c r="AC8" s="146"/>
      <c r="AD8" s="146"/>
      <c r="AE8" s="146"/>
      <c r="AF8" s="146"/>
      <c r="AG8" s="146"/>
      <c r="AH8" s="146"/>
      <c r="AI8" s="146"/>
      <c r="AJ8" s="147"/>
      <c r="AK8" s="146"/>
      <c r="AL8" s="146"/>
      <c r="AM8" s="146"/>
      <c r="AN8" s="146"/>
      <c r="AO8" s="146"/>
      <c r="AP8" s="146"/>
      <c r="AQ8" s="146"/>
      <c r="AR8" s="146"/>
      <c r="AS8" s="146"/>
      <c r="AT8" s="146"/>
      <c r="AU8" s="146"/>
      <c r="AV8" s="146"/>
      <c r="AW8" s="146"/>
      <c r="AX8" s="146"/>
      <c r="AY8" s="146"/>
      <c r="AZ8" s="146"/>
      <c r="BA8" s="146"/>
      <c r="BB8" s="146"/>
      <c r="BC8" s="149"/>
      <c r="BD8" s="149"/>
      <c r="BE8" s="198"/>
    </row>
    <row r="9" spans="1:57" ht="20.25" customHeight="1" thickBot="1" x14ac:dyDescent="0.25">
      <c r="A9" s="146"/>
      <c r="B9" s="698" t="s">
        <v>589</v>
      </c>
      <c r="C9" s="701" t="s">
        <v>590</v>
      </c>
      <c r="D9" s="702"/>
      <c r="E9" s="707" t="s">
        <v>624</v>
      </c>
      <c r="F9" s="702"/>
      <c r="G9" s="707" t="s">
        <v>592</v>
      </c>
      <c r="H9" s="701"/>
      <c r="I9" s="701"/>
      <c r="J9" s="701"/>
      <c r="K9" s="702"/>
      <c r="L9" s="707" t="s">
        <v>625</v>
      </c>
      <c r="M9" s="701"/>
      <c r="N9" s="701"/>
      <c r="O9" s="710"/>
      <c r="P9" s="713" t="s">
        <v>626</v>
      </c>
      <c r="Q9" s="714"/>
      <c r="R9" s="714"/>
      <c r="S9" s="714"/>
      <c r="T9" s="714"/>
      <c r="U9" s="714"/>
      <c r="V9" s="714"/>
      <c r="W9" s="714"/>
      <c r="X9" s="714"/>
      <c r="Y9" s="714"/>
      <c r="Z9" s="714"/>
      <c r="AA9" s="714"/>
      <c r="AB9" s="714"/>
      <c r="AC9" s="714"/>
      <c r="AD9" s="714"/>
      <c r="AE9" s="714"/>
      <c r="AF9" s="714"/>
      <c r="AG9" s="714"/>
      <c r="AH9" s="714"/>
      <c r="AI9" s="714"/>
      <c r="AJ9" s="714"/>
      <c r="AK9" s="714"/>
      <c r="AL9" s="714"/>
      <c r="AM9" s="714"/>
      <c r="AN9" s="714"/>
      <c r="AO9" s="714"/>
      <c r="AP9" s="714"/>
      <c r="AQ9" s="714"/>
      <c r="AR9" s="714"/>
      <c r="AS9" s="714"/>
      <c r="AT9" s="714"/>
      <c r="AU9" s="715" t="str">
        <f>IF(AZ3="４週","(10)1～4週目の勤務時間数合計","(10)1か月の勤務時間数合計")</f>
        <v>(10)1～4週目の勤務時間数合計</v>
      </c>
      <c r="AV9" s="716"/>
      <c r="AW9" s="715" t="s">
        <v>595</v>
      </c>
      <c r="AX9" s="716"/>
      <c r="AY9" s="723" t="s">
        <v>596</v>
      </c>
      <c r="AZ9" s="723"/>
      <c r="BA9" s="723"/>
      <c r="BB9" s="723"/>
      <c r="BC9" s="723"/>
      <c r="BD9" s="723"/>
    </row>
    <row r="10" spans="1:57" ht="20.25" customHeight="1" thickBot="1" x14ac:dyDescent="0.25">
      <c r="A10" s="146"/>
      <c r="B10" s="699"/>
      <c r="C10" s="703"/>
      <c r="D10" s="704"/>
      <c r="E10" s="708"/>
      <c r="F10" s="704"/>
      <c r="G10" s="708"/>
      <c r="H10" s="703"/>
      <c r="I10" s="703"/>
      <c r="J10" s="703"/>
      <c r="K10" s="704"/>
      <c r="L10" s="708"/>
      <c r="M10" s="703"/>
      <c r="N10" s="703"/>
      <c r="O10" s="711"/>
      <c r="P10" s="725" t="s">
        <v>451</v>
      </c>
      <c r="Q10" s="726"/>
      <c r="R10" s="726"/>
      <c r="S10" s="726"/>
      <c r="T10" s="726"/>
      <c r="U10" s="726"/>
      <c r="V10" s="727"/>
      <c r="W10" s="725" t="s">
        <v>452</v>
      </c>
      <c r="X10" s="726"/>
      <c r="Y10" s="726"/>
      <c r="Z10" s="726"/>
      <c r="AA10" s="726"/>
      <c r="AB10" s="726"/>
      <c r="AC10" s="727"/>
      <c r="AD10" s="725" t="s">
        <v>453</v>
      </c>
      <c r="AE10" s="726"/>
      <c r="AF10" s="726"/>
      <c r="AG10" s="726"/>
      <c r="AH10" s="726"/>
      <c r="AI10" s="726"/>
      <c r="AJ10" s="727"/>
      <c r="AK10" s="725" t="s">
        <v>454</v>
      </c>
      <c r="AL10" s="726"/>
      <c r="AM10" s="726"/>
      <c r="AN10" s="726"/>
      <c r="AO10" s="726"/>
      <c r="AP10" s="726"/>
      <c r="AQ10" s="727"/>
      <c r="AR10" s="725" t="s">
        <v>455</v>
      </c>
      <c r="AS10" s="726"/>
      <c r="AT10" s="727"/>
      <c r="AU10" s="717"/>
      <c r="AV10" s="718"/>
      <c r="AW10" s="717"/>
      <c r="AX10" s="718"/>
      <c r="AY10" s="723"/>
      <c r="AZ10" s="723"/>
      <c r="BA10" s="723"/>
      <c r="BB10" s="723"/>
      <c r="BC10" s="723"/>
      <c r="BD10" s="723"/>
    </row>
    <row r="11" spans="1:57" ht="20.25" customHeight="1" thickBot="1" x14ac:dyDescent="0.25">
      <c r="A11" s="146"/>
      <c r="B11" s="699"/>
      <c r="C11" s="703"/>
      <c r="D11" s="704"/>
      <c r="E11" s="708"/>
      <c r="F11" s="704"/>
      <c r="G11" s="708"/>
      <c r="H11" s="703"/>
      <c r="I11" s="703"/>
      <c r="J11" s="703"/>
      <c r="K11" s="704"/>
      <c r="L11" s="708"/>
      <c r="M11" s="703"/>
      <c r="N11" s="703"/>
      <c r="O11" s="711"/>
      <c r="P11" s="152">
        <f>DAY(DATE($X$2,$AB$2,1))</f>
        <v>1</v>
      </c>
      <c r="Q11" s="153">
        <f>DAY(DATE($X$2,$AB$2,2))</f>
        <v>2</v>
      </c>
      <c r="R11" s="153">
        <f>DAY(DATE($X$2,$AB$2,3))</f>
        <v>3</v>
      </c>
      <c r="S11" s="153">
        <f>DAY(DATE($X$2,$AB$2,4))</f>
        <v>4</v>
      </c>
      <c r="T11" s="153">
        <f>DAY(DATE($X$2,$AB$2,5))</f>
        <v>5</v>
      </c>
      <c r="U11" s="153">
        <f>DAY(DATE($X$2,$AB$2,6))</f>
        <v>6</v>
      </c>
      <c r="V11" s="154">
        <f>DAY(DATE($X$2,$AB$2,7))</f>
        <v>7</v>
      </c>
      <c r="W11" s="152">
        <f>DAY(DATE($X$2,$AB$2,8))</f>
        <v>8</v>
      </c>
      <c r="X11" s="153">
        <f>DAY(DATE($X$2,$AB$2,9))</f>
        <v>9</v>
      </c>
      <c r="Y11" s="153">
        <f>DAY(DATE($X$2,$AB$2,10))</f>
        <v>10</v>
      </c>
      <c r="Z11" s="153">
        <f>DAY(DATE($X$2,$AB$2,11))</f>
        <v>11</v>
      </c>
      <c r="AA11" s="153">
        <f>DAY(DATE($X$2,$AB$2,12))</f>
        <v>12</v>
      </c>
      <c r="AB11" s="153">
        <f>DAY(DATE($X$2,$AB$2,13))</f>
        <v>13</v>
      </c>
      <c r="AC11" s="154">
        <f>DAY(DATE($X$2,$AB$2,14))</f>
        <v>14</v>
      </c>
      <c r="AD11" s="152">
        <f>DAY(DATE($X$2,$AB$2,15))</f>
        <v>15</v>
      </c>
      <c r="AE11" s="153">
        <f>DAY(DATE($X$2,$AB$2,16))</f>
        <v>16</v>
      </c>
      <c r="AF11" s="153">
        <f>DAY(DATE($X$2,$AB$2,17))</f>
        <v>17</v>
      </c>
      <c r="AG11" s="153">
        <f>DAY(DATE($X$2,$AB$2,18))</f>
        <v>18</v>
      </c>
      <c r="AH11" s="153">
        <f>DAY(DATE($X$2,$AB$2,19))</f>
        <v>19</v>
      </c>
      <c r="AI11" s="153">
        <f>DAY(DATE($X$2,$AB$2,20))</f>
        <v>20</v>
      </c>
      <c r="AJ11" s="154">
        <f>DAY(DATE($X$2,$AB$2,21))</f>
        <v>21</v>
      </c>
      <c r="AK11" s="152">
        <f>DAY(DATE($X$2,$AB$2,22))</f>
        <v>22</v>
      </c>
      <c r="AL11" s="153">
        <f>DAY(DATE($X$2,$AB$2,23))</f>
        <v>23</v>
      </c>
      <c r="AM11" s="153">
        <f>DAY(DATE($X$2,$AB$2,24))</f>
        <v>24</v>
      </c>
      <c r="AN11" s="153">
        <f>DAY(DATE($X$2,$AB$2,25))</f>
        <v>25</v>
      </c>
      <c r="AO11" s="153">
        <f>DAY(DATE($X$2,$AB$2,26))</f>
        <v>26</v>
      </c>
      <c r="AP11" s="153">
        <f>DAY(DATE($X$2,$AB$2,27))</f>
        <v>27</v>
      </c>
      <c r="AQ11" s="154">
        <f>DAY(DATE($X$2,$AB$2,28))</f>
        <v>28</v>
      </c>
      <c r="AR11" s="152" t="str">
        <f>IF(AZ3="暦月",IF(DAY(DATE($X$2,$AB$2,29))=29,29,""),"")</f>
        <v/>
      </c>
      <c r="AS11" s="153" t="str">
        <f>IF(AZ3="暦月",IF(DAY(DATE($X$2,$AB$2,30))=30,30,""),"")</f>
        <v/>
      </c>
      <c r="AT11" s="200" t="str">
        <f>IF(AZ3="暦月",IF(DAY(DATE($X$2,$AB$2,31))=31,31,""),"")</f>
        <v/>
      </c>
      <c r="AU11" s="717"/>
      <c r="AV11" s="718"/>
      <c r="AW11" s="717"/>
      <c r="AX11" s="718"/>
      <c r="AY11" s="723"/>
      <c r="AZ11" s="723"/>
      <c r="BA11" s="723"/>
      <c r="BB11" s="723"/>
      <c r="BC11" s="723"/>
      <c r="BD11" s="723"/>
    </row>
    <row r="12" spans="1:57" ht="20.25" hidden="1" customHeight="1" thickBot="1" x14ac:dyDescent="0.25">
      <c r="A12" s="146"/>
      <c r="B12" s="699"/>
      <c r="C12" s="703"/>
      <c r="D12" s="704"/>
      <c r="E12" s="708"/>
      <c r="F12" s="704"/>
      <c r="G12" s="708"/>
      <c r="H12" s="703"/>
      <c r="I12" s="703"/>
      <c r="J12" s="703"/>
      <c r="K12" s="704"/>
      <c r="L12" s="708"/>
      <c r="M12" s="703"/>
      <c r="N12" s="703"/>
      <c r="O12" s="711"/>
      <c r="P12" s="152">
        <f>WEEKDAY(DATE($X$2,$AB$2,1))</f>
        <v>2</v>
      </c>
      <c r="Q12" s="153">
        <f>WEEKDAY(DATE($X$2,$AB$2,2))</f>
        <v>3</v>
      </c>
      <c r="R12" s="153">
        <f>WEEKDAY(DATE($X$2,$AB$2,3))</f>
        <v>4</v>
      </c>
      <c r="S12" s="153">
        <f>WEEKDAY(DATE($X$2,$AB$2,4))</f>
        <v>5</v>
      </c>
      <c r="T12" s="153">
        <f>WEEKDAY(DATE($X$2,$AB$2,5))</f>
        <v>6</v>
      </c>
      <c r="U12" s="153">
        <f>WEEKDAY(DATE($X$2,$AB$2,6))</f>
        <v>7</v>
      </c>
      <c r="V12" s="154">
        <f>WEEKDAY(DATE($X$2,$AB$2,7))</f>
        <v>1</v>
      </c>
      <c r="W12" s="152">
        <f>WEEKDAY(DATE($X$2,$AB$2,8))</f>
        <v>2</v>
      </c>
      <c r="X12" s="153">
        <f>WEEKDAY(DATE($X$2,$AB$2,9))</f>
        <v>3</v>
      </c>
      <c r="Y12" s="153">
        <f>WEEKDAY(DATE($X$2,$AB$2,10))</f>
        <v>4</v>
      </c>
      <c r="Z12" s="153">
        <f>WEEKDAY(DATE($X$2,$AB$2,11))</f>
        <v>5</v>
      </c>
      <c r="AA12" s="153">
        <f>WEEKDAY(DATE($X$2,$AB$2,12))</f>
        <v>6</v>
      </c>
      <c r="AB12" s="153">
        <f>WEEKDAY(DATE($X$2,$AB$2,13))</f>
        <v>7</v>
      </c>
      <c r="AC12" s="154">
        <f>WEEKDAY(DATE($X$2,$AB$2,14))</f>
        <v>1</v>
      </c>
      <c r="AD12" s="152">
        <f>WEEKDAY(DATE($X$2,$AB$2,15))</f>
        <v>2</v>
      </c>
      <c r="AE12" s="153">
        <f>WEEKDAY(DATE($X$2,$AB$2,16))</f>
        <v>3</v>
      </c>
      <c r="AF12" s="153">
        <f>WEEKDAY(DATE($X$2,$AB$2,17))</f>
        <v>4</v>
      </c>
      <c r="AG12" s="153">
        <f>WEEKDAY(DATE($X$2,$AB$2,18))</f>
        <v>5</v>
      </c>
      <c r="AH12" s="153">
        <f>WEEKDAY(DATE($X$2,$AB$2,19))</f>
        <v>6</v>
      </c>
      <c r="AI12" s="153">
        <f>WEEKDAY(DATE($X$2,$AB$2,20))</f>
        <v>7</v>
      </c>
      <c r="AJ12" s="154">
        <f>WEEKDAY(DATE($X$2,$AB$2,21))</f>
        <v>1</v>
      </c>
      <c r="AK12" s="152">
        <f>WEEKDAY(DATE($X$2,$AB$2,22))</f>
        <v>2</v>
      </c>
      <c r="AL12" s="153">
        <f>WEEKDAY(DATE($X$2,$AB$2,23))</f>
        <v>3</v>
      </c>
      <c r="AM12" s="153">
        <f>WEEKDAY(DATE($X$2,$AB$2,24))</f>
        <v>4</v>
      </c>
      <c r="AN12" s="153">
        <f>WEEKDAY(DATE($X$2,$AB$2,25))</f>
        <v>5</v>
      </c>
      <c r="AO12" s="153">
        <f>WEEKDAY(DATE($X$2,$AB$2,26))</f>
        <v>6</v>
      </c>
      <c r="AP12" s="153">
        <f>WEEKDAY(DATE($X$2,$AB$2,27))</f>
        <v>7</v>
      </c>
      <c r="AQ12" s="154">
        <f>WEEKDAY(DATE($X$2,$AB$2,28))</f>
        <v>1</v>
      </c>
      <c r="AR12" s="152">
        <f>IF(AR11=29,WEEKDAY(DATE($X$2,$AB$2,29)),0)</f>
        <v>0</v>
      </c>
      <c r="AS12" s="153">
        <f>IF(AS11=30,WEEKDAY(DATE($X$2,$AB$2,30)),0)</f>
        <v>0</v>
      </c>
      <c r="AT12" s="200">
        <f>IF(AT11=31,WEEKDAY(DATE($X$2,$AB$2,31)),0)</f>
        <v>0</v>
      </c>
      <c r="AU12" s="719"/>
      <c r="AV12" s="720"/>
      <c r="AW12" s="719"/>
      <c r="AX12" s="720"/>
      <c r="AY12" s="724"/>
      <c r="AZ12" s="724"/>
      <c r="BA12" s="724"/>
      <c r="BB12" s="724"/>
      <c r="BC12" s="724"/>
      <c r="BD12" s="724"/>
    </row>
    <row r="13" spans="1:57" ht="20.25" customHeight="1" thickBot="1" x14ac:dyDescent="0.25">
      <c r="A13" s="146"/>
      <c r="B13" s="700"/>
      <c r="C13" s="705"/>
      <c r="D13" s="706"/>
      <c r="E13" s="709"/>
      <c r="F13" s="706"/>
      <c r="G13" s="709"/>
      <c r="H13" s="705"/>
      <c r="I13" s="705"/>
      <c r="J13" s="705"/>
      <c r="K13" s="706"/>
      <c r="L13" s="709"/>
      <c r="M13" s="705"/>
      <c r="N13" s="705"/>
      <c r="O13" s="712"/>
      <c r="P13" s="155" t="str">
        <f>IF(P12=1,"日",IF(P12=2,"月",IF(P12=3,"火",IF(P12=4,"水",IF(P12=5,"木",IF(P12=6,"金","土"))))))</f>
        <v>月</v>
      </c>
      <c r="Q13" s="156" t="str">
        <f t="shared" ref="Q13:AQ13" si="0">IF(Q12=1,"日",IF(Q12=2,"月",IF(Q12=3,"火",IF(Q12=4,"水",IF(Q12=5,"木",IF(Q12=6,"金","土"))))))</f>
        <v>火</v>
      </c>
      <c r="R13" s="156" t="str">
        <f t="shared" si="0"/>
        <v>水</v>
      </c>
      <c r="S13" s="156" t="str">
        <f t="shared" si="0"/>
        <v>木</v>
      </c>
      <c r="T13" s="156" t="str">
        <f t="shared" si="0"/>
        <v>金</v>
      </c>
      <c r="U13" s="156" t="str">
        <f t="shared" si="0"/>
        <v>土</v>
      </c>
      <c r="V13" s="157" t="str">
        <f t="shared" si="0"/>
        <v>日</v>
      </c>
      <c r="W13" s="155" t="str">
        <f t="shared" si="0"/>
        <v>月</v>
      </c>
      <c r="X13" s="156" t="str">
        <f t="shared" si="0"/>
        <v>火</v>
      </c>
      <c r="Y13" s="156" t="str">
        <f t="shared" si="0"/>
        <v>水</v>
      </c>
      <c r="Z13" s="156" t="str">
        <f t="shared" si="0"/>
        <v>木</v>
      </c>
      <c r="AA13" s="156" t="str">
        <f t="shared" si="0"/>
        <v>金</v>
      </c>
      <c r="AB13" s="156" t="str">
        <f t="shared" si="0"/>
        <v>土</v>
      </c>
      <c r="AC13" s="157" t="str">
        <f t="shared" si="0"/>
        <v>日</v>
      </c>
      <c r="AD13" s="155" t="str">
        <f t="shared" si="0"/>
        <v>月</v>
      </c>
      <c r="AE13" s="156" t="str">
        <f t="shared" si="0"/>
        <v>火</v>
      </c>
      <c r="AF13" s="156" t="str">
        <f t="shared" si="0"/>
        <v>水</v>
      </c>
      <c r="AG13" s="156" t="str">
        <f t="shared" si="0"/>
        <v>木</v>
      </c>
      <c r="AH13" s="156" t="str">
        <f t="shared" si="0"/>
        <v>金</v>
      </c>
      <c r="AI13" s="156" t="str">
        <f t="shared" si="0"/>
        <v>土</v>
      </c>
      <c r="AJ13" s="157" t="str">
        <f t="shared" si="0"/>
        <v>日</v>
      </c>
      <c r="AK13" s="155" t="str">
        <f t="shared" si="0"/>
        <v>月</v>
      </c>
      <c r="AL13" s="156" t="str">
        <f t="shared" si="0"/>
        <v>火</v>
      </c>
      <c r="AM13" s="156" t="str">
        <f t="shared" si="0"/>
        <v>水</v>
      </c>
      <c r="AN13" s="156" t="str">
        <f t="shared" si="0"/>
        <v>木</v>
      </c>
      <c r="AO13" s="156" t="str">
        <f t="shared" si="0"/>
        <v>金</v>
      </c>
      <c r="AP13" s="156" t="str">
        <f t="shared" si="0"/>
        <v>土</v>
      </c>
      <c r="AQ13" s="157" t="str">
        <f t="shared" si="0"/>
        <v>日</v>
      </c>
      <c r="AR13" s="156" t="str">
        <f>IF(AR12=1,"日",IF(AR12=2,"月",IF(AR12=3,"火",IF(AR12=4,"水",IF(AR12=5,"木",IF(AR12=6,"金",IF(AR12=0,"","土")))))))</f>
        <v/>
      </c>
      <c r="AS13" s="156" t="str">
        <f>IF(AS12=1,"日",IF(AS12=2,"月",IF(AS12=3,"火",IF(AS12=4,"水",IF(AS12=5,"木",IF(AS12=6,"金",IF(AS12=0,"","土")))))))</f>
        <v/>
      </c>
      <c r="AT13" s="201" t="str">
        <f>IF(AT12=1,"日",IF(AT12=2,"月",IF(AT12=3,"火",IF(AT12=4,"水",IF(AT12=5,"木",IF(AT12=6,"金",IF(AT12=0,"","土")))))))</f>
        <v/>
      </c>
      <c r="AU13" s="721"/>
      <c r="AV13" s="722"/>
      <c r="AW13" s="721"/>
      <c r="AX13" s="722"/>
      <c r="AY13" s="724"/>
      <c r="AZ13" s="724"/>
      <c r="BA13" s="724"/>
      <c r="BB13" s="724"/>
      <c r="BC13" s="724"/>
      <c r="BD13" s="724"/>
    </row>
    <row r="14" spans="1:57" ht="39.9" customHeight="1" x14ac:dyDescent="0.2">
      <c r="A14" s="146"/>
      <c r="B14" s="158">
        <v>1</v>
      </c>
      <c r="C14" s="748"/>
      <c r="D14" s="749"/>
      <c r="E14" s="750"/>
      <c r="F14" s="751"/>
      <c r="G14" s="752"/>
      <c r="H14" s="753"/>
      <c r="I14" s="753"/>
      <c r="J14" s="753"/>
      <c r="K14" s="754"/>
      <c r="L14" s="755"/>
      <c r="M14" s="756"/>
      <c r="N14" s="756"/>
      <c r="O14" s="757"/>
      <c r="P14" s="159"/>
      <c r="Q14" s="160"/>
      <c r="R14" s="160"/>
      <c r="S14" s="160"/>
      <c r="T14" s="160"/>
      <c r="U14" s="160"/>
      <c r="V14" s="161"/>
      <c r="W14" s="159"/>
      <c r="X14" s="160"/>
      <c r="Y14" s="160"/>
      <c r="Z14" s="160"/>
      <c r="AA14" s="160"/>
      <c r="AB14" s="160"/>
      <c r="AC14" s="161"/>
      <c r="AD14" s="159"/>
      <c r="AE14" s="160"/>
      <c r="AF14" s="160"/>
      <c r="AG14" s="160"/>
      <c r="AH14" s="160"/>
      <c r="AI14" s="160"/>
      <c r="AJ14" s="161"/>
      <c r="AK14" s="159"/>
      <c r="AL14" s="160"/>
      <c r="AM14" s="160"/>
      <c r="AN14" s="160"/>
      <c r="AO14" s="160"/>
      <c r="AP14" s="160"/>
      <c r="AQ14" s="161"/>
      <c r="AR14" s="159"/>
      <c r="AS14" s="160"/>
      <c r="AT14" s="161"/>
      <c r="AU14" s="758">
        <f>IF($AZ$3="４週",SUM(P14:AQ14),IF($AZ$3="暦月",SUM(P14:AT14),""))</f>
        <v>0</v>
      </c>
      <c r="AV14" s="759"/>
      <c r="AW14" s="760">
        <f t="shared" ref="AW14:AW31" si="1">IF($AZ$3="４週",AU14/4,IF($AZ$3="暦月",AU14/($AZ$7/7),""))</f>
        <v>0</v>
      </c>
      <c r="AX14" s="761"/>
      <c r="AY14" s="728"/>
      <c r="AZ14" s="729"/>
      <c r="BA14" s="729"/>
      <c r="BB14" s="729"/>
      <c r="BC14" s="729"/>
      <c r="BD14" s="730"/>
    </row>
    <row r="15" spans="1:57" ht="39.9" customHeight="1" x14ac:dyDescent="0.2">
      <c r="A15" s="146"/>
      <c r="B15" s="162">
        <f t="shared" ref="B15:B31" si="2">B14+1</f>
        <v>2</v>
      </c>
      <c r="C15" s="731"/>
      <c r="D15" s="732"/>
      <c r="E15" s="733"/>
      <c r="F15" s="734"/>
      <c r="G15" s="735"/>
      <c r="H15" s="736"/>
      <c r="I15" s="736"/>
      <c r="J15" s="736"/>
      <c r="K15" s="737"/>
      <c r="L15" s="738"/>
      <c r="M15" s="739"/>
      <c r="N15" s="739"/>
      <c r="O15" s="740"/>
      <c r="P15" s="163"/>
      <c r="Q15" s="164"/>
      <c r="R15" s="164"/>
      <c r="S15" s="164"/>
      <c r="T15" s="164"/>
      <c r="U15" s="164"/>
      <c r="V15" s="165"/>
      <c r="W15" s="163"/>
      <c r="X15" s="164"/>
      <c r="Y15" s="164"/>
      <c r="Z15" s="164"/>
      <c r="AA15" s="164"/>
      <c r="AB15" s="164"/>
      <c r="AC15" s="165"/>
      <c r="AD15" s="163"/>
      <c r="AE15" s="164"/>
      <c r="AF15" s="164"/>
      <c r="AG15" s="164"/>
      <c r="AH15" s="164"/>
      <c r="AI15" s="164"/>
      <c r="AJ15" s="165"/>
      <c r="AK15" s="163"/>
      <c r="AL15" s="164"/>
      <c r="AM15" s="164"/>
      <c r="AN15" s="164"/>
      <c r="AO15" s="164"/>
      <c r="AP15" s="164"/>
      <c r="AQ15" s="165"/>
      <c r="AR15" s="163"/>
      <c r="AS15" s="164"/>
      <c r="AT15" s="165"/>
      <c r="AU15" s="741">
        <f>IF($AZ$3="４週",SUM(P15:AQ15),IF($AZ$3="暦月",SUM(P15:AT15),""))</f>
        <v>0</v>
      </c>
      <c r="AV15" s="742"/>
      <c r="AW15" s="743">
        <f t="shared" si="1"/>
        <v>0</v>
      </c>
      <c r="AX15" s="744"/>
      <c r="AY15" s="745"/>
      <c r="AZ15" s="746"/>
      <c r="BA15" s="746"/>
      <c r="BB15" s="746"/>
      <c r="BC15" s="746"/>
      <c r="BD15" s="747"/>
    </row>
    <row r="16" spans="1:57" ht="39.9" customHeight="1" x14ac:dyDescent="0.2">
      <c r="A16" s="146"/>
      <c r="B16" s="162">
        <f t="shared" si="2"/>
        <v>3</v>
      </c>
      <c r="C16" s="731"/>
      <c r="D16" s="732"/>
      <c r="E16" s="733"/>
      <c r="F16" s="734"/>
      <c r="G16" s="735"/>
      <c r="H16" s="736"/>
      <c r="I16" s="736"/>
      <c r="J16" s="736"/>
      <c r="K16" s="737"/>
      <c r="L16" s="738"/>
      <c r="M16" s="739"/>
      <c r="N16" s="739"/>
      <c r="O16" s="740"/>
      <c r="P16" s="163"/>
      <c r="Q16" s="164"/>
      <c r="R16" s="164"/>
      <c r="S16" s="164"/>
      <c r="T16" s="164"/>
      <c r="U16" s="164"/>
      <c r="V16" s="165"/>
      <c r="W16" s="163"/>
      <c r="X16" s="164"/>
      <c r="Y16" s="164"/>
      <c r="Z16" s="164"/>
      <c r="AA16" s="164"/>
      <c r="AB16" s="164"/>
      <c r="AC16" s="165"/>
      <c r="AD16" s="163"/>
      <c r="AE16" s="164"/>
      <c r="AF16" s="164"/>
      <c r="AG16" s="164"/>
      <c r="AH16" s="164"/>
      <c r="AI16" s="164"/>
      <c r="AJ16" s="165"/>
      <c r="AK16" s="163"/>
      <c r="AL16" s="164"/>
      <c r="AM16" s="164"/>
      <c r="AN16" s="164"/>
      <c r="AO16" s="164"/>
      <c r="AP16" s="164"/>
      <c r="AQ16" s="165"/>
      <c r="AR16" s="163"/>
      <c r="AS16" s="164"/>
      <c r="AT16" s="165"/>
      <c r="AU16" s="741">
        <f>IF($AZ$3="４週",SUM(P16:AQ16),IF($AZ$3="暦月",SUM(P16:AT16),""))</f>
        <v>0</v>
      </c>
      <c r="AV16" s="742"/>
      <c r="AW16" s="743">
        <f t="shared" si="1"/>
        <v>0</v>
      </c>
      <c r="AX16" s="744"/>
      <c r="AY16" s="745"/>
      <c r="AZ16" s="746"/>
      <c r="BA16" s="746"/>
      <c r="BB16" s="746"/>
      <c r="BC16" s="746"/>
      <c r="BD16" s="747"/>
    </row>
    <row r="17" spans="1:56" ht="39.9" customHeight="1" x14ac:dyDescent="0.2">
      <c r="A17" s="146"/>
      <c r="B17" s="162">
        <f t="shared" si="2"/>
        <v>4</v>
      </c>
      <c r="C17" s="731"/>
      <c r="D17" s="732"/>
      <c r="E17" s="733"/>
      <c r="F17" s="734"/>
      <c r="G17" s="735"/>
      <c r="H17" s="736"/>
      <c r="I17" s="736"/>
      <c r="J17" s="736"/>
      <c r="K17" s="737"/>
      <c r="L17" s="738"/>
      <c r="M17" s="739"/>
      <c r="N17" s="739"/>
      <c r="O17" s="740"/>
      <c r="P17" s="163"/>
      <c r="Q17" s="164"/>
      <c r="R17" s="164"/>
      <c r="S17" s="164"/>
      <c r="T17" s="164"/>
      <c r="U17" s="164"/>
      <c r="V17" s="165"/>
      <c r="W17" s="163"/>
      <c r="X17" s="164"/>
      <c r="Y17" s="164"/>
      <c r="Z17" s="164"/>
      <c r="AA17" s="164"/>
      <c r="AB17" s="164"/>
      <c r="AC17" s="165"/>
      <c r="AD17" s="163"/>
      <c r="AE17" s="164"/>
      <c r="AF17" s="164"/>
      <c r="AG17" s="164"/>
      <c r="AH17" s="164"/>
      <c r="AI17" s="164"/>
      <c r="AJ17" s="165"/>
      <c r="AK17" s="163"/>
      <c r="AL17" s="164"/>
      <c r="AM17" s="164"/>
      <c r="AN17" s="164"/>
      <c r="AO17" s="164"/>
      <c r="AP17" s="164"/>
      <c r="AQ17" s="165"/>
      <c r="AR17" s="163"/>
      <c r="AS17" s="164"/>
      <c r="AT17" s="165"/>
      <c r="AU17" s="741">
        <f>IF($AZ$3="４週",SUM(P17:AQ17),IF($AZ$3="暦月",SUM(P17:AT17),""))</f>
        <v>0</v>
      </c>
      <c r="AV17" s="742"/>
      <c r="AW17" s="743">
        <f t="shared" si="1"/>
        <v>0</v>
      </c>
      <c r="AX17" s="744"/>
      <c r="AY17" s="745"/>
      <c r="AZ17" s="746"/>
      <c r="BA17" s="746"/>
      <c r="BB17" s="746"/>
      <c r="BC17" s="746"/>
      <c r="BD17" s="747"/>
    </row>
    <row r="18" spans="1:56" ht="39.9" customHeight="1" x14ac:dyDescent="0.2">
      <c r="A18" s="146"/>
      <c r="B18" s="162">
        <f t="shared" si="2"/>
        <v>5</v>
      </c>
      <c r="C18" s="731"/>
      <c r="D18" s="732"/>
      <c r="E18" s="733"/>
      <c r="F18" s="734"/>
      <c r="G18" s="735"/>
      <c r="H18" s="736"/>
      <c r="I18" s="736"/>
      <c r="J18" s="736"/>
      <c r="K18" s="737"/>
      <c r="L18" s="738"/>
      <c r="M18" s="739"/>
      <c r="N18" s="739"/>
      <c r="O18" s="740"/>
      <c r="P18" s="163"/>
      <c r="Q18" s="164"/>
      <c r="R18" s="164"/>
      <c r="S18" s="164"/>
      <c r="T18" s="164"/>
      <c r="U18" s="164"/>
      <c r="V18" s="165"/>
      <c r="W18" s="163"/>
      <c r="X18" s="164"/>
      <c r="Y18" s="164"/>
      <c r="Z18" s="164"/>
      <c r="AA18" s="164"/>
      <c r="AB18" s="164"/>
      <c r="AC18" s="165"/>
      <c r="AD18" s="163"/>
      <c r="AE18" s="164"/>
      <c r="AF18" s="164"/>
      <c r="AG18" s="164"/>
      <c r="AH18" s="164"/>
      <c r="AI18" s="164"/>
      <c r="AJ18" s="165"/>
      <c r="AK18" s="163"/>
      <c r="AL18" s="164"/>
      <c r="AM18" s="164"/>
      <c r="AN18" s="164"/>
      <c r="AO18" s="164"/>
      <c r="AP18" s="164"/>
      <c r="AQ18" s="165"/>
      <c r="AR18" s="163"/>
      <c r="AS18" s="164"/>
      <c r="AT18" s="165"/>
      <c r="AU18" s="741">
        <f t="shared" ref="AU18:AU31" si="3">IF($AZ$3="４週",SUM(P18:AQ18),IF($AZ$3="暦月",SUM(P18:AT18),""))</f>
        <v>0</v>
      </c>
      <c r="AV18" s="742"/>
      <c r="AW18" s="743">
        <f t="shared" si="1"/>
        <v>0</v>
      </c>
      <c r="AX18" s="744"/>
      <c r="AY18" s="745"/>
      <c r="AZ18" s="746"/>
      <c r="BA18" s="746"/>
      <c r="BB18" s="746"/>
      <c r="BC18" s="746"/>
      <c r="BD18" s="747"/>
    </row>
    <row r="19" spans="1:56" ht="39.9" customHeight="1" x14ac:dyDescent="0.2">
      <c r="A19" s="146"/>
      <c r="B19" s="162">
        <f t="shared" si="2"/>
        <v>6</v>
      </c>
      <c r="C19" s="731"/>
      <c r="D19" s="732"/>
      <c r="E19" s="733"/>
      <c r="F19" s="734"/>
      <c r="G19" s="735"/>
      <c r="H19" s="736"/>
      <c r="I19" s="736"/>
      <c r="J19" s="736"/>
      <c r="K19" s="737"/>
      <c r="L19" s="738"/>
      <c r="M19" s="739"/>
      <c r="N19" s="739"/>
      <c r="O19" s="740"/>
      <c r="P19" s="163"/>
      <c r="Q19" s="164"/>
      <c r="R19" s="164"/>
      <c r="S19" s="164"/>
      <c r="T19" s="164"/>
      <c r="U19" s="164"/>
      <c r="V19" s="165"/>
      <c r="W19" s="163"/>
      <c r="X19" s="164"/>
      <c r="Y19" s="164"/>
      <c r="Z19" s="164"/>
      <c r="AA19" s="164"/>
      <c r="AB19" s="164"/>
      <c r="AC19" s="165"/>
      <c r="AD19" s="163"/>
      <c r="AE19" s="164"/>
      <c r="AF19" s="164"/>
      <c r="AG19" s="164"/>
      <c r="AH19" s="164"/>
      <c r="AI19" s="164"/>
      <c r="AJ19" s="165"/>
      <c r="AK19" s="163"/>
      <c r="AL19" s="164"/>
      <c r="AM19" s="164"/>
      <c r="AN19" s="164"/>
      <c r="AO19" s="164"/>
      <c r="AP19" s="164"/>
      <c r="AQ19" s="165"/>
      <c r="AR19" s="163"/>
      <c r="AS19" s="164"/>
      <c r="AT19" s="165"/>
      <c r="AU19" s="741">
        <f t="shared" si="3"/>
        <v>0</v>
      </c>
      <c r="AV19" s="742"/>
      <c r="AW19" s="743">
        <f t="shared" si="1"/>
        <v>0</v>
      </c>
      <c r="AX19" s="744"/>
      <c r="AY19" s="745"/>
      <c r="AZ19" s="746"/>
      <c r="BA19" s="746"/>
      <c r="BB19" s="746"/>
      <c r="BC19" s="746"/>
      <c r="BD19" s="747"/>
    </row>
    <row r="20" spans="1:56" ht="39.9" customHeight="1" x14ac:dyDescent="0.2">
      <c r="A20" s="146"/>
      <c r="B20" s="162">
        <f t="shared" si="2"/>
        <v>7</v>
      </c>
      <c r="C20" s="731"/>
      <c r="D20" s="732"/>
      <c r="E20" s="733"/>
      <c r="F20" s="734"/>
      <c r="G20" s="735"/>
      <c r="H20" s="736"/>
      <c r="I20" s="736"/>
      <c r="J20" s="736"/>
      <c r="K20" s="737"/>
      <c r="L20" s="738"/>
      <c r="M20" s="739"/>
      <c r="N20" s="739"/>
      <c r="O20" s="740"/>
      <c r="P20" s="163"/>
      <c r="Q20" s="164"/>
      <c r="R20" s="164"/>
      <c r="S20" s="164"/>
      <c r="T20" s="164"/>
      <c r="U20" s="164"/>
      <c r="V20" s="165"/>
      <c r="W20" s="163"/>
      <c r="X20" s="164"/>
      <c r="Y20" s="164"/>
      <c r="Z20" s="164"/>
      <c r="AA20" s="164"/>
      <c r="AB20" s="164"/>
      <c r="AC20" s="165"/>
      <c r="AD20" s="163"/>
      <c r="AE20" s="164"/>
      <c r="AF20" s="164"/>
      <c r="AG20" s="164"/>
      <c r="AH20" s="164"/>
      <c r="AI20" s="164"/>
      <c r="AJ20" s="165"/>
      <c r="AK20" s="163"/>
      <c r="AL20" s="164"/>
      <c r="AM20" s="164"/>
      <c r="AN20" s="164"/>
      <c r="AO20" s="164"/>
      <c r="AP20" s="164"/>
      <c r="AQ20" s="165"/>
      <c r="AR20" s="163"/>
      <c r="AS20" s="164"/>
      <c r="AT20" s="165"/>
      <c r="AU20" s="741">
        <f>IF($AZ$3="４週",SUM(P20:AQ20),IF($AZ$3="暦月",SUM(P20:AT20),""))</f>
        <v>0</v>
      </c>
      <c r="AV20" s="742"/>
      <c r="AW20" s="743">
        <f t="shared" si="1"/>
        <v>0</v>
      </c>
      <c r="AX20" s="744"/>
      <c r="AY20" s="745"/>
      <c r="AZ20" s="746"/>
      <c r="BA20" s="746"/>
      <c r="BB20" s="746"/>
      <c r="BC20" s="746"/>
      <c r="BD20" s="747"/>
    </row>
    <row r="21" spans="1:56" ht="39.9" customHeight="1" x14ac:dyDescent="0.2">
      <c r="A21" s="146"/>
      <c r="B21" s="162">
        <f t="shared" si="2"/>
        <v>8</v>
      </c>
      <c r="C21" s="731"/>
      <c r="D21" s="732"/>
      <c r="E21" s="733"/>
      <c r="F21" s="734"/>
      <c r="G21" s="735"/>
      <c r="H21" s="736"/>
      <c r="I21" s="736"/>
      <c r="J21" s="736"/>
      <c r="K21" s="737"/>
      <c r="L21" s="738"/>
      <c r="M21" s="739"/>
      <c r="N21" s="739"/>
      <c r="O21" s="740"/>
      <c r="P21" s="163"/>
      <c r="Q21" s="164"/>
      <c r="R21" s="164"/>
      <c r="S21" s="164"/>
      <c r="T21" s="164"/>
      <c r="U21" s="164"/>
      <c r="V21" s="165"/>
      <c r="W21" s="163"/>
      <c r="X21" s="164"/>
      <c r="Y21" s="164"/>
      <c r="Z21" s="164"/>
      <c r="AA21" s="164"/>
      <c r="AB21" s="164"/>
      <c r="AC21" s="165"/>
      <c r="AD21" s="163"/>
      <c r="AE21" s="164"/>
      <c r="AF21" s="164"/>
      <c r="AG21" s="164"/>
      <c r="AH21" s="164"/>
      <c r="AI21" s="164"/>
      <c r="AJ21" s="165"/>
      <c r="AK21" s="163"/>
      <c r="AL21" s="164"/>
      <c r="AM21" s="164"/>
      <c r="AN21" s="164"/>
      <c r="AO21" s="164"/>
      <c r="AP21" s="164"/>
      <c r="AQ21" s="165"/>
      <c r="AR21" s="163"/>
      <c r="AS21" s="164"/>
      <c r="AT21" s="165"/>
      <c r="AU21" s="741">
        <f t="shared" si="3"/>
        <v>0</v>
      </c>
      <c r="AV21" s="742"/>
      <c r="AW21" s="743">
        <f t="shared" si="1"/>
        <v>0</v>
      </c>
      <c r="AX21" s="744"/>
      <c r="AY21" s="745"/>
      <c r="AZ21" s="746"/>
      <c r="BA21" s="746"/>
      <c r="BB21" s="746"/>
      <c r="BC21" s="746"/>
      <c r="BD21" s="747"/>
    </row>
    <row r="22" spans="1:56" ht="39.9" customHeight="1" x14ac:dyDescent="0.2">
      <c r="A22" s="146"/>
      <c r="B22" s="162">
        <f t="shared" si="2"/>
        <v>9</v>
      </c>
      <c r="C22" s="731"/>
      <c r="D22" s="732"/>
      <c r="E22" s="733"/>
      <c r="F22" s="734"/>
      <c r="G22" s="735"/>
      <c r="H22" s="736"/>
      <c r="I22" s="736"/>
      <c r="J22" s="736"/>
      <c r="K22" s="737"/>
      <c r="L22" s="738"/>
      <c r="M22" s="739"/>
      <c r="N22" s="739"/>
      <c r="O22" s="740"/>
      <c r="P22" s="163"/>
      <c r="Q22" s="164"/>
      <c r="R22" s="164"/>
      <c r="S22" s="164"/>
      <c r="T22" s="164"/>
      <c r="U22" s="164"/>
      <c r="V22" s="165"/>
      <c r="W22" s="163"/>
      <c r="X22" s="164"/>
      <c r="Y22" s="164"/>
      <c r="Z22" s="164"/>
      <c r="AA22" s="164"/>
      <c r="AB22" s="164"/>
      <c r="AC22" s="165"/>
      <c r="AD22" s="163"/>
      <c r="AE22" s="164"/>
      <c r="AF22" s="164"/>
      <c r="AG22" s="164"/>
      <c r="AH22" s="164"/>
      <c r="AI22" s="164"/>
      <c r="AJ22" s="165"/>
      <c r="AK22" s="163"/>
      <c r="AL22" s="164"/>
      <c r="AM22" s="164"/>
      <c r="AN22" s="164"/>
      <c r="AO22" s="164"/>
      <c r="AP22" s="164"/>
      <c r="AQ22" s="165"/>
      <c r="AR22" s="163"/>
      <c r="AS22" s="164"/>
      <c r="AT22" s="165"/>
      <c r="AU22" s="741">
        <f t="shared" si="3"/>
        <v>0</v>
      </c>
      <c r="AV22" s="742"/>
      <c r="AW22" s="743">
        <f t="shared" si="1"/>
        <v>0</v>
      </c>
      <c r="AX22" s="744"/>
      <c r="AY22" s="745"/>
      <c r="AZ22" s="746"/>
      <c r="BA22" s="746"/>
      <c r="BB22" s="746"/>
      <c r="BC22" s="746"/>
      <c r="BD22" s="747"/>
    </row>
    <row r="23" spans="1:56" ht="39.9" customHeight="1" x14ac:dyDescent="0.2">
      <c r="A23" s="146"/>
      <c r="B23" s="162">
        <f t="shared" si="2"/>
        <v>10</v>
      </c>
      <c r="C23" s="731"/>
      <c r="D23" s="732"/>
      <c r="E23" s="733"/>
      <c r="F23" s="734"/>
      <c r="G23" s="735"/>
      <c r="H23" s="736"/>
      <c r="I23" s="736"/>
      <c r="J23" s="736"/>
      <c r="K23" s="737"/>
      <c r="L23" s="738"/>
      <c r="M23" s="739"/>
      <c r="N23" s="739"/>
      <c r="O23" s="740"/>
      <c r="P23" s="163"/>
      <c r="Q23" s="164"/>
      <c r="R23" s="164"/>
      <c r="S23" s="164"/>
      <c r="T23" s="164"/>
      <c r="U23" s="164"/>
      <c r="V23" s="165"/>
      <c r="W23" s="163"/>
      <c r="X23" s="164"/>
      <c r="Y23" s="164"/>
      <c r="Z23" s="164"/>
      <c r="AA23" s="164"/>
      <c r="AB23" s="164"/>
      <c r="AC23" s="165"/>
      <c r="AD23" s="163"/>
      <c r="AE23" s="164"/>
      <c r="AF23" s="164"/>
      <c r="AG23" s="164"/>
      <c r="AH23" s="164"/>
      <c r="AI23" s="164"/>
      <c r="AJ23" s="165"/>
      <c r="AK23" s="163"/>
      <c r="AL23" s="164"/>
      <c r="AM23" s="164"/>
      <c r="AN23" s="164"/>
      <c r="AO23" s="164"/>
      <c r="AP23" s="164"/>
      <c r="AQ23" s="165"/>
      <c r="AR23" s="163"/>
      <c r="AS23" s="164"/>
      <c r="AT23" s="165"/>
      <c r="AU23" s="741">
        <f t="shared" si="3"/>
        <v>0</v>
      </c>
      <c r="AV23" s="742"/>
      <c r="AW23" s="743">
        <f t="shared" si="1"/>
        <v>0</v>
      </c>
      <c r="AX23" s="744"/>
      <c r="AY23" s="745"/>
      <c r="AZ23" s="746"/>
      <c r="BA23" s="746"/>
      <c r="BB23" s="746"/>
      <c r="BC23" s="746"/>
      <c r="BD23" s="747"/>
    </row>
    <row r="24" spans="1:56" ht="39.9" customHeight="1" x14ac:dyDescent="0.2">
      <c r="A24" s="146"/>
      <c r="B24" s="162">
        <f t="shared" si="2"/>
        <v>11</v>
      </c>
      <c r="C24" s="731"/>
      <c r="D24" s="732"/>
      <c r="E24" s="733"/>
      <c r="F24" s="734"/>
      <c r="G24" s="735"/>
      <c r="H24" s="736"/>
      <c r="I24" s="736"/>
      <c r="J24" s="736"/>
      <c r="K24" s="737"/>
      <c r="L24" s="738"/>
      <c r="M24" s="739"/>
      <c r="N24" s="739"/>
      <c r="O24" s="740"/>
      <c r="P24" s="163"/>
      <c r="Q24" s="164"/>
      <c r="R24" s="164"/>
      <c r="S24" s="164"/>
      <c r="T24" s="164"/>
      <c r="U24" s="164"/>
      <c r="V24" s="165"/>
      <c r="W24" s="163"/>
      <c r="X24" s="164"/>
      <c r="Y24" s="164"/>
      <c r="Z24" s="164"/>
      <c r="AA24" s="164"/>
      <c r="AB24" s="164"/>
      <c r="AC24" s="165"/>
      <c r="AD24" s="163"/>
      <c r="AE24" s="164"/>
      <c r="AF24" s="164"/>
      <c r="AG24" s="164"/>
      <c r="AH24" s="164"/>
      <c r="AI24" s="164"/>
      <c r="AJ24" s="165"/>
      <c r="AK24" s="163"/>
      <c r="AL24" s="164"/>
      <c r="AM24" s="164"/>
      <c r="AN24" s="164"/>
      <c r="AO24" s="164"/>
      <c r="AP24" s="164"/>
      <c r="AQ24" s="165"/>
      <c r="AR24" s="163"/>
      <c r="AS24" s="164"/>
      <c r="AT24" s="165"/>
      <c r="AU24" s="741">
        <f t="shared" si="3"/>
        <v>0</v>
      </c>
      <c r="AV24" s="742"/>
      <c r="AW24" s="743">
        <f t="shared" si="1"/>
        <v>0</v>
      </c>
      <c r="AX24" s="744"/>
      <c r="AY24" s="745"/>
      <c r="AZ24" s="746"/>
      <c r="BA24" s="746"/>
      <c r="BB24" s="746"/>
      <c r="BC24" s="746"/>
      <c r="BD24" s="747"/>
    </row>
    <row r="25" spans="1:56" ht="39.9" customHeight="1" x14ac:dyDescent="0.2">
      <c r="A25" s="146"/>
      <c r="B25" s="162">
        <f t="shared" si="2"/>
        <v>12</v>
      </c>
      <c r="C25" s="731"/>
      <c r="D25" s="732"/>
      <c r="E25" s="733"/>
      <c r="F25" s="734"/>
      <c r="G25" s="735"/>
      <c r="H25" s="736"/>
      <c r="I25" s="736"/>
      <c r="J25" s="736"/>
      <c r="K25" s="737"/>
      <c r="L25" s="738"/>
      <c r="M25" s="739"/>
      <c r="N25" s="739"/>
      <c r="O25" s="740"/>
      <c r="P25" s="163"/>
      <c r="Q25" s="164"/>
      <c r="R25" s="164"/>
      <c r="S25" s="164"/>
      <c r="T25" s="164"/>
      <c r="U25" s="164"/>
      <c r="V25" s="165"/>
      <c r="W25" s="163"/>
      <c r="X25" s="164"/>
      <c r="Y25" s="164"/>
      <c r="Z25" s="164"/>
      <c r="AA25" s="164"/>
      <c r="AB25" s="164"/>
      <c r="AC25" s="165"/>
      <c r="AD25" s="163"/>
      <c r="AE25" s="164"/>
      <c r="AF25" s="164"/>
      <c r="AG25" s="164"/>
      <c r="AH25" s="164"/>
      <c r="AI25" s="164"/>
      <c r="AJ25" s="165"/>
      <c r="AK25" s="163"/>
      <c r="AL25" s="164"/>
      <c r="AM25" s="164"/>
      <c r="AN25" s="164"/>
      <c r="AO25" s="164"/>
      <c r="AP25" s="164"/>
      <c r="AQ25" s="165"/>
      <c r="AR25" s="163"/>
      <c r="AS25" s="164"/>
      <c r="AT25" s="165"/>
      <c r="AU25" s="741">
        <f t="shared" si="3"/>
        <v>0</v>
      </c>
      <c r="AV25" s="742"/>
      <c r="AW25" s="743">
        <f t="shared" si="1"/>
        <v>0</v>
      </c>
      <c r="AX25" s="744"/>
      <c r="AY25" s="745"/>
      <c r="AZ25" s="746"/>
      <c r="BA25" s="746"/>
      <c r="BB25" s="746"/>
      <c r="BC25" s="746"/>
      <c r="BD25" s="747"/>
    </row>
    <row r="26" spans="1:56" ht="39.9" customHeight="1" x14ac:dyDescent="0.2">
      <c r="A26" s="146"/>
      <c r="B26" s="162">
        <f t="shared" si="2"/>
        <v>13</v>
      </c>
      <c r="C26" s="731"/>
      <c r="D26" s="732"/>
      <c r="E26" s="733"/>
      <c r="F26" s="734"/>
      <c r="G26" s="735"/>
      <c r="H26" s="736"/>
      <c r="I26" s="736"/>
      <c r="J26" s="736"/>
      <c r="K26" s="737"/>
      <c r="L26" s="738"/>
      <c r="M26" s="739"/>
      <c r="N26" s="739"/>
      <c r="O26" s="740"/>
      <c r="P26" s="163"/>
      <c r="Q26" s="164"/>
      <c r="R26" s="164"/>
      <c r="S26" s="164"/>
      <c r="T26" s="164"/>
      <c r="U26" s="164"/>
      <c r="V26" s="165"/>
      <c r="W26" s="163"/>
      <c r="X26" s="164"/>
      <c r="Y26" s="164"/>
      <c r="Z26" s="164"/>
      <c r="AA26" s="164"/>
      <c r="AB26" s="164"/>
      <c r="AC26" s="165"/>
      <c r="AD26" s="163"/>
      <c r="AE26" s="164"/>
      <c r="AF26" s="164"/>
      <c r="AG26" s="164"/>
      <c r="AH26" s="164"/>
      <c r="AI26" s="164"/>
      <c r="AJ26" s="165"/>
      <c r="AK26" s="163"/>
      <c r="AL26" s="164"/>
      <c r="AM26" s="164"/>
      <c r="AN26" s="164"/>
      <c r="AO26" s="164"/>
      <c r="AP26" s="164"/>
      <c r="AQ26" s="165"/>
      <c r="AR26" s="163"/>
      <c r="AS26" s="164"/>
      <c r="AT26" s="165"/>
      <c r="AU26" s="741">
        <f t="shared" si="3"/>
        <v>0</v>
      </c>
      <c r="AV26" s="742"/>
      <c r="AW26" s="743">
        <f t="shared" si="1"/>
        <v>0</v>
      </c>
      <c r="AX26" s="744"/>
      <c r="AY26" s="745"/>
      <c r="AZ26" s="746"/>
      <c r="BA26" s="746"/>
      <c r="BB26" s="746"/>
      <c r="BC26" s="746"/>
      <c r="BD26" s="747"/>
    </row>
    <row r="27" spans="1:56" ht="39.9" customHeight="1" x14ac:dyDescent="0.2">
      <c r="A27" s="146"/>
      <c r="B27" s="162">
        <f t="shared" si="2"/>
        <v>14</v>
      </c>
      <c r="C27" s="731"/>
      <c r="D27" s="732"/>
      <c r="E27" s="733"/>
      <c r="F27" s="734"/>
      <c r="G27" s="735"/>
      <c r="H27" s="736"/>
      <c r="I27" s="736"/>
      <c r="J27" s="736"/>
      <c r="K27" s="737"/>
      <c r="L27" s="738"/>
      <c r="M27" s="739"/>
      <c r="N27" s="739"/>
      <c r="O27" s="740"/>
      <c r="P27" s="163"/>
      <c r="Q27" s="164"/>
      <c r="R27" s="164"/>
      <c r="S27" s="164"/>
      <c r="T27" s="164"/>
      <c r="U27" s="164"/>
      <c r="V27" s="165"/>
      <c r="W27" s="163"/>
      <c r="X27" s="164"/>
      <c r="Y27" s="164"/>
      <c r="Z27" s="164"/>
      <c r="AA27" s="164"/>
      <c r="AB27" s="164"/>
      <c r="AC27" s="165"/>
      <c r="AD27" s="163"/>
      <c r="AE27" s="164"/>
      <c r="AF27" s="164"/>
      <c r="AG27" s="164"/>
      <c r="AH27" s="164"/>
      <c r="AI27" s="164"/>
      <c r="AJ27" s="165"/>
      <c r="AK27" s="163"/>
      <c r="AL27" s="164"/>
      <c r="AM27" s="164"/>
      <c r="AN27" s="164"/>
      <c r="AO27" s="164"/>
      <c r="AP27" s="164"/>
      <c r="AQ27" s="165"/>
      <c r="AR27" s="163"/>
      <c r="AS27" s="164"/>
      <c r="AT27" s="165"/>
      <c r="AU27" s="741">
        <f t="shared" si="3"/>
        <v>0</v>
      </c>
      <c r="AV27" s="742"/>
      <c r="AW27" s="743">
        <f t="shared" si="1"/>
        <v>0</v>
      </c>
      <c r="AX27" s="744"/>
      <c r="AY27" s="745"/>
      <c r="AZ27" s="746"/>
      <c r="BA27" s="746"/>
      <c r="BB27" s="746"/>
      <c r="BC27" s="746"/>
      <c r="BD27" s="747"/>
    </row>
    <row r="28" spans="1:56" ht="39.9" customHeight="1" x14ac:dyDescent="0.2">
      <c r="A28" s="146"/>
      <c r="B28" s="162">
        <f t="shared" si="2"/>
        <v>15</v>
      </c>
      <c r="C28" s="731"/>
      <c r="D28" s="732"/>
      <c r="E28" s="733"/>
      <c r="F28" s="734"/>
      <c r="G28" s="735"/>
      <c r="H28" s="736"/>
      <c r="I28" s="736"/>
      <c r="J28" s="736"/>
      <c r="K28" s="737"/>
      <c r="L28" s="738"/>
      <c r="M28" s="739"/>
      <c r="N28" s="739"/>
      <c r="O28" s="740"/>
      <c r="P28" s="163"/>
      <c r="Q28" s="164"/>
      <c r="R28" s="164"/>
      <c r="S28" s="164"/>
      <c r="T28" s="164"/>
      <c r="U28" s="164"/>
      <c r="V28" s="165"/>
      <c r="W28" s="163"/>
      <c r="X28" s="164"/>
      <c r="Y28" s="164"/>
      <c r="Z28" s="164"/>
      <c r="AA28" s="164"/>
      <c r="AB28" s="164"/>
      <c r="AC28" s="165"/>
      <c r="AD28" s="163"/>
      <c r="AE28" s="164"/>
      <c r="AF28" s="164"/>
      <c r="AG28" s="164"/>
      <c r="AH28" s="164"/>
      <c r="AI28" s="164"/>
      <c r="AJ28" s="165"/>
      <c r="AK28" s="163"/>
      <c r="AL28" s="164"/>
      <c r="AM28" s="164"/>
      <c r="AN28" s="164"/>
      <c r="AO28" s="164"/>
      <c r="AP28" s="164"/>
      <c r="AQ28" s="165"/>
      <c r="AR28" s="163"/>
      <c r="AS28" s="164"/>
      <c r="AT28" s="165"/>
      <c r="AU28" s="741">
        <f t="shared" si="3"/>
        <v>0</v>
      </c>
      <c r="AV28" s="742"/>
      <c r="AW28" s="743">
        <f t="shared" si="1"/>
        <v>0</v>
      </c>
      <c r="AX28" s="744"/>
      <c r="AY28" s="745"/>
      <c r="AZ28" s="746"/>
      <c r="BA28" s="746"/>
      <c r="BB28" s="746"/>
      <c r="BC28" s="746"/>
      <c r="BD28" s="747"/>
    </row>
    <row r="29" spans="1:56" ht="39.9" customHeight="1" x14ac:dyDescent="0.2">
      <c r="A29" s="146"/>
      <c r="B29" s="162">
        <f t="shared" si="2"/>
        <v>16</v>
      </c>
      <c r="C29" s="731"/>
      <c r="D29" s="732"/>
      <c r="E29" s="733"/>
      <c r="F29" s="734"/>
      <c r="G29" s="735"/>
      <c r="H29" s="736"/>
      <c r="I29" s="736"/>
      <c r="J29" s="736"/>
      <c r="K29" s="737"/>
      <c r="L29" s="738"/>
      <c r="M29" s="739"/>
      <c r="N29" s="739"/>
      <c r="O29" s="740"/>
      <c r="P29" s="163"/>
      <c r="Q29" s="164"/>
      <c r="R29" s="164"/>
      <c r="S29" s="164"/>
      <c r="T29" s="164"/>
      <c r="U29" s="164"/>
      <c r="V29" s="165"/>
      <c r="W29" s="163"/>
      <c r="X29" s="164"/>
      <c r="Y29" s="164"/>
      <c r="Z29" s="164"/>
      <c r="AA29" s="164"/>
      <c r="AB29" s="164"/>
      <c r="AC29" s="165"/>
      <c r="AD29" s="163"/>
      <c r="AE29" s="164"/>
      <c r="AF29" s="164"/>
      <c r="AG29" s="164"/>
      <c r="AH29" s="164"/>
      <c r="AI29" s="164"/>
      <c r="AJ29" s="165"/>
      <c r="AK29" s="163"/>
      <c r="AL29" s="164"/>
      <c r="AM29" s="164"/>
      <c r="AN29" s="164"/>
      <c r="AO29" s="164"/>
      <c r="AP29" s="164"/>
      <c r="AQ29" s="165"/>
      <c r="AR29" s="163"/>
      <c r="AS29" s="164"/>
      <c r="AT29" s="165"/>
      <c r="AU29" s="741">
        <f t="shared" si="3"/>
        <v>0</v>
      </c>
      <c r="AV29" s="742"/>
      <c r="AW29" s="743">
        <f t="shared" si="1"/>
        <v>0</v>
      </c>
      <c r="AX29" s="744"/>
      <c r="AY29" s="745"/>
      <c r="AZ29" s="746"/>
      <c r="BA29" s="746"/>
      <c r="BB29" s="746"/>
      <c r="BC29" s="746"/>
      <c r="BD29" s="747"/>
    </row>
    <row r="30" spans="1:56" ht="39.9" customHeight="1" x14ac:dyDescent="0.2">
      <c r="A30" s="146"/>
      <c r="B30" s="162">
        <f t="shared" si="2"/>
        <v>17</v>
      </c>
      <c r="C30" s="731"/>
      <c r="D30" s="732"/>
      <c r="E30" s="733"/>
      <c r="F30" s="734"/>
      <c r="G30" s="735"/>
      <c r="H30" s="736"/>
      <c r="I30" s="736"/>
      <c r="J30" s="736"/>
      <c r="K30" s="737"/>
      <c r="L30" s="738"/>
      <c r="M30" s="739"/>
      <c r="N30" s="739"/>
      <c r="O30" s="740"/>
      <c r="P30" s="163"/>
      <c r="Q30" s="164"/>
      <c r="R30" s="164"/>
      <c r="S30" s="164"/>
      <c r="T30" s="164"/>
      <c r="U30" s="164"/>
      <c r="V30" s="165"/>
      <c r="W30" s="163"/>
      <c r="X30" s="164"/>
      <c r="Y30" s="164"/>
      <c r="Z30" s="164"/>
      <c r="AA30" s="164"/>
      <c r="AB30" s="164"/>
      <c r="AC30" s="165"/>
      <c r="AD30" s="163"/>
      <c r="AE30" s="164"/>
      <c r="AF30" s="164"/>
      <c r="AG30" s="164"/>
      <c r="AH30" s="164"/>
      <c r="AI30" s="164"/>
      <c r="AJ30" s="165"/>
      <c r="AK30" s="163"/>
      <c r="AL30" s="164"/>
      <c r="AM30" s="164"/>
      <c r="AN30" s="164"/>
      <c r="AO30" s="164"/>
      <c r="AP30" s="164"/>
      <c r="AQ30" s="165"/>
      <c r="AR30" s="163"/>
      <c r="AS30" s="164"/>
      <c r="AT30" s="165"/>
      <c r="AU30" s="741">
        <f t="shared" si="3"/>
        <v>0</v>
      </c>
      <c r="AV30" s="742"/>
      <c r="AW30" s="743">
        <f t="shared" si="1"/>
        <v>0</v>
      </c>
      <c r="AX30" s="744"/>
      <c r="AY30" s="745"/>
      <c r="AZ30" s="746"/>
      <c r="BA30" s="746"/>
      <c r="BB30" s="746"/>
      <c r="BC30" s="746"/>
      <c r="BD30" s="747"/>
    </row>
    <row r="31" spans="1:56" ht="39.9" customHeight="1" thickBot="1" x14ac:dyDescent="0.25">
      <c r="A31" s="146"/>
      <c r="B31" s="166">
        <f t="shared" si="2"/>
        <v>18</v>
      </c>
      <c r="C31" s="762"/>
      <c r="D31" s="763"/>
      <c r="E31" s="764"/>
      <c r="F31" s="765"/>
      <c r="G31" s="766"/>
      <c r="H31" s="767"/>
      <c r="I31" s="767"/>
      <c r="J31" s="767"/>
      <c r="K31" s="768"/>
      <c r="L31" s="769"/>
      <c r="M31" s="770"/>
      <c r="N31" s="770"/>
      <c r="O31" s="771"/>
      <c r="P31" s="167"/>
      <c r="Q31" s="168"/>
      <c r="R31" s="168"/>
      <c r="S31" s="168"/>
      <c r="T31" s="168"/>
      <c r="U31" s="168"/>
      <c r="V31" s="169"/>
      <c r="W31" s="167"/>
      <c r="X31" s="168"/>
      <c r="Y31" s="168"/>
      <c r="Z31" s="168"/>
      <c r="AA31" s="168"/>
      <c r="AB31" s="168"/>
      <c r="AC31" s="169"/>
      <c r="AD31" s="167"/>
      <c r="AE31" s="168"/>
      <c r="AF31" s="168"/>
      <c r="AG31" s="168"/>
      <c r="AH31" s="168"/>
      <c r="AI31" s="168"/>
      <c r="AJ31" s="169"/>
      <c r="AK31" s="167"/>
      <c r="AL31" s="168"/>
      <c r="AM31" s="168"/>
      <c r="AN31" s="168"/>
      <c r="AO31" s="168"/>
      <c r="AP31" s="168"/>
      <c r="AQ31" s="169"/>
      <c r="AR31" s="167"/>
      <c r="AS31" s="168"/>
      <c r="AT31" s="169"/>
      <c r="AU31" s="772">
        <f t="shared" si="3"/>
        <v>0</v>
      </c>
      <c r="AV31" s="773"/>
      <c r="AW31" s="774">
        <f t="shared" si="1"/>
        <v>0</v>
      </c>
      <c r="AX31" s="775"/>
      <c r="AY31" s="776"/>
      <c r="AZ31" s="777"/>
      <c r="BA31" s="777"/>
      <c r="BB31" s="777"/>
      <c r="BC31" s="777"/>
      <c r="BD31" s="778"/>
    </row>
    <row r="32" spans="1:56" ht="20.25" customHeight="1" x14ac:dyDescent="0.2">
      <c r="A32" s="146"/>
      <c r="B32" s="146"/>
      <c r="C32" s="170"/>
      <c r="D32" s="171"/>
      <c r="E32" s="172"/>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202"/>
      <c r="AD32" s="148"/>
      <c r="AE32" s="148"/>
      <c r="AF32" s="148"/>
      <c r="AG32" s="148"/>
      <c r="AH32" s="148"/>
      <c r="AI32" s="148"/>
      <c r="AJ32" s="148"/>
      <c r="AK32" s="148"/>
      <c r="AL32" s="148"/>
      <c r="AM32" s="148"/>
      <c r="AN32" s="148"/>
      <c r="AO32" s="148"/>
      <c r="AP32" s="148"/>
      <c r="AQ32" s="148"/>
      <c r="AR32" s="148"/>
      <c r="AS32" s="148"/>
      <c r="AT32" s="148"/>
      <c r="AU32" s="148"/>
      <c r="AV32" s="146"/>
      <c r="AW32" s="146"/>
      <c r="AX32" s="146"/>
      <c r="AY32" s="146"/>
      <c r="AZ32" s="146"/>
      <c r="BA32" s="146"/>
      <c r="BB32" s="146"/>
      <c r="BC32" s="146"/>
      <c r="BD32" s="146"/>
    </row>
    <row r="33" spans="1:56" ht="20.25" customHeight="1" x14ac:dyDescent="0.2">
      <c r="A33" s="146"/>
      <c r="B33" s="174" t="s">
        <v>599</v>
      </c>
      <c r="C33" s="174"/>
      <c r="D33" s="174"/>
      <c r="E33" s="174"/>
      <c r="F33" s="174"/>
      <c r="G33" s="174"/>
      <c r="H33" s="174"/>
      <c r="I33" s="174"/>
      <c r="J33" s="174"/>
      <c r="K33" s="174"/>
      <c r="L33" s="175"/>
      <c r="M33" s="174"/>
      <c r="N33" s="174"/>
      <c r="O33" s="174"/>
      <c r="P33" s="174"/>
      <c r="Q33" s="174"/>
      <c r="R33" s="174"/>
      <c r="S33" s="174"/>
      <c r="T33" s="174" t="s">
        <v>473</v>
      </c>
      <c r="U33" s="174"/>
      <c r="V33" s="174"/>
      <c r="W33" s="174"/>
      <c r="X33" s="174"/>
      <c r="Y33" s="174"/>
      <c r="Z33" s="176"/>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row>
    <row r="34" spans="1:56" ht="20.25" customHeight="1" x14ac:dyDescent="0.2">
      <c r="A34" s="146"/>
      <c r="B34" s="174"/>
      <c r="C34" s="788" t="s">
        <v>464</v>
      </c>
      <c r="D34" s="788"/>
      <c r="E34" s="788" t="s">
        <v>465</v>
      </c>
      <c r="F34" s="788"/>
      <c r="G34" s="788"/>
      <c r="H34" s="788"/>
      <c r="I34" s="174"/>
      <c r="J34" s="790" t="s">
        <v>466</v>
      </c>
      <c r="K34" s="790"/>
      <c r="L34" s="790"/>
      <c r="M34" s="790"/>
      <c r="N34" s="142"/>
      <c r="O34" s="142"/>
      <c r="P34" s="177" t="s">
        <v>467</v>
      </c>
      <c r="Q34" s="177"/>
      <c r="R34" s="174"/>
      <c r="S34" s="174"/>
      <c r="T34" s="779" t="s">
        <v>476</v>
      </c>
      <c r="U34" s="781"/>
      <c r="V34" s="779" t="s">
        <v>477</v>
      </c>
      <c r="W34" s="780"/>
      <c r="X34" s="780"/>
      <c r="Y34" s="781"/>
      <c r="Z34" s="176"/>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row>
    <row r="35" spans="1:56" ht="20.25" customHeight="1" x14ac:dyDescent="0.2">
      <c r="A35" s="146"/>
      <c r="B35" s="174"/>
      <c r="C35" s="789"/>
      <c r="D35" s="789"/>
      <c r="E35" s="789" t="s">
        <v>468</v>
      </c>
      <c r="F35" s="789"/>
      <c r="G35" s="789" t="s">
        <v>469</v>
      </c>
      <c r="H35" s="789"/>
      <c r="I35" s="174"/>
      <c r="J35" s="789" t="s">
        <v>468</v>
      </c>
      <c r="K35" s="789"/>
      <c r="L35" s="789" t="s">
        <v>469</v>
      </c>
      <c r="M35" s="789"/>
      <c r="N35" s="142"/>
      <c r="O35" s="142"/>
      <c r="P35" s="177" t="s">
        <v>470</v>
      </c>
      <c r="Q35" s="177"/>
      <c r="R35" s="174"/>
      <c r="S35" s="174"/>
      <c r="T35" s="779" t="s">
        <v>627</v>
      </c>
      <c r="U35" s="781"/>
      <c r="V35" s="779" t="s">
        <v>479</v>
      </c>
      <c r="W35" s="780"/>
      <c r="X35" s="780"/>
      <c r="Y35" s="781"/>
      <c r="Z35" s="17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row>
    <row r="36" spans="1:56" ht="20.25" customHeight="1" x14ac:dyDescent="0.2">
      <c r="A36" s="146"/>
      <c r="B36" s="174"/>
      <c r="C36" s="779" t="s">
        <v>627</v>
      </c>
      <c r="D36" s="781"/>
      <c r="E36" s="782">
        <f>SUMIFS($AU$14:$AV$31,$C$14:$D$31,"介護支援専門員",$E$14:$F$31,"A")</f>
        <v>0</v>
      </c>
      <c r="F36" s="783"/>
      <c r="G36" s="784">
        <f>SUMIFS($AW$14:$AX$31,$C$14:$D$31,"介護支援専門員",$E$14:$F$31,"A")</f>
        <v>0</v>
      </c>
      <c r="H36" s="785"/>
      <c r="I36" s="179"/>
      <c r="J36" s="786">
        <v>0</v>
      </c>
      <c r="K36" s="787"/>
      <c r="L36" s="786">
        <v>0</v>
      </c>
      <c r="M36" s="787"/>
      <c r="N36" s="180"/>
      <c r="O36" s="180"/>
      <c r="P36" s="786">
        <v>0</v>
      </c>
      <c r="Q36" s="787"/>
      <c r="R36" s="174"/>
      <c r="S36" s="174"/>
      <c r="T36" s="779" t="s">
        <v>628</v>
      </c>
      <c r="U36" s="781"/>
      <c r="V36" s="779" t="s">
        <v>480</v>
      </c>
      <c r="W36" s="780"/>
      <c r="X36" s="780"/>
      <c r="Y36" s="781"/>
      <c r="Z36" s="181"/>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row>
    <row r="37" spans="1:56" ht="20.25" customHeight="1" x14ac:dyDescent="0.2">
      <c r="A37" s="146"/>
      <c r="B37" s="174"/>
      <c r="C37" s="779" t="s">
        <v>554</v>
      </c>
      <c r="D37" s="781"/>
      <c r="E37" s="782">
        <f>SUMIFS($AU$14:$AV$31,$C$14:$D$31,"介護支援専門員",$E$14:$F$31,"B")</f>
        <v>0</v>
      </c>
      <c r="F37" s="783"/>
      <c r="G37" s="784">
        <f>SUMIFS($AW$14:$AX$31,$C$14:$D$31,"介護支援専門員",$E$14:$F$31,"B")</f>
        <v>0</v>
      </c>
      <c r="H37" s="785"/>
      <c r="I37" s="179"/>
      <c r="J37" s="786">
        <v>0</v>
      </c>
      <c r="K37" s="787"/>
      <c r="L37" s="786">
        <v>0</v>
      </c>
      <c r="M37" s="787"/>
      <c r="N37" s="180"/>
      <c r="O37" s="180"/>
      <c r="P37" s="786">
        <v>0</v>
      </c>
      <c r="Q37" s="787"/>
      <c r="R37" s="174"/>
      <c r="S37" s="174"/>
      <c r="T37" s="779" t="s">
        <v>629</v>
      </c>
      <c r="U37" s="781"/>
      <c r="V37" s="779" t="s">
        <v>482</v>
      </c>
      <c r="W37" s="780"/>
      <c r="X37" s="780"/>
      <c r="Y37" s="781"/>
      <c r="Z37" s="181"/>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row>
    <row r="38" spans="1:56" ht="20.25" customHeight="1" x14ac:dyDescent="0.2">
      <c r="A38" s="146"/>
      <c r="B38" s="174"/>
      <c r="C38" s="779" t="s">
        <v>629</v>
      </c>
      <c r="D38" s="781"/>
      <c r="E38" s="782">
        <f>SUMIFS($AU$14:$AV$31,$C$14:$D$31,"介護支援専門員",$E$14:$F$31,"C")</f>
        <v>0</v>
      </c>
      <c r="F38" s="783"/>
      <c r="G38" s="784">
        <f>SUMIFS($AW$14:$AX$31,$C$14:$D$31,"介護支援専門員",$E$14:$F$31,"C")</f>
        <v>0</v>
      </c>
      <c r="H38" s="785"/>
      <c r="I38" s="179"/>
      <c r="J38" s="786">
        <v>0</v>
      </c>
      <c r="K38" s="787"/>
      <c r="L38" s="791">
        <v>0</v>
      </c>
      <c r="M38" s="792"/>
      <c r="N38" s="180"/>
      <c r="O38" s="180"/>
      <c r="P38" s="782" t="s">
        <v>606</v>
      </c>
      <c r="Q38" s="783"/>
      <c r="R38" s="174"/>
      <c r="S38" s="174"/>
      <c r="T38" s="779" t="s">
        <v>556</v>
      </c>
      <c r="U38" s="781"/>
      <c r="V38" s="779" t="s">
        <v>483</v>
      </c>
      <c r="W38" s="780"/>
      <c r="X38" s="780"/>
      <c r="Y38" s="781"/>
      <c r="Z38" s="182"/>
      <c r="AA38" s="148"/>
      <c r="AB38" s="148"/>
      <c r="AC38" s="148"/>
      <c r="AD38" s="148"/>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row>
    <row r="39" spans="1:56" ht="20.25" customHeight="1" x14ac:dyDescent="0.2">
      <c r="A39" s="146"/>
      <c r="B39" s="174"/>
      <c r="C39" s="779" t="s">
        <v>556</v>
      </c>
      <c r="D39" s="781"/>
      <c r="E39" s="782">
        <f>SUMIFS($AU$14:$AV$31,$C$14:$D$31,"介護支援専門員",$E$14:$F$31,"D")</f>
        <v>0</v>
      </c>
      <c r="F39" s="783"/>
      <c r="G39" s="784">
        <f>SUMIFS($AW$14:$AX$31,$C$14:$D$31,"介護支援専門員",$E$14:$F$31,"D")</f>
        <v>0</v>
      </c>
      <c r="H39" s="785"/>
      <c r="I39" s="179"/>
      <c r="J39" s="786">
        <v>0</v>
      </c>
      <c r="K39" s="787"/>
      <c r="L39" s="791">
        <v>0</v>
      </c>
      <c r="M39" s="792"/>
      <c r="N39" s="180"/>
      <c r="O39" s="180"/>
      <c r="P39" s="782" t="s">
        <v>606</v>
      </c>
      <c r="Q39" s="783"/>
      <c r="R39" s="174"/>
      <c r="S39" s="174"/>
      <c r="T39" s="174"/>
      <c r="U39" s="794"/>
      <c r="V39" s="794"/>
      <c r="W39" s="795"/>
      <c r="X39" s="795"/>
      <c r="Y39" s="183"/>
      <c r="Z39" s="183"/>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row>
    <row r="40" spans="1:56" ht="20.25" customHeight="1" x14ac:dyDescent="0.2">
      <c r="A40" s="146"/>
      <c r="B40" s="174"/>
      <c r="C40" s="779" t="s">
        <v>471</v>
      </c>
      <c r="D40" s="781"/>
      <c r="E40" s="782">
        <f>SUM(E36:F39)</f>
        <v>0</v>
      </c>
      <c r="F40" s="783"/>
      <c r="G40" s="784">
        <f>SUM(G36:H39)</f>
        <v>0</v>
      </c>
      <c r="H40" s="785"/>
      <c r="I40" s="179"/>
      <c r="J40" s="782">
        <f>SUM(J36:K39)</f>
        <v>0</v>
      </c>
      <c r="K40" s="783"/>
      <c r="L40" s="782">
        <f>SUM(L36:M39)</f>
        <v>0</v>
      </c>
      <c r="M40" s="783"/>
      <c r="N40" s="180"/>
      <c r="O40" s="180"/>
      <c r="P40" s="782">
        <f>SUM(P36:Q37)</f>
        <v>0</v>
      </c>
      <c r="Q40" s="783"/>
      <c r="R40" s="174"/>
      <c r="S40" s="174"/>
      <c r="T40" s="174"/>
      <c r="U40" s="794"/>
      <c r="V40" s="794"/>
      <c r="W40" s="795"/>
      <c r="X40" s="795"/>
      <c r="Y40" s="184"/>
      <c r="Z40" s="184"/>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row>
    <row r="41" spans="1:56" ht="20.25" customHeight="1" x14ac:dyDescent="0.2">
      <c r="A41" s="146"/>
      <c r="B41" s="174"/>
      <c r="C41" s="174"/>
      <c r="D41" s="174"/>
      <c r="E41" s="174"/>
      <c r="F41" s="174"/>
      <c r="G41" s="174"/>
      <c r="H41" s="174"/>
      <c r="I41" s="174"/>
      <c r="J41" s="174"/>
      <c r="K41" s="174"/>
      <c r="L41" s="175"/>
      <c r="M41" s="174"/>
      <c r="N41" s="174"/>
      <c r="O41" s="174"/>
      <c r="P41" s="174"/>
      <c r="Q41" s="174"/>
      <c r="R41" s="174"/>
      <c r="S41" s="174"/>
      <c r="T41" s="174"/>
      <c r="U41" s="176"/>
      <c r="V41" s="176"/>
      <c r="W41" s="176"/>
      <c r="X41" s="176"/>
      <c r="Y41" s="176"/>
      <c r="Z41" s="176"/>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row>
    <row r="42" spans="1:56" ht="20.25" customHeight="1" x14ac:dyDescent="0.2">
      <c r="A42" s="146"/>
      <c r="B42" s="174"/>
      <c r="C42" s="175" t="s">
        <v>472</v>
      </c>
      <c r="D42" s="174"/>
      <c r="E42" s="174"/>
      <c r="F42" s="174"/>
      <c r="G42" s="174"/>
      <c r="H42" s="174"/>
      <c r="I42" s="185" t="s">
        <v>610</v>
      </c>
      <c r="J42" s="802" t="s">
        <v>611</v>
      </c>
      <c r="K42" s="803"/>
      <c r="L42" s="186"/>
      <c r="M42" s="185"/>
      <c r="N42" s="174"/>
      <c r="O42" s="174"/>
      <c r="P42" s="174"/>
      <c r="Q42" s="174"/>
      <c r="R42" s="174"/>
      <c r="S42" s="174"/>
      <c r="T42" s="174"/>
      <c r="U42" s="187"/>
      <c r="V42" s="176"/>
      <c r="W42" s="176"/>
      <c r="X42" s="176"/>
      <c r="Y42" s="176"/>
      <c r="Z42" s="176"/>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row>
    <row r="43" spans="1:56" ht="20.25" customHeight="1" x14ac:dyDescent="0.2">
      <c r="A43" s="146"/>
      <c r="B43" s="174"/>
      <c r="C43" s="174" t="s">
        <v>474</v>
      </c>
      <c r="D43" s="174"/>
      <c r="E43" s="174"/>
      <c r="F43" s="174"/>
      <c r="G43" s="174"/>
      <c r="H43" s="174" t="s">
        <v>475</v>
      </c>
      <c r="I43" s="174"/>
      <c r="J43" s="174"/>
      <c r="K43" s="174"/>
      <c r="L43" s="175"/>
      <c r="M43" s="174"/>
      <c r="N43" s="174"/>
      <c r="O43" s="174"/>
      <c r="P43" s="174"/>
      <c r="Q43" s="174"/>
      <c r="R43" s="174"/>
      <c r="S43" s="174"/>
      <c r="T43" s="174"/>
      <c r="U43" s="176"/>
      <c r="V43" s="176"/>
      <c r="W43" s="176"/>
      <c r="X43" s="176"/>
      <c r="Y43" s="176"/>
      <c r="Z43" s="176"/>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row>
    <row r="44" spans="1:56" ht="20.25" customHeight="1" x14ac:dyDescent="0.2">
      <c r="A44" s="146"/>
      <c r="B44" s="174"/>
      <c r="C44" s="174" t="str">
        <f>IF($J$42="週","対象時間数（週平均）","対象時間数（当月合計）")</f>
        <v>対象時間数（週平均）</v>
      </c>
      <c r="D44" s="174"/>
      <c r="E44" s="174"/>
      <c r="F44" s="174"/>
      <c r="G44" s="174"/>
      <c r="H44" s="174" t="str">
        <f>IF($J$42="週","週に勤務すべき時間数","当月に勤務すべき時間数")</f>
        <v>週に勤務すべき時間数</v>
      </c>
      <c r="I44" s="174"/>
      <c r="J44" s="174"/>
      <c r="K44" s="174"/>
      <c r="L44" s="175"/>
      <c r="M44" s="789" t="s">
        <v>478</v>
      </c>
      <c r="N44" s="789"/>
      <c r="O44" s="789"/>
      <c r="P44" s="789"/>
      <c r="Q44" s="174"/>
      <c r="R44" s="174"/>
      <c r="S44" s="174"/>
      <c r="T44" s="174"/>
      <c r="U44" s="176"/>
      <c r="V44" s="176"/>
      <c r="W44" s="176"/>
      <c r="X44" s="176"/>
      <c r="Y44" s="176"/>
      <c r="Z44" s="176"/>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row>
    <row r="45" spans="1:56" ht="20.25" customHeight="1" x14ac:dyDescent="0.2">
      <c r="A45" s="146"/>
      <c r="B45" s="174"/>
      <c r="C45" s="804">
        <f>IF($J$42="週",L40,J40)</f>
        <v>0</v>
      </c>
      <c r="D45" s="805"/>
      <c r="E45" s="805"/>
      <c r="F45" s="806"/>
      <c r="G45" s="188" t="s">
        <v>630</v>
      </c>
      <c r="H45" s="779">
        <f>IF($J$42="週",$AV$5,$AZ$5)</f>
        <v>40</v>
      </c>
      <c r="I45" s="780"/>
      <c r="J45" s="780"/>
      <c r="K45" s="781"/>
      <c r="L45" s="188" t="s">
        <v>631</v>
      </c>
      <c r="M45" s="796">
        <f>ROUNDDOWN(C45/H45,1)</f>
        <v>0</v>
      </c>
      <c r="N45" s="797"/>
      <c r="O45" s="797"/>
      <c r="P45" s="798"/>
      <c r="Q45" s="174"/>
      <c r="R45" s="174"/>
      <c r="S45" s="174"/>
      <c r="T45" s="174"/>
      <c r="U45" s="793"/>
      <c r="V45" s="793"/>
      <c r="W45" s="793"/>
      <c r="X45" s="793"/>
      <c r="Y45" s="181"/>
      <c r="Z45" s="176"/>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row>
    <row r="46" spans="1:56" ht="20.25" customHeight="1" x14ac:dyDescent="0.2">
      <c r="A46" s="146"/>
      <c r="B46" s="174"/>
      <c r="C46" s="174"/>
      <c r="D46" s="174"/>
      <c r="E46" s="174"/>
      <c r="F46" s="174"/>
      <c r="G46" s="174"/>
      <c r="H46" s="174"/>
      <c r="I46" s="174"/>
      <c r="J46" s="174"/>
      <c r="K46" s="174"/>
      <c r="L46" s="175"/>
      <c r="M46" s="174" t="s">
        <v>481</v>
      </c>
      <c r="N46" s="174"/>
      <c r="O46" s="174"/>
      <c r="P46" s="174"/>
      <c r="Q46" s="174"/>
      <c r="R46" s="174"/>
      <c r="S46" s="174"/>
      <c r="T46" s="174"/>
      <c r="U46" s="176"/>
      <c r="V46" s="176"/>
      <c r="W46" s="176"/>
      <c r="X46" s="176"/>
      <c r="Y46" s="176"/>
      <c r="Z46" s="176"/>
      <c r="AA46" s="148"/>
      <c r="AB46" s="148"/>
      <c r="AC46" s="148"/>
      <c r="AD46" s="148"/>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row>
    <row r="47" spans="1:56" ht="20.25" customHeight="1" x14ac:dyDescent="0.2">
      <c r="A47" s="146"/>
      <c r="B47" s="174"/>
      <c r="C47" s="174" t="s">
        <v>614</v>
      </c>
      <c r="D47" s="174"/>
      <c r="E47" s="174"/>
      <c r="F47" s="174"/>
      <c r="G47" s="174"/>
      <c r="H47" s="174"/>
      <c r="I47" s="174"/>
      <c r="J47" s="174"/>
      <c r="K47" s="174"/>
      <c r="L47" s="175"/>
      <c r="M47" s="174"/>
      <c r="N47" s="174"/>
      <c r="O47" s="174"/>
      <c r="P47" s="174"/>
      <c r="Q47" s="174"/>
      <c r="R47" s="174"/>
      <c r="S47" s="174"/>
      <c r="T47" s="174"/>
      <c r="U47" s="174"/>
      <c r="V47" s="189"/>
      <c r="W47" s="190"/>
      <c r="X47" s="190"/>
      <c r="Y47" s="174"/>
      <c r="Z47" s="174"/>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row>
    <row r="48" spans="1:56" ht="20.25" customHeight="1" x14ac:dyDescent="0.2">
      <c r="A48" s="146"/>
      <c r="B48" s="174"/>
      <c r="C48" s="174" t="s">
        <v>467</v>
      </c>
      <c r="D48" s="174"/>
      <c r="E48" s="174"/>
      <c r="F48" s="174"/>
      <c r="G48" s="174"/>
      <c r="H48" s="174"/>
      <c r="I48" s="174"/>
      <c r="J48" s="174"/>
      <c r="K48" s="174"/>
      <c r="L48" s="175"/>
      <c r="M48" s="188"/>
      <c r="N48" s="188"/>
      <c r="O48" s="188"/>
      <c r="P48" s="188"/>
      <c r="Q48" s="174"/>
      <c r="R48" s="174"/>
      <c r="S48" s="174"/>
      <c r="T48" s="174"/>
      <c r="U48" s="174"/>
      <c r="V48" s="189"/>
      <c r="W48" s="190"/>
      <c r="X48" s="190"/>
      <c r="Y48" s="174"/>
      <c r="Z48" s="174"/>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row>
    <row r="49" spans="1:58" ht="20.25" customHeight="1" x14ac:dyDescent="0.2">
      <c r="A49" s="146"/>
      <c r="B49" s="174"/>
      <c r="C49" s="142" t="s">
        <v>484</v>
      </c>
      <c r="D49" s="142"/>
      <c r="E49" s="142"/>
      <c r="F49" s="142"/>
      <c r="G49" s="142"/>
      <c r="H49" s="174" t="s">
        <v>485</v>
      </c>
      <c r="I49" s="142"/>
      <c r="J49" s="142"/>
      <c r="K49" s="142"/>
      <c r="L49" s="142"/>
      <c r="M49" s="789" t="s">
        <v>471</v>
      </c>
      <c r="N49" s="789"/>
      <c r="O49" s="789"/>
      <c r="P49" s="789"/>
      <c r="Q49" s="174"/>
      <c r="R49" s="174"/>
      <c r="S49" s="174"/>
      <c r="T49" s="174"/>
      <c r="U49" s="174"/>
      <c r="V49" s="189"/>
      <c r="W49" s="190"/>
      <c r="X49" s="190"/>
      <c r="Y49" s="174"/>
      <c r="Z49" s="174"/>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row>
    <row r="50" spans="1:58" ht="20.25" customHeight="1" x14ac:dyDescent="0.2">
      <c r="A50" s="146"/>
      <c r="B50" s="174"/>
      <c r="C50" s="779">
        <f>P40</f>
        <v>0</v>
      </c>
      <c r="D50" s="780"/>
      <c r="E50" s="780"/>
      <c r="F50" s="781"/>
      <c r="G50" s="188" t="s">
        <v>632</v>
      </c>
      <c r="H50" s="796">
        <f>M45</f>
        <v>0</v>
      </c>
      <c r="I50" s="797"/>
      <c r="J50" s="797"/>
      <c r="K50" s="798"/>
      <c r="L50" s="188" t="s">
        <v>633</v>
      </c>
      <c r="M50" s="799">
        <f>ROUNDDOWN(C50+H50,1)</f>
        <v>0</v>
      </c>
      <c r="N50" s="800"/>
      <c r="O50" s="800"/>
      <c r="P50" s="801"/>
      <c r="Q50" s="174"/>
      <c r="R50" s="174"/>
      <c r="S50" s="174"/>
      <c r="T50" s="174"/>
      <c r="U50" s="174"/>
      <c r="V50" s="189"/>
      <c r="W50" s="190"/>
      <c r="X50" s="190"/>
      <c r="Y50" s="174"/>
      <c r="Z50" s="174"/>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row>
    <row r="51" spans="1:58" ht="20.25" customHeight="1" x14ac:dyDescent="0.2">
      <c r="A51" s="146"/>
      <c r="B51" s="174"/>
      <c r="C51" s="174"/>
      <c r="D51" s="174"/>
      <c r="E51" s="174"/>
      <c r="F51" s="174"/>
      <c r="G51" s="174"/>
      <c r="H51" s="174"/>
      <c r="I51" s="174"/>
      <c r="J51" s="174"/>
      <c r="K51" s="174"/>
      <c r="L51" s="174"/>
      <c r="M51" s="174"/>
      <c r="N51" s="175"/>
      <c r="O51" s="174"/>
      <c r="P51" s="174"/>
      <c r="Q51" s="174"/>
      <c r="R51" s="174"/>
      <c r="S51" s="174"/>
      <c r="T51" s="174"/>
      <c r="U51" s="174"/>
      <c r="V51" s="189"/>
      <c r="W51" s="190"/>
      <c r="X51" s="190"/>
      <c r="Y51" s="174"/>
      <c r="Z51" s="174"/>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row>
    <row r="52" spans="1:58" ht="20.25" customHeight="1" x14ac:dyDescent="0.2">
      <c r="C52" s="203"/>
      <c r="D52" s="203"/>
      <c r="E52" s="204"/>
      <c r="F52" s="204"/>
      <c r="G52" s="204"/>
      <c r="H52" s="204"/>
      <c r="I52" s="204"/>
      <c r="J52" s="204"/>
      <c r="K52" s="204"/>
      <c r="L52" s="204"/>
      <c r="M52" s="204"/>
      <c r="N52" s="204"/>
      <c r="O52" s="204"/>
      <c r="P52" s="204"/>
      <c r="Q52" s="204"/>
      <c r="R52" s="204"/>
      <c r="S52" s="204"/>
      <c r="T52" s="203"/>
      <c r="U52" s="204"/>
      <c r="V52" s="204"/>
      <c r="W52" s="204"/>
      <c r="X52" s="204"/>
      <c r="Y52" s="204"/>
      <c r="Z52" s="204"/>
      <c r="AA52" s="204"/>
      <c r="AB52" s="204"/>
      <c r="AC52" s="204"/>
      <c r="AD52" s="204"/>
      <c r="AE52" s="204"/>
      <c r="AF52" s="204"/>
      <c r="AJ52" s="205"/>
      <c r="AK52" s="206"/>
      <c r="AL52" s="206"/>
      <c r="AM52" s="204"/>
      <c r="AN52" s="204"/>
      <c r="AO52" s="204"/>
      <c r="AP52" s="204"/>
      <c r="AQ52" s="204"/>
      <c r="AR52" s="204"/>
      <c r="AS52" s="204"/>
      <c r="AT52" s="204"/>
      <c r="AU52" s="204"/>
      <c r="AV52" s="204"/>
      <c r="AW52" s="204"/>
      <c r="AX52" s="204"/>
      <c r="AY52" s="204"/>
      <c r="AZ52" s="204"/>
      <c r="BA52" s="204"/>
      <c r="BB52" s="204"/>
      <c r="BC52" s="204"/>
      <c r="BD52" s="204"/>
      <c r="BE52" s="206"/>
    </row>
    <row r="53" spans="1:58" ht="20.25" customHeight="1" x14ac:dyDescent="0.2">
      <c r="A53" s="204"/>
      <c r="B53" s="204"/>
      <c r="C53" s="203"/>
      <c r="D53" s="203"/>
      <c r="E53" s="204"/>
      <c r="F53" s="204"/>
      <c r="G53" s="204"/>
      <c r="H53" s="204"/>
      <c r="I53" s="204"/>
      <c r="J53" s="204"/>
      <c r="K53" s="204"/>
      <c r="L53" s="204"/>
      <c r="M53" s="204"/>
      <c r="N53" s="204"/>
      <c r="O53" s="204"/>
      <c r="P53" s="204"/>
      <c r="Q53" s="204"/>
      <c r="R53" s="204"/>
      <c r="S53" s="204"/>
      <c r="T53" s="204"/>
      <c r="U53" s="203"/>
      <c r="V53" s="204"/>
      <c r="W53" s="204"/>
      <c r="X53" s="204"/>
      <c r="Y53" s="204"/>
      <c r="Z53" s="204"/>
      <c r="AA53" s="204"/>
      <c r="AB53" s="204"/>
      <c r="AC53" s="204"/>
      <c r="AD53" s="204"/>
      <c r="AE53" s="204"/>
      <c r="AF53" s="204"/>
      <c r="AG53" s="204"/>
      <c r="AK53" s="205"/>
      <c r="AL53" s="206"/>
      <c r="AM53" s="206"/>
      <c r="AN53" s="204"/>
      <c r="AO53" s="204"/>
      <c r="AP53" s="204"/>
      <c r="AQ53" s="204"/>
      <c r="AR53" s="204"/>
      <c r="AS53" s="204"/>
      <c r="AT53" s="204"/>
      <c r="AU53" s="204"/>
      <c r="AV53" s="204"/>
      <c r="AW53" s="204"/>
      <c r="AX53" s="204"/>
      <c r="AY53" s="204"/>
      <c r="AZ53" s="204"/>
      <c r="BA53" s="204"/>
      <c r="BB53" s="204"/>
      <c r="BC53" s="204"/>
      <c r="BD53" s="204"/>
      <c r="BE53" s="204"/>
      <c r="BF53" s="206"/>
    </row>
    <row r="54" spans="1:58" ht="20.25" customHeight="1" x14ac:dyDescent="0.2">
      <c r="A54" s="204"/>
      <c r="B54" s="204"/>
      <c r="C54" s="204"/>
      <c r="D54" s="203"/>
      <c r="E54" s="204"/>
      <c r="F54" s="204"/>
      <c r="G54" s="204"/>
      <c r="H54" s="204"/>
      <c r="I54" s="204"/>
      <c r="J54" s="204"/>
      <c r="K54" s="204"/>
      <c r="L54" s="204"/>
      <c r="M54" s="204"/>
      <c r="N54" s="204"/>
      <c r="O54" s="204"/>
      <c r="P54" s="204"/>
      <c r="Q54" s="204"/>
      <c r="R54" s="204"/>
      <c r="S54" s="204"/>
      <c r="T54" s="204"/>
      <c r="U54" s="203"/>
      <c r="V54" s="204"/>
      <c r="W54" s="204"/>
      <c r="X54" s="204"/>
      <c r="Y54" s="204"/>
      <c r="Z54" s="204"/>
      <c r="AA54" s="204"/>
      <c r="AB54" s="204"/>
      <c r="AC54" s="204"/>
      <c r="AD54" s="204"/>
      <c r="AE54" s="204"/>
      <c r="AF54" s="204"/>
      <c r="AG54" s="204"/>
      <c r="AK54" s="205"/>
      <c r="AL54" s="206"/>
      <c r="AM54" s="206"/>
      <c r="AN54" s="204"/>
      <c r="AO54" s="204"/>
      <c r="AP54" s="204"/>
      <c r="AQ54" s="204"/>
      <c r="AR54" s="204"/>
      <c r="AS54" s="204"/>
      <c r="AT54" s="204"/>
      <c r="AU54" s="204"/>
      <c r="AV54" s="204"/>
      <c r="AW54" s="204"/>
      <c r="AX54" s="204"/>
      <c r="AY54" s="204"/>
      <c r="AZ54" s="204"/>
      <c r="BA54" s="204"/>
      <c r="BB54" s="204"/>
      <c r="BC54" s="204"/>
      <c r="BD54" s="204"/>
      <c r="BE54" s="204"/>
      <c r="BF54" s="206"/>
    </row>
    <row r="55" spans="1:58" ht="20.25" customHeight="1" x14ac:dyDescent="0.2">
      <c r="A55" s="204"/>
      <c r="B55" s="204"/>
      <c r="C55" s="203"/>
      <c r="D55" s="203"/>
      <c r="E55" s="204"/>
      <c r="F55" s="204"/>
      <c r="G55" s="204"/>
      <c r="H55" s="204"/>
      <c r="I55" s="204"/>
      <c r="J55" s="204"/>
      <c r="K55" s="204"/>
      <c r="L55" s="204"/>
      <c r="M55" s="204"/>
      <c r="N55" s="204"/>
      <c r="O55" s="204"/>
      <c r="P55" s="204"/>
      <c r="Q55" s="204"/>
      <c r="R55" s="204"/>
      <c r="S55" s="204"/>
      <c r="T55" s="204"/>
      <c r="U55" s="203"/>
      <c r="V55" s="204"/>
      <c r="W55" s="204"/>
      <c r="X55" s="204"/>
      <c r="Y55" s="204"/>
      <c r="Z55" s="204"/>
      <c r="AA55" s="204"/>
      <c r="AB55" s="204"/>
      <c r="AC55" s="204"/>
      <c r="AD55" s="204"/>
      <c r="AE55" s="204"/>
      <c r="AF55" s="204"/>
      <c r="AG55" s="204"/>
      <c r="AK55" s="205"/>
      <c r="AL55" s="206"/>
      <c r="AM55" s="206"/>
      <c r="AN55" s="204"/>
      <c r="AO55" s="204"/>
      <c r="AP55" s="204"/>
      <c r="AQ55" s="204"/>
      <c r="AR55" s="204"/>
      <c r="AS55" s="204"/>
      <c r="AT55" s="204"/>
      <c r="AU55" s="204"/>
      <c r="AV55" s="204"/>
      <c r="AW55" s="204"/>
      <c r="AX55" s="204"/>
      <c r="AY55" s="204"/>
      <c r="AZ55" s="204"/>
      <c r="BA55" s="204"/>
      <c r="BB55" s="204"/>
      <c r="BC55" s="204"/>
      <c r="BD55" s="204"/>
      <c r="BE55" s="204"/>
      <c r="BF55" s="206"/>
    </row>
    <row r="56" spans="1:58" ht="20.25" customHeight="1" x14ac:dyDescent="0.2">
      <c r="C56" s="205"/>
      <c r="D56" s="205"/>
      <c r="E56" s="205"/>
      <c r="F56" s="205"/>
      <c r="G56" s="205"/>
      <c r="H56" s="205"/>
      <c r="I56" s="205"/>
      <c r="J56" s="205"/>
      <c r="K56" s="205"/>
      <c r="L56" s="205"/>
      <c r="M56" s="205"/>
      <c r="N56" s="205"/>
      <c r="O56" s="205"/>
      <c r="P56" s="205"/>
      <c r="Q56" s="205"/>
      <c r="R56" s="205"/>
      <c r="S56" s="205"/>
      <c r="T56" s="205"/>
      <c r="U56" s="206"/>
      <c r="V56" s="206"/>
      <c r="W56" s="205"/>
      <c r="X56" s="205"/>
      <c r="Y56" s="205"/>
      <c r="Z56" s="205"/>
      <c r="AA56" s="205"/>
      <c r="AB56" s="205"/>
      <c r="AC56" s="205"/>
      <c r="AD56" s="205"/>
      <c r="AE56" s="205"/>
      <c r="AF56" s="205"/>
      <c r="AG56" s="205"/>
      <c r="AH56" s="205"/>
      <c r="AI56" s="205"/>
      <c r="AJ56" s="205"/>
      <c r="AK56" s="205"/>
      <c r="AL56" s="206"/>
      <c r="AM56" s="206"/>
      <c r="AN56" s="204"/>
      <c r="AO56" s="204"/>
      <c r="AP56" s="204"/>
      <c r="AQ56" s="204"/>
      <c r="AR56" s="204"/>
      <c r="AS56" s="204"/>
      <c r="AT56" s="204"/>
      <c r="AU56" s="204"/>
      <c r="AV56" s="204"/>
      <c r="AW56" s="204"/>
      <c r="AX56" s="204"/>
      <c r="AY56" s="204"/>
      <c r="AZ56" s="204"/>
      <c r="BA56" s="204"/>
      <c r="BB56" s="204"/>
      <c r="BC56" s="204"/>
      <c r="BD56" s="204"/>
      <c r="BE56" s="204"/>
      <c r="BF56" s="206"/>
    </row>
    <row r="57" spans="1:58" ht="20.25" customHeight="1" x14ac:dyDescent="0.2">
      <c r="C57" s="205"/>
      <c r="D57" s="205"/>
      <c r="E57" s="205"/>
      <c r="F57" s="205"/>
      <c r="G57" s="205"/>
      <c r="H57" s="205"/>
      <c r="I57" s="205"/>
      <c r="J57" s="205"/>
      <c r="K57" s="205"/>
      <c r="L57" s="205"/>
      <c r="M57" s="205"/>
      <c r="N57" s="205"/>
      <c r="O57" s="205"/>
      <c r="P57" s="205"/>
      <c r="Q57" s="205"/>
      <c r="R57" s="205"/>
      <c r="S57" s="205"/>
      <c r="T57" s="205"/>
      <c r="U57" s="206"/>
      <c r="V57" s="206"/>
      <c r="W57" s="205"/>
      <c r="X57" s="205"/>
      <c r="Y57" s="205"/>
      <c r="Z57" s="205"/>
      <c r="AA57" s="205"/>
      <c r="AB57" s="205"/>
      <c r="AC57" s="205"/>
      <c r="AD57" s="205"/>
      <c r="AE57" s="205"/>
      <c r="AF57" s="205"/>
      <c r="AG57" s="205"/>
      <c r="AH57" s="205"/>
      <c r="AI57" s="205"/>
      <c r="AJ57" s="205"/>
      <c r="AK57" s="205"/>
      <c r="AL57" s="206"/>
      <c r="AM57" s="206"/>
      <c r="AN57" s="204"/>
      <c r="AO57" s="204"/>
      <c r="AP57" s="204"/>
      <c r="AQ57" s="204"/>
      <c r="AR57" s="204"/>
      <c r="AS57" s="204"/>
      <c r="AT57" s="204"/>
      <c r="AU57" s="204"/>
      <c r="AV57" s="204"/>
      <c r="AW57" s="204"/>
      <c r="AX57" s="204"/>
      <c r="AY57" s="204"/>
      <c r="AZ57" s="204"/>
      <c r="BA57" s="204"/>
      <c r="BB57" s="204"/>
      <c r="BC57" s="204"/>
      <c r="BD57" s="204"/>
      <c r="BE57" s="204"/>
      <c r="BF57" s="206"/>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15"/>
  <conditionalFormatting sqref="AU14:AX31">
    <cfRule type="expression" dxfId="9" priority="4">
      <formula>INDIRECT(ADDRESS(ROW(),COLUMN()))=TRUNC(INDIRECT(ADDRESS(ROW(),COLUMN())))</formula>
    </cfRule>
  </conditionalFormatting>
  <conditionalFormatting sqref="E40:Q40 I36:Q39">
    <cfRule type="expression" dxfId="8" priority="3">
      <formula>INDIRECT(ADDRESS(ROW(),COLUMN()))=TRUNC(INDIRECT(ADDRESS(ROW(),COLUMN())))</formula>
    </cfRule>
  </conditionalFormatting>
  <conditionalFormatting sqref="C45:F45">
    <cfRule type="expression" dxfId="7" priority="2">
      <formula>INDIRECT(ADDRESS(ROW(),COLUMN()))=TRUNC(INDIRECT(ADDRESS(ROW(),COLUMN())))</formula>
    </cfRule>
  </conditionalFormatting>
  <conditionalFormatting sqref="E36:H39">
    <cfRule type="expression" dxfId="6" priority="1">
      <formula>INDIRECT(ADDRESS(ROW(),COLUMN()))=TRUNC(INDIRECT(ADDRESS(ROW(),COLUMN())))</formula>
    </cfRule>
  </conditionalFormatting>
  <dataValidations count="8">
    <dataValidation allowBlank="1" showInputMessage="1" showErrorMessage="1" error="入力可能範囲　32～40" sqref="AZ6"/>
    <dataValidation type="list" allowBlank="1" showInputMessage="1" sqref="E14:F31">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4:K31">
      <formula1>INDIRECT(C14)</formula1>
    </dataValidation>
    <dataValidation type="list" allowBlank="1" showInputMessage="1" sqref="C14:D31">
      <formula1>職種</formula1>
    </dataValidation>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プルダウン・リスト!$C$4:$C$6</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F139"/>
  <sheetViews>
    <sheetView showGridLines="0" zoomScale="55" zoomScaleNormal="55" zoomScaleSheetLayoutView="75" workbookViewId="0">
      <selection activeCell="C14" sqref="C14:D14"/>
    </sheetView>
  </sheetViews>
  <sheetFormatPr defaultColWidth="4.44140625" defaultRowHeight="20.25" customHeight="1" x14ac:dyDescent="0.2"/>
  <cols>
    <col min="1" max="1" width="1.33203125" style="199" customWidth="1"/>
    <col min="2" max="56" width="5.6640625" style="199" customWidth="1"/>
    <col min="57" max="16384" width="4.44140625" style="199"/>
  </cols>
  <sheetData>
    <row r="1" spans="1:57" s="195" customFormat="1" ht="20.25" customHeight="1" x14ac:dyDescent="0.2">
      <c r="A1" s="104"/>
      <c r="B1" s="104"/>
      <c r="C1" s="105" t="s">
        <v>575</v>
      </c>
      <c r="D1" s="105"/>
      <c r="E1" s="104"/>
      <c r="F1" s="104"/>
      <c r="G1" s="106" t="s">
        <v>617</v>
      </c>
      <c r="H1" s="104"/>
      <c r="I1" s="104"/>
      <c r="J1" s="105"/>
      <c r="K1" s="105"/>
      <c r="L1" s="105"/>
      <c r="M1" s="105"/>
      <c r="N1" s="104"/>
      <c r="O1" s="104"/>
      <c r="P1" s="104"/>
      <c r="Q1" s="104"/>
      <c r="R1" s="104"/>
      <c r="S1" s="104"/>
      <c r="T1" s="104"/>
      <c r="U1" s="104"/>
      <c r="V1" s="104"/>
      <c r="W1" s="104"/>
      <c r="X1" s="104"/>
      <c r="Y1" s="104"/>
      <c r="Z1" s="104"/>
      <c r="AA1" s="104"/>
      <c r="AB1" s="104"/>
      <c r="AC1" s="104"/>
      <c r="AD1" s="104"/>
      <c r="AE1" s="104"/>
      <c r="AF1" s="104"/>
      <c r="AG1" s="104"/>
      <c r="AH1" s="104"/>
      <c r="AI1" s="104"/>
      <c r="AJ1" s="104"/>
      <c r="AK1" s="107" t="s">
        <v>438</v>
      </c>
      <c r="AL1" s="107" t="s">
        <v>634</v>
      </c>
      <c r="AM1" s="690" t="s">
        <v>439</v>
      </c>
      <c r="AN1" s="690"/>
      <c r="AO1" s="690"/>
      <c r="AP1" s="690"/>
      <c r="AQ1" s="690"/>
      <c r="AR1" s="690"/>
      <c r="AS1" s="690"/>
      <c r="AT1" s="690"/>
      <c r="AU1" s="690"/>
      <c r="AV1" s="690"/>
      <c r="AW1" s="690"/>
      <c r="AX1" s="690"/>
      <c r="AY1" s="690"/>
      <c r="AZ1" s="690"/>
      <c r="BA1" s="690"/>
      <c r="BB1" s="108" t="s">
        <v>635</v>
      </c>
      <c r="BC1" s="104"/>
      <c r="BD1" s="104"/>
    </row>
    <row r="2" spans="1:57" s="197" customFormat="1" ht="20.25" customHeight="1" x14ac:dyDescent="0.2">
      <c r="A2" s="110"/>
      <c r="B2" s="110"/>
      <c r="C2" s="110"/>
      <c r="D2" s="106"/>
      <c r="E2" s="110"/>
      <c r="F2" s="110"/>
      <c r="G2" s="110"/>
      <c r="H2" s="106"/>
      <c r="I2" s="107"/>
      <c r="J2" s="107"/>
      <c r="K2" s="107"/>
      <c r="L2" s="107"/>
      <c r="M2" s="107"/>
      <c r="N2" s="110"/>
      <c r="O2" s="110"/>
      <c r="P2" s="110"/>
      <c r="Q2" s="110"/>
      <c r="R2" s="110"/>
      <c r="S2" s="110"/>
      <c r="T2" s="107" t="s">
        <v>440</v>
      </c>
      <c r="U2" s="691">
        <v>6</v>
      </c>
      <c r="V2" s="691"/>
      <c r="W2" s="107" t="s">
        <v>636</v>
      </c>
      <c r="X2" s="692">
        <f>IF(U2=0,"",YEAR(DATE(2018+U2,1,1)))</f>
        <v>2024</v>
      </c>
      <c r="Y2" s="692"/>
      <c r="Z2" s="110" t="s">
        <v>620</v>
      </c>
      <c r="AA2" s="110" t="s">
        <v>441</v>
      </c>
      <c r="AB2" s="691">
        <v>4</v>
      </c>
      <c r="AC2" s="691"/>
      <c r="AD2" s="110" t="s">
        <v>442</v>
      </c>
      <c r="AE2" s="110"/>
      <c r="AF2" s="110"/>
      <c r="AG2" s="110"/>
      <c r="AH2" s="110"/>
      <c r="AI2" s="110"/>
      <c r="AJ2" s="108"/>
      <c r="AK2" s="107" t="s">
        <v>443</v>
      </c>
      <c r="AL2" s="107" t="s">
        <v>637</v>
      </c>
      <c r="AM2" s="691"/>
      <c r="AN2" s="691"/>
      <c r="AO2" s="691"/>
      <c r="AP2" s="691"/>
      <c r="AQ2" s="691"/>
      <c r="AR2" s="691"/>
      <c r="AS2" s="691"/>
      <c r="AT2" s="691"/>
      <c r="AU2" s="691"/>
      <c r="AV2" s="691"/>
      <c r="AW2" s="691"/>
      <c r="AX2" s="691"/>
      <c r="AY2" s="691"/>
      <c r="AZ2" s="691"/>
      <c r="BA2" s="691"/>
      <c r="BB2" s="108" t="s">
        <v>638</v>
      </c>
      <c r="BC2" s="107"/>
      <c r="BD2" s="107"/>
      <c r="BE2" s="196"/>
    </row>
    <row r="3" spans="1:57" s="197" customFormat="1" ht="20.25" customHeight="1" x14ac:dyDescent="0.2">
      <c r="A3" s="110"/>
      <c r="B3" s="110"/>
      <c r="C3" s="110"/>
      <c r="D3" s="106"/>
      <c r="E3" s="110"/>
      <c r="F3" s="110"/>
      <c r="G3" s="110"/>
      <c r="H3" s="106"/>
      <c r="I3" s="107"/>
      <c r="J3" s="107"/>
      <c r="K3" s="107"/>
      <c r="L3" s="107"/>
      <c r="M3" s="107"/>
      <c r="N3" s="110"/>
      <c r="O3" s="110"/>
      <c r="P3" s="110"/>
      <c r="Q3" s="110"/>
      <c r="R3" s="110"/>
      <c r="S3" s="110"/>
      <c r="T3" s="113"/>
      <c r="U3" s="114"/>
      <c r="V3" s="114"/>
      <c r="W3" s="115"/>
      <c r="X3" s="114"/>
      <c r="Y3" s="114"/>
      <c r="Z3" s="116"/>
      <c r="AA3" s="116"/>
      <c r="AB3" s="114"/>
      <c r="AC3" s="114"/>
      <c r="AD3" s="117"/>
      <c r="AE3" s="110"/>
      <c r="AF3" s="110"/>
      <c r="AG3" s="110"/>
      <c r="AH3" s="110"/>
      <c r="AI3" s="110"/>
      <c r="AJ3" s="108"/>
      <c r="AK3" s="107"/>
      <c r="AL3" s="107"/>
      <c r="AM3" s="118"/>
      <c r="AN3" s="118"/>
      <c r="AO3" s="118"/>
      <c r="AP3" s="118"/>
      <c r="AQ3" s="118"/>
      <c r="AR3" s="118"/>
      <c r="AS3" s="118"/>
      <c r="AT3" s="118"/>
      <c r="AU3" s="118"/>
      <c r="AV3" s="118"/>
      <c r="AW3" s="118"/>
      <c r="AX3" s="118"/>
      <c r="AY3" s="119" t="s">
        <v>584</v>
      </c>
      <c r="AZ3" s="693" t="s">
        <v>585</v>
      </c>
      <c r="BA3" s="693"/>
      <c r="BB3" s="693"/>
      <c r="BC3" s="693"/>
      <c r="BD3" s="107"/>
      <c r="BE3" s="196"/>
    </row>
    <row r="4" spans="1:57" s="197" customFormat="1" ht="20.25" customHeight="1" x14ac:dyDescent="0.2">
      <c r="A4" s="110"/>
      <c r="B4" s="120"/>
      <c r="C4" s="120"/>
      <c r="D4" s="120"/>
      <c r="E4" s="120"/>
      <c r="F4" s="120"/>
      <c r="G4" s="120"/>
      <c r="H4" s="120"/>
      <c r="I4" s="120"/>
      <c r="J4" s="121"/>
      <c r="K4" s="122"/>
      <c r="L4" s="122"/>
      <c r="M4" s="122"/>
      <c r="N4" s="122"/>
      <c r="O4" s="122"/>
      <c r="P4" s="123"/>
      <c r="Q4" s="122"/>
      <c r="R4" s="122"/>
      <c r="S4" s="124"/>
      <c r="T4" s="110"/>
      <c r="U4" s="110"/>
      <c r="V4" s="110"/>
      <c r="W4" s="110"/>
      <c r="X4" s="110"/>
      <c r="Y4" s="110"/>
      <c r="Z4" s="116"/>
      <c r="AA4" s="116"/>
      <c r="AB4" s="114"/>
      <c r="AC4" s="114"/>
      <c r="AD4" s="117"/>
      <c r="AE4" s="110"/>
      <c r="AF4" s="110"/>
      <c r="AG4" s="110"/>
      <c r="AH4" s="110"/>
      <c r="AI4" s="110"/>
      <c r="AJ4" s="108"/>
      <c r="AK4" s="107"/>
      <c r="AL4" s="107"/>
      <c r="AM4" s="118"/>
      <c r="AN4" s="118"/>
      <c r="AO4" s="118"/>
      <c r="AP4" s="118"/>
      <c r="AQ4" s="118"/>
      <c r="AR4" s="118"/>
      <c r="AS4" s="118"/>
      <c r="AT4" s="118"/>
      <c r="AU4" s="118"/>
      <c r="AV4" s="118"/>
      <c r="AW4" s="118"/>
      <c r="AX4" s="118"/>
      <c r="AY4" s="119" t="s">
        <v>639</v>
      </c>
      <c r="AZ4" s="693" t="s">
        <v>587</v>
      </c>
      <c r="BA4" s="693"/>
      <c r="BB4" s="693"/>
      <c r="BC4" s="693"/>
      <c r="BD4" s="107"/>
      <c r="BE4" s="196"/>
    </row>
    <row r="5" spans="1:57" s="197" customFormat="1" ht="20.25" customHeight="1" x14ac:dyDescent="0.2">
      <c r="A5" s="110"/>
      <c r="B5" s="125"/>
      <c r="C5" s="125"/>
      <c r="D5" s="125"/>
      <c r="E5" s="125"/>
      <c r="F5" s="125"/>
      <c r="G5" s="125"/>
      <c r="H5" s="125"/>
      <c r="I5" s="125"/>
      <c r="J5" s="126"/>
      <c r="K5" s="127"/>
      <c r="L5" s="128"/>
      <c r="M5" s="128"/>
      <c r="N5" s="128"/>
      <c r="O5" s="128"/>
      <c r="P5" s="125"/>
      <c r="Q5" s="129"/>
      <c r="R5" s="129"/>
      <c r="S5" s="130"/>
      <c r="T5" s="110"/>
      <c r="U5" s="110"/>
      <c r="V5" s="110"/>
      <c r="W5" s="110"/>
      <c r="X5" s="110"/>
      <c r="Y5" s="110"/>
      <c r="Z5" s="116"/>
      <c r="AA5" s="116"/>
      <c r="AB5" s="114"/>
      <c r="AC5" s="114"/>
      <c r="AD5" s="131"/>
      <c r="AE5" s="131"/>
      <c r="AF5" s="131"/>
      <c r="AG5" s="131"/>
      <c r="AH5" s="110"/>
      <c r="AI5" s="110"/>
      <c r="AJ5" s="131" t="s">
        <v>445</v>
      </c>
      <c r="AK5" s="131"/>
      <c r="AL5" s="131"/>
      <c r="AM5" s="131"/>
      <c r="AN5" s="131"/>
      <c r="AO5" s="131"/>
      <c r="AP5" s="131"/>
      <c r="AQ5" s="131"/>
      <c r="AR5" s="120"/>
      <c r="AS5" s="120"/>
      <c r="AT5" s="132"/>
      <c r="AU5" s="131"/>
      <c r="AV5" s="694">
        <v>40</v>
      </c>
      <c r="AW5" s="695"/>
      <c r="AX5" s="132" t="s">
        <v>446</v>
      </c>
      <c r="AY5" s="131"/>
      <c r="AZ5" s="694">
        <v>160</v>
      </c>
      <c r="BA5" s="695"/>
      <c r="BB5" s="132" t="s">
        <v>447</v>
      </c>
      <c r="BC5" s="131"/>
      <c r="BD5" s="110"/>
      <c r="BE5" s="196"/>
    </row>
    <row r="6" spans="1:57" s="197" customFormat="1" ht="20.25" customHeight="1" x14ac:dyDescent="0.2">
      <c r="A6" s="110"/>
      <c r="B6" s="125"/>
      <c r="C6" s="125"/>
      <c r="D6" s="125"/>
      <c r="E6" s="125"/>
      <c r="F6" s="125"/>
      <c r="G6" s="125"/>
      <c r="H6" s="125"/>
      <c r="I6" s="125"/>
      <c r="J6" s="126"/>
      <c r="K6" s="127"/>
      <c r="L6" s="128"/>
      <c r="M6" s="128"/>
      <c r="N6" s="128"/>
      <c r="O6" s="128"/>
      <c r="P6" s="125"/>
      <c r="Q6" s="129"/>
      <c r="R6" s="129"/>
      <c r="S6" s="130"/>
      <c r="T6" s="110"/>
      <c r="U6" s="110"/>
      <c r="V6" s="110"/>
      <c r="W6" s="110"/>
      <c r="X6" s="110"/>
      <c r="Y6" s="110"/>
      <c r="Z6" s="116"/>
      <c r="AA6" s="116"/>
      <c r="AB6" s="114"/>
      <c r="AC6" s="114"/>
      <c r="AD6" s="131"/>
      <c r="AE6" s="131"/>
      <c r="AF6" s="131"/>
      <c r="AG6" s="131"/>
      <c r="AH6" s="110"/>
      <c r="AI6" s="110"/>
      <c r="AJ6" s="131"/>
      <c r="AK6" s="131"/>
      <c r="AL6" s="131"/>
      <c r="AM6" s="131"/>
      <c r="AN6" s="131"/>
      <c r="AO6" s="131"/>
      <c r="AP6" s="131"/>
      <c r="AQ6" s="130" t="s">
        <v>588</v>
      </c>
      <c r="AR6" s="131"/>
      <c r="AS6" s="134"/>
      <c r="AT6" s="134"/>
      <c r="AU6" s="134"/>
      <c r="AV6" s="131"/>
      <c r="AW6" s="131"/>
      <c r="AX6" s="135"/>
      <c r="AY6" s="131"/>
      <c r="AZ6" s="694">
        <v>100</v>
      </c>
      <c r="BA6" s="695"/>
      <c r="BB6" s="136" t="s">
        <v>449</v>
      </c>
      <c r="BC6" s="131"/>
      <c r="BD6" s="110"/>
      <c r="BE6" s="196"/>
    </row>
    <row r="7" spans="1:57" s="197" customFormat="1" ht="20.25" customHeight="1" x14ac:dyDescent="0.2">
      <c r="A7" s="110"/>
      <c r="B7" s="125"/>
      <c r="C7" s="125"/>
      <c r="D7" s="125"/>
      <c r="E7" s="125"/>
      <c r="F7" s="125"/>
      <c r="G7" s="125"/>
      <c r="H7" s="125"/>
      <c r="I7" s="125"/>
      <c r="J7" s="125"/>
      <c r="K7" s="137"/>
      <c r="L7" s="137"/>
      <c r="M7" s="137"/>
      <c r="N7" s="125"/>
      <c r="O7" s="138"/>
      <c r="P7" s="139"/>
      <c r="Q7" s="139"/>
      <c r="R7" s="140"/>
      <c r="S7" s="141"/>
      <c r="T7" s="110"/>
      <c r="U7" s="110"/>
      <c r="V7" s="110"/>
      <c r="W7" s="110"/>
      <c r="X7" s="110"/>
      <c r="Y7" s="110"/>
      <c r="Z7" s="116"/>
      <c r="AA7" s="116"/>
      <c r="AB7" s="114"/>
      <c r="AC7" s="114"/>
      <c r="AD7" s="142"/>
      <c r="AE7" s="104"/>
      <c r="AF7" s="104"/>
      <c r="AG7" s="104"/>
      <c r="AH7" s="110"/>
      <c r="AI7" s="110"/>
      <c r="AJ7" s="110"/>
      <c r="AK7" s="110"/>
      <c r="AL7" s="104"/>
      <c r="AM7" s="104"/>
      <c r="AN7" s="143"/>
      <c r="AO7" s="144"/>
      <c r="AP7" s="144"/>
      <c r="AQ7" s="145"/>
      <c r="AR7" s="145"/>
      <c r="AS7" s="145"/>
      <c r="AT7" s="145"/>
      <c r="AU7" s="145"/>
      <c r="AV7" s="145"/>
      <c r="AW7" s="131" t="s">
        <v>448</v>
      </c>
      <c r="AX7" s="131"/>
      <c r="AY7" s="131"/>
      <c r="AZ7" s="696">
        <f>DAY(EOMONTH(DATE(X2,AB2,1),0))</f>
        <v>30</v>
      </c>
      <c r="BA7" s="697"/>
      <c r="BB7" s="132" t="s">
        <v>444</v>
      </c>
      <c r="BC7" s="110"/>
      <c r="BD7" s="110"/>
      <c r="BE7" s="196"/>
    </row>
    <row r="8" spans="1:57" ht="5.0999999999999996" customHeight="1" thickBot="1" x14ac:dyDescent="0.25">
      <c r="A8" s="146"/>
      <c r="B8" s="146"/>
      <c r="C8" s="147"/>
      <c r="D8" s="147"/>
      <c r="E8" s="146"/>
      <c r="F8" s="146"/>
      <c r="G8" s="148"/>
      <c r="H8" s="146"/>
      <c r="I8" s="146"/>
      <c r="J8" s="146"/>
      <c r="K8" s="146"/>
      <c r="L8" s="146"/>
      <c r="M8" s="146"/>
      <c r="N8" s="146"/>
      <c r="O8" s="146"/>
      <c r="P8" s="146"/>
      <c r="Q8" s="146"/>
      <c r="R8" s="146"/>
      <c r="S8" s="147"/>
      <c r="T8" s="146"/>
      <c r="U8" s="146"/>
      <c r="V8" s="146"/>
      <c r="W8" s="146"/>
      <c r="X8" s="146"/>
      <c r="Y8" s="146"/>
      <c r="Z8" s="146"/>
      <c r="AA8" s="146"/>
      <c r="AB8" s="146"/>
      <c r="AC8" s="146"/>
      <c r="AD8" s="146"/>
      <c r="AE8" s="146"/>
      <c r="AF8" s="146"/>
      <c r="AG8" s="146"/>
      <c r="AH8" s="146"/>
      <c r="AI8" s="146"/>
      <c r="AJ8" s="147"/>
      <c r="AK8" s="146"/>
      <c r="AL8" s="146"/>
      <c r="AM8" s="146"/>
      <c r="AN8" s="146"/>
      <c r="AO8" s="146"/>
      <c r="AP8" s="146"/>
      <c r="AQ8" s="146"/>
      <c r="AR8" s="146"/>
      <c r="AS8" s="146"/>
      <c r="AT8" s="146"/>
      <c r="AU8" s="146"/>
      <c r="AV8" s="146"/>
      <c r="AW8" s="146"/>
      <c r="AX8" s="146"/>
      <c r="AY8" s="146"/>
      <c r="AZ8" s="146"/>
      <c r="BA8" s="146"/>
      <c r="BB8" s="146"/>
      <c r="BC8" s="149"/>
      <c r="BD8" s="149"/>
      <c r="BE8" s="198"/>
    </row>
    <row r="9" spans="1:57" ht="20.25" customHeight="1" thickBot="1" x14ac:dyDescent="0.25">
      <c r="A9" s="146"/>
      <c r="B9" s="698" t="s">
        <v>589</v>
      </c>
      <c r="C9" s="701" t="s">
        <v>590</v>
      </c>
      <c r="D9" s="702"/>
      <c r="E9" s="707" t="s">
        <v>624</v>
      </c>
      <c r="F9" s="702"/>
      <c r="G9" s="707" t="s">
        <v>592</v>
      </c>
      <c r="H9" s="701"/>
      <c r="I9" s="701"/>
      <c r="J9" s="701"/>
      <c r="K9" s="702"/>
      <c r="L9" s="707" t="s">
        <v>625</v>
      </c>
      <c r="M9" s="701"/>
      <c r="N9" s="701"/>
      <c r="O9" s="710"/>
      <c r="P9" s="713" t="s">
        <v>594</v>
      </c>
      <c r="Q9" s="714"/>
      <c r="R9" s="714"/>
      <c r="S9" s="714"/>
      <c r="T9" s="714"/>
      <c r="U9" s="714"/>
      <c r="V9" s="714"/>
      <c r="W9" s="714"/>
      <c r="X9" s="714"/>
      <c r="Y9" s="714"/>
      <c r="Z9" s="714"/>
      <c r="AA9" s="714"/>
      <c r="AB9" s="714"/>
      <c r="AC9" s="714"/>
      <c r="AD9" s="714"/>
      <c r="AE9" s="714"/>
      <c r="AF9" s="714"/>
      <c r="AG9" s="714"/>
      <c r="AH9" s="714"/>
      <c r="AI9" s="714"/>
      <c r="AJ9" s="714"/>
      <c r="AK9" s="714"/>
      <c r="AL9" s="714"/>
      <c r="AM9" s="714"/>
      <c r="AN9" s="714"/>
      <c r="AO9" s="714"/>
      <c r="AP9" s="714"/>
      <c r="AQ9" s="714"/>
      <c r="AR9" s="714"/>
      <c r="AS9" s="714"/>
      <c r="AT9" s="714"/>
      <c r="AU9" s="715" t="str">
        <f>IF(AZ3="４週","(10)1～4週目の勤務時間数合計","(11)1か月の勤務時間数合計")</f>
        <v>(10)1～4週目の勤務時間数合計</v>
      </c>
      <c r="AV9" s="716"/>
      <c r="AW9" s="715" t="s">
        <v>595</v>
      </c>
      <c r="AX9" s="716"/>
      <c r="AY9" s="723" t="s">
        <v>596</v>
      </c>
      <c r="AZ9" s="723"/>
      <c r="BA9" s="723"/>
      <c r="BB9" s="723"/>
      <c r="BC9" s="723"/>
      <c r="BD9" s="723"/>
    </row>
    <row r="10" spans="1:57" ht="20.25" customHeight="1" thickBot="1" x14ac:dyDescent="0.25">
      <c r="A10" s="146"/>
      <c r="B10" s="699"/>
      <c r="C10" s="703"/>
      <c r="D10" s="704"/>
      <c r="E10" s="708"/>
      <c r="F10" s="704"/>
      <c r="G10" s="708"/>
      <c r="H10" s="703"/>
      <c r="I10" s="703"/>
      <c r="J10" s="703"/>
      <c r="K10" s="704"/>
      <c r="L10" s="708"/>
      <c r="M10" s="703"/>
      <c r="N10" s="703"/>
      <c r="O10" s="711"/>
      <c r="P10" s="725" t="s">
        <v>451</v>
      </c>
      <c r="Q10" s="726"/>
      <c r="R10" s="726"/>
      <c r="S10" s="726"/>
      <c r="T10" s="726"/>
      <c r="U10" s="726"/>
      <c r="V10" s="727"/>
      <c r="W10" s="725" t="s">
        <v>452</v>
      </c>
      <c r="X10" s="726"/>
      <c r="Y10" s="726"/>
      <c r="Z10" s="726"/>
      <c r="AA10" s="726"/>
      <c r="AB10" s="726"/>
      <c r="AC10" s="727"/>
      <c r="AD10" s="725" t="s">
        <v>453</v>
      </c>
      <c r="AE10" s="726"/>
      <c r="AF10" s="726"/>
      <c r="AG10" s="726"/>
      <c r="AH10" s="726"/>
      <c r="AI10" s="726"/>
      <c r="AJ10" s="727"/>
      <c r="AK10" s="725" t="s">
        <v>454</v>
      </c>
      <c r="AL10" s="726"/>
      <c r="AM10" s="726"/>
      <c r="AN10" s="726"/>
      <c r="AO10" s="726"/>
      <c r="AP10" s="726"/>
      <c r="AQ10" s="727"/>
      <c r="AR10" s="725" t="s">
        <v>455</v>
      </c>
      <c r="AS10" s="726"/>
      <c r="AT10" s="727"/>
      <c r="AU10" s="717"/>
      <c r="AV10" s="718"/>
      <c r="AW10" s="717"/>
      <c r="AX10" s="718"/>
      <c r="AY10" s="723"/>
      <c r="AZ10" s="723"/>
      <c r="BA10" s="723"/>
      <c r="BB10" s="723"/>
      <c r="BC10" s="723"/>
      <c r="BD10" s="723"/>
    </row>
    <row r="11" spans="1:57" ht="20.25" customHeight="1" thickBot="1" x14ac:dyDescent="0.25">
      <c r="A11" s="146"/>
      <c r="B11" s="699"/>
      <c r="C11" s="703"/>
      <c r="D11" s="704"/>
      <c r="E11" s="708"/>
      <c r="F11" s="704"/>
      <c r="G11" s="708"/>
      <c r="H11" s="703"/>
      <c r="I11" s="703"/>
      <c r="J11" s="703"/>
      <c r="K11" s="704"/>
      <c r="L11" s="708"/>
      <c r="M11" s="703"/>
      <c r="N11" s="703"/>
      <c r="O11" s="711"/>
      <c r="P11" s="152">
        <f>DAY(DATE($X$2,$AB$2,1))</f>
        <v>1</v>
      </c>
      <c r="Q11" s="153">
        <f>DAY(DATE($X$2,$AB$2,2))</f>
        <v>2</v>
      </c>
      <c r="R11" s="153">
        <f>DAY(DATE($X$2,$AB$2,3))</f>
        <v>3</v>
      </c>
      <c r="S11" s="153">
        <f>DAY(DATE($X$2,$AB$2,4))</f>
        <v>4</v>
      </c>
      <c r="T11" s="153">
        <f>DAY(DATE($X$2,$AB$2,5))</f>
        <v>5</v>
      </c>
      <c r="U11" s="153">
        <f>DAY(DATE($X$2,$AB$2,6))</f>
        <v>6</v>
      </c>
      <c r="V11" s="154">
        <f>DAY(DATE($X$2,$AB$2,7))</f>
        <v>7</v>
      </c>
      <c r="W11" s="152">
        <f>DAY(DATE($X$2,$AB$2,8))</f>
        <v>8</v>
      </c>
      <c r="X11" s="153">
        <f>DAY(DATE($X$2,$AB$2,9))</f>
        <v>9</v>
      </c>
      <c r="Y11" s="153">
        <f>DAY(DATE($X$2,$AB$2,10))</f>
        <v>10</v>
      </c>
      <c r="Z11" s="153">
        <f>DAY(DATE($X$2,$AB$2,11))</f>
        <v>11</v>
      </c>
      <c r="AA11" s="153">
        <f>DAY(DATE($X$2,$AB$2,12))</f>
        <v>12</v>
      </c>
      <c r="AB11" s="153">
        <f>DAY(DATE($X$2,$AB$2,13))</f>
        <v>13</v>
      </c>
      <c r="AC11" s="154">
        <f>DAY(DATE($X$2,$AB$2,14))</f>
        <v>14</v>
      </c>
      <c r="AD11" s="152">
        <f>DAY(DATE($X$2,$AB$2,15))</f>
        <v>15</v>
      </c>
      <c r="AE11" s="153">
        <f>DAY(DATE($X$2,$AB$2,16))</f>
        <v>16</v>
      </c>
      <c r="AF11" s="153">
        <f>DAY(DATE($X$2,$AB$2,17))</f>
        <v>17</v>
      </c>
      <c r="AG11" s="153">
        <f>DAY(DATE($X$2,$AB$2,18))</f>
        <v>18</v>
      </c>
      <c r="AH11" s="153">
        <f>DAY(DATE($X$2,$AB$2,19))</f>
        <v>19</v>
      </c>
      <c r="AI11" s="153">
        <f>DAY(DATE($X$2,$AB$2,20))</f>
        <v>20</v>
      </c>
      <c r="AJ11" s="154">
        <f>DAY(DATE($X$2,$AB$2,21))</f>
        <v>21</v>
      </c>
      <c r="AK11" s="152">
        <f>DAY(DATE($X$2,$AB$2,22))</f>
        <v>22</v>
      </c>
      <c r="AL11" s="153">
        <f>DAY(DATE($X$2,$AB$2,23))</f>
        <v>23</v>
      </c>
      <c r="AM11" s="153">
        <f>DAY(DATE($X$2,$AB$2,24))</f>
        <v>24</v>
      </c>
      <c r="AN11" s="153">
        <f>DAY(DATE($X$2,$AB$2,25))</f>
        <v>25</v>
      </c>
      <c r="AO11" s="153">
        <f>DAY(DATE($X$2,$AB$2,26))</f>
        <v>26</v>
      </c>
      <c r="AP11" s="153">
        <f>DAY(DATE($X$2,$AB$2,27))</f>
        <v>27</v>
      </c>
      <c r="AQ11" s="154">
        <f>DAY(DATE($X$2,$AB$2,28))</f>
        <v>28</v>
      </c>
      <c r="AR11" s="152" t="str">
        <f>IF(AZ3="暦月",IF(DAY(DATE($X$2,$AB$2,29))=29,29,""),"")</f>
        <v/>
      </c>
      <c r="AS11" s="153" t="str">
        <f>IF(AZ3="暦月",IF(DAY(DATE($X$2,$AB$2,30))=30,30,""),"")</f>
        <v/>
      </c>
      <c r="AT11" s="154" t="str">
        <f>IF(AZ3="暦月",IF(DAY(DATE($X$2,$AB$2,31))=31,31,""),"")</f>
        <v/>
      </c>
      <c r="AU11" s="717"/>
      <c r="AV11" s="718"/>
      <c r="AW11" s="717"/>
      <c r="AX11" s="718"/>
      <c r="AY11" s="723"/>
      <c r="AZ11" s="723"/>
      <c r="BA11" s="723"/>
      <c r="BB11" s="723"/>
      <c r="BC11" s="723"/>
      <c r="BD11" s="723"/>
    </row>
    <row r="12" spans="1:57" ht="20.25" hidden="1" customHeight="1" thickBot="1" x14ac:dyDescent="0.25">
      <c r="A12" s="146"/>
      <c r="B12" s="699"/>
      <c r="C12" s="703"/>
      <c r="D12" s="704"/>
      <c r="E12" s="708"/>
      <c r="F12" s="704"/>
      <c r="G12" s="708"/>
      <c r="H12" s="703"/>
      <c r="I12" s="703"/>
      <c r="J12" s="703"/>
      <c r="K12" s="704"/>
      <c r="L12" s="708"/>
      <c r="M12" s="703"/>
      <c r="N12" s="703"/>
      <c r="O12" s="711"/>
      <c r="P12" s="152">
        <f>WEEKDAY(DATE($X$2,$AB$2,1))</f>
        <v>2</v>
      </c>
      <c r="Q12" s="153">
        <f>WEEKDAY(DATE($X$2,$AB$2,2))</f>
        <v>3</v>
      </c>
      <c r="R12" s="153">
        <f>WEEKDAY(DATE($X$2,$AB$2,3))</f>
        <v>4</v>
      </c>
      <c r="S12" s="153">
        <f>WEEKDAY(DATE($X$2,$AB$2,4))</f>
        <v>5</v>
      </c>
      <c r="T12" s="153">
        <f>WEEKDAY(DATE($X$2,$AB$2,5))</f>
        <v>6</v>
      </c>
      <c r="U12" s="153">
        <f>WEEKDAY(DATE($X$2,$AB$2,6))</f>
        <v>7</v>
      </c>
      <c r="V12" s="154">
        <f>WEEKDAY(DATE($X$2,$AB$2,7))</f>
        <v>1</v>
      </c>
      <c r="W12" s="152">
        <f>WEEKDAY(DATE($X$2,$AB$2,8))</f>
        <v>2</v>
      </c>
      <c r="X12" s="153">
        <f>WEEKDAY(DATE($X$2,$AB$2,9))</f>
        <v>3</v>
      </c>
      <c r="Y12" s="153">
        <f>WEEKDAY(DATE($X$2,$AB$2,10))</f>
        <v>4</v>
      </c>
      <c r="Z12" s="153">
        <f>WEEKDAY(DATE($X$2,$AB$2,11))</f>
        <v>5</v>
      </c>
      <c r="AA12" s="153">
        <f>WEEKDAY(DATE($X$2,$AB$2,12))</f>
        <v>6</v>
      </c>
      <c r="AB12" s="153">
        <f>WEEKDAY(DATE($X$2,$AB$2,13))</f>
        <v>7</v>
      </c>
      <c r="AC12" s="154">
        <f>WEEKDAY(DATE($X$2,$AB$2,14))</f>
        <v>1</v>
      </c>
      <c r="AD12" s="152">
        <f>WEEKDAY(DATE($X$2,$AB$2,15))</f>
        <v>2</v>
      </c>
      <c r="AE12" s="153">
        <f>WEEKDAY(DATE($X$2,$AB$2,16))</f>
        <v>3</v>
      </c>
      <c r="AF12" s="153">
        <f>WEEKDAY(DATE($X$2,$AB$2,17))</f>
        <v>4</v>
      </c>
      <c r="AG12" s="153">
        <f>WEEKDAY(DATE($X$2,$AB$2,18))</f>
        <v>5</v>
      </c>
      <c r="AH12" s="153">
        <f>WEEKDAY(DATE($X$2,$AB$2,19))</f>
        <v>6</v>
      </c>
      <c r="AI12" s="153">
        <f>WEEKDAY(DATE($X$2,$AB$2,20))</f>
        <v>7</v>
      </c>
      <c r="AJ12" s="154">
        <f>WEEKDAY(DATE($X$2,$AB$2,21))</f>
        <v>1</v>
      </c>
      <c r="AK12" s="152">
        <f>WEEKDAY(DATE($X$2,$AB$2,22))</f>
        <v>2</v>
      </c>
      <c r="AL12" s="153">
        <f>WEEKDAY(DATE($X$2,$AB$2,23))</f>
        <v>3</v>
      </c>
      <c r="AM12" s="153">
        <f>WEEKDAY(DATE($X$2,$AB$2,24))</f>
        <v>4</v>
      </c>
      <c r="AN12" s="153">
        <f>WEEKDAY(DATE($X$2,$AB$2,25))</f>
        <v>5</v>
      </c>
      <c r="AO12" s="153">
        <f>WEEKDAY(DATE($X$2,$AB$2,26))</f>
        <v>6</v>
      </c>
      <c r="AP12" s="153">
        <f>WEEKDAY(DATE($X$2,$AB$2,27))</f>
        <v>7</v>
      </c>
      <c r="AQ12" s="154">
        <f>WEEKDAY(DATE($X$2,$AB$2,28))</f>
        <v>1</v>
      </c>
      <c r="AR12" s="152">
        <f>IF(AR11=29,WEEKDAY(DATE($X$2,$AB$2,29)),0)</f>
        <v>0</v>
      </c>
      <c r="AS12" s="153">
        <f>IF(AS11=30,WEEKDAY(DATE($X$2,$AB$2,30)),0)</f>
        <v>0</v>
      </c>
      <c r="AT12" s="154">
        <f>IF(AT11=31,WEEKDAY(DATE($X$2,$AB$2,31)),0)</f>
        <v>0</v>
      </c>
      <c r="AU12" s="719"/>
      <c r="AV12" s="720"/>
      <c r="AW12" s="719"/>
      <c r="AX12" s="720"/>
      <c r="AY12" s="724"/>
      <c r="AZ12" s="724"/>
      <c r="BA12" s="724"/>
      <c r="BB12" s="724"/>
      <c r="BC12" s="724"/>
      <c r="BD12" s="724"/>
    </row>
    <row r="13" spans="1:57" ht="20.25" customHeight="1" thickBot="1" x14ac:dyDescent="0.25">
      <c r="A13" s="146"/>
      <c r="B13" s="700"/>
      <c r="C13" s="705"/>
      <c r="D13" s="706"/>
      <c r="E13" s="709"/>
      <c r="F13" s="706"/>
      <c r="G13" s="709"/>
      <c r="H13" s="705"/>
      <c r="I13" s="705"/>
      <c r="J13" s="705"/>
      <c r="K13" s="706"/>
      <c r="L13" s="709"/>
      <c r="M13" s="705"/>
      <c r="N13" s="705"/>
      <c r="O13" s="712"/>
      <c r="P13" s="155" t="str">
        <f>IF(P12=1,"日",IF(P12=2,"月",IF(P12=3,"火",IF(P12=4,"水",IF(P12=5,"木",IF(P12=6,"金","土"))))))</f>
        <v>月</v>
      </c>
      <c r="Q13" s="156" t="str">
        <f t="shared" ref="Q13:AQ13" si="0">IF(Q12=1,"日",IF(Q12=2,"月",IF(Q12=3,"火",IF(Q12=4,"水",IF(Q12=5,"木",IF(Q12=6,"金","土"))))))</f>
        <v>火</v>
      </c>
      <c r="R13" s="156" t="str">
        <f t="shared" si="0"/>
        <v>水</v>
      </c>
      <c r="S13" s="156" t="str">
        <f t="shared" si="0"/>
        <v>木</v>
      </c>
      <c r="T13" s="156" t="str">
        <f t="shared" si="0"/>
        <v>金</v>
      </c>
      <c r="U13" s="156" t="str">
        <f t="shared" si="0"/>
        <v>土</v>
      </c>
      <c r="V13" s="157" t="str">
        <f t="shared" si="0"/>
        <v>日</v>
      </c>
      <c r="W13" s="155" t="str">
        <f t="shared" si="0"/>
        <v>月</v>
      </c>
      <c r="X13" s="156" t="str">
        <f t="shared" si="0"/>
        <v>火</v>
      </c>
      <c r="Y13" s="156" t="str">
        <f t="shared" si="0"/>
        <v>水</v>
      </c>
      <c r="Z13" s="156" t="str">
        <f t="shared" si="0"/>
        <v>木</v>
      </c>
      <c r="AA13" s="156" t="str">
        <f t="shared" si="0"/>
        <v>金</v>
      </c>
      <c r="AB13" s="156" t="str">
        <f t="shared" si="0"/>
        <v>土</v>
      </c>
      <c r="AC13" s="157" t="str">
        <f t="shared" si="0"/>
        <v>日</v>
      </c>
      <c r="AD13" s="155" t="str">
        <f t="shared" si="0"/>
        <v>月</v>
      </c>
      <c r="AE13" s="156" t="str">
        <f t="shared" si="0"/>
        <v>火</v>
      </c>
      <c r="AF13" s="156" t="str">
        <f t="shared" si="0"/>
        <v>水</v>
      </c>
      <c r="AG13" s="156" t="str">
        <f t="shared" si="0"/>
        <v>木</v>
      </c>
      <c r="AH13" s="156" t="str">
        <f t="shared" si="0"/>
        <v>金</v>
      </c>
      <c r="AI13" s="156" t="str">
        <f t="shared" si="0"/>
        <v>土</v>
      </c>
      <c r="AJ13" s="157" t="str">
        <f t="shared" si="0"/>
        <v>日</v>
      </c>
      <c r="AK13" s="155" t="str">
        <f t="shared" si="0"/>
        <v>月</v>
      </c>
      <c r="AL13" s="156" t="str">
        <f t="shared" si="0"/>
        <v>火</v>
      </c>
      <c r="AM13" s="156" t="str">
        <f t="shared" si="0"/>
        <v>水</v>
      </c>
      <c r="AN13" s="156" t="str">
        <f t="shared" si="0"/>
        <v>木</v>
      </c>
      <c r="AO13" s="156" t="str">
        <f t="shared" si="0"/>
        <v>金</v>
      </c>
      <c r="AP13" s="156" t="str">
        <f t="shared" si="0"/>
        <v>土</v>
      </c>
      <c r="AQ13" s="157" t="str">
        <f t="shared" si="0"/>
        <v>日</v>
      </c>
      <c r="AR13" s="156" t="str">
        <f>IF(AR12=1,"日",IF(AR12=2,"月",IF(AR12=3,"火",IF(AR12=4,"水",IF(AR12=5,"木",IF(AR12=6,"金",IF(AR12=0,"","土")))))))</f>
        <v/>
      </c>
      <c r="AS13" s="156" t="str">
        <f>IF(AS12=1,"日",IF(AS12=2,"月",IF(AS12=3,"火",IF(AS12=4,"水",IF(AS12=5,"木",IF(AS12=6,"金",IF(AS12=0,"","土")))))))</f>
        <v/>
      </c>
      <c r="AT13" s="156" t="str">
        <f>IF(AT12=1,"日",IF(AT12=2,"月",IF(AT12=3,"火",IF(AT12=4,"水",IF(AT12=5,"木",IF(AT12=6,"金",IF(AT12=0,"","土")))))))</f>
        <v/>
      </c>
      <c r="AU13" s="721"/>
      <c r="AV13" s="722"/>
      <c r="AW13" s="721"/>
      <c r="AX13" s="722"/>
      <c r="AY13" s="723"/>
      <c r="AZ13" s="723"/>
      <c r="BA13" s="723"/>
      <c r="BB13" s="723"/>
      <c r="BC13" s="723"/>
      <c r="BD13" s="723"/>
    </row>
    <row r="14" spans="1:57" ht="39.9" customHeight="1" x14ac:dyDescent="0.2">
      <c r="A14" s="146"/>
      <c r="B14" s="207">
        <v>1</v>
      </c>
      <c r="C14" s="748"/>
      <c r="D14" s="749"/>
      <c r="E14" s="750"/>
      <c r="F14" s="751"/>
      <c r="G14" s="752"/>
      <c r="H14" s="753"/>
      <c r="I14" s="753"/>
      <c r="J14" s="753"/>
      <c r="K14" s="754"/>
      <c r="L14" s="755"/>
      <c r="M14" s="756"/>
      <c r="N14" s="756"/>
      <c r="O14" s="757"/>
      <c r="P14" s="159"/>
      <c r="Q14" s="160"/>
      <c r="R14" s="160"/>
      <c r="S14" s="160"/>
      <c r="T14" s="160"/>
      <c r="U14" s="160"/>
      <c r="V14" s="161"/>
      <c r="W14" s="159"/>
      <c r="X14" s="160"/>
      <c r="Y14" s="160"/>
      <c r="Z14" s="160"/>
      <c r="AA14" s="160"/>
      <c r="AB14" s="160"/>
      <c r="AC14" s="161"/>
      <c r="AD14" s="159"/>
      <c r="AE14" s="160"/>
      <c r="AF14" s="160"/>
      <c r="AG14" s="160"/>
      <c r="AH14" s="160"/>
      <c r="AI14" s="160"/>
      <c r="AJ14" s="161"/>
      <c r="AK14" s="159"/>
      <c r="AL14" s="160"/>
      <c r="AM14" s="160"/>
      <c r="AN14" s="160"/>
      <c r="AO14" s="160"/>
      <c r="AP14" s="160"/>
      <c r="AQ14" s="161"/>
      <c r="AR14" s="159"/>
      <c r="AS14" s="160"/>
      <c r="AT14" s="161"/>
      <c r="AU14" s="758">
        <f>IF($AZ$3="４週",SUM(P14:AQ14),IF($AZ$3="暦月",SUM(P14:AT14),""))</f>
        <v>0</v>
      </c>
      <c r="AV14" s="759"/>
      <c r="AW14" s="760">
        <f t="shared" ref="AW14:AW77" si="1">IF($AZ$3="４週",AU14/4,IF($AZ$3="暦月",AU14/($AZ$7/7),""))</f>
        <v>0</v>
      </c>
      <c r="AX14" s="761"/>
      <c r="AY14" s="728"/>
      <c r="AZ14" s="729"/>
      <c r="BA14" s="729"/>
      <c r="BB14" s="729"/>
      <c r="BC14" s="729"/>
      <c r="BD14" s="730"/>
    </row>
    <row r="15" spans="1:57" ht="39.9" customHeight="1" x14ac:dyDescent="0.2">
      <c r="A15" s="146"/>
      <c r="B15" s="162">
        <f t="shared" ref="B15:B78" si="2">B14+1</f>
        <v>2</v>
      </c>
      <c r="C15" s="731"/>
      <c r="D15" s="732"/>
      <c r="E15" s="733"/>
      <c r="F15" s="734"/>
      <c r="G15" s="735"/>
      <c r="H15" s="736"/>
      <c r="I15" s="736"/>
      <c r="J15" s="736"/>
      <c r="K15" s="737"/>
      <c r="L15" s="738"/>
      <c r="M15" s="739"/>
      <c r="N15" s="739"/>
      <c r="O15" s="740"/>
      <c r="P15" s="163"/>
      <c r="Q15" s="164"/>
      <c r="R15" s="164"/>
      <c r="S15" s="164"/>
      <c r="T15" s="164"/>
      <c r="U15" s="164"/>
      <c r="V15" s="165"/>
      <c r="W15" s="163"/>
      <c r="X15" s="164"/>
      <c r="Y15" s="164"/>
      <c r="Z15" s="164"/>
      <c r="AA15" s="164"/>
      <c r="AB15" s="164"/>
      <c r="AC15" s="165"/>
      <c r="AD15" s="163"/>
      <c r="AE15" s="164"/>
      <c r="AF15" s="164"/>
      <c r="AG15" s="164"/>
      <c r="AH15" s="164"/>
      <c r="AI15" s="164"/>
      <c r="AJ15" s="165"/>
      <c r="AK15" s="163"/>
      <c r="AL15" s="164"/>
      <c r="AM15" s="164"/>
      <c r="AN15" s="164"/>
      <c r="AO15" s="164"/>
      <c r="AP15" s="164"/>
      <c r="AQ15" s="165"/>
      <c r="AR15" s="163"/>
      <c r="AS15" s="164"/>
      <c r="AT15" s="165"/>
      <c r="AU15" s="741">
        <f>IF($AZ$3="４週",SUM(P15:AQ15),IF($AZ$3="暦月",SUM(P15:AT15),""))</f>
        <v>0</v>
      </c>
      <c r="AV15" s="742"/>
      <c r="AW15" s="743">
        <f t="shared" si="1"/>
        <v>0</v>
      </c>
      <c r="AX15" s="744"/>
      <c r="AY15" s="745"/>
      <c r="AZ15" s="746"/>
      <c r="BA15" s="746"/>
      <c r="BB15" s="746"/>
      <c r="BC15" s="746"/>
      <c r="BD15" s="747"/>
    </row>
    <row r="16" spans="1:57" ht="39.9" customHeight="1" x14ac:dyDescent="0.2">
      <c r="A16" s="146"/>
      <c r="B16" s="162">
        <f t="shared" si="2"/>
        <v>3</v>
      </c>
      <c r="C16" s="731"/>
      <c r="D16" s="732"/>
      <c r="E16" s="733"/>
      <c r="F16" s="734"/>
      <c r="G16" s="735"/>
      <c r="H16" s="736"/>
      <c r="I16" s="736"/>
      <c r="J16" s="736"/>
      <c r="K16" s="737"/>
      <c r="L16" s="738"/>
      <c r="M16" s="739"/>
      <c r="N16" s="739"/>
      <c r="O16" s="740"/>
      <c r="P16" s="163"/>
      <c r="Q16" s="164"/>
      <c r="R16" s="164"/>
      <c r="S16" s="164"/>
      <c r="T16" s="164"/>
      <c r="U16" s="164"/>
      <c r="V16" s="165"/>
      <c r="W16" s="163"/>
      <c r="X16" s="164"/>
      <c r="Y16" s="164"/>
      <c r="Z16" s="164"/>
      <c r="AA16" s="164"/>
      <c r="AB16" s="164"/>
      <c r="AC16" s="165"/>
      <c r="AD16" s="163"/>
      <c r="AE16" s="164"/>
      <c r="AF16" s="164"/>
      <c r="AG16" s="164"/>
      <c r="AH16" s="164"/>
      <c r="AI16" s="164"/>
      <c r="AJ16" s="165"/>
      <c r="AK16" s="163"/>
      <c r="AL16" s="164"/>
      <c r="AM16" s="164"/>
      <c r="AN16" s="164"/>
      <c r="AO16" s="164"/>
      <c r="AP16" s="164"/>
      <c r="AQ16" s="165"/>
      <c r="AR16" s="163"/>
      <c r="AS16" s="164"/>
      <c r="AT16" s="165"/>
      <c r="AU16" s="741">
        <f>IF($AZ$3="４週",SUM(P16:AQ16),IF($AZ$3="暦月",SUM(P16:AT16),""))</f>
        <v>0</v>
      </c>
      <c r="AV16" s="742"/>
      <c r="AW16" s="743">
        <f t="shared" si="1"/>
        <v>0</v>
      </c>
      <c r="AX16" s="744"/>
      <c r="AY16" s="745"/>
      <c r="AZ16" s="746"/>
      <c r="BA16" s="746"/>
      <c r="BB16" s="746"/>
      <c r="BC16" s="746"/>
      <c r="BD16" s="747"/>
    </row>
    <row r="17" spans="1:56" ht="39.9" customHeight="1" x14ac:dyDescent="0.2">
      <c r="A17" s="146"/>
      <c r="B17" s="162">
        <f t="shared" si="2"/>
        <v>4</v>
      </c>
      <c r="C17" s="731"/>
      <c r="D17" s="732"/>
      <c r="E17" s="733"/>
      <c r="F17" s="734"/>
      <c r="G17" s="735"/>
      <c r="H17" s="736"/>
      <c r="I17" s="736"/>
      <c r="J17" s="736"/>
      <c r="K17" s="737"/>
      <c r="L17" s="738"/>
      <c r="M17" s="739"/>
      <c r="N17" s="739"/>
      <c r="O17" s="740"/>
      <c r="P17" s="163"/>
      <c r="Q17" s="164"/>
      <c r="R17" s="164"/>
      <c r="S17" s="164"/>
      <c r="T17" s="164"/>
      <c r="U17" s="164"/>
      <c r="V17" s="165"/>
      <c r="W17" s="163"/>
      <c r="X17" s="164"/>
      <c r="Y17" s="164"/>
      <c r="Z17" s="164"/>
      <c r="AA17" s="164"/>
      <c r="AB17" s="164"/>
      <c r="AC17" s="165"/>
      <c r="AD17" s="163"/>
      <c r="AE17" s="164"/>
      <c r="AF17" s="164"/>
      <c r="AG17" s="164"/>
      <c r="AH17" s="164"/>
      <c r="AI17" s="164"/>
      <c r="AJ17" s="165"/>
      <c r="AK17" s="163"/>
      <c r="AL17" s="164"/>
      <c r="AM17" s="164"/>
      <c r="AN17" s="164"/>
      <c r="AO17" s="164"/>
      <c r="AP17" s="164"/>
      <c r="AQ17" s="165"/>
      <c r="AR17" s="163"/>
      <c r="AS17" s="164"/>
      <c r="AT17" s="165"/>
      <c r="AU17" s="741">
        <f>IF($AZ$3="４週",SUM(P17:AQ17),IF($AZ$3="暦月",SUM(P17:AT17),""))</f>
        <v>0</v>
      </c>
      <c r="AV17" s="742"/>
      <c r="AW17" s="743">
        <f t="shared" si="1"/>
        <v>0</v>
      </c>
      <c r="AX17" s="744"/>
      <c r="AY17" s="745"/>
      <c r="AZ17" s="746"/>
      <c r="BA17" s="746"/>
      <c r="BB17" s="746"/>
      <c r="BC17" s="746"/>
      <c r="BD17" s="747"/>
    </row>
    <row r="18" spans="1:56" ht="39.9" customHeight="1" x14ac:dyDescent="0.2">
      <c r="A18" s="146"/>
      <c r="B18" s="162">
        <f t="shared" si="2"/>
        <v>5</v>
      </c>
      <c r="C18" s="731"/>
      <c r="D18" s="732"/>
      <c r="E18" s="733"/>
      <c r="F18" s="734"/>
      <c r="G18" s="735"/>
      <c r="H18" s="736"/>
      <c r="I18" s="736"/>
      <c r="J18" s="736"/>
      <c r="K18" s="737"/>
      <c r="L18" s="738"/>
      <c r="M18" s="739"/>
      <c r="N18" s="739"/>
      <c r="O18" s="740"/>
      <c r="P18" s="163"/>
      <c r="Q18" s="164"/>
      <c r="R18" s="164"/>
      <c r="S18" s="164"/>
      <c r="T18" s="164"/>
      <c r="U18" s="164"/>
      <c r="V18" s="165"/>
      <c r="W18" s="163"/>
      <c r="X18" s="164"/>
      <c r="Y18" s="164"/>
      <c r="Z18" s="164"/>
      <c r="AA18" s="164"/>
      <c r="AB18" s="164"/>
      <c r="AC18" s="165"/>
      <c r="AD18" s="163"/>
      <c r="AE18" s="164"/>
      <c r="AF18" s="164"/>
      <c r="AG18" s="164"/>
      <c r="AH18" s="164"/>
      <c r="AI18" s="164"/>
      <c r="AJ18" s="165"/>
      <c r="AK18" s="163"/>
      <c r="AL18" s="164"/>
      <c r="AM18" s="164"/>
      <c r="AN18" s="164"/>
      <c r="AO18" s="164"/>
      <c r="AP18" s="164"/>
      <c r="AQ18" s="165"/>
      <c r="AR18" s="163"/>
      <c r="AS18" s="164"/>
      <c r="AT18" s="165"/>
      <c r="AU18" s="741">
        <f t="shared" ref="AU18:AU113" si="3">IF($AZ$3="４週",SUM(P18:AQ18),IF($AZ$3="暦月",SUM(P18:AT18),""))</f>
        <v>0</v>
      </c>
      <c r="AV18" s="742"/>
      <c r="AW18" s="743">
        <f t="shared" si="1"/>
        <v>0</v>
      </c>
      <c r="AX18" s="744"/>
      <c r="AY18" s="745"/>
      <c r="AZ18" s="746"/>
      <c r="BA18" s="746"/>
      <c r="BB18" s="746"/>
      <c r="BC18" s="746"/>
      <c r="BD18" s="747"/>
    </row>
    <row r="19" spans="1:56" ht="39.9" customHeight="1" x14ac:dyDescent="0.2">
      <c r="A19" s="146"/>
      <c r="B19" s="162">
        <f t="shared" si="2"/>
        <v>6</v>
      </c>
      <c r="C19" s="731"/>
      <c r="D19" s="732"/>
      <c r="E19" s="733"/>
      <c r="F19" s="734"/>
      <c r="G19" s="735"/>
      <c r="H19" s="736"/>
      <c r="I19" s="736"/>
      <c r="J19" s="736"/>
      <c r="K19" s="737"/>
      <c r="L19" s="738"/>
      <c r="M19" s="739"/>
      <c r="N19" s="739"/>
      <c r="O19" s="740"/>
      <c r="P19" s="163"/>
      <c r="Q19" s="164"/>
      <c r="R19" s="164"/>
      <c r="S19" s="164"/>
      <c r="T19" s="164"/>
      <c r="U19" s="164"/>
      <c r="V19" s="165"/>
      <c r="W19" s="163"/>
      <c r="X19" s="164"/>
      <c r="Y19" s="164"/>
      <c r="Z19" s="164"/>
      <c r="AA19" s="164"/>
      <c r="AB19" s="164"/>
      <c r="AC19" s="165"/>
      <c r="AD19" s="163"/>
      <c r="AE19" s="164"/>
      <c r="AF19" s="164"/>
      <c r="AG19" s="164"/>
      <c r="AH19" s="164"/>
      <c r="AI19" s="164"/>
      <c r="AJ19" s="165"/>
      <c r="AK19" s="163"/>
      <c r="AL19" s="164"/>
      <c r="AM19" s="164"/>
      <c r="AN19" s="164"/>
      <c r="AO19" s="164"/>
      <c r="AP19" s="164"/>
      <c r="AQ19" s="165"/>
      <c r="AR19" s="163"/>
      <c r="AS19" s="164"/>
      <c r="AT19" s="165"/>
      <c r="AU19" s="741">
        <f t="shared" si="3"/>
        <v>0</v>
      </c>
      <c r="AV19" s="742"/>
      <c r="AW19" s="743">
        <f t="shared" si="1"/>
        <v>0</v>
      </c>
      <c r="AX19" s="744"/>
      <c r="AY19" s="745"/>
      <c r="AZ19" s="746"/>
      <c r="BA19" s="746"/>
      <c r="BB19" s="746"/>
      <c r="BC19" s="746"/>
      <c r="BD19" s="747"/>
    </row>
    <row r="20" spans="1:56" ht="39.9" customHeight="1" x14ac:dyDescent="0.2">
      <c r="A20" s="146"/>
      <c r="B20" s="162">
        <f t="shared" si="2"/>
        <v>7</v>
      </c>
      <c r="C20" s="731"/>
      <c r="D20" s="732"/>
      <c r="E20" s="733"/>
      <c r="F20" s="734"/>
      <c r="G20" s="735"/>
      <c r="H20" s="736"/>
      <c r="I20" s="736"/>
      <c r="J20" s="736"/>
      <c r="K20" s="737"/>
      <c r="L20" s="738"/>
      <c r="M20" s="739"/>
      <c r="N20" s="739"/>
      <c r="O20" s="740"/>
      <c r="P20" s="163"/>
      <c r="Q20" s="164"/>
      <c r="R20" s="164"/>
      <c r="S20" s="164"/>
      <c r="T20" s="164"/>
      <c r="U20" s="164"/>
      <c r="V20" s="165"/>
      <c r="W20" s="163"/>
      <c r="X20" s="164"/>
      <c r="Y20" s="164"/>
      <c r="Z20" s="164"/>
      <c r="AA20" s="164"/>
      <c r="AB20" s="164"/>
      <c r="AC20" s="165"/>
      <c r="AD20" s="163"/>
      <c r="AE20" s="164"/>
      <c r="AF20" s="164"/>
      <c r="AG20" s="164"/>
      <c r="AH20" s="164"/>
      <c r="AI20" s="164"/>
      <c r="AJ20" s="165"/>
      <c r="AK20" s="163"/>
      <c r="AL20" s="164"/>
      <c r="AM20" s="164"/>
      <c r="AN20" s="164"/>
      <c r="AO20" s="164"/>
      <c r="AP20" s="164"/>
      <c r="AQ20" s="165"/>
      <c r="AR20" s="163"/>
      <c r="AS20" s="164"/>
      <c r="AT20" s="165"/>
      <c r="AU20" s="741">
        <f>IF($AZ$3="４週",SUM(P20:AQ20),IF($AZ$3="暦月",SUM(P20:AT20),""))</f>
        <v>0</v>
      </c>
      <c r="AV20" s="742"/>
      <c r="AW20" s="743">
        <f t="shared" si="1"/>
        <v>0</v>
      </c>
      <c r="AX20" s="744"/>
      <c r="AY20" s="745"/>
      <c r="AZ20" s="746"/>
      <c r="BA20" s="746"/>
      <c r="BB20" s="746"/>
      <c r="BC20" s="746"/>
      <c r="BD20" s="747"/>
    </row>
    <row r="21" spans="1:56" ht="39.9" customHeight="1" x14ac:dyDescent="0.2">
      <c r="A21" s="146"/>
      <c r="B21" s="162">
        <f t="shared" si="2"/>
        <v>8</v>
      </c>
      <c r="C21" s="731"/>
      <c r="D21" s="732"/>
      <c r="E21" s="733"/>
      <c r="F21" s="734"/>
      <c r="G21" s="735"/>
      <c r="H21" s="736"/>
      <c r="I21" s="736"/>
      <c r="J21" s="736"/>
      <c r="K21" s="737"/>
      <c r="L21" s="738"/>
      <c r="M21" s="739"/>
      <c r="N21" s="739"/>
      <c r="O21" s="740"/>
      <c r="P21" s="163"/>
      <c r="Q21" s="164"/>
      <c r="R21" s="164"/>
      <c r="S21" s="164"/>
      <c r="T21" s="164"/>
      <c r="U21" s="164"/>
      <c r="V21" s="165"/>
      <c r="W21" s="163"/>
      <c r="X21" s="164"/>
      <c r="Y21" s="164"/>
      <c r="Z21" s="164"/>
      <c r="AA21" s="164"/>
      <c r="AB21" s="164"/>
      <c r="AC21" s="165"/>
      <c r="AD21" s="163"/>
      <c r="AE21" s="164"/>
      <c r="AF21" s="164"/>
      <c r="AG21" s="164"/>
      <c r="AH21" s="164"/>
      <c r="AI21" s="164"/>
      <c r="AJ21" s="165"/>
      <c r="AK21" s="163"/>
      <c r="AL21" s="164"/>
      <c r="AM21" s="164"/>
      <c r="AN21" s="164"/>
      <c r="AO21" s="164"/>
      <c r="AP21" s="164"/>
      <c r="AQ21" s="165"/>
      <c r="AR21" s="163"/>
      <c r="AS21" s="164"/>
      <c r="AT21" s="165"/>
      <c r="AU21" s="741">
        <f t="shared" si="3"/>
        <v>0</v>
      </c>
      <c r="AV21" s="742"/>
      <c r="AW21" s="743">
        <f t="shared" si="1"/>
        <v>0</v>
      </c>
      <c r="AX21" s="744"/>
      <c r="AY21" s="745"/>
      <c r="AZ21" s="746"/>
      <c r="BA21" s="746"/>
      <c r="BB21" s="746"/>
      <c r="BC21" s="746"/>
      <c r="BD21" s="747"/>
    </row>
    <row r="22" spans="1:56" ht="39.9" customHeight="1" x14ac:dyDescent="0.2">
      <c r="A22" s="146"/>
      <c r="B22" s="162">
        <f t="shared" si="2"/>
        <v>9</v>
      </c>
      <c r="C22" s="731"/>
      <c r="D22" s="732"/>
      <c r="E22" s="733"/>
      <c r="F22" s="734"/>
      <c r="G22" s="735"/>
      <c r="H22" s="736"/>
      <c r="I22" s="736"/>
      <c r="J22" s="736"/>
      <c r="K22" s="737"/>
      <c r="L22" s="738"/>
      <c r="M22" s="739"/>
      <c r="N22" s="739"/>
      <c r="O22" s="740"/>
      <c r="P22" s="163"/>
      <c r="Q22" s="164"/>
      <c r="R22" s="164"/>
      <c r="S22" s="164"/>
      <c r="T22" s="164"/>
      <c r="U22" s="164"/>
      <c r="V22" s="165"/>
      <c r="W22" s="163"/>
      <c r="X22" s="164"/>
      <c r="Y22" s="164"/>
      <c r="Z22" s="164"/>
      <c r="AA22" s="164"/>
      <c r="AB22" s="164"/>
      <c r="AC22" s="165"/>
      <c r="AD22" s="163"/>
      <c r="AE22" s="164"/>
      <c r="AF22" s="164"/>
      <c r="AG22" s="164"/>
      <c r="AH22" s="164"/>
      <c r="AI22" s="164"/>
      <c r="AJ22" s="165"/>
      <c r="AK22" s="163"/>
      <c r="AL22" s="164"/>
      <c r="AM22" s="164"/>
      <c r="AN22" s="164"/>
      <c r="AO22" s="164"/>
      <c r="AP22" s="164"/>
      <c r="AQ22" s="165"/>
      <c r="AR22" s="163"/>
      <c r="AS22" s="164"/>
      <c r="AT22" s="165"/>
      <c r="AU22" s="741">
        <f t="shared" si="3"/>
        <v>0</v>
      </c>
      <c r="AV22" s="742"/>
      <c r="AW22" s="743">
        <f t="shared" si="1"/>
        <v>0</v>
      </c>
      <c r="AX22" s="744"/>
      <c r="AY22" s="745"/>
      <c r="AZ22" s="746"/>
      <c r="BA22" s="746"/>
      <c r="BB22" s="746"/>
      <c r="BC22" s="746"/>
      <c r="BD22" s="747"/>
    </row>
    <row r="23" spans="1:56" ht="39.9" customHeight="1" x14ac:dyDescent="0.2">
      <c r="A23" s="146"/>
      <c r="B23" s="162">
        <f t="shared" si="2"/>
        <v>10</v>
      </c>
      <c r="C23" s="731"/>
      <c r="D23" s="732"/>
      <c r="E23" s="733"/>
      <c r="F23" s="734"/>
      <c r="G23" s="735"/>
      <c r="H23" s="736"/>
      <c r="I23" s="736"/>
      <c r="J23" s="736"/>
      <c r="K23" s="737"/>
      <c r="L23" s="738"/>
      <c r="M23" s="739"/>
      <c r="N23" s="739"/>
      <c r="O23" s="740"/>
      <c r="P23" s="163"/>
      <c r="Q23" s="164"/>
      <c r="R23" s="164"/>
      <c r="S23" s="164"/>
      <c r="T23" s="164"/>
      <c r="U23" s="164"/>
      <c r="V23" s="165"/>
      <c r="W23" s="163"/>
      <c r="X23" s="164"/>
      <c r="Y23" s="164"/>
      <c r="Z23" s="164"/>
      <c r="AA23" s="164"/>
      <c r="AB23" s="164"/>
      <c r="AC23" s="165"/>
      <c r="AD23" s="163"/>
      <c r="AE23" s="164"/>
      <c r="AF23" s="164"/>
      <c r="AG23" s="164"/>
      <c r="AH23" s="164"/>
      <c r="AI23" s="164"/>
      <c r="AJ23" s="165"/>
      <c r="AK23" s="163"/>
      <c r="AL23" s="164"/>
      <c r="AM23" s="164"/>
      <c r="AN23" s="164"/>
      <c r="AO23" s="164"/>
      <c r="AP23" s="164"/>
      <c r="AQ23" s="165"/>
      <c r="AR23" s="163"/>
      <c r="AS23" s="164"/>
      <c r="AT23" s="165"/>
      <c r="AU23" s="741">
        <f t="shared" si="3"/>
        <v>0</v>
      </c>
      <c r="AV23" s="742"/>
      <c r="AW23" s="743">
        <f t="shared" si="1"/>
        <v>0</v>
      </c>
      <c r="AX23" s="744"/>
      <c r="AY23" s="745"/>
      <c r="AZ23" s="746"/>
      <c r="BA23" s="746"/>
      <c r="BB23" s="746"/>
      <c r="BC23" s="746"/>
      <c r="BD23" s="747"/>
    </row>
    <row r="24" spans="1:56" ht="39.9" customHeight="1" x14ac:dyDescent="0.2">
      <c r="A24" s="146"/>
      <c r="B24" s="162">
        <f t="shared" si="2"/>
        <v>11</v>
      </c>
      <c r="C24" s="731"/>
      <c r="D24" s="732"/>
      <c r="E24" s="733"/>
      <c r="F24" s="734"/>
      <c r="G24" s="735"/>
      <c r="H24" s="736"/>
      <c r="I24" s="736"/>
      <c r="J24" s="736"/>
      <c r="K24" s="737"/>
      <c r="L24" s="738"/>
      <c r="M24" s="739"/>
      <c r="N24" s="739"/>
      <c r="O24" s="740"/>
      <c r="P24" s="163"/>
      <c r="Q24" s="164"/>
      <c r="R24" s="164"/>
      <c r="S24" s="164"/>
      <c r="T24" s="164"/>
      <c r="U24" s="164"/>
      <c r="V24" s="165"/>
      <c r="W24" s="163"/>
      <c r="X24" s="164"/>
      <c r="Y24" s="164"/>
      <c r="Z24" s="164"/>
      <c r="AA24" s="164"/>
      <c r="AB24" s="164"/>
      <c r="AC24" s="165"/>
      <c r="AD24" s="163"/>
      <c r="AE24" s="164"/>
      <c r="AF24" s="164"/>
      <c r="AG24" s="164"/>
      <c r="AH24" s="164"/>
      <c r="AI24" s="164"/>
      <c r="AJ24" s="165"/>
      <c r="AK24" s="163"/>
      <c r="AL24" s="164"/>
      <c r="AM24" s="164"/>
      <c r="AN24" s="164"/>
      <c r="AO24" s="164"/>
      <c r="AP24" s="164"/>
      <c r="AQ24" s="165"/>
      <c r="AR24" s="163"/>
      <c r="AS24" s="164"/>
      <c r="AT24" s="165"/>
      <c r="AU24" s="741">
        <f t="shared" si="3"/>
        <v>0</v>
      </c>
      <c r="AV24" s="742"/>
      <c r="AW24" s="743">
        <f t="shared" si="1"/>
        <v>0</v>
      </c>
      <c r="AX24" s="744"/>
      <c r="AY24" s="745"/>
      <c r="AZ24" s="746"/>
      <c r="BA24" s="746"/>
      <c r="BB24" s="746"/>
      <c r="BC24" s="746"/>
      <c r="BD24" s="747"/>
    </row>
    <row r="25" spans="1:56" ht="39.9" customHeight="1" x14ac:dyDescent="0.2">
      <c r="A25" s="146"/>
      <c r="B25" s="162">
        <f t="shared" si="2"/>
        <v>12</v>
      </c>
      <c r="C25" s="731"/>
      <c r="D25" s="732"/>
      <c r="E25" s="733"/>
      <c r="F25" s="734"/>
      <c r="G25" s="735"/>
      <c r="H25" s="736"/>
      <c r="I25" s="736"/>
      <c r="J25" s="736"/>
      <c r="K25" s="737"/>
      <c r="L25" s="738"/>
      <c r="M25" s="739"/>
      <c r="N25" s="739"/>
      <c r="O25" s="740"/>
      <c r="P25" s="163"/>
      <c r="Q25" s="164"/>
      <c r="R25" s="164"/>
      <c r="S25" s="164"/>
      <c r="T25" s="164"/>
      <c r="U25" s="164"/>
      <c r="V25" s="165"/>
      <c r="W25" s="163"/>
      <c r="X25" s="164"/>
      <c r="Y25" s="164"/>
      <c r="Z25" s="164"/>
      <c r="AA25" s="164"/>
      <c r="AB25" s="164"/>
      <c r="AC25" s="165"/>
      <c r="AD25" s="163"/>
      <c r="AE25" s="164"/>
      <c r="AF25" s="164"/>
      <c r="AG25" s="164"/>
      <c r="AH25" s="164"/>
      <c r="AI25" s="164"/>
      <c r="AJ25" s="165"/>
      <c r="AK25" s="163"/>
      <c r="AL25" s="164"/>
      <c r="AM25" s="164"/>
      <c r="AN25" s="164"/>
      <c r="AO25" s="164"/>
      <c r="AP25" s="164"/>
      <c r="AQ25" s="165"/>
      <c r="AR25" s="163"/>
      <c r="AS25" s="164"/>
      <c r="AT25" s="165"/>
      <c r="AU25" s="741">
        <f t="shared" si="3"/>
        <v>0</v>
      </c>
      <c r="AV25" s="742"/>
      <c r="AW25" s="743">
        <f t="shared" si="1"/>
        <v>0</v>
      </c>
      <c r="AX25" s="744"/>
      <c r="AY25" s="745"/>
      <c r="AZ25" s="746"/>
      <c r="BA25" s="746"/>
      <c r="BB25" s="746"/>
      <c r="BC25" s="746"/>
      <c r="BD25" s="747"/>
    </row>
    <row r="26" spans="1:56" ht="39.9" customHeight="1" x14ac:dyDescent="0.2">
      <c r="A26" s="146"/>
      <c r="B26" s="162">
        <f t="shared" si="2"/>
        <v>13</v>
      </c>
      <c r="C26" s="731"/>
      <c r="D26" s="732"/>
      <c r="E26" s="733"/>
      <c r="F26" s="734"/>
      <c r="G26" s="735"/>
      <c r="H26" s="736"/>
      <c r="I26" s="736"/>
      <c r="J26" s="736"/>
      <c r="K26" s="737"/>
      <c r="L26" s="738"/>
      <c r="M26" s="739"/>
      <c r="N26" s="739"/>
      <c r="O26" s="740"/>
      <c r="P26" s="163"/>
      <c r="Q26" s="164"/>
      <c r="R26" s="164"/>
      <c r="S26" s="164"/>
      <c r="T26" s="164"/>
      <c r="U26" s="164"/>
      <c r="V26" s="165"/>
      <c r="W26" s="163"/>
      <c r="X26" s="164"/>
      <c r="Y26" s="164"/>
      <c r="Z26" s="164"/>
      <c r="AA26" s="164"/>
      <c r="AB26" s="164"/>
      <c r="AC26" s="165"/>
      <c r="AD26" s="163"/>
      <c r="AE26" s="164"/>
      <c r="AF26" s="164"/>
      <c r="AG26" s="164"/>
      <c r="AH26" s="164"/>
      <c r="AI26" s="164"/>
      <c r="AJ26" s="165"/>
      <c r="AK26" s="163"/>
      <c r="AL26" s="164"/>
      <c r="AM26" s="164"/>
      <c r="AN26" s="164"/>
      <c r="AO26" s="164"/>
      <c r="AP26" s="164"/>
      <c r="AQ26" s="165"/>
      <c r="AR26" s="163"/>
      <c r="AS26" s="164"/>
      <c r="AT26" s="165"/>
      <c r="AU26" s="741">
        <f t="shared" si="3"/>
        <v>0</v>
      </c>
      <c r="AV26" s="742"/>
      <c r="AW26" s="743">
        <f t="shared" si="1"/>
        <v>0</v>
      </c>
      <c r="AX26" s="744"/>
      <c r="AY26" s="745"/>
      <c r="AZ26" s="746"/>
      <c r="BA26" s="746"/>
      <c r="BB26" s="746"/>
      <c r="BC26" s="746"/>
      <c r="BD26" s="747"/>
    </row>
    <row r="27" spans="1:56" ht="39.9" customHeight="1" x14ac:dyDescent="0.2">
      <c r="A27" s="146"/>
      <c r="B27" s="162">
        <f t="shared" si="2"/>
        <v>14</v>
      </c>
      <c r="C27" s="731"/>
      <c r="D27" s="732"/>
      <c r="E27" s="733"/>
      <c r="F27" s="734"/>
      <c r="G27" s="735"/>
      <c r="H27" s="736"/>
      <c r="I27" s="736"/>
      <c r="J27" s="736"/>
      <c r="K27" s="737"/>
      <c r="L27" s="738"/>
      <c r="M27" s="739"/>
      <c r="N27" s="739"/>
      <c r="O27" s="740"/>
      <c r="P27" s="163"/>
      <c r="Q27" s="164"/>
      <c r="R27" s="164"/>
      <c r="S27" s="164"/>
      <c r="T27" s="164"/>
      <c r="U27" s="164"/>
      <c r="V27" s="165"/>
      <c r="W27" s="163"/>
      <c r="X27" s="164"/>
      <c r="Y27" s="164"/>
      <c r="Z27" s="164"/>
      <c r="AA27" s="164"/>
      <c r="AB27" s="164"/>
      <c r="AC27" s="165"/>
      <c r="AD27" s="163"/>
      <c r="AE27" s="164"/>
      <c r="AF27" s="164"/>
      <c r="AG27" s="164"/>
      <c r="AH27" s="164"/>
      <c r="AI27" s="164"/>
      <c r="AJ27" s="165"/>
      <c r="AK27" s="163"/>
      <c r="AL27" s="164"/>
      <c r="AM27" s="164"/>
      <c r="AN27" s="164"/>
      <c r="AO27" s="164"/>
      <c r="AP27" s="164"/>
      <c r="AQ27" s="165"/>
      <c r="AR27" s="163"/>
      <c r="AS27" s="164"/>
      <c r="AT27" s="165"/>
      <c r="AU27" s="741">
        <f t="shared" si="3"/>
        <v>0</v>
      </c>
      <c r="AV27" s="742"/>
      <c r="AW27" s="743">
        <f t="shared" si="1"/>
        <v>0</v>
      </c>
      <c r="AX27" s="744"/>
      <c r="AY27" s="745"/>
      <c r="AZ27" s="746"/>
      <c r="BA27" s="746"/>
      <c r="BB27" s="746"/>
      <c r="BC27" s="746"/>
      <c r="BD27" s="747"/>
    </row>
    <row r="28" spans="1:56" ht="39.9" customHeight="1" x14ac:dyDescent="0.2">
      <c r="A28" s="146"/>
      <c r="B28" s="162">
        <f t="shared" si="2"/>
        <v>15</v>
      </c>
      <c r="C28" s="731"/>
      <c r="D28" s="732"/>
      <c r="E28" s="733"/>
      <c r="F28" s="734"/>
      <c r="G28" s="735"/>
      <c r="H28" s="736"/>
      <c r="I28" s="736"/>
      <c r="J28" s="736"/>
      <c r="K28" s="737"/>
      <c r="L28" s="738"/>
      <c r="M28" s="739"/>
      <c r="N28" s="739"/>
      <c r="O28" s="740"/>
      <c r="P28" s="163"/>
      <c r="Q28" s="164"/>
      <c r="R28" s="164"/>
      <c r="S28" s="164"/>
      <c r="T28" s="164"/>
      <c r="U28" s="164"/>
      <c r="V28" s="165"/>
      <c r="W28" s="163"/>
      <c r="X28" s="164"/>
      <c r="Y28" s="164"/>
      <c r="Z28" s="164"/>
      <c r="AA28" s="164"/>
      <c r="AB28" s="164"/>
      <c r="AC28" s="165"/>
      <c r="AD28" s="163"/>
      <c r="AE28" s="164"/>
      <c r="AF28" s="164"/>
      <c r="AG28" s="164"/>
      <c r="AH28" s="164"/>
      <c r="AI28" s="164"/>
      <c r="AJ28" s="165"/>
      <c r="AK28" s="163"/>
      <c r="AL28" s="164"/>
      <c r="AM28" s="164"/>
      <c r="AN28" s="164"/>
      <c r="AO28" s="164"/>
      <c r="AP28" s="164"/>
      <c r="AQ28" s="165"/>
      <c r="AR28" s="163"/>
      <c r="AS28" s="164"/>
      <c r="AT28" s="165"/>
      <c r="AU28" s="741">
        <f t="shared" si="3"/>
        <v>0</v>
      </c>
      <c r="AV28" s="742"/>
      <c r="AW28" s="743">
        <f t="shared" si="1"/>
        <v>0</v>
      </c>
      <c r="AX28" s="744"/>
      <c r="AY28" s="745"/>
      <c r="AZ28" s="746"/>
      <c r="BA28" s="746"/>
      <c r="BB28" s="746"/>
      <c r="BC28" s="746"/>
      <c r="BD28" s="747"/>
    </row>
    <row r="29" spans="1:56" ht="39.9" customHeight="1" x14ac:dyDescent="0.2">
      <c r="A29" s="146"/>
      <c r="B29" s="162">
        <f t="shared" si="2"/>
        <v>16</v>
      </c>
      <c r="C29" s="731"/>
      <c r="D29" s="732"/>
      <c r="E29" s="733"/>
      <c r="F29" s="734"/>
      <c r="G29" s="735"/>
      <c r="H29" s="736"/>
      <c r="I29" s="736"/>
      <c r="J29" s="736"/>
      <c r="K29" s="737"/>
      <c r="L29" s="738"/>
      <c r="M29" s="739"/>
      <c r="N29" s="739"/>
      <c r="O29" s="740"/>
      <c r="P29" s="163"/>
      <c r="Q29" s="164"/>
      <c r="R29" s="164"/>
      <c r="S29" s="164"/>
      <c r="T29" s="164"/>
      <c r="U29" s="164"/>
      <c r="V29" s="165"/>
      <c r="W29" s="163"/>
      <c r="X29" s="164"/>
      <c r="Y29" s="164"/>
      <c r="Z29" s="164"/>
      <c r="AA29" s="164"/>
      <c r="AB29" s="164"/>
      <c r="AC29" s="165"/>
      <c r="AD29" s="163"/>
      <c r="AE29" s="164"/>
      <c r="AF29" s="164"/>
      <c r="AG29" s="164"/>
      <c r="AH29" s="164"/>
      <c r="AI29" s="164"/>
      <c r="AJ29" s="165"/>
      <c r="AK29" s="163"/>
      <c r="AL29" s="164"/>
      <c r="AM29" s="164"/>
      <c r="AN29" s="164"/>
      <c r="AO29" s="164"/>
      <c r="AP29" s="164"/>
      <c r="AQ29" s="165"/>
      <c r="AR29" s="163"/>
      <c r="AS29" s="164"/>
      <c r="AT29" s="165"/>
      <c r="AU29" s="741">
        <f t="shared" si="3"/>
        <v>0</v>
      </c>
      <c r="AV29" s="742"/>
      <c r="AW29" s="743">
        <f t="shared" si="1"/>
        <v>0</v>
      </c>
      <c r="AX29" s="744"/>
      <c r="AY29" s="745"/>
      <c r="AZ29" s="746"/>
      <c r="BA29" s="746"/>
      <c r="BB29" s="746"/>
      <c r="BC29" s="746"/>
      <c r="BD29" s="747"/>
    </row>
    <row r="30" spans="1:56" ht="39.9" customHeight="1" x14ac:dyDescent="0.2">
      <c r="A30" s="146"/>
      <c r="B30" s="162">
        <f t="shared" si="2"/>
        <v>17</v>
      </c>
      <c r="C30" s="731"/>
      <c r="D30" s="732"/>
      <c r="E30" s="733"/>
      <c r="F30" s="734"/>
      <c r="G30" s="735"/>
      <c r="H30" s="736"/>
      <c r="I30" s="736"/>
      <c r="J30" s="736"/>
      <c r="K30" s="737"/>
      <c r="L30" s="738"/>
      <c r="M30" s="739"/>
      <c r="N30" s="739"/>
      <c r="O30" s="740"/>
      <c r="P30" s="163"/>
      <c r="Q30" s="164"/>
      <c r="R30" s="164"/>
      <c r="S30" s="164"/>
      <c r="T30" s="164"/>
      <c r="U30" s="164"/>
      <c r="V30" s="165"/>
      <c r="W30" s="163"/>
      <c r="X30" s="164"/>
      <c r="Y30" s="164"/>
      <c r="Z30" s="164"/>
      <c r="AA30" s="164"/>
      <c r="AB30" s="164"/>
      <c r="AC30" s="165"/>
      <c r="AD30" s="163"/>
      <c r="AE30" s="164"/>
      <c r="AF30" s="164"/>
      <c r="AG30" s="164"/>
      <c r="AH30" s="164"/>
      <c r="AI30" s="164"/>
      <c r="AJ30" s="165"/>
      <c r="AK30" s="163"/>
      <c r="AL30" s="164"/>
      <c r="AM30" s="164"/>
      <c r="AN30" s="164"/>
      <c r="AO30" s="164"/>
      <c r="AP30" s="164"/>
      <c r="AQ30" s="165"/>
      <c r="AR30" s="163"/>
      <c r="AS30" s="164"/>
      <c r="AT30" s="165"/>
      <c r="AU30" s="741">
        <f t="shared" si="3"/>
        <v>0</v>
      </c>
      <c r="AV30" s="742"/>
      <c r="AW30" s="743">
        <f t="shared" si="1"/>
        <v>0</v>
      </c>
      <c r="AX30" s="744"/>
      <c r="AY30" s="745"/>
      <c r="AZ30" s="746"/>
      <c r="BA30" s="746"/>
      <c r="BB30" s="746"/>
      <c r="BC30" s="746"/>
      <c r="BD30" s="747"/>
    </row>
    <row r="31" spans="1:56" ht="39.9" customHeight="1" x14ac:dyDescent="0.2">
      <c r="A31" s="146"/>
      <c r="B31" s="162">
        <f t="shared" si="2"/>
        <v>18</v>
      </c>
      <c r="C31" s="731"/>
      <c r="D31" s="732"/>
      <c r="E31" s="733"/>
      <c r="F31" s="734"/>
      <c r="G31" s="735"/>
      <c r="H31" s="736"/>
      <c r="I31" s="736"/>
      <c r="J31" s="736"/>
      <c r="K31" s="737"/>
      <c r="L31" s="738"/>
      <c r="M31" s="739"/>
      <c r="N31" s="739"/>
      <c r="O31" s="740"/>
      <c r="P31" s="163"/>
      <c r="Q31" s="164"/>
      <c r="R31" s="164"/>
      <c r="S31" s="164"/>
      <c r="T31" s="164"/>
      <c r="U31" s="164"/>
      <c r="V31" s="165"/>
      <c r="W31" s="163"/>
      <c r="X31" s="164"/>
      <c r="Y31" s="164"/>
      <c r="Z31" s="164"/>
      <c r="AA31" s="164"/>
      <c r="AB31" s="164"/>
      <c r="AC31" s="165"/>
      <c r="AD31" s="163"/>
      <c r="AE31" s="164"/>
      <c r="AF31" s="164"/>
      <c r="AG31" s="164"/>
      <c r="AH31" s="164"/>
      <c r="AI31" s="164"/>
      <c r="AJ31" s="165"/>
      <c r="AK31" s="163"/>
      <c r="AL31" s="164"/>
      <c r="AM31" s="164"/>
      <c r="AN31" s="164"/>
      <c r="AO31" s="164"/>
      <c r="AP31" s="164"/>
      <c r="AQ31" s="165"/>
      <c r="AR31" s="163"/>
      <c r="AS31" s="164"/>
      <c r="AT31" s="165"/>
      <c r="AU31" s="741">
        <f t="shared" si="3"/>
        <v>0</v>
      </c>
      <c r="AV31" s="742"/>
      <c r="AW31" s="743">
        <f t="shared" si="1"/>
        <v>0</v>
      </c>
      <c r="AX31" s="744"/>
      <c r="AY31" s="745"/>
      <c r="AZ31" s="746"/>
      <c r="BA31" s="746"/>
      <c r="BB31" s="746"/>
      <c r="BC31" s="746"/>
      <c r="BD31" s="747"/>
    </row>
    <row r="32" spans="1:56" ht="39.9" customHeight="1" x14ac:dyDescent="0.2">
      <c r="A32" s="146"/>
      <c r="B32" s="162">
        <f t="shared" si="2"/>
        <v>19</v>
      </c>
      <c r="C32" s="731"/>
      <c r="D32" s="732"/>
      <c r="E32" s="733"/>
      <c r="F32" s="734"/>
      <c r="G32" s="735"/>
      <c r="H32" s="736"/>
      <c r="I32" s="736"/>
      <c r="J32" s="736"/>
      <c r="K32" s="737"/>
      <c r="L32" s="738"/>
      <c r="M32" s="739"/>
      <c r="N32" s="739"/>
      <c r="O32" s="740"/>
      <c r="P32" s="163"/>
      <c r="Q32" s="164"/>
      <c r="R32" s="164"/>
      <c r="S32" s="164"/>
      <c r="T32" s="164"/>
      <c r="U32" s="164"/>
      <c r="V32" s="165"/>
      <c r="W32" s="163"/>
      <c r="X32" s="164"/>
      <c r="Y32" s="164"/>
      <c r="Z32" s="164"/>
      <c r="AA32" s="164"/>
      <c r="AB32" s="164"/>
      <c r="AC32" s="165"/>
      <c r="AD32" s="163"/>
      <c r="AE32" s="164"/>
      <c r="AF32" s="164"/>
      <c r="AG32" s="164"/>
      <c r="AH32" s="164"/>
      <c r="AI32" s="164"/>
      <c r="AJ32" s="165"/>
      <c r="AK32" s="163"/>
      <c r="AL32" s="164"/>
      <c r="AM32" s="164"/>
      <c r="AN32" s="164"/>
      <c r="AO32" s="164"/>
      <c r="AP32" s="164"/>
      <c r="AQ32" s="165"/>
      <c r="AR32" s="163"/>
      <c r="AS32" s="164"/>
      <c r="AT32" s="165"/>
      <c r="AU32" s="741">
        <f t="shared" si="3"/>
        <v>0</v>
      </c>
      <c r="AV32" s="742"/>
      <c r="AW32" s="743">
        <f t="shared" si="1"/>
        <v>0</v>
      </c>
      <c r="AX32" s="744"/>
      <c r="AY32" s="745"/>
      <c r="AZ32" s="746"/>
      <c r="BA32" s="746"/>
      <c r="BB32" s="746"/>
      <c r="BC32" s="746"/>
      <c r="BD32" s="747"/>
    </row>
    <row r="33" spans="1:56" ht="39.9" customHeight="1" x14ac:dyDescent="0.2">
      <c r="A33" s="146"/>
      <c r="B33" s="162">
        <f t="shared" si="2"/>
        <v>20</v>
      </c>
      <c r="C33" s="731"/>
      <c r="D33" s="732"/>
      <c r="E33" s="733"/>
      <c r="F33" s="734"/>
      <c r="G33" s="735"/>
      <c r="H33" s="736"/>
      <c r="I33" s="736"/>
      <c r="J33" s="736"/>
      <c r="K33" s="737"/>
      <c r="L33" s="738"/>
      <c r="M33" s="739"/>
      <c r="N33" s="739"/>
      <c r="O33" s="740"/>
      <c r="P33" s="163"/>
      <c r="Q33" s="164"/>
      <c r="R33" s="164"/>
      <c r="S33" s="164"/>
      <c r="T33" s="164"/>
      <c r="U33" s="164"/>
      <c r="V33" s="165"/>
      <c r="W33" s="163"/>
      <c r="X33" s="164"/>
      <c r="Y33" s="164"/>
      <c r="Z33" s="164"/>
      <c r="AA33" s="164"/>
      <c r="AB33" s="164"/>
      <c r="AC33" s="165"/>
      <c r="AD33" s="163"/>
      <c r="AE33" s="164"/>
      <c r="AF33" s="164"/>
      <c r="AG33" s="164"/>
      <c r="AH33" s="164"/>
      <c r="AI33" s="164"/>
      <c r="AJ33" s="165"/>
      <c r="AK33" s="163"/>
      <c r="AL33" s="164"/>
      <c r="AM33" s="164"/>
      <c r="AN33" s="164"/>
      <c r="AO33" s="164"/>
      <c r="AP33" s="164"/>
      <c r="AQ33" s="165"/>
      <c r="AR33" s="163"/>
      <c r="AS33" s="164"/>
      <c r="AT33" s="165"/>
      <c r="AU33" s="741">
        <f t="shared" si="3"/>
        <v>0</v>
      </c>
      <c r="AV33" s="742"/>
      <c r="AW33" s="743">
        <f t="shared" si="1"/>
        <v>0</v>
      </c>
      <c r="AX33" s="744"/>
      <c r="AY33" s="745"/>
      <c r="AZ33" s="746"/>
      <c r="BA33" s="746"/>
      <c r="BB33" s="746"/>
      <c r="BC33" s="746"/>
      <c r="BD33" s="747"/>
    </row>
    <row r="34" spans="1:56" ht="39.9" customHeight="1" x14ac:dyDescent="0.2">
      <c r="A34" s="146"/>
      <c r="B34" s="162">
        <f t="shared" si="2"/>
        <v>21</v>
      </c>
      <c r="C34" s="731"/>
      <c r="D34" s="732"/>
      <c r="E34" s="733"/>
      <c r="F34" s="734"/>
      <c r="G34" s="735"/>
      <c r="H34" s="736"/>
      <c r="I34" s="736"/>
      <c r="J34" s="736"/>
      <c r="K34" s="737"/>
      <c r="L34" s="738"/>
      <c r="M34" s="739"/>
      <c r="N34" s="739"/>
      <c r="O34" s="740"/>
      <c r="P34" s="163"/>
      <c r="Q34" s="164"/>
      <c r="R34" s="164"/>
      <c r="S34" s="164"/>
      <c r="T34" s="164"/>
      <c r="U34" s="164"/>
      <c r="V34" s="165"/>
      <c r="W34" s="163"/>
      <c r="X34" s="164"/>
      <c r="Y34" s="164"/>
      <c r="Z34" s="164"/>
      <c r="AA34" s="164"/>
      <c r="AB34" s="164"/>
      <c r="AC34" s="165"/>
      <c r="AD34" s="163"/>
      <c r="AE34" s="164"/>
      <c r="AF34" s="164"/>
      <c r="AG34" s="164"/>
      <c r="AH34" s="164"/>
      <c r="AI34" s="164"/>
      <c r="AJ34" s="165"/>
      <c r="AK34" s="163"/>
      <c r="AL34" s="164"/>
      <c r="AM34" s="164"/>
      <c r="AN34" s="164"/>
      <c r="AO34" s="164"/>
      <c r="AP34" s="164"/>
      <c r="AQ34" s="165"/>
      <c r="AR34" s="163"/>
      <c r="AS34" s="164"/>
      <c r="AT34" s="165"/>
      <c r="AU34" s="741">
        <f t="shared" si="3"/>
        <v>0</v>
      </c>
      <c r="AV34" s="742"/>
      <c r="AW34" s="743">
        <f t="shared" si="1"/>
        <v>0</v>
      </c>
      <c r="AX34" s="744"/>
      <c r="AY34" s="745"/>
      <c r="AZ34" s="746"/>
      <c r="BA34" s="746"/>
      <c r="BB34" s="746"/>
      <c r="BC34" s="746"/>
      <c r="BD34" s="747"/>
    </row>
    <row r="35" spans="1:56" ht="39.9" customHeight="1" x14ac:dyDescent="0.2">
      <c r="A35" s="146"/>
      <c r="B35" s="162">
        <f t="shared" si="2"/>
        <v>22</v>
      </c>
      <c r="C35" s="731"/>
      <c r="D35" s="732"/>
      <c r="E35" s="733"/>
      <c r="F35" s="734"/>
      <c r="G35" s="735"/>
      <c r="H35" s="736"/>
      <c r="I35" s="736"/>
      <c r="J35" s="736"/>
      <c r="K35" s="737"/>
      <c r="L35" s="738"/>
      <c r="M35" s="739"/>
      <c r="N35" s="739"/>
      <c r="O35" s="740"/>
      <c r="P35" s="163"/>
      <c r="Q35" s="164"/>
      <c r="R35" s="164"/>
      <c r="S35" s="164"/>
      <c r="T35" s="164"/>
      <c r="U35" s="164"/>
      <c r="V35" s="165"/>
      <c r="W35" s="163"/>
      <c r="X35" s="164"/>
      <c r="Y35" s="164"/>
      <c r="Z35" s="164"/>
      <c r="AA35" s="164"/>
      <c r="AB35" s="164"/>
      <c r="AC35" s="165"/>
      <c r="AD35" s="163"/>
      <c r="AE35" s="164"/>
      <c r="AF35" s="164"/>
      <c r="AG35" s="164"/>
      <c r="AH35" s="164"/>
      <c r="AI35" s="164"/>
      <c r="AJ35" s="165"/>
      <c r="AK35" s="163"/>
      <c r="AL35" s="164"/>
      <c r="AM35" s="164"/>
      <c r="AN35" s="164"/>
      <c r="AO35" s="164"/>
      <c r="AP35" s="164"/>
      <c r="AQ35" s="165"/>
      <c r="AR35" s="163"/>
      <c r="AS35" s="164"/>
      <c r="AT35" s="165"/>
      <c r="AU35" s="741">
        <f t="shared" si="3"/>
        <v>0</v>
      </c>
      <c r="AV35" s="742"/>
      <c r="AW35" s="743">
        <f t="shared" si="1"/>
        <v>0</v>
      </c>
      <c r="AX35" s="744"/>
      <c r="AY35" s="745"/>
      <c r="AZ35" s="746"/>
      <c r="BA35" s="746"/>
      <c r="BB35" s="746"/>
      <c r="BC35" s="746"/>
      <c r="BD35" s="747"/>
    </row>
    <row r="36" spans="1:56" ht="39.9" customHeight="1" x14ac:dyDescent="0.2">
      <c r="A36" s="146"/>
      <c r="B36" s="162">
        <f t="shared" si="2"/>
        <v>23</v>
      </c>
      <c r="C36" s="731"/>
      <c r="D36" s="732"/>
      <c r="E36" s="733"/>
      <c r="F36" s="734"/>
      <c r="G36" s="735"/>
      <c r="H36" s="736"/>
      <c r="I36" s="736"/>
      <c r="J36" s="736"/>
      <c r="K36" s="737"/>
      <c r="L36" s="738"/>
      <c r="M36" s="739"/>
      <c r="N36" s="739"/>
      <c r="O36" s="740"/>
      <c r="P36" s="163"/>
      <c r="Q36" s="164"/>
      <c r="R36" s="164"/>
      <c r="S36" s="164"/>
      <c r="T36" s="164"/>
      <c r="U36" s="164"/>
      <c r="V36" s="165"/>
      <c r="W36" s="163"/>
      <c r="X36" s="164"/>
      <c r="Y36" s="164"/>
      <c r="Z36" s="164"/>
      <c r="AA36" s="164"/>
      <c r="AB36" s="164"/>
      <c r="AC36" s="165"/>
      <c r="AD36" s="163"/>
      <c r="AE36" s="164"/>
      <c r="AF36" s="164"/>
      <c r="AG36" s="164"/>
      <c r="AH36" s="164"/>
      <c r="AI36" s="164"/>
      <c r="AJ36" s="165"/>
      <c r="AK36" s="163"/>
      <c r="AL36" s="164"/>
      <c r="AM36" s="164"/>
      <c r="AN36" s="164"/>
      <c r="AO36" s="164"/>
      <c r="AP36" s="164"/>
      <c r="AQ36" s="165"/>
      <c r="AR36" s="163"/>
      <c r="AS36" s="164"/>
      <c r="AT36" s="165"/>
      <c r="AU36" s="741">
        <f t="shared" si="3"/>
        <v>0</v>
      </c>
      <c r="AV36" s="742"/>
      <c r="AW36" s="743">
        <f t="shared" si="1"/>
        <v>0</v>
      </c>
      <c r="AX36" s="744"/>
      <c r="AY36" s="745"/>
      <c r="AZ36" s="746"/>
      <c r="BA36" s="746"/>
      <c r="BB36" s="746"/>
      <c r="BC36" s="746"/>
      <c r="BD36" s="747"/>
    </row>
    <row r="37" spans="1:56" ht="39.9" customHeight="1" x14ac:dyDescent="0.2">
      <c r="A37" s="146"/>
      <c r="B37" s="162">
        <f t="shared" si="2"/>
        <v>24</v>
      </c>
      <c r="C37" s="731"/>
      <c r="D37" s="732"/>
      <c r="E37" s="733"/>
      <c r="F37" s="734"/>
      <c r="G37" s="735"/>
      <c r="H37" s="736"/>
      <c r="I37" s="736"/>
      <c r="J37" s="736"/>
      <c r="K37" s="737"/>
      <c r="L37" s="738"/>
      <c r="M37" s="739"/>
      <c r="N37" s="739"/>
      <c r="O37" s="740"/>
      <c r="P37" s="163"/>
      <c r="Q37" s="164"/>
      <c r="R37" s="164"/>
      <c r="S37" s="164"/>
      <c r="T37" s="164"/>
      <c r="U37" s="164"/>
      <c r="V37" s="165"/>
      <c r="W37" s="163"/>
      <c r="X37" s="164"/>
      <c r="Y37" s="164"/>
      <c r="Z37" s="164"/>
      <c r="AA37" s="164"/>
      <c r="AB37" s="164"/>
      <c r="AC37" s="165"/>
      <c r="AD37" s="163"/>
      <c r="AE37" s="164"/>
      <c r="AF37" s="164"/>
      <c r="AG37" s="164"/>
      <c r="AH37" s="164"/>
      <c r="AI37" s="164"/>
      <c r="AJ37" s="165"/>
      <c r="AK37" s="163"/>
      <c r="AL37" s="164"/>
      <c r="AM37" s="164"/>
      <c r="AN37" s="164"/>
      <c r="AO37" s="164"/>
      <c r="AP37" s="164"/>
      <c r="AQ37" s="165"/>
      <c r="AR37" s="163"/>
      <c r="AS37" s="164"/>
      <c r="AT37" s="165"/>
      <c r="AU37" s="741">
        <f t="shared" si="3"/>
        <v>0</v>
      </c>
      <c r="AV37" s="742"/>
      <c r="AW37" s="743">
        <f t="shared" si="1"/>
        <v>0</v>
      </c>
      <c r="AX37" s="744"/>
      <c r="AY37" s="745"/>
      <c r="AZ37" s="746"/>
      <c r="BA37" s="746"/>
      <c r="BB37" s="746"/>
      <c r="BC37" s="746"/>
      <c r="BD37" s="747"/>
    </row>
    <row r="38" spans="1:56" ht="39.9" customHeight="1" x14ac:dyDescent="0.2">
      <c r="A38" s="146"/>
      <c r="B38" s="162">
        <f t="shared" si="2"/>
        <v>25</v>
      </c>
      <c r="C38" s="731"/>
      <c r="D38" s="732"/>
      <c r="E38" s="733"/>
      <c r="F38" s="734"/>
      <c r="G38" s="735"/>
      <c r="H38" s="736"/>
      <c r="I38" s="736"/>
      <c r="J38" s="736"/>
      <c r="K38" s="737"/>
      <c r="L38" s="738"/>
      <c r="M38" s="739"/>
      <c r="N38" s="739"/>
      <c r="O38" s="740"/>
      <c r="P38" s="163"/>
      <c r="Q38" s="164"/>
      <c r="R38" s="164"/>
      <c r="S38" s="164"/>
      <c r="T38" s="164"/>
      <c r="U38" s="164"/>
      <c r="V38" s="165"/>
      <c r="W38" s="163"/>
      <c r="X38" s="164"/>
      <c r="Y38" s="164"/>
      <c r="Z38" s="164"/>
      <c r="AA38" s="164"/>
      <c r="AB38" s="164"/>
      <c r="AC38" s="165"/>
      <c r="AD38" s="163"/>
      <c r="AE38" s="164"/>
      <c r="AF38" s="164"/>
      <c r="AG38" s="164"/>
      <c r="AH38" s="164"/>
      <c r="AI38" s="164"/>
      <c r="AJ38" s="165"/>
      <c r="AK38" s="163"/>
      <c r="AL38" s="164"/>
      <c r="AM38" s="164"/>
      <c r="AN38" s="164"/>
      <c r="AO38" s="164"/>
      <c r="AP38" s="164"/>
      <c r="AQ38" s="165"/>
      <c r="AR38" s="163"/>
      <c r="AS38" s="164"/>
      <c r="AT38" s="165"/>
      <c r="AU38" s="741">
        <f t="shared" si="3"/>
        <v>0</v>
      </c>
      <c r="AV38" s="742"/>
      <c r="AW38" s="743">
        <f t="shared" si="1"/>
        <v>0</v>
      </c>
      <c r="AX38" s="744"/>
      <c r="AY38" s="745"/>
      <c r="AZ38" s="746"/>
      <c r="BA38" s="746"/>
      <c r="BB38" s="746"/>
      <c r="BC38" s="746"/>
      <c r="BD38" s="747"/>
    </row>
    <row r="39" spans="1:56" ht="39.9" customHeight="1" x14ac:dyDescent="0.2">
      <c r="A39" s="146"/>
      <c r="B39" s="162">
        <f t="shared" si="2"/>
        <v>26</v>
      </c>
      <c r="C39" s="731"/>
      <c r="D39" s="732"/>
      <c r="E39" s="733"/>
      <c r="F39" s="734"/>
      <c r="G39" s="735"/>
      <c r="H39" s="736"/>
      <c r="I39" s="736"/>
      <c r="J39" s="736"/>
      <c r="K39" s="737"/>
      <c r="L39" s="738"/>
      <c r="M39" s="739"/>
      <c r="N39" s="739"/>
      <c r="O39" s="740"/>
      <c r="P39" s="163"/>
      <c r="Q39" s="164"/>
      <c r="R39" s="164"/>
      <c r="S39" s="164"/>
      <c r="T39" s="164"/>
      <c r="U39" s="164"/>
      <c r="V39" s="165"/>
      <c r="W39" s="163"/>
      <c r="X39" s="164"/>
      <c r="Y39" s="164"/>
      <c r="Z39" s="164"/>
      <c r="AA39" s="164"/>
      <c r="AB39" s="164"/>
      <c r="AC39" s="165"/>
      <c r="AD39" s="163"/>
      <c r="AE39" s="164"/>
      <c r="AF39" s="164"/>
      <c r="AG39" s="164"/>
      <c r="AH39" s="164"/>
      <c r="AI39" s="164"/>
      <c r="AJ39" s="165"/>
      <c r="AK39" s="163"/>
      <c r="AL39" s="164"/>
      <c r="AM39" s="164"/>
      <c r="AN39" s="164"/>
      <c r="AO39" s="164"/>
      <c r="AP39" s="164"/>
      <c r="AQ39" s="165"/>
      <c r="AR39" s="163"/>
      <c r="AS39" s="164"/>
      <c r="AT39" s="165"/>
      <c r="AU39" s="741">
        <f t="shared" si="3"/>
        <v>0</v>
      </c>
      <c r="AV39" s="742"/>
      <c r="AW39" s="743">
        <f t="shared" si="1"/>
        <v>0</v>
      </c>
      <c r="AX39" s="744"/>
      <c r="AY39" s="745"/>
      <c r="AZ39" s="746"/>
      <c r="BA39" s="746"/>
      <c r="BB39" s="746"/>
      <c r="BC39" s="746"/>
      <c r="BD39" s="747"/>
    </row>
    <row r="40" spans="1:56" ht="39.9" customHeight="1" x14ac:dyDescent="0.2">
      <c r="A40" s="146"/>
      <c r="B40" s="162">
        <f t="shared" si="2"/>
        <v>27</v>
      </c>
      <c r="C40" s="731"/>
      <c r="D40" s="732"/>
      <c r="E40" s="733"/>
      <c r="F40" s="734"/>
      <c r="G40" s="735"/>
      <c r="H40" s="736"/>
      <c r="I40" s="736"/>
      <c r="J40" s="736"/>
      <c r="K40" s="737"/>
      <c r="L40" s="738"/>
      <c r="M40" s="739"/>
      <c r="N40" s="739"/>
      <c r="O40" s="740"/>
      <c r="P40" s="163"/>
      <c r="Q40" s="164"/>
      <c r="R40" s="164"/>
      <c r="S40" s="164"/>
      <c r="T40" s="164"/>
      <c r="U40" s="164"/>
      <c r="V40" s="165"/>
      <c r="W40" s="163"/>
      <c r="X40" s="164"/>
      <c r="Y40" s="164"/>
      <c r="Z40" s="164"/>
      <c r="AA40" s="164"/>
      <c r="AB40" s="164"/>
      <c r="AC40" s="165"/>
      <c r="AD40" s="163"/>
      <c r="AE40" s="164"/>
      <c r="AF40" s="164"/>
      <c r="AG40" s="164"/>
      <c r="AH40" s="164"/>
      <c r="AI40" s="164"/>
      <c r="AJ40" s="165"/>
      <c r="AK40" s="163"/>
      <c r="AL40" s="164"/>
      <c r="AM40" s="164"/>
      <c r="AN40" s="164"/>
      <c r="AO40" s="164"/>
      <c r="AP40" s="164"/>
      <c r="AQ40" s="165"/>
      <c r="AR40" s="163"/>
      <c r="AS40" s="164"/>
      <c r="AT40" s="165"/>
      <c r="AU40" s="741">
        <f t="shared" si="3"/>
        <v>0</v>
      </c>
      <c r="AV40" s="742"/>
      <c r="AW40" s="743">
        <f t="shared" si="1"/>
        <v>0</v>
      </c>
      <c r="AX40" s="744"/>
      <c r="AY40" s="745"/>
      <c r="AZ40" s="746"/>
      <c r="BA40" s="746"/>
      <c r="BB40" s="746"/>
      <c r="BC40" s="746"/>
      <c r="BD40" s="747"/>
    </row>
    <row r="41" spans="1:56" ht="39.9" customHeight="1" x14ac:dyDescent="0.2">
      <c r="A41" s="146"/>
      <c r="B41" s="162">
        <f t="shared" si="2"/>
        <v>28</v>
      </c>
      <c r="C41" s="731"/>
      <c r="D41" s="732"/>
      <c r="E41" s="733"/>
      <c r="F41" s="734"/>
      <c r="G41" s="735"/>
      <c r="H41" s="736"/>
      <c r="I41" s="736"/>
      <c r="J41" s="736"/>
      <c r="K41" s="737"/>
      <c r="L41" s="738"/>
      <c r="M41" s="739"/>
      <c r="N41" s="739"/>
      <c r="O41" s="740"/>
      <c r="P41" s="208"/>
      <c r="Q41" s="209"/>
      <c r="R41" s="209"/>
      <c r="S41" s="209"/>
      <c r="T41" s="209"/>
      <c r="U41" s="209"/>
      <c r="V41" s="210"/>
      <c r="W41" s="208"/>
      <c r="X41" s="209"/>
      <c r="Y41" s="209"/>
      <c r="Z41" s="209"/>
      <c r="AA41" s="209"/>
      <c r="AB41" s="209"/>
      <c r="AC41" s="210"/>
      <c r="AD41" s="208"/>
      <c r="AE41" s="209"/>
      <c r="AF41" s="209"/>
      <c r="AG41" s="209"/>
      <c r="AH41" s="209"/>
      <c r="AI41" s="209"/>
      <c r="AJ41" s="210"/>
      <c r="AK41" s="208"/>
      <c r="AL41" s="209"/>
      <c r="AM41" s="209"/>
      <c r="AN41" s="209"/>
      <c r="AO41" s="209"/>
      <c r="AP41" s="209"/>
      <c r="AQ41" s="210"/>
      <c r="AR41" s="208"/>
      <c r="AS41" s="209"/>
      <c r="AT41" s="210"/>
      <c r="AU41" s="741">
        <f t="shared" si="3"/>
        <v>0</v>
      </c>
      <c r="AV41" s="742"/>
      <c r="AW41" s="743">
        <f t="shared" si="1"/>
        <v>0</v>
      </c>
      <c r="AX41" s="744"/>
      <c r="AY41" s="745"/>
      <c r="AZ41" s="746"/>
      <c r="BA41" s="746"/>
      <c r="BB41" s="746"/>
      <c r="BC41" s="746"/>
      <c r="BD41" s="747"/>
    </row>
    <row r="42" spans="1:56" ht="39.9" customHeight="1" x14ac:dyDescent="0.2">
      <c r="A42" s="146"/>
      <c r="B42" s="162">
        <f t="shared" si="2"/>
        <v>29</v>
      </c>
      <c r="C42" s="731"/>
      <c r="D42" s="732"/>
      <c r="E42" s="733"/>
      <c r="F42" s="734"/>
      <c r="G42" s="735"/>
      <c r="H42" s="736"/>
      <c r="I42" s="736"/>
      <c r="J42" s="736"/>
      <c r="K42" s="737"/>
      <c r="L42" s="738"/>
      <c r="M42" s="739"/>
      <c r="N42" s="739"/>
      <c r="O42" s="740"/>
      <c r="P42" s="163"/>
      <c r="Q42" s="164"/>
      <c r="R42" s="164"/>
      <c r="S42" s="164"/>
      <c r="T42" s="164"/>
      <c r="U42" s="164"/>
      <c r="V42" s="165"/>
      <c r="W42" s="163"/>
      <c r="X42" s="164"/>
      <c r="Y42" s="164"/>
      <c r="Z42" s="164"/>
      <c r="AA42" s="164"/>
      <c r="AB42" s="164"/>
      <c r="AC42" s="165"/>
      <c r="AD42" s="163"/>
      <c r="AE42" s="164"/>
      <c r="AF42" s="164"/>
      <c r="AG42" s="164"/>
      <c r="AH42" s="164"/>
      <c r="AI42" s="164"/>
      <c r="AJ42" s="165"/>
      <c r="AK42" s="163"/>
      <c r="AL42" s="164"/>
      <c r="AM42" s="164"/>
      <c r="AN42" s="164"/>
      <c r="AO42" s="164"/>
      <c r="AP42" s="164"/>
      <c r="AQ42" s="165"/>
      <c r="AR42" s="163"/>
      <c r="AS42" s="164"/>
      <c r="AT42" s="165"/>
      <c r="AU42" s="741">
        <f t="shared" si="3"/>
        <v>0</v>
      </c>
      <c r="AV42" s="742"/>
      <c r="AW42" s="743">
        <f t="shared" si="1"/>
        <v>0</v>
      </c>
      <c r="AX42" s="744"/>
      <c r="AY42" s="745"/>
      <c r="AZ42" s="746"/>
      <c r="BA42" s="746"/>
      <c r="BB42" s="746"/>
      <c r="BC42" s="746"/>
      <c r="BD42" s="747"/>
    </row>
    <row r="43" spans="1:56" ht="39.9" customHeight="1" x14ac:dyDescent="0.2">
      <c r="A43" s="146"/>
      <c r="B43" s="162">
        <f t="shared" si="2"/>
        <v>30</v>
      </c>
      <c r="C43" s="731"/>
      <c r="D43" s="732"/>
      <c r="E43" s="733"/>
      <c r="F43" s="734"/>
      <c r="G43" s="735"/>
      <c r="H43" s="736"/>
      <c r="I43" s="736"/>
      <c r="J43" s="736"/>
      <c r="K43" s="737"/>
      <c r="L43" s="738"/>
      <c r="M43" s="739"/>
      <c r="N43" s="739"/>
      <c r="O43" s="740"/>
      <c r="P43" s="163"/>
      <c r="Q43" s="164"/>
      <c r="R43" s="164"/>
      <c r="S43" s="164"/>
      <c r="T43" s="164"/>
      <c r="U43" s="164"/>
      <c r="V43" s="165"/>
      <c r="W43" s="163"/>
      <c r="X43" s="164"/>
      <c r="Y43" s="164"/>
      <c r="Z43" s="164"/>
      <c r="AA43" s="164"/>
      <c r="AB43" s="164"/>
      <c r="AC43" s="165"/>
      <c r="AD43" s="163"/>
      <c r="AE43" s="164"/>
      <c r="AF43" s="164"/>
      <c r="AG43" s="164"/>
      <c r="AH43" s="164"/>
      <c r="AI43" s="164"/>
      <c r="AJ43" s="165"/>
      <c r="AK43" s="163"/>
      <c r="AL43" s="164"/>
      <c r="AM43" s="164"/>
      <c r="AN43" s="164"/>
      <c r="AO43" s="164"/>
      <c r="AP43" s="164"/>
      <c r="AQ43" s="165"/>
      <c r="AR43" s="163"/>
      <c r="AS43" s="164"/>
      <c r="AT43" s="165"/>
      <c r="AU43" s="741">
        <f t="shared" si="3"/>
        <v>0</v>
      </c>
      <c r="AV43" s="742"/>
      <c r="AW43" s="743">
        <f t="shared" si="1"/>
        <v>0</v>
      </c>
      <c r="AX43" s="744"/>
      <c r="AY43" s="745"/>
      <c r="AZ43" s="746"/>
      <c r="BA43" s="746"/>
      <c r="BB43" s="746"/>
      <c r="BC43" s="746"/>
      <c r="BD43" s="747"/>
    </row>
    <row r="44" spans="1:56" ht="39.9" customHeight="1" x14ac:dyDescent="0.2">
      <c r="A44" s="146"/>
      <c r="B44" s="162">
        <f t="shared" si="2"/>
        <v>31</v>
      </c>
      <c r="C44" s="731"/>
      <c r="D44" s="732"/>
      <c r="E44" s="733"/>
      <c r="F44" s="734"/>
      <c r="G44" s="735"/>
      <c r="H44" s="736"/>
      <c r="I44" s="736"/>
      <c r="J44" s="736"/>
      <c r="K44" s="737"/>
      <c r="L44" s="738"/>
      <c r="M44" s="739"/>
      <c r="N44" s="739"/>
      <c r="O44" s="740"/>
      <c r="P44" s="163"/>
      <c r="Q44" s="164"/>
      <c r="R44" s="164"/>
      <c r="S44" s="164"/>
      <c r="T44" s="164"/>
      <c r="U44" s="164"/>
      <c r="V44" s="165"/>
      <c r="W44" s="163"/>
      <c r="X44" s="164"/>
      <c r="Y44" s="164"/>
      <c r="Z44" s="164"/>
      <c r="AA44" s="164"/>
      <c r="AB44" s="164"/>
      <c r="AC44" s="165"/>
      <c r="AD44" s="163"/>
      <c r="AE44" s="164"/>
      <c r="AF44" s="164"/>
      <c r="AG44" s="164"/>
      <c r="AH44" s="164"/>
      <c r="AI44" s="164"/>
      <c r="AJ44" s="165"/>
      <c r="AK44" s="163"/>
      <c r="AL44" s="164"/>
      <c r="AM44" s="164"/>
      <c r="AN44" s="164"/>
      <c r="AO44" s="164"/>
      <c r="AP44" s="164"/>
      <c r="AQ44" s="165"/>
      <c r="AR44" s="163"/>
      <c r="AS44" s="164"/>
      <c r="AT44" s="165"/>
      <c r="AU44" s="741">
        <f t="shared" si="3"/>
        <v>0</v>
      </c>
      <c r="AV44" s="742"/>
      <c r="AW44" s="743">
        <f t="shared" si="1"/>
        <v>0</v>
      </c>
      <c r="AX44" s="744"/>
      <c r="AY44" s="745"/>
      <c r="AZ44" s="746"/>
      <c r="BA44" s="746"/>
      <c r="BB44" s="746"/>
      <c r="BC44" s="746"/>
      <c r="BD44" s="747"/>
    </row>
    <row r="45" spans="1:56" ht="39.9" customHeight="1" x14ac:dyDescent="0.2">
      <c r="A45" s="146"/>
      <c r="B45" s="162">
        <f t="shared" si="2"/>
        <v>32</v>
      </c>
      <c r="C45" s="731"/>
      <c r="D45" s="732"/>
      <c r="E45" s="733"/>
      <c r="F45" s="734"/>
      <c r="G45" s="735"/>
      <c r="H45" s="736"/>
      <c r="I45" s="736"/>
      <c r="J45" s="736"/>
      <c r="K45" s="737"/>
      <c r="L45" s="738"/>
      <c r="M45" s="739"/>
      <c r="N45" s="739"/>
      <c r="O45" s="740"/>
      <c r="P45" s="163"/>
      <c r="Q45" s="164"/>
      <c r="R45" s="164"/>
      <c r="S45" s="164"/>
      <c r="T45" s="164"/>
      <c r="U45" s="164"/>
      <c r="V45" s="165"/>
      <c r="W45" s="163"/>
      <c r="X45" s="164"/>
      <c r="Y45" s="164"/>
      <c r="Z45" s="164"/>
      <c r="AA45" s="164"/>
      <c r="AB45" s="164"/>
      <c r="AC45" s="165"/>
      <c r="AD45" s="163"/>
      <c r="AE45" s="164"/>
      <c r="AF45" s="164"/>
      <c r="AG45" s="164"/>
      <c r="AH45" s="164"/>
      <c r="AI45" s="164"/>
      <c r="AJ45" s="165"/>
      <c r="AK45" s="163"/>
      <c r="AL45" s="164"/>
      <c r="AM45" s="164"/>
      <c r="AN45" s="164"/>
      <c r="AO45" s="164"/>
      <c r="AP45" s="164"/>
      <c r="AQ45" s="165"/>
      <c r="AR45" s="163"/>
      <c r="AS45" s="164"/>
      <c r="AT45" s="165"/>
      <c r="AU45" s="741">
        <f t="shared" si="3"/>
        <v>0</v>
      </c>
      <c r="AV45" s="742"/>
      <c r="AW45" s="743">
        <f t="shared" si="1"/>
        <v>0</v>
      </c>
      <c r="AX45" s="744"/>
      <c r="AY45" s="745"/>
      <c r="AZ45" s="746"/>
      <c r="BA45" s="746"/>
      <c r="BB45" s="746"/>
      <c r="BC45" s="746"/>
      <c r="BD45" s="747"/>
    </row>
    <row r="46" spans="1:56" ht="39.9" customHeight="1" x14ac:dyDescent="0.2">
      <c r="A46" s="146"/>
      <c r="B46" s="162">
        <f t="shared" si="2"/>
        <v>33</v>
      </c>
      <c r="C46" s="731"/>
      <c r="D46" s="732"/>
      <c r="E46" s="733"/>
      <c r="F46" s="734"/>
      <c r="G46" s="735"/>
      <c r="H46" s="736"/>
      <c r="I46" s="736"/>
      <c r="J46" s="736"/>
      <c r="K46" s="737"/>
      <c r="L46" s="738"/>
      <c r="M46" s="739"/>
      <c r="N46" s="739"/>
      <c r="O46" s="740"/>
      <c r="P46" s="163"/>
      <c r="Q46" s="164"/>
      <c r="R46" s="164"/>
      <c r="S46" s="164"/>
      <c r="T46" s="164"/>
      <c r="U46" s="164"/>
      <c r="V46" s="165"/>
      <c r="W46" s="163"/>
      <c r="X46" s="164"/>
      <c r="Y46" s="164"/>
      <c r="Z46" s="164"/>
      <c r="AA46" s="164"/>
      <c r="AB46" s="164"/>
      <c r="AC46" s="165"/>
      <c r="AD46" s="163"/>
      <c r="AE46" s="164"/>
      <c r="AF46" s="164"/>
      <c r="AG46" s="164"/>
      <c r="AH46" s="164"/>
      <c r="AI46" s="164"/>
      <c r="AJ46" s="165"/>
      <c r="AK46" s="163"/>
      <c r="AL46" s="164"/>
      <c r="AM46" s="164"/>
      <c r="AN46" s="164"/>
      <c r="AO46" s="164"/>
      <c r="AP46" s="164"/>
      <c r="AQ46" s="165"/>
      <c r="AR46" s="163"/>
      <c r="AS46" s="164"/>
      <c r="AT46" s="165"/>
      <c r="AU46" s="741">
        <f t="shared" si="3"/>
        <v>0</v>
      </c>
      <c r="AV46" s="742"/>
      <c r="AW46" s="743">
        <f t="shared" si="1"/>
        <v>0</v>
      </c>
      <c r="AX46" s="744"/>
      <c r="AY46" s="745"/>
      <c r="AZ46" s="746"/>
      <c r="BA46" s="746"/>
      <c r="BB46" s="746"/>
      <c r="BC46" s="746"/>
      <c r="BD46" s="747"/>
    </row>
    <row r="47" spans="1:56" ht="39.9" customHeight="1" x14ac:dyDescent="0.2">
      <c r="A47" s="146"/>
      <c r="B47" s="162">
        <f t="shared" si="2"/>
        <v>34</v>
      </c>
      <c r="C47" s="731"/>
      <c r="D47" s="732"/>
      <c r="E47" s="733"/>
      <c r="F47" s="734"/>
      <c r="G47" s="735"/>
      <c r="H47" s="736"/>
      <c r="I47" s="736"/>
      <c r="J47" s="736"/>
      <c r="K47" s="737"/>
      <c r="L47" s="738"/>
      <c r="M47" s="739"/>
      <c r="N47" s="739"/>
      <c r="O47" s="740"/>
      <c r="P47" s="163"/>
      <c r="Q47" s="164"/>
      <c r="R47" s="164"/>
      <c r="S47" s="164"/>
      <c r="T47" s="164"/>
      <c r="U47" s="164"/>
      <c r="V47" s="165"/>
      <c r="W47" s="163"/>
      <c r="X47" s="164"/>
      <c r="Y47" s="164"/>
      <c r="Z47" s="164"/>
      <c r="AA47" s="164"/>
      <c r="AB47" s="164"/>
      <c r="AC47" s="165"/>
      <c r="AD47" s="163"/>
      <c r="AE47" s="164"/>
      <c r="AF47" s="164"/>
      <c r="AG47" s="164"/>
      <c r="AH47" s="164"/>
      <c r="AI47" s="164"/>
      <c r="AJ47" s="165"/>
      <c r="AK47" s="163"/>
      <c r="AL47" s="164"/>
      <c r="AM47" s="164"/>
      <c r="AN47" s="164"/>
      <c r="AO47" s="164"/>
      <c r="AP47" s="164"/>
      <c r="AQ47" s="165"/>
      <c r="AR47" s="163"/>
      <c r="AS47" s="164"/>
      <c r="AT47" s="165"/>
      <c r="AU47" s="741">
        <f t="shared" si="3"/>
        <v>0</v>
      </c>
      <c r="AV47" s="742"/>
      <c r="AW47" s="743">
        <f t="shared" si="1"/>
        <v>0</v>
      </c>
      <c r="AX47" s="744"/>
      <c r="AY47" s="745"/>
      <c r="AZ47" s="746"/>
      <c r="BA47" s="746"/>
      <c r="BB47" s="746"/>
      <c r="BC47" s="746"/>
      <c r="BD47" s="747"/>
    </row>
    <row r="48" spans="1:56" ht="39.9" customHeight="1" x14ac:dyDescent="0.2">
      <c r="A48" s="146"/>
      <c r="B48" s="162">
        <f t="shared" si="2"/>
        <v>35</v>
      </c>
      <c r="C48" s="731"/>
      <c r="D48" s="732"/>
      <c r="E48" s="733"/>
      <c r="F48" s="734"/>
      <c r="G48" s="735"/>
      <c r="H48" s="736"/>
      <c r="I48" s="736"/>
      <c r="J48" s="736"/>
      <c r="K48" s="737"/>
      <c r="L48" s="738"/>
      <c r="M48" s="739"/>
      <c r="N48" s="739"/>
      <c r="O48" s="740"/>
      <c r="P48" s="163"/>
      <c r="Q48" s="164"/>
      <c r="R48" s="164"/>
      <c r="S48" s="164"/>
      <c r="T48" s="164"/>
      <c r="U48" s="164"/>
      <c r="V48" s="165"/>
      <c r="W48" s="163"/>
      <c r="X48" s="164"/>
      <c r="Y48" s="164"/>
      <c r="Z48" s="164"/>
      <c r="AA48" s="164"/>
      <c r="AB48" s="164"/>
      <c r="AC48" s="165"/>
      <c r="AD48" s="163"/>
      <c r="AE48" s="164"/>
      <c r="AF48" s="164"/>
      <c r="AG48" s="164"/>
      <c r="AH48" s="164"/>
      <c r="AI48" s="164"/>
      <c r="AJ48" s="165"/>
      <c r="AK48" s="163"/>
      <c r="AL48" s="164"/>
      <c r="AM48" s="164"/>
      <c r="AN48" s="164"/>
      <c r="AO48" s="164"/>
      <c r="AP48" s="164"/>
      <c r="AQ48" s="165"/>
      <c r="AR48" s="163"/>
      <c r="AS48" s="164"/>
      <c r="AT48" s="165"/>
      <c r="AU48" s="741">
        <f t="shared" si="3"/>
        <v>0</v>
      </c>
      <c r="AV48" s="742"/>
      <c r="AW48" s="743">
        <f t="shared" si="1"/>
        <v>0</v>
      </c>
      <c r="AX48" s="744"/>
      <c r="AY48" s="745"/>
      <c r="AZ48" s="746"/>
      <c r="BA48" s="746"/>
      <c r="BB48" s="746"/>
      <c r="BC48" s="746"/>
      <c r="BD48" s="747"/>
    </row>
    <row r="49" spans="1:56" ht="39.9" customHeight="1" x14ac:dyDescent="0.2">
      <c r="A49" s="146"/>
      <c r="B49" s="162">
        <f t="shared" si="2"/>
        <v>36</v>
      </c>
      <c r="C49" s="731"/>
      <c r="D49" s="732"/>
      <c r="E49" s="733"/>
      <c r="F49" s="734"/>
      <c r="G49" s="735"/>
      <c r="H49" s="736"/>
      <c r="I49" s="736"/>
      <c r="J49" s="736"/>
      <c r="K49" s="737"/>
      <c r="L49" s="738"/>
      <c r="M49" s="739"/>
      <c r="N49" s="739"/>
      <c r="O49" s="740"/>
      <c r="P49" s="163"/>
      <c r="Q49" s="164"/>
      <c r="R49" s="164"/>
      <c r="S49" s="164"/>
      <c r="T49" s="164"/>
      <c r="U49" s="164"/>
      <c r="V49" s="165"/>
      <c r="W49" s="163"/>
      <c r="X49" s="164"/>
      <c r="Y49" s="164"/>
      <c r="Z49" s="164"/>
      <c r="AA49" s="164"/>
      <c r="AB49" s="164"/>
      <c r="AC49" s="165"/>
      <c r="AD49" s="163"/>
      <c r="AE49" s="164"/>
      <c r="AF49" s="164"/>
      <c r="AG49" s="164"/>
      <c r="AH49" s="164"/>
      <c r="AI49" s="164"/>
      <c r="AJ49" s="165"/>
      <c r="AK49" s="163"/>
      <c r="AL49" s="164"/>
      <c r="AM49" s="164"/>
      <c r="AN49" s="164"/>
      <c r="AO49" s="164"/>
      <c r="AP49" s="164"/>
      <c r="AQ49" s="165"/>
      <c r="AR49" s="163"/>
      <c r="AS49" s="164"/>
      <c r="AT49" s="165"/>
      <c r="AU49" s="741">
        <f t="shared" si="3"/>
        <v>0</v>
      </c>
      <c r="AV49" s="742"/>
      <c r="AW49" s="743">
        <f t="shared" si="1"/>
        <v>0</v>
      </c>
      <c r="AX49" s="744"/>
      <c r="AY49" s="745"/>
      <c r="AZ49" s="746"/>
      <c r="BA49" s="746"/>
      <c r="BB49" s="746"/>
      <c r="BC49" s="746"/>
      <c r="BD49" s="747"/>
    </row>
    <row r="50" spans="1:56" ht="39.9" customHeight="1" x14ac:dyDescent="0.2">
      <c r="A50" s="146"/>
      <c r="B50" s="162">
        <f t="shared" si="2"/>
        <v>37</v>
      </c>
      <c r="C50" s="731"/>
      <c r="D50" s="732"/>
      <c r="E50" s="733"/>
      <c r="F50" s="734"/>
      <c r="G50" s="735"/>
      <c r="H50" s="736"/>
      <c r="I50" s="736"/>
      <c r="J50" s="736"/>
      <c r="K50" s="737"/>
      <c r="L50" s="738"/>
      <c r="M50" s="739"/>
      <c r="N50" s="739"/>
      <c r="O50" s="740"/>
      <c r="P50" s="163"/>
      <c r="Q50" s="164"/>
      <c r="R50" s="164"/>
      <c r="S50" s="164"/>
      <c r="T50" s="164"/>
      <c r="U50" s="164"/>
      <c r="V50" s="165"/>
      <c r="W50" s="163"/>
      <c r="X50" s="164"/>
      <c r="Y50" s="164"/>
      <c r="Z50" s="164"/>
      <c r="AA50" s="164"/>
      <c r="AB50" s="164"/>
      <c r="AC50" s="165"/>
      <c r="AD50" s="163"/>
      <c r="AE50" s="164"/>
      <c r="AF50" s="164"/>
      <c r="AG50" s="164"/>
      <c r="AH50" s="164"/>
      <c r="AI50" s="164"/>
      <c r="AJ50" s="165"/>
      <c r="AK50" s="163"/>
      <c r="AL50" s="164"/>
      <c r="AM50" s="164"/>
      <c r="AN50" s="164"/>
      <c r="AO50" s="164"/>
      <c r="AP50" s="164"/>
      <c r="AQ50" s="165"/>
      <c r="AR50" s="163"/>
      <c r="AS50" s="164"/>
      <c r="AT50" s="165"/>
      <c r="AU50" s="741">
        <f t="shared" si="3"/>
        <v>0</v>
      </c>
      <c r="AV50" s="742"/>
      <c r="AW50" s="743">
        <f t="shared" si="1"/>
        <v>0</v>
      </c>
      <c r="AX50" s="744"/>
      <c r="AY50" s="745"/>
      <c r="AZ50" s="746"/>
      <c r="BA50" s="746"/>
      <c r="BB50" s="746"/>
      <c r="BC50" s="746"/>
      <c r="BD50" s="747"/>
    </row>
    <row r="51" spans="1:56" ht="39.9" customHeight="1" x14ac:dyDescent="0.2">
      <c r="A51" s="146"/>
      <c r="B51" s="162">
        <f t="shared" si="2"/>
        <v>38</v>
      </c>
      <c r="C51" s="731"/>
      <c r="D51" s="732"/>
      <c r="E51" s="733"/>
      <c r="F51" s="734"/>
      <c r="G51" s="735"/>
      <c r="H51" s="736"/>
      <c r="I51" s="736"/>
      <c r="J51" s="736"/>
      <c r="K51" s="737"/>
      <c r="L51" s="738"/>
      <c r="M51" s="739"/>
      <c r="N51" s="739"/>
      <c r="O51" s="740"/>
      <c r="P51" s="163"/>
      <c r="Q51" s="164"/>
      <c r="R51" s="164"/>
      <c r="S51" s="164"/>
      <c r="T51" s="164"/>
      <c r="U51" s="164"/>
      <c r="V51" s="165"/>
      <c r="W51" s="163"/>
      <c r="X51" s="164"/>
      <c r="Y51" s="164"/>
      <c r="Z51" s="164"/>
      <c r="AA51" s="164"/>
      <c r="AB51" s="164"/>
      <c r="AC51" s="165"/>
      <c r="AD51" s="163"/>
      <c r="AE51" s="164"/>
      <c r="AF51" s="164"/>
      <c r="AG51" s="164"/>
      <c r="AH51" s="164"/>
      <c r="AI51" s="164"/>
      <c r="AJ51" s="165"/>
      <c r="AK51" s="163"/>
      <c r="AL51" s="164"/>
      <c r="AM51" s="164"/>
      <c r="AN51" s="164"/>
      <c r="AO51" s="164"/>
      <c r="AP51" s="164"/>
      <c r="AQ51" s="165"/>
      <c r="AR51" s="163"/>
      <c r="AS51" s="164"/>
      <c r="AT51" s="165"/>
      <c r="AU51" s="741">
        <f t="shared" si="3"/>
        <v>0</v>
      </c>
      <c r="AV51" s="742"/>
      <c r="AW51" s="743">
        <f t="shared" si="1"/>
        <v>0</v>
      </c>
      <c r="AX51" s="744"/>
      <c r="AY51" s="745"/>
      <c r="AZ51" s="746"/>
      <c r="BA51" s="746"/>
      <c r="BB51" s="746"/>
      <c r="BC51" s="746"/>
      <c r="BD51" s="747"/>
    </row>
    <row r="52" spans="1:56" ht="39.9" customHeight="1" x14ac:dyDescent="0.2">
      <c r="A52" s="146"/>
      <c r="B52" s="162">
        <f t="shared" si="2"/>
        <v>39</v>
      </c>
      <c r="C52" s="731"/>
      <c r="D52" s="732"/>
      <c r="E52" s="733"/>
      <c r="F52" s="734"/>
      <c r="G52" s="735"/>
      <c r="H52" s="736"/>
      <c r="I52" s="736"/>
      <c r="J52" s="736"/>
      <c r="K52" s="737"/>
      <c r="L52" s="738"/>
      <c r="M52" s="739"/>
      <c r="N52" s="739"/>
      <c r="O52" s="740"/>
      <c r="P52" s="163"/>
      <c r="Q52" s="164"/>
      <c r="R52" s="164"/>
      <c r="S52" s="164"/>
      <c r="T52" s="164"/>
      <c r="U52" s="164"/>
      <c r="V52" s="165"/>
      <c r="W52" s="163"/>
      <c r="X52" s="164"/>
      <c r="Y52" s="164"/>
      <c r="Z52" s="164"/>
      <c r="AA52" s="164"/>
      <c r="AB52" s="164"/>
      <c r="AC52" s="165"/>
      <c r="AD52" s="163"/>
      <c r="AE52" s="164"/>
      <c r="AF52" s="164"/>
      <c r="AG52" s="164"/>
      <c r="AH52" s="164"/>
      <c r="AI52" s="164"/>
      <c r="AJ52" s="165"/>
      <c r="AK52" s="163"/>
      <c r="AL52" s="164"/>
      <c r="AM52" s="164"/>
      <c r="AN52" s="164"/>
      <c r="AO52" s="164"/>
      <c r="AP52" s="164"/>
      <c r="AQ52" s="165"/>
      <c r="AR52" s="163"/>
      <c r="AS52" s="164"/>
      <c r="AT52" s="165"/>
      <c r="AU52" s="741">
        <f t="shared" si="3"/>
        <v>0</v>
      </c>
      <c r="AV52" s="742"/>
      <c r="AW52" s="743">
        <f t="shared" si="1"/>
        <v>0</v>
      </c>
      <c r="AX52" s="744"/>
      <c r="AY52" s="745"/>
      <c r="AZ52" s="746"/>
      <c r="BA52" s="746"/>
      <c r="BB52" s="746"/>
      <c r="BC52" s="746"/>
      <c r="BD52" s="747"/>
    </row>
    <row r="53" spans="1:56" ht="39.9" customHeight="1" x14ac:dyDescent="0.2">
      <c r="A53" s="146"/>
      <c r="B53" s="162">
        <f t="shared" si="2"/>
        <v>40</v>
      </c>
      <c r="C53" s="731"/>
      <c r="D53" s="732"/>
      <c r="E53" s="733"/>
      <c r="F53" s="734"/>
      <c r="G53" s="735"/>
      <c r="H53" s="736"/>
      <c r="I53" s="736"/>
      <c r="J53" s="736"/>
      <c r="K53" s="737"/>
      <c r="L53" s="738"/>
      <c r="M53" s="739"/>
      <c r="N53" s="739"/>
      <c r="O53" s="740"/>
      <c r="P53" s="163"/>
      <c r="Q53" s="164"/>
      <c r="R53" s="164"/>
      <c r="S53" s="164"/>
      <c r="T53" s="164"/>
      <c r="U53" s="164"/>
      <c r="V53" s="165"/>
      <c r="W53" s="163"/>
      <c r="X53" s="164"/>
      <c r="Y53" s="164"/>
      <c r="Z53" s="164"/>
      <c r="AA53" s="164"/>
      <c r="AB53" s="164"/>
      <c r="AC53" s="165"/>
      <c r="AD53" s="163"/>
      <c r="AE53" s="164"/>
      <c r="AF53" s="164"/>
      <c r="AG53" s="164"/>
      <c r="AH53" s="164"/>
      <c r="AI53" s="164"/>
      <c r="AJ53" s="165"/>
      <c r="AK53" s="163"/>
      <c r="AL53" s="164"/>
      <c r="AM53" s="164"/>
      <c r="AN53" s="164"/>
      <c r="AO53" s="164"/>
      <c r="AP53" s="164"/>
      <c r="AQ53" s="165"/>
      <c r="AR53" s="163"/>
      <c r="AS53" s="164"/>
      <c r="AT53" s="165"/>
      <c r="AU53" s="741">
        <f t="shared" si="3"/>
        <v>0</v>
      </c>
      <c r="AV53" s="742"/>
      <c r="AW53" s="743">
        <f t="shared" si="1"/>
        <v>0</v>
      </c>
      <c r="AX53" s="744"/>
      <c r="AY53" s="745"/>
      <c r="AZ53" s="746"/>
      <c r="BA53" s="746"/>
      <c r="BB53" s="746"/>
      <c r="BC53" s="746"/>
      <c r="BD53" s="747"/>
    </row>
    <row r="54" spans="1:56" ht="39.9" customHeight="1" x14ac:dyDescent="0.2">
      <c r="A54" s="146"/>
      <c r="B54" s="162">
        <f t="shared" si="2"/>
        <v>41</v>
      </c>
      <c r="C54" s="731"/>
      <c r="D54" s="732"/>
      <c r="E54" s="733"/>
      <c r="F54" s="734"/>
      <c r="G54" s="735"/>
      <c r="H54" s="736"/>
      <c r="I54" s="736"/>
      <c r="J54" s="736"/>
      <c r="K54" s="737"/>
      <c r="L54" s="738"/>
      <c r="M54" s="739"/>
      <c r="N54" s="739"/>
      <c r="O54" s="740"/>
      <c r="P54" s="163"/>
      <c r="Q54" s="164"/>
      <c r="R54" s="164"/>
      <c r="S54" s="164"/>
      <c r="T54" s="164"/>
      <c r="U54" s="164"/>
      <c r="V54" s="165"/>
      <c r="W54" s="163"/>
      <c r="X54" s="164"/>
      <c r="Y54" s="164"/>
      <c r="Z54" s="164"/>
      <c r="AA54" s="164"/>
      <c r="AB54" s="164"/>
      <c r="AC54" s="165"/>
      <c r="AD54" s="163"/>
      <c r="AE54" s="164"/>
      <c r="AF54" s="164"/>
      <c r="AG54" s="164"/>
      <c r="AH54" s="164"/>
      <c r="AI54" s="164"/>
      <c r="AJ54" s="165"/>
      <c r="AK54" s="163"/>
      <c r="AL54" s="164"/>
      <c r="AM54" s="164"/>
      <c r="AN54" s="164"/>
      <c r="AO54" s="164"/>
      <c r="AP54" s="164"/>
      <c r="AQ54" s="165"/>
      <c r="AR54" s="163"/>
      <c r="AS54" s="164"/>
      <c r="AT54" s="165"/>
      <c r="AU54" s="741">
        <f t="shared" si="3"/>
        <v>0</v>
      </c>
      <c r="AV54" s="742"/>
      <c r="AW54" s="743">
        <f t="shared" si="1"/>
        <v>0</v>
      </c>
      <c r="AX54" s="744"/>
      <c r="AY54" s="745"/>
      <c r="AZ54" s="746"/>
      <c r="BA54" s="746"/>
      <c r="BB54" s="746"/>
      <c r="BC54" s="746"/>
      <c r="BD54" s="747"/>
    </row>
    <row r="55" spans="1:56" ht="39.9" customHeight="1" x14ac:dyDescent="0.2">
      <c r="A55" s="146"/>
      <c r="B55" s="162">
        <f t="shared" si="2"/>
        <v>42</v>
      </c>
      <c r="C55" s="731"/>
      <c r="D55" s="732"/>
      <c r="E55" s="733"/>
      <c r="F55" s="734"/>
      <c r="G55" s="735"/>
      <c r="H55" s="736"/>
      <c r="I55" s="736"/>
      <c r="J55" s="736"/>
      <c r="K55" s="737"/>
      <c r="L55" s="738"/>
      <c r="M55" s="739"/>
      <c r="N55" s="739"/>
      <c r="O55" s="740"/>
      <c r="P55" s="163"/>
      <c r="Q55" s="164"/>
      <c r="R55" s="164"/>
      <c r="S55" s="164"/>
      <c r="T55" s="164"/>
      <c r="U55" s="164"/>
      <c r="V55" s="165"/>
      <c r="W55" s="163"/>
      <c r="X55" s="164"/>
      <c r="Y55" s="164"/>
      <c r="Z55" s="164"/>
      <c r="AA55" s="164"/>
      <c r="AB55" s="164"/>
      <c r="AC55" s="165"/>
      <c r="AD55" s="163"/>
      <c r="AE55" s="164"/>
      <c r="AF55" s="164"/>
      <c r="AG55" s="164"/>
      <c r="AH55" s="164"/>
      <c r="AI55" s="164"/>
      <c r="AJ55" s="165"/>
      <c r="AK55" s="163"/>
      <c r="AL55" s="164"/>
      <c r="AM55" s="164"/>
      <c r="AN55" s="164"/>
      <c r="AO55" s="164"/>
      <c r="AP55" s="164"/>
      <c r="AQ55" s="165"/>
      <c r="AR55" s="163"/>
      <c r="AS55" s="164"/>
      <c r="AT55" s="165"/>
      <c r="AU55" s="741">
        <f t="shared" si="3"/>
        <v>0</v>
      </c>
      <c r="AV55" s="742"/>
      <c r="AW55" s="743">
        <f t="shared" si="1"/>
        <v>0</v>
      </c>
      <c r="AX55" s="744"/>
      <c r="AY55" s="745"/>
      <c r="AZ55" s="746"/>
      <c r="BA55" s="746"/>
      <c r="BB55" s="746"/>
      <c r="BC55" s="746"/>
      <c r="BD55" s="747"/>
    </row>
    <row r="56" spans="1:56" ht="39.9" customHeight="1" x14ac:dyDescent="0.2">
      <c r="A56" s="146"/>
      <c r="B56" s="162">
        <f t="shared" si="2"/>
        <v>43</v>
      </c>
      <c r="C56" s="731"/>
      <c r="D56" s="732"/>
      <c r="E56" s="733"/>
      <c r="F56" s="734"/>
      <c r="G56" s="735"/>
      <c r="H56" s="736"/>
      <c r="I56" s="736"/>
      <c r="J56" s="736"/>
      <c r="K56" s="737"/>
      <c r="L56" s="738"/>
      <c r="M56" s="739"/>
      <c r="N56" s="739"/>
      <c r="O56" s="740"/>
      <c r="P56" s="163"/>
      <c r="Q56" s="164"/>
      <c r="R56" s="164"/>
      <c r="S56" s="164"/>
      <c r="T56" s="164"/>
      <c r="U56" s="164"/>
      <c r="V56" s="165"/>
      <c r="W56" s="163"/>
      <c r="X56" s="164"/>
      <c r="Y56" s="164"/>
      <c r="Z56" s="164"/>
      <c r="AA56" s="164"/>
      <c r="AB56" s="164"/>
      <c r="AC56" s="165"/>
      <c r="AD56" s="163"/>
      <c r="AE56" s="164"/>
      <c r="AF56" s="164"/>
      <c r="AG56" s="164"/>
      <c r="AH56" s="164"/>
      <c r="AI56" s="164"/>
      <c r="AJ56" s="165"/>
      <c r="AK56" s="163"/>
      <c r="AL56" s="164"/>
      <c r="AM56" s="164"/>
      <c r="AN56" s="164"/>
      <c r="AO56" s="164"/>
      <c r="AP56" s="164"/>
      <c r="AQ56" s="165"/>
      <c r="AR56" s="163"/>
      <c r="AS56" s="164"/>
      <c r="AT56" s="165"/>
      <c r="AU56" s="741">
        <f t="shared" si="3"/>
        <v>0</v>
      </c>
      <c r="AV56" s="742"/>
      <c r="AW56" s="743">
        <f t="shared" si="1"/>
        <v>0</v>
      </c>
      <c r="AX56" s="744"/>
      <c r="AY56" s="745"/>
      <c r="AZ56" s="746"/>
      <c r="BA56" s="746"/>
      <c r="BB56" s="746"/>
      <c r="BC56" s="746"/>
      <c r="BD56" s="747"/>
    </row>
    <row r="57" spans="1:56" ht="39.9" customHeight="1" x14ac:dyDescent="0.2">
      <c r="A57" s="146"/>
      <c r="B57" s="162">
        <f t="shared" si="2"/>
        <v>44</v>
      </c>
      <c r="C57" s="731"/>
      <c r="D57" s="732"/>
      <c r="E57" s="733"/>
      <c r="F57" s="734"/>
      <c r="G57" s="735"/>
      <c r="H57" s="736"/>
      <c r="I57" s="736"/>
      <c r="J57" s="736"/>
      <c r="K57" s="737"/>
      <c r="L57" s="738"/>
      <c r="M57" s="739"/>
      <c r="N57" s="739"/>
      <c r="O57" s="740"/>
      <c r="P57" s="163"/>
      <c r="Q57" s="164"/>
      <c r="R57" s="164"/>
      <c r="S57" s="164"/>
      <c r="T57" s="164"/>
      <c r="U57" s="164"/>
      <c r="V57" s="165"/>
      <c r="W57" s="163"/>
      <c r="X57" s="164"/>
      <c r="Y57" s="164"/>
      <c r="Z57" s="164"/>
      <c r="AA57" s="164"/>
      <c r="AB57" s="164"/>
      <c r="AC57" s="165"/>
      <c r="AD57" s="163"/>
      <c r="AE57" s="164"/>
      <c r="AF57" s="164"/>
      <c r="AG57" s="164"/>
      <c r="AH57" s="164"/>
      <c r="AI57" s="164"/>
      <c r="AJ57" s="165"/>
      <c r="AK57" s="163"/>
      <c r="AL57" s="164"/>
      <c r="AM57" s="164"/>
      <c r="AN57" s="164"/>
      <c r="AO57" s="164"/>
      <c r="AP57" s="164"/>
      <c r="AQ57" s="165"/>
      <c r="AR57" s="163"/>
      <c r="AS57" s="164"/>
      <c r="AT57" s="165"/>
      <c r="AU57" s="741">
        <f t="shared" si="3"/>
        <v>0</v>
      </c>
      <c r="AV57" s="742"/>
      <c r="AW57" s="743">
        <f t="shared" si="1"/>
        <v>0</v>
      </c>
      <c r="AX57" s="744"/>
      <c r="AY57" s="745"/>
      <c r="AZ57" s="746"/>
      <c r="BA57" s="746"/>
      <c r="BB57" s="746"/>
      <c r="BC57" s="746"/>
      <c r="BD57" s="747"/>
    </row>
    <row r="58" spans="1:56" ht="39.9" customHeight="1" x14ac:dyDescent="0.2">
      <c r="A58" s="146"/>
      <c r="B58" s="162">
        <f t="shared" si="2"/>
        <v>45</v>
      </c>
      <c r="C58" s="731"/>
      <c r="D58" s="732"/>
      <c r="E58" s="733"/>
      <c r="F58" s="734"/>
      <c r="G58" s="735"/>
      <c r="H58" s="736"/>
      <c r="I58" s="736"/>
      <c r="J58" s="736"/>
      <c r="K58" s="737"/>
      <c r="L58" s="738"/>
      <c r="M58" s="739"/>
      <c r="N58" s="739"/>
      <c r="O58" s="740"/>
      <c r="P58" s="163"/>
      <c r="Q58" s="164"/>
      <c r="R58" s="164"/>
      <c r="S58" s="164"/>
      <c r="T58" s="164"/>
      <c r="U58" s="164"/>
      <c r="V58" s="165"/>
      <c r="W58" s="163"/>
      <c r="X58" s="164"/>
      <c r="Y58" s="164"/>
      <c r="Z58" s="164"/>
      <c r="AA58" s="164"/>
      <c r="AB58" s="164"/>
      <c r="AC58" s="165"/>
      <c r="AD58" s="163"/>
      <c r="AE58" s="164"/>
      <c r="AF58" s="164"/>
      <c r="AG58" s="164"/>
      <c r="AH58" s="164"/>
      <c r="AI58" s="164"/>
      <c r="AJ58" s="165"/>
      <c r="AK58" s="163"/>
      <c r="AL58" s="164"/>
      <c r="AM58" s="164"/>
      <c r="AN58" s="164"/>
      <c r="AO58" s="164"/>
      <c r="AP58" s="164"/>
      <c r="AQ58" s="165"/>
      <c r="AR58" s="163"/>
      <c r="AS58" s="164"/>
      <c r="AT58" s="165"/>
      <c r="AU58" s="741">
        <f t="shared" si="3"/>
        <v>0</v>
      </c>
      <c r="AV58" s="742"/>
      <c r="AW58" s="743">
        <f t="shared" si="1"/>
        <v>0</v>
      </c>
      <c r="AX58" s="744"/>
      <c r="AY58" s="745"/>
      <c r="AZ58" s="746"/>
      <c r="BA58" s="746"/>
      <c r="BB58" s="746"/>
      <c r="BC58" s="746"/>
      <c r="BD58" s="747"/>
    </row>
    <row r="59" spans="1:56" ht="39.9" customHeight="1" x14ac:dyDescent="0.2">
      <c r="A59" s="146"/>
      <c r="B59" s="162">
        <f t="shared" si="2"/>
        <v>46</v>
      </c>
      <c r="C59" s="731"/>
      <c r="D59" s="732"/>
      <c r="E59" s="733"/>
      <c r="F59" s="734"/>
      <c r="G59" s="735"/>
      <c r="H59" s="736"/>
      <c r="I59" s="736"/>
      <c r="J59" s="736"/>
      <c r="K59" s="737"/>
      <c r="L59" s="738"/>
      <c r="M59" s="739"/>
      <c r="N59" s="739"/>
      <c r="O59" s="740"/>
      <c r="P59" s="163"/>
      <c r="Q59" s="164"/>
      <c r="R59" s="164"/>
      <c r="S59" s="164"/>
      <c r="T59" s="164"/>
      <c r="U59" s="164"/>
      <c r="V59" s="165"/>
      <c r="W59" s="163"/>
      <c r="X59" s="164"/>
      <c r="Y59" s="164"/>
      <c r="Z59" s="164"/>
      <c r="AA59" s="164"/>
      <c r="AB59" s="164"/>
      <c r="AC59" s="165"/>
      <c r="AD59" s="163"/>
      <c r="AE59" s="164"/>
      <c r="AF59" s="164"/>
      <c r="AG59" s="164"/>
      <c r="AH59" s="164"/>
      <c r="AI59" s="164"/>
      <c r="AJ59" s="165"/>
      <c r="AK59" s="163"/>
      <c r="AL59" s="164"/>
      <c r="AM59" s="164"/>
      <c r="AN59" s="164"/>
      <c r="AO59" s="164"/>
      <c r="AP59" s="164"/>
      <c r="AQ59" s="165"/>
      <c r="AR59" s="163"/>
      <c r="AS59" s="164"/>
      <c r="AT59" s="165"/>
      <c r="AU59" s="741">
        <f t="shared" si="3"/>
        <v>0</v>
      </c>
      <c r="AV59" s="742"/>
      <c r="AW59" s="743">
        <f t="shared" si="1"/>
        <v>0</v>
      </c>
      <c r="AX59" s="744"/>
      <c r="AY59" s="745"/>
      <c r="AZ59" s="746"/>
      <c r="BA59" s="746"/>
      <c r="BB59" s="746"/>
      <c r="BC59" s="746"/>
      <c r="BD59" s="747"/>
    </row>
    <row r="60" spans="1:56" ht="39.9" customHeight="1" x14ac:dyDescent="0.2">
      <c r="A60" s="146"/>
      <c r="B60" s="162">
        <f t="shared" si="2"/>
        <v>47</v>
      </c>
      <c r="C60" s="731"/>
      <c r="D60" s="732"/>
      <c r="E60" s="733"/>
      <c r="F60" s="734"/>
      <c r="G60" s="735"/>
      <c r="H60" s="736"/>
      <c r="I60" s="736"/>
      <c r="J60" s="736"/>
      <c r="K60" s="737"/>
      <c r="L60" s="738"/>
      <c r="M60" s="739"/>
      <c r="N60" s="739"/>
      <c r="O60" s="740"/>
      <c r="P60" s="163"/>
      <c r="Q60" s="164"/>
      <c r="R60" s="164"/>
      <c r="S60" s="164"/>
      <c r="T60" s="164"/>
      <c r="U60" s="164"/>
      <c r="V60" s="165"/>
      <c r="W60" s="163"/>
      <c r="X60" s="164"/>
      <c r="Y60" s="164"/>
      <c r="Z60" s="164"/>
      <c r="AA60" s="164"/>
      <c r="AB60" s="164"/>
      <c r="AC60" s="165"/>
      <c r="AD60" s="163"/>
      <c r="AE60" s="164"/>
      <c r="AF60" s="164"/>
      <c r="AG60" s="164"/>
      <c r="AH60" s="164"/>
      <c r="AI60" s="164"/>
      <c r="AJ60" s="165"/>
      <c r="AK60" s="163"/>
      <c r="AL60" s="164"/>
      <c r="AM60" s="164"/>
      <c r="AN60" s="164"/>
      <c r="AO60" s="164"/>
      <c r="AP60" s="164"/>
      <c r="AQ60" s="165"/>
      <c r="AR60" s="163"/>
      <c r="AS60" s="164"/>
      <c r="AT60" s="165"/>
      <c r="AU60" s="741">
        <f t="shared" si="3"/>
        <v>0</v>
      </c>
      <c r="AV60" s="742"/>
      <c r="AW60" s="743">
        <f t="shared" si="1"/>
        <v>0</v>
      </c>
      <c r="AX60" s="744"/>
      <c r="AY60" s="745"/>
      <c r="AZ60" s="746"/>
      <c r="BA60" s="746"/>
      <c r="BB60" s="746"/>
      <c r="BC60" s="746"/>
      <c r="BD60" s="747"/>
    </row>
    <row r="61" spans="1:56" ht="39.9" customHeight="1" x14ac:dyDescent="0.2">
      <c r="A61" s="146"/>
      <c r="B61" s="162">
        <f t="shared" si="2"/>
        <v>48</v>
      </c>
      <c r="C61" s="731"/>
      <c r="D61" s="732"/>
      <c r="E61" s="733"/>
      <c r="F61" s="734"/>
      <c r="G61" s="735"/>
      <c r="H61" s="736"/>
      <c r="I61" s="736"/>
      <c r="J61" s="736"/>
      <c r="K61" s="737"/>
      <c r="L61" s="738"/>
      <c r="M61" s="739"/>
      <c r="N61" s="739"/>
      <c r="O61" s="740"/>
      <c r="P61" s="163"/>
      <c r="Q61" s="164"/>
      <c r="R61" s="164"/>
      <c r="S61" s="164"/>
      <c r="T61" s="164"/>
      <c r="U61" s="164"/>
      <c r="V61" s="165"/>
      <c r="W61" s="163"/>
      <c r="X61" s="164"/>
      <c r="Y61" s="164"/>
      <c r="Z61" s="164"/>
      <c r="AA61" s="164"/>
      <c r="AB61" s="164"/>
      <c r="AC61" s="165"/>
      <c r="AD61" s="163"/>
      <c r="AE61" s="164"/>
      <c r="AF61" s="164"/>
      <c r="AG61" s="164"/>
      <c r="AH61" s="164"/>
      <c r="AI61" s="164"/>
      <c r="AJ61" s="165"/>
      <c r="AK61" s="163"/>
      <c r="AL61" s="164"/>
      <c r="AM61" s="164"/>
      <c r="AN61" s="164"/>
      <c r="AO61" s="164"/>
      <c r="AP61" s="164"/>
      <c r="AQ61" s="165"/>
      <c r="AR61" s="163"/>
      <c r="AS61" s="164"/>
      <c r="AT61" s="165"/>
      <c r="AU61" s="741">
        <f t="shared" si="3"/>
        <v>0</v>
      </c>
      <c r="AV61" s="742"/>
      <c r="AW61" s="743">
        <f t="shared" si="1"/>
        <v>0</v>
      </c>
      <c r="AX61" s="744"/>
      <c r="AY61" s="745"/>
      <c r="AZ61" s="746"/>
      <c r="BA61" s="746"/>
      <c r="BB61" s="746"/>
      <c r="BC61" s="746"/>
      <c r="BD61" s="747"/>
    </row>
    <row r="62" spans="1:56" ht="39.9" customHeight="1" x14ac:dyDescent="0.2">
      <c r="A62" s="146"/>
      <c r="B62" s="162">
        <f t="shared" si="2"/>
        <v>49</v>
      </c>
      <c r="C62" s="731"/>
      <c r="D62" s="732"/>
      <c r="E62" s="733"/>
      <c r="F62" s="734"/>
      <c r="G62" s="735"/>
      <c r="H62" s="736"/>
      <c r="I62" s="736"/>
      <c r="J62" s="736"/>
      <c r="K62" s="737"/>
      <c r="L62" s="738"/>
      <c r="M62" s="739"/>
      <c r="N62" s="739"/>
      <c r="O62" s="740"/>
      <c r="P62" s="163"/>
      <c r="Q62" s="164"/>
      <c r="R62" s="164"/>
      <c r="S62" s="164"/>
      <c r="T62" s="164"/>
      <c r="U62" s="164"/>
      <c r="V62" s="165"/>
      <c r="W62" s="163"/>
      <c r="X62" s="164"/>
      <c r="Y62" s="164"/>
      <c r="Z62" s="164"/>
      <c r="AA62" s="164"/>
      <c r="AB62" s="164"/>
      <c r="AC62" s="165"/>
      <c r="AD62" s="163"/>
      <c r="AE62" s="164"/>
      <c r="AF62" s="164"/>
      <c r="AG62" s="164"/>
      <c r="AH62" s="164"/>
      <c r="AI62" s="164"/>
      <c r="AJ62" s="165"/>
      <c r="AK62" s="163"/>
      <c r="AL62" s="164"/>
      <c r="AM62" s="164"/>
      <c r="AN62" s="164"/>
      <c r="AO62" s="164"/>
      <c r="AP62" s="164"/>
      <c r="AQ62" s="165"/>
      <c r="AR62" s="163"/>
      <c r="AS62" s="164"/>
      <c r="AT62" s="165"/>
      <c r="AU62" s="741">
        <f t="shared" si="3"/>
        <v>0</v>
      </c>
      <c r="AV62" s="742"/>
      <c r="AW62" s="743">
        <f t="shared" si="1"/>
        <v>0</v>
      </c>
      <c r="AX62" s="744"/>
      <c r="AY62" s="745"/>
      <c r="AZ62" s="746"/>
      <c r="BA62" s="746"/>
      <c r="BB62" s="746"/>
      <c r="BC62" s="746"/>
      <c r="BD62" s="747"/>
    </row>
    <row r="63" spans="1:56" ht="39.9" customHeight="1" x14ac:dyDescent="0.2">
      <c r="A63" s="146"/>
      <c r="B63" s="162">
        <f t="shared" si="2"/>
        <v>50</v>
      </c>
      <c r="C63" s="731"/>
      <c r="D63" s="732"/>
      <c r="E63" s="733"/>
      <c r="F63" s="734"/>
      <c r="G63" s="735"/>
      <c r="H63" s="736"/>
      <c r="I63" s="736"/>
      <c r="J63" s="736"/>
      <c r="K63" s="737"/>
      <c r="L63" s="738"/>
      <c r="M63" s="739"/>
      <c r="N63" s="739"/>
      <c r="O63" s="740"/>
      <c r="P63" s="163"/>
      <c r="Q63" s="164"/>
      <c r="R63" s="164"/>
      <c r="S63" s="164"/>
      <c r="T63" s="164"/>
      <c r="U63" s="164"/>
      <c r="V63" s="165"/>
      <c r="W63" s="163"/>
      <c r="X63" s="164"/>
      <c r="Y63" s="164"/>
      <c r="Z63" s="164"/>
      <c r="AA63" s="164"/>
      <c r="AB63" s="164"/>
      <c r="AC63" s="165"/>
      <c r="AD63" s="163"/>
      <c r="AE63" s="164"/>
      <c r="AF63" s="164"/>
      <c r="AG63" s="164"/>
      <c r="AH63" s="164"/>
      <c r="AI63" s="164"/>
      <c r="AJ63" s="165"/>
      <c r="AK63" s="163"/>
      <c r="AL63" s="164"/>
      <c r="AM63" s="164"/>
      <c r="AN63" s="164"/>
      <c r="AO63" s="164"/>
      <c r="AP63" s="164"/>
      <c r="AQ63" s="165"/>
      <c r="AR63" s="163"/>
      <c r="AS63" s="164"/>
      <c r="AT63" s="165"/>
      <c r="AU63" s="741">
        <f t="shared" si="3"/>
        <v>0</v>
      </c>
      <c r="AV63" s="742"/>
      <c r="AW63" s="743">
        <f t="shared" si="1"/>
        <v>0</v>
      </c>
      <c r="AX63" s="744"/>
      <c r="AY63" s="745"/>
      <c r="AZ63" s="746"/>
      <c r="BA63" s="746"/>
      <c r="BB63" s="746"/>
      <c r="BC63" s="746"/>
      <c r="BD63" s="747"/>
    </row>
    <row r="64" spans="1:56" ht="39.9" customHeight="1" x14ac:dyDescent="0.2">
      <c r="A64" s="146"/>
      <c r="B64" s="162">
        <f t="shared" si="2"/>
        <v>51</v>
      </c>
      <c r="C64" s="731"/>
      <c r="D64" s="732"/>
      <c r="E64" s="733"/>
      <c r="F64" s="734"/>
      <c r="G64" s="735"/>
      <c r="H64" s="736"/>
      <c r="I64" s="736"/>
      <c r="J64" s="736"/>
      <c r="K64" s="737"/>
      <c r="L64" s="738"/>
      <c r="M64" s="739"/>
      <c r="N64" s="739"/>
      <c r="O64" s="740"/>
      <c r="P64" s="163"/>
      <c r="Q64" s="164"/>
      <c r="R64" s="164"/>
      <c r="S64" s="164"/>
      <c r="T64" s="164"/>
      <c r="U64" s="164"/>
      <c r="V64" s="165"/>
      <c r="W64" s="163"/>
      <c r="X64" s="164"/>
      <c r="Y64" s="164"/>
      <c r="Z64" s="164"/>
      <c r="AA64" s="164"/>
      <c r="AB64" s="164"/>
      <c r="AC64" s="165"/>
      <c r="AD64" s="163"/>
      <c r="AE64" s="164"/>
      <c r="AF64" s="164"/>
      <c r="AG64" s="164"/>
      <c r="AH64" s="164"/>
      <c r="AI64" s="164"/>
      <c r="AJ64" s="165"/>
      <c r="AK64" s="163"/>
      <c r="AL64" s="164"/>
      <c r="AM64" s="164"/>
      <c r="AN64" s="164"/>
      <c r="AO64" s="164"/>
      <c r="AP64" s="164"/>
      <c r="AQ64" s="165"/>
      <c r="AR64" s="163"/>
      <c r="AS64" s="164"/>
      <c r="AT64" s="165"/>
      <c r="AU64" s="741">
        <f t="shared" si="3"/>
        <v>0</v>
      </c>
      <c r="AV64" s="742"/>
      <c r="AW64" s="743">
        <f t="shared" si="1"/>
        <v>0</v>
      </c>
      <c r="AX64" s="744"/>
      <c r="AY64" s="745"/>
      <c r="AZ64" s="746"/>
      <c r="BA64" s="746"/>
      <c r="BB64" s="746"/>
      <c r="BC64" s="746"/>
      <c r="BD64" s="747"/>
    </row>
    <row r="65" spans="1:56" ht="39.9" customHeight="1" x14ac:dyDescent="0.2">
      <c r="A65" s="146"/>
      <c r="B65" s="162">
        <f t="shared" si="2"/>
        <v>52</v>
      </c>
      <c r="C65" s="731"/>
      <c r="D65" s="732"/>
      <c r="E65" s="733"/>
      <c r="F65" s="734"/>
      <c r="G65" s="735"/>
      <c r="H65" s="736"/>
      <c r="I65" s="736"/>
      <c r="J65" s="736"/>
      <c r="K65" s="737"/>
      <c r="L65" s="738"/>
      <c r="M65" s="739"/>
      <c r="N65" s="739"/>
      <c r="O65" s="740"/>
      <c r="P65" s="163"/>
      <c r="Q65" s="164"/>
      <c r="R65" s="164"/>
      <c r="S65" s="164"/>
      <c r="T65" s="164"/>
      <c r="U65" s="164"/>
      <c r="V65" s="165"/>
      <c r="W65" s="163"/>
      <c r="X65" s="164"/>
      <c r="Y65" s="164"/>
      <c r="Z65" s="164"/>
      <c r="AA65" s="164"/>
      <c r="AB65" s="164"/>
      <c r="AC65" s="165"/>
      <c r="AD65" s="163"/>
      <c r="AE65" s="164"/>
      <c r="AF65" s="164"/>
      <c r="AG65" s="164"/>
      <c r="AH65" s="164"/>
      <c r="AI65" s="164"/>
      <c r="AJ65" s="165"/>
      <c r="AK65" s="163"/>
      <c r="AL65" s="164"/>
      <c r="AM65" s="164"/>
      <c r="AN65" s="164"/>
      <c r="AO65" s="164"/>
      <c r="AP65" s="164"/>
      <c r="AQ65" s="165"/>
      <c r="AR65" s="163"/>
      <c r="AS65" s="164"/>
      <c r="AT65" s="165"/>
      <c r="AU65" s="741">
        <f t="shared" si="3"/>
        <v>0</v>
      </c>
      <c r="AV65" s="742"/>
      <c r="AW65" s="743">
        <f t="shared" si="1"/>
        <v>0</v>
      </c>
      <c r="AX65" s="744"/>
      <c r="AY65" s="745"/>
      <c r="AZ65" s="746"/>
      <c r="BA65" s="746"/>
      <c r="BB65" s="746"/>
      <c r="BC65" s="746"/>
      <c r="BD65" s="747"/>
    </row>
    <row r="66" spans="1:56" ht="39.9" customHeight="1" x14ac:dyDescent="0.2">
      <c r="A66" s="146"/>
      <c r="B66" s="162">
        <f t="shared" si="2"/>
        <v>53</v>
      </c>
      <c r="C66" s="731"/>
      <c r="D66" s="732"/>
      <c r="E66" s="733"/>
      <c r="F66" s="734"/>
      <c r="G66" s="735"/>
      <c r="H66" s="736"/>
      <c r="I66" s="736"/>
      <c r="J66" s="736"/>
      <c r="K66" s="737"/>
      <c r="L66" s="738"/>
      <c r="M66" s="739"/>
      <c r="N66" s="739"/>
      <c r="O66" s="740"/>
      <c r="P66" s="163"/>
      <c r="Q66" s="164"/>
      <c r="R66" s="164"/>
      <c r="S66" s="164"/>
      <c r="T66" s="164"/>
      <c r="U66" s="164"/>
      <c r="V66" s="165"/>
      <c r="W66" s="163"/>
      <c r="X66" s="164"/>
      <c r="Y66" s="164"/>
      <c r="Z66" s="164"/>
      <c r="AA66" s="164"/>
      <c r="AB66" s="164"/>
      <c r="AC66" s="165"/>
      <c r="AD66" s="163"/>
      <c r="AE66" s="164"/>
      <c r="AF66" s="164"/>
      <c r="AG66" s="164"/>
      <c r="AH66" s="164"/>
      <c r="AI66" s="164"/>
      <c r="AJ66" s="165"/>
      <c r="AK66" s="163"/>
      <c r="AL66" s="164"/>
      <c r="AM66" s="164"/>
      <c r="AN66" s="164"/>
      <c r="AO66" s="164"/>
      <c r="AP66" s="164"/>
      <c r="AQ66" s="165"/>
      <c r="AR66" s="163"/>
      <c r="AS66" s="164"/>
      <c r="AT66" s="165"/>
      <c r="AU66" s="741">
        <f t="shared" si="3"/>
        <v>0</v>
      </c>
      <c r="AV66" s="742"/>
      <c r="AW66" s="743">
        <f t="shared" si="1"/>
        <v>0</v>
      </c>
      <c r="AX66" s="744"/>
      <c r="AY66" s="745"/>
      <c r="AZ66" s="746"/>
      <c r="BA66" s="746"/>
      <c r="BB66" s="746"/>
      <c r="BC66" s="746"/>
      <c r="BD66" s="747"/>
    </row>
    <row r="67" spans="1:56" ht="39.9" customHeight="1" x14ac:dyDescent="0.2">
      <c r="A67" s="146"/>
      <c r="B67" s="162">
        <f t="shared" si="2"/>
        <v>54</v>
      </c>
      <c r="C67" s="731"/>
      <c r="D67" s="732"/>
      <c r="E67" s="733"/>
      <c r="F67" s="734"/>
      <c r="G67" s="735"/>
      <c r="H67" s="736"/>
      <c r="I67" s="736"/>
      <c r="J67" s="736"/>
      <c r="K67" s="737"/>
      <c r="L67" s="738"/>
      <c r="M67" s="739"/>
      <c r="N67" s="739"/>
      <c r="O67" s="740"/>
      <c r="P67" s="163"/>
      <c r="Q67" s="164"/>
      <c r="R67" s="164"/>
      <c r="S67" s="164"/>
      <c r="T67" s="164"/>
      <c r="U67" s="164"/>
      <c r="V67" s="165"/>
      <c r="W67" s="163"/>
      <c r="X67" s="164"/>
      <c r="Y67" s="164"/>
      <c r="Z67" s="164"/>
      <c r="AA67" s="164"/>
      <c r="AB67" s="164"/>
      <c r="AC67" s="165"/>
      <c r="AD67" s="163"/>
      <c r="AE67" s="164"/>
      <c r="AF67" s="164"/>
      <c r="AG67" s="164"/>
      <c r="AH67" s="164"/>
      <c r="AI67" s="164"/>
      <c r="AJ67" s="165"/>
      <c r="AK67" s="163"/>
      <c r="AL67" s="164"/>
      <c r="AM67" s="164"/>
      <c r="AN67" s="164"/>
      <c r="AO67" s="164"/>
      <c r="AP67" s="164"/>
      <c r="AQ67" s="165"/>
      <c r="AR67" s="163"/>
      <c r="AS67" s="164"/>
      <c r="AT67" s="165"/>
      <c r="AU67" s="741">
        <f t="shared" si="3"/>
        <v>0</v>
      </c>
      <c r="AV67" s="742"/>
      <c r="AW67" s="743">
        <f t="shared" si="1"/>
        <v>0</v>
      </c>
      <c r="AX67" s="744"/>
      <c r="AY67" s="745"/>
      <c r="AZ67" s="746"/>
      <c r="BA67" s="746"/>
      <c r="BB67" s="746"/>
      <c r="BC67" s="746"/>
      <c r="BD67" s="747"/>
    </row>
    <row r="68" spans="1:56" ht="39.9" customHeight="1" x14ac:dyDescent="0.2">
      <c r="A68" s="146"/>
      <c r="B68" s="162">
        <f t="shared" si="2"/>
        <v>55</v>
      </c>
      <c r="C68" s="731"/>
      <c r="D68" s="732"/>
      <c r="E68" s="733"/>
      <c r="F68" s="734"/>
      <c r="G68" s="735"/>
      <c r="H68" s="736"/>
      <c r="I68" s="736"/>
      <c r="J68" s="736"/>
      <c r="K68" s="737"/>
      <c r="L68" s="738"/>
      <c r="M68" s="739"/>
      <c r="N68" s="739"/>
      <c r="O68" s="740"/>
      <c r="P68" s="163"/>
      <c r="Q68" s="164"/>
      <c r="R68" s="164"/>
      <c r="S68" s="164"/>
      <c r="T68" s="164"/>
      <c r="U68" s="164"/>
      <c r="V68" s="165"/>
      <c r="W68" s="163"/>
      <c r="X68" s="164"/>
      <c r="Y68" s="164"/>
      <c r="Z68" s="164"/>
      <c r="AA68" s="164"/>
      <c r="AB68" s="164"/>
      <c r="AC68" s="165"/>
      <c r="AD68" s="163"/>
      <c r="AE68" s="164"/>
      <c r="AF68" s="164"/>
      <c r="AG68" s="164"/>
      <c r="AH68" s="164"/>
      <c r="AI68" s="164"/>
      <c r="AJ68" s="165"/>
      <c r="AK68" s="163"/>
      <c r="AL68" s="164"/>
      <c r="AM68" s="164"/>
      <c r="AN68" s="164"/>
      <c r="AO68" s="164"/>
      <c r="AP68" s="164"/>
      <c r="AQ68" s="165"/>
      <c r="AR68" s="163"/>
      <c r="AS68" s="164"/>
      <c r="AT68" s="165"/>
      <c r="AU68" s="741">
        <f t="shared" si="3"/>
        <v>0</v>
      </c>
      <c r="AV68" s="742"/>
      <c r="AW68" s="743">
        <f t="shared" si="1"/>
        <v>0</v>
      </c>
      <c r="AX68" s="744"/>
      <c r="AY68" s="745"/>
      <c r="AZ68" s="746"/>
      <c r="BA68" s="746"/>
      <c r="BB68" s="746"/>
      <c r="BC68" s="746"/>
      <c r="BD68" s="747"/>
    </row>
    <row r="69" spans="1:56" ht="39.9" customHeight="1" x14ac:dyDescent="0.2">
      <c r="A69" s="146"/>
      <c r="B69" s="162">
        <f t="shared" si="2"/>
        <v>56</v>
      </c>
      <c r="C69" s="731"/>
      <c r="D69" s="732"/>
      <c r="E69" s="733"/>
      <c r="F69" s="734"/>
      <c r="G69" s="735"/>
      <c r="H69" s="736"/>
      <c r="I69" s="736"/>
      <c r="J69" s="736"/>
      <c r="K69" s="737"/>
      <c r="L69" s="738"/>
      <c r="M69" s="739"/>
      <c r="N69" s="739"/>
      <c r="O69" s="740"/>
      <c r="P69" s="208"/>
      <c r="Q69" s="209"/>
      <c r="R69" s="209"/>
      <c r="S69" s="209"/>
      <c r="T69" s="209"/>
      <c r="U69" s="209"/>
      <c r="V69" s="210"/>
      <c r="W69" s="208"/>
      <c r="X69" s="209"/>
      <c r="Y69" s="209"/>
      <c r="Z69" s="209"/>
      <c r="AA69" s="209"/>
      <c r="AB69" s="209"/>
      <c r="AC69" s="210"/>
      <c r="AD69" s="208"/>
      <c r="AE69" s="209"/>
      <c r="AF69" s="209"/>
      <c r="AG69" s="209"/>
      <c r="AH69" s="209"/>
      <c r="AI69" s="209"/>
      <c r="AJ69" s="210"/>
      <c r="AK69" s="208"/>
      <c r="AL69" s="209"/>
      <c r="AM69" s="209"/>
      <c r="AN69" s="209"/>
      <c r="AO69" s="209"/>
      <c r="AP69" s="209"/>
      <c r="AQ69" s="210"/>
      <c r="AR69" s="208"/>
      <c r="AS69" s="209"/>
      <c r="AT69" s="210"/>
      <c r="AU69" s="741">
        <f t="shared" si="3"/>
        <v>0</v>
      </c>
      <c r="AV69" s="742"/>
      <c r="AW69" s="743">
        <f t="shared" si="1"/>
        <v>0</v>
      </c>
      <c r="AX69" s="744"/>
      <c r="AY69" s="745"/>
      <c r="AZ69" s="746"/>
      <c r="BA69" s="746"/>
      <c r="BB69" s="746"/>
      <c r="BC69" s="746"/>
      <c r="BD69" s="747"/>
    </row>
    <row r="70" spans="1:56" ht="39.9" customHeight="1" x14ac:dyDescent="0.2">
      <c r="A70" s="146"/>
      <c r="B70" s="162">
        <f t="shared" si="2"/>
        <v>57</v>
      </c>
      <c r="C70" s="731"/>
      <c r="D70" s="732"/>
      <c r="E70" s="733"/>
      <c r="F70" s="734"/>
      <c r="G70" s="735"/>
      <c r="H70" s="736"/>
      <c r="I70" s="736"/>
      <c r="J70" s="736"/>
      <c r="K70" s="737"/>
      <c r="L70" s="738"/>
      <c r="M70" s="739"/>
      <c r="N70" s="739"/>
      <c r="O70" s="740"/>
      <c r="P70" s="163"/>
      <c r="Q70" s="164"/>
      <c r="R70" s="164"/>
      <c r="S70" s="164"/>
      <c r="T70" s="164"/>
      <c r="U70" s="164"/>
      <c r="V70" s="165"/>
      <c r="W70" s="163"/>
      <c r="X70" s="164"/>
      <c r="Y70" s="164"/>
      <c r="Z70" s="164"/>
      <c r="AA70" s="164"/>
      <c r="AB70" s="164"/>
      <c r="AC70" s="165"/>
      <c r="AD70" s="163"/>
      <c r="AE70" s="164"/>
      <c r="AF70" s="164"/>
      <c r="AG70" s="164"/>
      <c r="AH70" s="164"/>
      <c r="AI70" s="164"/>
      <c r="AJ70" s="165"/>
      <c r="AK70" s="163"/>
      <c r="AL70" s="164"/>
      <c r="AM70" s="164"/>
      <c r="AN70" s="164"/>
      <c r="AO70" s="164"/>
      <c r="AP70" s="164"/>
      <c r="AQ70" s="165"/>
      <c r="AR70" s="163"/>
      <c r="AS70" s="164"/>
      <c r="AT70" s="165"/>
      <c r="AU70" s="741">
        <f t="shared" si="3"/>
        <v>0</v>
      </c>
      <c r="AV70" s="742"/>
      <c r="AW70" s="743">
        <f t="shared" si="1"/>
        <v>0</v>
      </c>
      <c r="AX70" s="744"/>
      <c r="AY70" s="745"/>
      <c r="AZ70" s="746"/>
      <c r="BA70" s="746"/>
      <c r="BB70" s="746"/>
      <c r="BC70" s="746"/>
      <c r="BD70" s="747"/>
    </row>
    <row r="71" spans="1:56" ht="39.9" customHeight="1" x14ac:dyDescent="0.2">
      <c r="A71" s="146"/>
      <c r="B71" s="162">
        <f t="shared" si="2"/>
        <v>58</v>
      </c>
      <c r="C71" s="731"/>
      <c r="D71" s="732"/>
      <c r="E71" s="733"/>
      <c r="F71" s="734"/>
      <c r="G71" s="735"/>
      <c r="H71" s="736"/>
      <c r="I71" s="736"/>
      <c r="J71" s="736"/>
      <c r="K71" s="737"/>
      <c r="L71" s="738"/>
      <c r="M71" s="739"/>
      <c r="N71" s="739"/>
      <c r="O71" s="740"/>
      <c r="P71" s="163"/>
      <c r="Q71" s="164"/>
      <c r="R71" s="164"/>
      <c r="S71" s="164"/>
      <c r="T71" s="164"/>
      <c r="U71" s="164"/>
      <c r="V71" s="165"/>
      <c r="W71" s="163"/>
      <c r="X71" s="164"/>
      <c r="Y71" s="164"/>
      <c r="Z71" s="164"/>
      <c r="AA71" s="164"/>
      <c r="AB71" s="164"/>
      <c r="AC71" s="165"/>
      <c r="AD71" s="163"/>
      <c r="AE71" s="164"/>
      <c r="AF71" s="164"/>
      <c r="AG71" s="164"/>
      <c r="AH71" s="164"/>
      <c r="AI71" s="164"/>
      <c r="AJ71" s="165"/>
      <c r="AK71" s="163"/>
      <c r="AL71" s="164"/>
      <c r="AM71" s="164"/>
      <c r="AN71" s="164"/>
      <c r="AO71" s="164"/>
      <c r="AP71" s="164"/>
      <c r="AQ71" s="165"/>
      <c r="AR71" s="163"/>
      <c r="AS71" s="164"/>
      <c r="AT71" s="165"/>
      <c r="AU71" s="741">
        <f t="shared" si="3"/>
        <v>0</v>
      </c>
      <c r="AV71" s="742"/>
      <c r="AW71" s="743">
        <f t="shared" si="1"/>
        <v>0</v>
      </c>
      <c r="AX71" s="744"/>
      <c r="AY71" s="745"/>
      <c r="AZ71" s="746"/>
      <c r="BA71" s="746"/>
      <c r="BB71" s="746"/>
      <c r="BC71" s="746"/>
      <c r="BD71" s="747"/>
    </row>
    <row r="72" spans="1:56" ht="39.9" customHeight="1" x14ac:dyDescent="0.2">
      <c r="A72" s="146"/>
      <c r="B72" s="162">
        <f t="shared" si="2"/>
        <v>59</v>
      </c>
      <c r="C72" s="731"/>
      <c r="D72" s="732"/>
      <c r="E72" s="733"/>
      <c r="F72" s="734"/>
      <c r="G72" s="735"/>
      <c r="H72" s="736"/>
      <c r="I72" s="736"/>
      <c r="J72" s="736"/>
      <c r="K72" s="737"/>
      <c r="L72" s="738"/>
      <c r="M72" s="739"/>
      <c r="N72" s="739"/>
      <c r="O72" s="740"/>
      <c r="P72" s="163"/>
      <c r="Q72" s="164"/>
      <c r="R72" s="164"/>
      <c r="S72" s="164"/>
      <c r="T72" s="164"/>
      <c r="U72" s="164"/>
      <c r="V72" s="165"/>
      <c r="W72" s="163"/>
      <c r="X72" s="164"/>
      <c r="Y72" s="164"/>
      <c r="Z72" s="164"/>
      <c r="AA72" s="164"/>
      <c r="AB72" s="164"/>
      <c r="AC72" s="165"/>
      <c r="AD72" s="163"/>
      <c r="AE72" s="164"/>
      <c r="AF72" s="164"/>
      <c r="AG72" s="164"/>
      <c r="AH72" s="164"/>
      <c r="AI72" s="164"/>
      <c r="AJ72" s="165"/>
      <c r="AK72" s="163"/>
      <c r="AL72" s="164"/>
      <c r="AM72" s="164"/>
      <c r="AN72" s="164"/>
      <c r="AO72" s="164"/>
      <c r="AP72" s="164"/>
      <c r="AQ72" s="165"/>
      <c r="AR72" s="163"/>
      <c r="AS72" s="164"/>
      <c r="AT72" s="165"/>
      <c r="AU72" s="741">
        <f t="shared" si="3"/>
        <v>0</v>
      </c>
      <c r="AV72" s="742"/>
      <c r="AW72" s="743">
        <f t="shared" si="1"/>
        <v>0</v>
      </c>
      <c r="AX72" s="744"/>
      <c r="AY72" s="745"/>
      <c r="AZ72" s="746"/>
      <c r="BA72" s="746"/>
      <c r="BB72" s="746"/>
      <c r="BC72" s="746"/>
      <c r="BD72" s="747"/>
    </row>
    <row r="73" spans="1:56" ht="39.9" customHeight="1" x14ac:dyDescent="0.2">
      <c r="A73" s="146"/>
      <c r="B73" s="162">
        <f t="shared" si="2"/>
        <v>60</v>
      </c>
      <c r="C73" s="731"/>
      <c r="D73" s="732"/>
      <c r="E73" s="733"/>
      <c r="F73" s="734"/>
      <c r="G73" s="735"/>
      <c r="H73" s="736"/>
      <c r="I73" s="736"/>
      <c r="J73" s="736"/>
      <c r="K73" s="737"/>
      <c r="L73" s="738"/>
      <c r="M73" s="739"/>
      <c r="N73" s="739"/>
      <c r="O73" s="740"/>
      <c r="P73" s="163"/>
      <c r="Q73" s="164"/>
      <c r="R73" s="164"/>
      <c r="S73" s="164"/>
      <c r="T73" s="164"/>
      <c r="U73" s="164"/>
      <c r="V73" s="165"/>
      <c r="W73" s="163"/>
      <c r="X73" s="164"/>
      <c r="Y73" s="164"/>
      <c r="Z73" s="164"/>
      <c r="AA73" s="164"/>
      <c r="AB73" s="164"/>
      <c r="AC73" s="165"/>
      <c r="AD73" s="163"/>
      <c r="AE73" s="164"/>
      <c r="AF73" s="164"/>
      <c r="AG73" s="164"/>
      <c r="AH73" s="164"/>
      <c r="AI73" s="164"/>
      <c r="AJ73" s="165"/>
      <c r="AK73" s="163"/>
      <c r="AL73" s="164"/>
      <c r="AM73" s="164"/>
      <c r="AN73" s="164"/>
      <c r="AO73" s="164"/>
      <c r="AP73" s="164"/>
      <c r="AQ73" s="165"/>
      <c r="AR73" s="163"/>
      <c r="AS73" s="164"/>
      <c r="AT73" s="165"/>
      <c r="AU73" s="741">
        <f t="shared" si="3"/>
        <v>0</v>
      </c>
      <c r="AV73" s="742"/>
      <c r="AW73" s="743">
        <f t="shared" si="1"/>
        <v>0</v>
      </c>
      <c r="AX73" s="744"/>
      <c r="AY73" s="745"/>
      <c r="AZ73" s="746"/>
      <c r="BA73" s="746"/>
      <c r="BB73" s="746"/>
      <c r="BC73" s="746"/>
      <c r="BD73" s="747"/>
    </row>
    <row r="74" spans="1:56" ht="39.9" customHeight="1" x14ac:dyDescent="0.2">
      <c r="A74" s="146"/>
      <c r="B74" s="162">
        <f t="shared" si="2"/>
        <v>61</v>
      </c>
      <c r="C74" s="731"/>
      <c r="D74" s="732"/>
      <c r="E74" s="733"/>
      <c r="F74" s="734"/>
      <c r="G74" s="735"/>
      <c r="H74" s="736"/>
      <c r="I74" s="736"/>
      <c r="J74" s="736"/>
      <c r="K74" s="737"/>
      <c r="L74" s="738"/>
      <c r="M74" s="739"/>
      <c r="N74" s="739"/>
      <c r="O74" s="740"/>
      <c r="P74" s="163"/>
      <c r="Q74" s="164"/>
      <c r="R74" s="164"/>
      <c r="S74" s="164"/>
      <c r="T74" s="164"/>
      <c r="U74" s="164"/>
      <c r="V74" s="165"/>
      <c r="W74" s="163"/>
      <c r="X74" s="164"/>
      <c r="Y74" s="164"/>
      <c r="Z74" s="164"/>
      <c r="AA74" s="164"/>
      <c r="AB74" s="164"/>
      <c r="AC74" s="165"/>
      <c r="AD74" s="163"/>
      <c r="AE74" s="164"/>
      <c r="AF74" s="164"/>
      <c r="AG74" s="164"/>
      <c r="AH74" s="164"/>
      <c r="AI74" s="164"/>
      <c r="AJ74" s="165"/>
      <c r="AK74" s="163"/>
      <c r="AL74" s="164"/>
      <c r="AM74" s="164"/>
      <c r="AN74" s="164"/>
      <c r="AO74" s="164"/>
      <c r="AP74" s="164"/>
      <c r="AQ74" s="165"/>
      <c r="AR74" s="163"/>
      <c r="AS74" s="164"/>
      <c r="AT74" s="165"/>
      <c r="AU74" s="741">
        <f t="shared" si="3"/>
        <v>0</v>
      </c>
      <c r="AV74" s="742"/>
      <c r="AW74" s="743">
        <f t="shared" si="1"/>
        <v>0</v>
      </c>
      <c r="AX74" s="744"/>
      <c r="AY74" s="745"/>
      <c r="AZ74" s="746"/>
      <c r="BA74" s="746"/>
      <c r="BB74" s="746"/>
      <c r="BC74" s="746"/>
      <c r="BD74" s="747"/>
    </row>
    <row r="75" spans="1:56" ht="39.9" customHeight="1" x14ac:dyDescent="0.2">
      <c r="A75" s="146"/>
      <c r="B75" s="162">
        <f t="shared" si="2"/>
        <v>62</v>
      </c>
      <c r="C75" s="731"/>
      <c r="D75" s="732"/>
      <c r="E75" s="733"/>
      <c r="F75" s="734"/>
      <c r="G75" s="735"/>
      <c r="H75" s="736"/>
      <c r="I75" s="736"/>
      <c r="J75" s="736"/>
      <c r="K75" s="737"/>
      <c r="L75" s="738"/>
      <c r="M75" s="739"/>
      <c r="N75" s="739"/>
      <c r="O75" s="740"/>
      <c r="P75" s="163"/>
      <c r="Q75" s="164"/>
      <c r="R75" s="164"/>
      <c r="S75" s="164"/>
      <c r="T75" s="164"/>
      <c r="U75" s="164"/>
      <c r="V75" s="165"/>
      <c r="W75" s="163"/>
      <c r="X75" s="164"/>
      <c r="Y75" s="164"/>
      <c r="Z75" s="164"/>
      <c r="AA75" s="164"/>
      <c r="AB75" s="164"/>
      <c r="AC75" s="165"/>
      <c r="AD75" s="163"/>
      <c r="AE75" s="164"/>
      <c r="AF75" s="164"/>
      <c r="AG75" s="164"/>
      <c r="AH75" s="164"/>
      <c r="AI75" s="164"/>
      <c r="AJ75" s="165"/>
      <c r="AK75" s="163"/>
      <c r="AL75" s="164"/>
      <c r="AM75" s="164"/>
      <c r="AN75" s="164"/>
      <c r="AO75" s="164"/>
      <c r="AP75" s="164"/>
      <c r="AQ75" s="165"/>
      <c r="AR75" s="163"/>
      <c r="AS75" s="164"/>
      <c r="AT75" s="165"/>
      <c r="AU75" s="741">
        <f t="shared" si="3"/>
        <v>0</v>
      </c>
      <c r="AV75" s="742"/>
      <c r="AW75" s="743">
        <f t="shared" si="1"/>
        <v>0</v>
      </c>
      <c r="AX75" s="744"/>
      <c r="AY75" s="745"/>
      <c r="AZ75" s="746"/>
      <c r="BA75" s="746"/>
      <c r="BB75" s="746"/>
      <c r="BC75" s="746"/>
      <c r="BD75" s="747"/>
    </row>
    <row r="76" spans="1:56" ht="39.9" customHeight="1" x14ac:dyDescent="0.2">
      <c r="A76" s="146"/>
      <c r="B76" s="162">
        <f t="shared" si="2"/>
        <v>63</v>
      </c>
      <c r="C76" s="731"/>
      <c r="D76" s="732"/>
      <c r="E76" s="733"/>
      <c r="F76" s="734"/>
      <c r="G76" s="735"/>
      <c r="H76" s="736"/>
      <c r="I76" s="736"/>
      <c r="J76" s="736"/>
      <c r="K76" s="737"/>
      <c r="L76" s="738"/>
      <c r="M76" s="739"/>
      <c r="N76" s="739"/>
      <c r="O76" s="740"/>
      <c r="P76" s="163"/>
      <c r="Q76" s="164"/>
      <c r="R76" s="164"/>
      <c r="S76" s="164"/>
      <c r="T76" s="164"/>
      <c r="U76" s="164"/>
      <c r="V76" s="165"/>
      <c r="W76" s="163"/>
      <c r="X76" s="164"/>
      <c r="Y76" s="164"/>
      <c r="Z76" s="164"/>
      <c r="AA76" s="164"/>
      <c r="AB76" s="164"/>
      <c r="AC76" s="165"/>
      <c r="AD76" s="163"/>
      <c r="AE76" s="164"/>
      <c r="AF76" s="164"/>
      <c r="AG76" s="164"/>
      <c r="AH76" s="164"/>
      <c r="AI76" s="164"/>
      <c r="AJ76" s="165"/>
      <c r="AK76" s="163"/>
      <c r="AL76" s="164"/>
      <c r="AM76" s="164"/>
      <c r="AN76" s="164"/>
      <c r="AO76" s="164"/>
      <c r="AP76" s="164"/>
      <c r="AQ76" s="165"/>
      <c r="AR76" s="163"/>
      <c r="AS76" s="164"/>
      <c r="AT76" s="165"/>
      <c r="AU76" s="741">
        <f t="shared" si="3"/>
        <v>0</v>
      </c>
      <c r="AV76" s="742"/>
      <c r="AW76" s="743">
        <f t="shared" si="1"/>
        <v>0</v>
      </c>
      <c r="AX76" s="744"/>
      <c r="AY76" s="745"/>
      <c r="AZ76" s="746"/>
      <c r="BA76" s="746"/>
      <c r="BB76" s="746"/>
      <c r="BC76" s="746"/>
      <c r="BD76" s="747"/>
    </row>
    <row r="77" spans="1:56" ht="39.9" customHeight="1" x14ac:dyDescent="0.2">
      <c r="A77" s="146"/>
      <c r="B77" s="162">
        <f t="shared" si="2"/>
        <v>64</v>
      </c>
      <c r="C77" s="731"/>
      <c r="D77" s="732"/>
      <c r="E77" s="733"/>
      <c r="F77" s="734"/>
      <c r="G77" s="735"/>
      <c r="H77" s="736"/>
      <c r="I77" s="736"/>
      <c r="J77" s="736"/>
      <c r="K77" s="737"/>
      <c r="L77" s="738"/>
      <c r="M77" s="739"/>
      <c r="N77" s="739"/>
      <c r="O77" s="740"/>
      <c r="P77" s="163"/>
      <c r="Q77" s="164"/>
      <c r="R77" s="164"/>
      <c r="S77" s="164"/>
      <c r="T77" s="164"/>
      <c r="U77" s="164"/>
      <c r="V77" s="165"/>
      <c r="W77" s="163"/>
      <c r="X77" s="164"/>
      <c r="Y77" s="164"/>
      <c r="Z77" s="164"/>
      <c r="AA77" s="164"/>
      <c r="AB77" s="164"/>
      <c r="AC77" s="165"/>
      <c r="AD77" s="163"/>
      <c r="AE77" s="164"/>
      <c r="AF77" s="164"/>
      <c r="AG77" s="164"/>
      <c r="AH77" s="164"/>
      <c r="AI77" s="164"/>
      <c r="AJ77" s="165"/>
      <c r="AK77" s="163"/>
      <c r="AL77" s="164"/>
      <c r="AM77" s="164"/>
      <c r="AN77" s="164"/>
      <c r="AO77" s="164"/>
      <c r="AP77" s="164"/>
      <c r="AQ77" s="165"/>
      <c r="AR77" s="163"/>
      <c r="AS77" s="164"/>
      <c r="AT77" s="165"/>
      <c r="AU77" s="741">
        <f t="shared" si="3"/>
        <v>0</v>
      </c>
      <c r="AV77" s="742"/>
      <c r="AW77" s="743">
        <f t="shared" si="1"/>
        <v>0</v>
      </c>
      <c r="AX77" s="744"/>
      <c r="AY77" s="745"/>
      <c r="AZ77" s="746"/>
      <c r="BA77" s="746"/>
      <c r="BB77" s="746"/>
      <c r="BC77" s="746"/>
      <c r="BD77" s="747"/>
    </row>
    <row r="78" spans="1:56" ht="39.9" customHeight="1" x14ac:dyDescent="0.2">
      <c r="A78" s="146"/>
      <c r="B78" s="162">
        <f t="shared" si="2"/>
        <v>65</v>
      </c>
      <c r="C78" s="731"/>
      <c r="D78" s="732"/>
      <c r="E78" s="733"/>
      <c r="F78" s="734"/>
      <c r="G78" s="735"/>
      <c r="H78" s="736"/>
      <c r="I78" s="736"/>
      <c r="J78" s="736"/>
      <c r="K78" s="737"/>
      <c r="L78" s="738"/>
      <c r="M78" s="739"/>
      <c r="N78" s="739"/>
      <c r="O78" s="740"/>
      <c r="P78" s="163"/>
      <c r="Q78" s="164"/>
      <c r="R78" s="164"/>
      <c r="S78" s="164"/>
      <c r="T78" s="164"/>
      <c r="U78" s="164"/>
      <c r="V78" s="165"/>
      <c r="W78" s="163"/>
      <c r="X78" s="164"/>
      <c r="Y78" s="164"/>
      <c r="Z78" s="164"/>
      <c r="AA78" s="164"/>
      <c r="AB78" s="164"/>
      <c r="AC78" s="165"/>
      <c r="AD78" s="163"/>
      <c r="AE78" s="164"/>
      <c r="AF78" s="164"/>
      <c r="AG78" s="164"/>
      <c r="AH78" s="164"/>
      <c r="AI78" s="164"/>
      <c r="AJ78" s="165"/>
      <c r="AK78" s="163"/>
      <c r="AL78" s="164"/>
      <c r="AM78" s="164"/>
      <c r="AN78" s="164"/>
      <c r="AO78" s="164"/>
      <c r="AP78" s="164"/>
      <c r="AQ78" s="165"/>
      <c r="AR78" s="163"/>
      <c r="AS78" s="164"/>
      <c r="AT78" s="165"/>
      <c r="AU78" s="741">
        <f t="shared" si="3"/>
        <v>0</v>
      </c>
      <c r="AV78" s="742"/>
      <c r="AW78" s="743">
        <f t="shared" ref="AW78:AW113" si="4">IF($AZ$3="４週",AU78/4,IF($AZ$3="暦月",AU78/($AZ$7/7),""))</f>
        <v>0</v>
      </c>
      <c r="AX78" s="744"/>
      <c r="AY78" s="745"/>
      <c r="AZ78" s="746"/>
      <c r="BA78" s="746"/>
      <c r="BB78" s="746"/>
      <c r="BC78" s="746"/>
      <c r="BD78" s="747"/>
    </row>
    <row r="79" spans="1:56" ht="39.9" customHeight="1" x14ac:dyDescent="0.2">
      <c r="A79" s="146"/>
      <c r="B79" s="162">
        <f t="shared" ref="B79:B113" si="5">B78+1</f>
        <v>66</v>
      </c>
      <c r="C79" s="731"/>
      <c r="D79" s="732"/>
      <c r="E79" s="733"/>
      <c r="F79" s="734"/>
      <c r="G79" s="735"/>
      <c r="H79" s="736"/>
      <c r="I79" s="736"/>
      <c r="J79" s="736"/>
      <c r="K79" s="737"/>
      <c r="L79" s="738"/>
      <c r="M79" s="739"/>
      <c r="N79" s="739"/>
      <c r="O79" s="740"/>
      <c r="P79" s="163"/>
      <c r="Q79" s="164"/>
      <c r="R79" s="164"/>
      <c r="S79" s="164"/>
      <c r="T79" s="164"/>
      <c r="U79" s="164"/>
      <c r="V79" s="165"/>
      <c r="W79" s="163"/>
      <c r="X79" s="164"/>
      <c r="Y79" s="164"/>
      <c r="Z79" s="164"/>
      <c r="AA79" s="164"/>
      <c r="AB79" s="164"/>
      <c r="AC79" s="165"/>
      <c r="AD79" s="163"/>
      <c r="AE79" s="164"/>
      <c r="AF79" s="164"/>
      <c r="AG79" s="164"/>
      <c r="AH79" s="164"/>
      <c r="AI79" s="164"/>
      <c r="AJ79" s="165"/>
      <c r="AK79" s="163"/>
      <c r="AL79" s="164"/>
      <c r="AM79" s="164"/>
      <c r="AN79" s="164"/>
      <c r="AO79" s="164"/>
      <c r="AP79" s="164"/>
      <c r="AQ79" s="165"/>
      <c r="AR79" s="163"/>
      <c r="AS79" s="164"/>
      <c r="AT79" s="165"/>
      <c r="AU79" s="741">
        <f t="shared" si="3"/>
        <v>0</v>
      </c>
      <c r="AV79" s="742"/>
      <c r="AW79" s="743">
        <f t="shared" si="4"/>
        <v>0</v>
      </c>
      <c r="AX79" s="744"/>
      <c r="AY79" s="745"/>
      <c r="AZ79" s="746"/>
      <c r="BA79" s="746"/>
      <c r="BB79" s="746"/>
      <c r="BC79" s="746"/>
      <c r="BD79" s="747"/>
    </row>
    <row r="80" spans="1:56" ht="39.9" customHeight="1" x14ac:dyDescent="0.2">
      <c r="A80" s="146"/>
      <c r="B80" s="162">
        <f t="shared" si="5"/>
        <v>67</v>
      </c>
      <c r="C80" s="731"/>
      <c r="D80" s="732"/>
      <c r="E80" s="733"/>
      <c r="F80" s="734"/>
      <c r="G80" s="735"/>
      <c r="H80" s="736"/>
      <c r="I80" s="736"/>
      <c r="J80" s="736"/>
      <c r="K80" s="737"/>
      <c r="L80" s="738"/>
      <c r="M80" s="739"/>
      <c r="N80" s="739"/>
      <c r="O80" s="740"/>
      <c r="P80" s="163"/>
      <c r="Q80" s="164"/>
      <c r="R80" s="164"/>
      <c r="S80" s="164"/>
      <c r="T80" s="164"/>
      <c r="U80" s="164"/>
      <c r="V80" s="165"/>
      <c r="W80" s="163"/>
      <c r="X80" s="164"/>
      <c r="Y80" s="164"/>
      <c r="Z80" s="164"/>
      <c r="AA80" s="164"/>
      <c r="AB80" s="164"/>
      <c r="AC80" s="165"/>
      <c r="AD80" s="163"/>
      <c r="AE80" s="164"/>
      <c r="AF80" s="164"/>
      <c r="AG80" s="164"/>
      <c r="AH80" s="164"/>
      <c r="AI80" s="164"/>
      <c r="AJ80" s="165"/>
      <c r="AK80" s="163"/>
      <c r="AL80" s="164"/>
      <c r="AM80" s="164"/>
      <c r="AN80" s="164"/>
      <c r="AO80" s="164"/>
      <c r="AP80" s="164"/>
      <c r="AQ80" s="165"/>
      <c r="AR80" s="163"/>
      <c r="AS80" s="164"/>
      <c r="AT80" s="165"/>
      <c r="AU80" s="741">
        <f t="shared" si="3"/>
        <v>0</v>
      </c>
      <c r="AV80" s="742"/>
      <c r="AW80" s="743">
        <f t="shared" si="4"/>
        <v>0</v>
      </c>
      <c r="AX80" s="744"/>
      <c r="AY80" s="745"/>
      <c r="AZ80" s="746"/>
      <c r="BA80" s="746"/>
      <c r="BB80" s="746"/>
      <c r="BC80" s="746"/>
      <c r="BD80" s="747"/>
    </row>
    <row r="81" spans="1:56" ht="39.9" customHeight="1" x14ac:dyDescent="0.2">
      <c r="A81" s="146"/>
      <c r="B81" s="162">
        <f t="shared" si="5"/>
        <v>68</v>
      </c>
      <c r="C81" s="731"/>
      <c r="D81" s="732"/>
      <c r="E81" s="733"/>
      <c r="F81" s="734"/>
      <c r="G81" s="735"/>
      <c r="H81" s="736"/>
      <c r="I81" s="736"/>
      <c r="J81" s="736"/>
      <c r="K81" s="737"/>
      <c r="L81" s="738"/>
      <c r="M81" s="739"/>
      <c r="N81" s="739"/>
      <c r="O81" s="740"/>
      <c r="P81" s="163"/>
      <c r="Q81" s="164"/>
      <c r="R81" s="164"/>
      <c r="S81" s="164"/>
      <c r="T81" s="164"/>
      <c r="U81" s="164"/>
      <c r="V81" s="165"/>
      <c r="W81" s="163"/>
      <c r="X81" s="164"/>
      <c r="Y81" s="164"/>
      <c r="Z81" s="164"/>
      <c r="AA81" s="164"/>
      <c r="AB81" s="164"/>
      <c r="AC81" s="165"/>
      <c r="AD81" s="163"/>
      <c r="AE81" s="164"/>
      <c r="AF81" s="164"/>
      <c r="AG81" s="164"/>
      <c r="AH81" s="164"/>
      <c r="AI81" s="164"/>
      <c r="AJ81" s="165"/>
      <c r="AK81" s="163"/>
      <c r="AL81" s="164"/>
      <c r="AM81" s="164"/>
      <c r="AN81" s="164"/>
      <c r="AO81" s="164"/>
      <c r="AP81" s="164"/>
      <c r="AQ81" s="165"/>
      <c r="AR81" s="163"/>
      <c r="AS81" s="164"/>
      <c r="AT81" s="165"/>
      <c r="AU81" s="741">
        <f t="shared" si="3"/>
        <v>0</v>
      </c>
      <c r="AV81" s="742"/>
      <c r="AW81" s="743">
        <f t="shared" si="4"/>
        <v>0</v>
      </c>
      <c r="AX81" s="744"/>
      <c r="AY81" s="745"/>
      <c r="AZ81" s="746"/>
      <c r="BA81" s="746"/>
      <c r="BB81" s="746"/>
      <c r="BC81" s="746"/>
      <c r="BD81" s="747"/>
    </row>
    <row r="82" spans="1:56" ht="39.9" customHeight="1" x14ac:dyDescent="0.2">
      <c r="A82" s="146"/>
      <c r="B82" s="162">
        <f t="shared" si="5"/>
        <v>69</v>
      </c>
      <c r="C82" s="731"/>
      <c r="D82" s="732"/>
      <c r="E82" s="733"/>
      <c r="F82" s="734"/>
      <c r="G82" s="735"/>
      <c r="H82" s="736"/>
      <c r="I82" s="736"/>
      <c r="J82" s="736"/>
      <c r="K82" s="737"/>
      <c r="L82" s="738"/>
      <c r="M82" s="739"/>
      <c r="N82" s="739"/>
      <c r="O82" s="740"/>
      <c r="P82" s="163"/>
      <c r="Q82" s="164"/>
      <c r="R82" s="164"/>
      <c r="S82" s="164"/>
      <c r="T82" s="164"/>
      <c r="U82" s="164"/>
      <c r="V82" s="165"/>
      <c r="W82" s="163"/>
      <c r="X82" s="164"/>
      <c r="Y82" s="164"/>
      <c r="Z82" s="164"/>
      <c r="AA82" s="164"/>
      <c r="AB82" s="164"/>
      <c r="AC82" s="165"/>
      <c r="AD82" s="163"/>
      <c r="AE82" s="164"/>
      <c r="AF82" s="164"/>
      <c r="AG82" s="164"/>
      <c r="AH82" s="164"/>
      <c r="AI82" s="164"/>
      <c r="AJ82" s="165"/>
      <c r="AK82" s="163"/>
      <c r="AL82" s="164"/>
      <c r="AM82" s="164"/>
      <c r="AN82" s="164"/>
      <c r="AO82" s="164"/>
      <c r="AP82" s="164"/>
      <c r="AQ82" s="165"/>
      <c r="AR82" s="163"/>
      <c r="AS82" s="164"/>
      <c r="AT82" s="165"/>
      <c r="AU82" s="741">
        <f t="shared" si="3"/>
        <v>0</v>
      </c>
      <c r="AV82" s="742"/>
      <c r="AW82" s="743">
        <f t="shared" si="4"/>
        <v>0</v>
      </c>
      <c r="AX82" s="744"/>
      <c r="AY82" s="745"/>
      <c r="AZ82" s="746"/>
      <c r="BA82" s="746"/>
      <c r="BB82" s="746"/>
      <c r="BC82" s="746"/>
      <c r="BD82" s="747"/>
    </row>
    <row r="83" spans="1:56" ht="39.9" customHeight="1" x14ac:dyDescent="0.2">
      <c r="A83" s="146"/>
      <c r="B83" s="162">
        <f t="shared" si="5"/>
        <v>70</v>
      </c>
      <c r="C83" s="731"/>
      <c r="D83" s="732"/>
      <c r="E83" s="733"/>
      <c r="F83" s="734"/>
      <c r="G83" s="735"/>
      <c r="H83" s="736"/>
      <c r="I83" s="736"/>
      <c r="J83" s="736"/>
      <c r="K83" s="737"/>
      <c r="L83" s="738"/>
      <c r="M83" s="739"/>
      <c r="N83" s="739"/>
      <c r="O83" s="740"/>
      <c r="P83" s="163"/>
      <c r="Q83" s="164"/>
      <c r="R83" s="164"/>
      <c r="S83" s="164"/>
      <c r="T83" s="164"/>
      <c r="U83" s="164"/>
      <c r="V83" s="165"/>
      <c r="W83" s="163"/>
      <c r="X83" s="164"/>
      <c r="Y83" s="164"/>
      <c r="Z83" s="164"/>
      <c r="AA83" s="164"/>
      <c r="AB83" s="164"/>
      <c r="AC83" s="165"/>
      <c r="AD83" s="163"/>
      <c r="AE83" s="164"/>
      <c r="AF83" s="164"/>
      <c r="AG83" s="164"/>
      <c r="AH83" s="164"/>
      <c r="AI83" s="164"/>
      <c r="AJ83" s="165"/>
      <c r="AK83" s="163"/>
      <c r="AL83" s="164"/>
      <c r="AM83" s="164"/>
      <c r="AN83" s="164"/>
      <c r="AO83" s="164"/>
      <c r="AP83" s="164"/>
      <c r="AQ83" s="165"/>
      <c r="AR83" s="163"/>
      <c r="AS83" s="164"/>
      <c r="AT83" s="165"/>
      <c r="AU83" s="741">
        <f t="shared" si="3"/>
        <v>0</v>
      </c>
      <c r="AV83" s="742"/>
      <c r="AW83" s="743">
        <f t="shared" si="4"/>
        <v>0</v>
      </c>
      <c r="AX83" s="744"/>
      <c r="AY83" s="745"/>
      <c r="AZ83" s="746"/>
      <c r="BA83" s="746"/>
      <c r="BB83" s="746"/>
      <c r="BC83" s="746"/>
      <c r="BD83" s="747"/>
    </row>
    <row r="84" spans="1:56" ht="39.9" customHeight="1" x14ac:dyDescent="0.2">
      <c r="A84" s="146"/>
      <c r="B84" s="162">
        <f t="shared" si="5"/>
        <v>71</v>
      </c>
      <c r="C84" s="731"/>
      <c r="D84" s="732"/>
      <c r="E84" s="733"/>
      <c r="F84" s="734"/>
      <c r="G84" s="735"/>
      <c r="H84" s="736"/>
      <c r="I84" s="736"/>
      <c r="J84" s="736"/>
      <c r="K84" s="737"/>
      <c r="L84" s="738"/>
      <c r="M84" s="739"/>
      <c r="N84" s="739"/>
      <c r="O84" s="740"/>
      <c r="P84" s="163"/>
      <c r="Q84" s="164"/>
      <c r="R84" s="164"/>
      <c r="S84" s="164"/>
      <c r="T84" s="164"/>
      <c r="U84" s="164"/>
      <c r="V84" s="165"/>
      <c r="W84" s="163"/>
      <c r="X84" s="164"/>
      <c r="Y84" s="164"/>
      <c r="Z84" s="164"/>
      <c r="AA84" s="164"/>
      <c r="AB84" s="164"/>
      <c r="AC84" s="165"/>
      <c r="AD84" s="163"/>
      <c r="AE84" s="164"/>
      <c r="AF84" s="164"/>
      <c r="AG84" s="164"/>
      <c r="AH84" s="164"/>
      <c r="AI84" s="164"/>
      <c r="AJ84" s="165"/>
      <c r="AK84" s="163"/>
      <c r="AL84" s="164"/>
      <c r="AM84" s="164"/>
      <c r="AN84" s="164"/>
      <c r="AO84" s="164"/>
      <c r="AP84" s="164"/>
      <c r="AQ84" s="165"/>
      <c r="AR84" s="163"/>
      <c r="AS84" s="164"/>
      <c r="AT84" s="165"/>
      <c r="AU84" s="741">
        <f t="shared" si="3"/>
        <v>0</v>
      </c>
      <c r="AV84" s="742"/>
      <c r="AW84" s="743">
        <f t="shared" si="4"/>
        <v>0</v>
      </c>
      <c r="AX84" s="744"/>
      <c r="AY84" s="745"/>
      <c r="AZ84" s="746"/>
      <c r="BA84" s="746"/>
      <c r="BB84" s="746"/>
      <c r="BC84" s="746"/>
      <c r="BD84" s="747"/>
    </row>
    <row r="85" spans="1:56" ht="39.9" customHeight="1" x14ac:dyDescent="0.2">
      <c r="A85" s="146"/>
      <c r="B85" s="162">
        <f t="shared" si="5"/>
        <v>72</v>
      </c>
      <c r="C85" s="731"/>
      <c r="D85" s="732"/>
      <c r="E85" s="733"/>
      <c r="F85" s="734"/>
      <c r="G85" s="735"/>
      <c r="H85" s="736"/>
      <c r="I85" s="736"/>
      <c r="J85" s="736"/>
      <c r="K85" s="737"/>
      <c r="L85" s="738"/>
      <c r="M85" s="739"/>
      <c r="N85" s="739"/>
      <c r="O85" s="740"/>
      <c r="P85" s="163"/>
      <c r="Q85" s="164"/>
      <c r="R85" s="164"/>
      <c r="S85" s="164"/>
      <c r="T85" s="164"/>
      <c r="U85" s="164"/>
      <c r="V85" s="165"/>
      <c r="W85" s="163"/>
      <c r="X85" s="164"/>
      <c r="Y85" s="164"/>
      <c r="Z85" s="164"/>
      <c r="AA85" s="164"/>
      <c r="AB85" s="164"/>
      <c r="AC85" s="165"/>
      <c r="AD85" s="163"/>
      <c r="AE85" s="164"/>
      <c r="AF85" s="164"/>
      <c r="AG85" s="164"/>
      <c r="AH85" s="164"/>
      <c r="AI85" s="164"/>
      <c r="AJ85" s="165"/>
      <c r="AK85" s="163"/>
      <c r="AL85" s="164"/>
      <c r="AM85" s="164"/>
      <c r="AN85" s="164"/>
      <c r="AO85" s="164"/>
      <c r="AP85" s="164"/>
      <c r="AQ85" s="165"/>
      <c r="AR85" s="163"/>
      <c r="AS85" s="164"/>
      <c r="AT85" s="165"/>
      <c r="AU85" s="741">
        <f t="shared" si="3"/>
        <v>0</v>
      </c>
      <c r="AV85" s="742"/>
      <c r="AW85" s="743">
        <f t="shared" si="4"/>
        <v>0</v>
      </c>
      <c r="AX85" s="744"/>
      <c r="AY85" s="745"/>
      <c r="AZ85" s="746"/>
      <c r="BA85" s="746"/>
      <c r="BB85" s="746"/>
      <c r="BC85" s="746"/>
      <c r="BD85" s="747"/>
    </row>
    <row r="86" spans="1:56" ht="39.9" customHeight="1" x14ac:dyDescent="0.2">
      <c r="A86" s="146"/>
      <c r="B86" s="162">
        <f t="shared" si="5"/>
        <v>73</v>
      </c>
      <c r="C86" s="731"/>
      <c r="D86" s="732"/>
      <c r="E86" s="733"/>
      <c r="F86" s="734"/>
      <c r="G86" s="735"/>
      <c r="H86" s="736"/>
      <c r="I86" s="736"/>
      <c r="J86" s="736"/>
      <c r="K86" s="737"/>
      <c r="L86" s="738"/>
      <c r="M86" s="739"/>
      <c r="N86" s="739"/>
      <c r="O86" s="740"/>
      <c r="P86" s="163"/>
      <c r="Q86" s="164"/>
      <c r="R86" s="164"/>
      <c r="S86" s="164"/>
      <c r="T86" s="164"/>
      <c r="U86" s="164"/>
      <c r="V86" s="165"/>
      <c r="W86" s="163"/>
      <c r="X86" s="164"/>
      <c r="Y86" s="164"/>
      <c r="Z86" s="164"/>
      <c r="AA86" s="164"/>
      <c r="AB86" s="164"/>
      <c r="AC86" s="165"/>
      <c r="AD86" s="163"/>
      <c r="AE86" s="164"/>
      <c r="AF86" s="164"/>
      <c r="AG86" s="164"/>
      <c r="AH86" s="164"/>
      <c r="AI86" s="164"/>
      <c r="AJ86" s="165"/>
      <c r="AK86" s="163"/>
      <c r="AL86" s="164"/>
      <c r="AM86" s="164"/>
      <c r="AN86" s="164"/>
      <c r="AO86" s="164"/>
      <c r="AP86" s="164"/>
      <c r="AQ86" s="165"/>
      <c r="AR86" s="163"/>
      <c r="AS86" s="164"/>
      <c r="AT86" s="165"/>
      <c r="AU86" s="741">
        <f t="shared" si="3"/>
        <v>0</v>
      </c>
      <c r="AV86" s="742"/>
      <c r="AW86" s="743">
        <f t="shared" si="4"/>
        <v>0</v>
      </c>
      <c r="AX86" s="744"/>
      <c r="AY86" s="745"/>
      <c r="AZ86" s="746"/>
      <c r="BA86" s="746"/>
      <c r="BB86" s="746"/>
      <c r="BC86" s="746"/>
      <c r="BD86" s="747"/>
    </row>
    <row r="87" spans="1:56" ht="39.9" customHeight="1" x14ac:dyDescent="0.2">
      <c r="A87" s="146"/>
      <c r="B87" s="162">
        <f t="shared" si="5"/>
        <v>74</v>
      </c>
      <c r="C87" s="731"/>
      <c r="D87" s="732"/>
      <c r="E87" s="733"/>
      <c r="F87" s="734"/>
      <c r="G87" s="735"/>
      <c r="H87" s="736"/>
      <c r="I87" s="736"/>
      <c r="J87" s="736"/>
      <c r="K87" s="737"/>
      <c r="L87" s="738"/>
      <c r="M87" s="739"/>
      <c r="N87" s="739"/>
      <c r="O87" s="740"/>
      <c r="P87" s="163"/>
      <c r="Q87" s="164"/>
      <c r="R87" s="164"/>
      <c r="S87" s="164"/>
      <c r="T87" s="164"/>
      <c r="U87" s="164"/>
      <c r="V87" s="165"/>
      <c r="W87" s="163"/>
      <c r="X87" s="164"/>
      <c r="Y87" s="164"/>
      <c r="Z87" s="164"/>
      <c r="AA87" s="164"/>
      <c r="AB87" s="164"/>
      <c r="AC87" s="165"/>
      <c r="AD87" s="163"/>
      <c r="AE87" s="164"/>
      <c r="AF87" s="164"/>
      <c r="AG87" s="164"/>
      <c r="AH87" s="164"/>
      <c r="AI87" s="164"/>
      <c r="AJ87" s="165"/>
      <c r="AK87" s="163"/>
      <c r="AL87" s="164"/>
      <c r="AM87" s="164"/>
      <c r="AN87" s="164"/>
      <c r="AO87" s="164"/>
      <c r="AP87" s="164"/>
      <c r="AQ87" s="165"/>
      <c r="AR87" s="163"/>
      <c r="AS87" s="164"/>
      <c r="AT87" s="165"/>
      <c r="AU87" s="741">
        <f t="shared" si="3"/>
        <v>0</v>
      </c>
      <c r="AV87" s="742"/>
      <c r="AW87" s="743">
        <f t="shared" si="4"/>
        <v>0</v>
      </c>
      <c r="AX87" s="744"/>
      <c r="AY87" s="745"/>
      <c r="AZ87" s="746"/>
      <c r="BA87" s="746"/>
      <c r="BB87" s="746"/>
      <c r="BC87" s="746"/>
      <c r="BD87" s="747"/>
    </row>
    <row r="88" spans="1:56" ht="39.9" customHeight="1" x14ac:dyDescent="0.2">
      <c r="A88" s="146"/>
      <c r="B88" s="162">
        <f t="shared" si="5"/>
        <v>75</v>
      </c>
      <c r="C88" s="731"/>
      <c r="D88" s="732"/>
      <c r="E88" s="733"/>
      <c r="F88" s="734"/>
      <c r="G88" s="735"/>
      <c r="H88" s="736"/>
      <c r="I88" s="736"/>
      <c r="J88" s="736"/>
      <c r="K88" s="737"/>
      <c r="L88" s="738"/>
      <c r="M88" s="739"/>
      <c r="N88" s="739"/>
      <c r="O88" s="740"/>
      <c r="P88" s="163"/>
      <c r="Q88" s="164"/>
      <c r="R88" s="164"/>
      <c r="S88" s="164"/>
      <c r="T88" s="164"/>
      <c r="U88" s="164"/>
      <c r="V88" s="165"/>
      <c r="W88" s="163"/>
      <c r="X88" s="164"/>
      <c r="Y88" s="164"/>
      <c r="Z88" s="164"/>
      <c r="AA88" s="164"/>
      <c r="AB88" s="164"/>
      <c r="AC88" s="165"/>
      <c r="AD88" s="163"/>
      <c r="AE88" s="164"/>
      <c r="AF88" s="164"/>
      <c r="AG88" s="164"/>
      <c r="AH88" s="164"/>
      <c r="AI88" s="164"/>
      <c r="AJ88" s="165"/>
      <c r="AK88" s="163"/>
      <c r="AL88" s="164"/>
      <c r="AM88" s="164"/>
      <c r="AN88" s="164"/>
      <c r="AO88" s="164"/>
      <c r="AP88" s="164"/>
      <c r="AQ88" s="165"/>
      <c r="AR88" s="163"/>
      <c r="AS88" s="164"/>
      <c r="AT88" s="165"/>
      <c r="AU88" s="741">
        <f t="shared" si="3"/>
        <v>0</v>
      </c>
      <c r="AV88" s="742"/>
      <c r="AW88" s="743">
        <f t="shared" si="4"/>
        <v>0</v>
      </c>
      <c r="AX88" s="744"/>
      <c r="AY88" s="745"/>
      <c r="AZ88" s="746"/>
      <c r="BA88" s="746"/>
      <c r="BB88" s="746"/>
      <c r="BC88" s="746"/>
      <c r="BD88" s="747"/>
    </row>
    <row r="89" spans="1:56" ht="39.9" customHeight="1" x14ac:dyDescent="0.2">
      <c r="A89" s="146"/>
      <c r="B89" s="162">
        <f t="shared" si="5"/>
        <v>76</v>
      </c>
      <c r="C89" s="731"/>
      <c r="D89" s="732"/>
      <c r="E89" s="733"/>
      <c r="F89" s="734"/>
      <c r="G89" s="735"/>
      <c r="H89" s="736"/>
      <c r="I89" s="736"/>
      <c r="J89" s="736"/>
      <c r="K89" s="737"/>
      <c r="L89" s="738"/>
      <c r="M89" s="739"/>
      <c r="N89" s="739"/>
      <c r="O89" s="740"/>
      <c r="P89" s="163"/>
      <c r="Q89" s="164"/>
      <c r="R89" s="164"/>
      <c r="S89" s="164"/>
      <c r="T89" s="164"/>
      <c r="U89" s="164"/>
      <c r="V89" s="165"/>
      <c r="W89" s="163"/>
      <c r="X89" s="164"/>
      <c r="Y89" s="164"/>
      <c r="Z89" s="164"/>
      <c r="AA89" s="164"/>
      <c r="AB89" s="164"/>
      <c r="AC89" s="165"/>
      <c r="AD89" s="163"/>
      <c r="AE89" s="164"/>
      <c r="AF89" s="164"/>
      <c r="AG89" s="164"/>
      <c r="AH89" s="164"/>
      <c r="AI89" s="164"/>
      <c r="AJ89" s="165"/>
      <c r="AK89" s="163"/>
      <c r="AL89" s="164"/>
      <c r="AM89" s="164"/>
      <c r="AN89" s="164"/>
      <c r="AO89" s="164"/>
      <c r="AP89" s="164"/>
      <c r="AQ89" s="165"/>
      <c r="AR89" s="163"/>
      <c r="AS89" s="164"/>
      <c r="AT89" s="165"/>
      <c r="AU89" s="741">
        <f t="shared" si="3"/>
        <v>0</v>
      </c>
      <c r="AV89" s="742"/>
      <c r="AW89" s="743">
        <f t="shared" si="4"/>
        <v>0</v>
      </c>
      <c r="AX89" s="744"/>
      <c r="AY89" s="745"/>
      <c r="AZ89" s="746"/>
      <c r="BA89" s="746"/>
      <c r="BB89" s="746"/>
      <c r="BC89" s="746"/>
      <c r="BD89" s="747"/>
    </row>
    <row r="90" spans="1:56" ht="39.9" customHeight="1" x14ac:dyDescent="0.2">
      <c r="A90" s="146"/>
      <c r="B90" s="162">
        <f t="shared" si="5"/>
        <v>77</v>
      </c>
      <c r="C90" s="731"/>
      <c r="D90" s="732"/>
      <c r="E90" s="733"/>
      <c r="F90" s="734"/>
      <c r="G90" s="735"/>
      <c r="H90" s="736"/>
      <c r="I90" s="736"/>
      <c r="J90" s="736"/>
      <c r="K90" s="737"/>
      <c r="L90" s="738"/>
      <c r="M90" s="739"/>
      <c r="N90" s="739"/>
      <c r="O90" s="740"/>
      <c r="P90" s="163"/>
      <c r="Q90" s="164"/>
      <c r="R90" s="164"/>
      <c r="S90" s="164"/>
      <c r="T90" s="164"/>
      <c r="U90" s="164"/>
      <c r="V90" s="165"/>
      <c r="W90" s="163"/>
      <c r="X90" s="164"/>
      <c r="Y90" s="164"/>
      <c r="Z90" s="164"/>
      <c r="AA90" s="164"/>
      <c r="AB90" s="164"/>
      <c r="AC90" s="165"/>
      <c r="AD90" s="163"/>
      <c r="AE90" s="164"/>
      <c r="AF90" s="164"/>
      <c r="AG90" s="164"/>
      <c r="AH90" s="164"/>
      <c r="AI90" s="164"/>
      <c r="AJ90" s="165"/>
      <c r="AK90" s="163"/>
      <c r="AL90" s="164"/>
      <c r="AM90" s="164"/>
      <c r="AN90" s="164"/>
      <c r="AO90" s="164"/>
      <c r="AP90" s="164"/>
      <c r="AQ90" s="165"/>
      <c r="AR90" s="163"/>
      <c r="AS90" s="164"/>
      <c r="AT90" s="165"/>
      <c r="AU90" s="741">
        <f t="shared" si="3"/>
        <v>0</v>
      </c>
      <c r="AV90" s="742"/>
      <c r="AW90" s="743">
        <f t="shared" si="4"/>
        <v>0</v>
      </c>
      <c r="AX90" s="744"/>
      <c r="AY90" s="745"/>
      <c r="AZ90" s="746"/>
      <c r="BA90" s="746"/>
      <c r="BB90" s="746"/>
      <c r="BC90" s="746"/>
      <c r="BD90" s="747"/>
    </row>
    <row r="91" spans="1:56" ht="39.9" customHeight="1" x14ac:dyDescent="0.2">
      <c r="A91" s="146"/>
      <c r="B91" s="162">
        <f t="shared" si="5"/>
        <v>78</v>
      </c>
      <c r="C91" s="731"/>
      <c r="D91" s="732"/>
      <c r="E91" s="733"/>
      <c r="F91" s="734"/>
      <c r="G91" s="735"/>
      <c r="H91" s="736"/>
      <c r="I91" s="736"/>
      <c r="J91" s="736"/>
      <c r="K91" s="737"/>
      <c r="L91" s="738"/>
      <c r="M91" s="739"/>
      <c r="N91" s="739"/>
      <c r="O91" s="740"/>
      <c r="P91" s="163"/>
      <c r="Q91" s="164"/>
      <c r="R91" s="164"/>
      <c r="S91" s="164"/>
      <c r="T91" s="164"/>
      <c r="U91" s="164"/>
      <c r="V91" s="165"/>
      <c r="W91" s="163"/>
      <c r="X91" s="164"/>
      <c r="Y91" s="164"/>
      <c r="Z91" s="164"/>
      <c r="AA91" s="164"/>
      <c r="AB91" s="164"/>
      <c r="AC91" s="165"/>
      <c r="AD91" s="163"/>
      <c r="AE91" s="164"/>
      <c r="AF91" s="164"/>
      <c r="AG91" s="164"/>
      <c r="AH91" s="164"/>
      <c r="AI91" s="164"/>
      <c r="AJ91" s="165"/>
      <c r="AK91" s="163"/>
      <c r="AL91" s="164"/>
      <c r="AM91" s="164"/>
      <c r="AN91" s="164"/>
      <c r="AO91" s="164"/>
      <c r="AP91" s="164"/>
      <c r="AQ91" s="165"/>
      <c r="AR91" s="163"/>
      <c r="AS91" s="164"/>
      <c r="AT91" s="165"/>
      <c r="AU91" s="741">
        <f t="shared" si="3"/>
        <v>0</v>
      </c>
      <c r="AV91" s="742"/>
      <c r="AW91" s="743">
        <f t="shared" si="4"/>
        <v>0</v>
      </c>
      <c r="AX91" s="744"/>
      <c r="AY91" s="745"/>
      <c r="AZ91" s="746"/>
      <c r="BA91" s="746"/>
      <c r="BB91" s="746"/>
      <c r="BC91" s="746"/>
      <c r="BD91" s="747"/>
    </row>
    <row r="92" spans="1:56" ht="39.9" customHeight="1" x14ac:dyDescent="0.2">
      <c r="A92" s="146"/>
      <c r="B92" s="162">
        <f t="shared" si="5"/>
        <v>79</v>
      </c>
      <c r="C92" s="731"/>
      <c r="D92" s="732"/>
      <c r="E92" s="733"/>
      <c r="F92" s="734"/>
      <c r="G92" s="735"/>
      <c r="H92" s="736"/>
      <c r="I92" s="736"/>
      <c r="J92" s="736"/>
      <c r="K92" s="737"/>
      <c r="L92" s="738"/>
      <c r="M92" s="739"/>
      <c r="N92" s="739"/>
      <c r="O92" s="740"/>
      <c r="P92" s="163"/>
      <c r="Q92" s="164"/>
      <c r="R92" s="164"/>
      <c r="S92" s="164"/>
      <c r="T92" s="164"/>
      <c r="U92" s="164"/>
      <c r="V92" s="165"/>
      <c r="W92" s="163"/>
      <c r="X92" s="164"/>
      <c r="Y92" s="164"/>
      <c r="Z92" s="164"/>
      <c r="AA92" s="164"/>
      <c r="AB92" s="164"/>
      <c r="AC92" s="165"/>
      <c r="AD92" s="163"/>
      <c r="AE92" s="164"/>
      <c r="AF92" s="164"/>
      <c r="AG92" s="164"/>
      <c r="AH92" s="164"/>
      <c r="AI92" s="164"/>
      <c r="AJ92" s="165"/>
      <c r="AK92" s="163"/>
      <c r="AL92" s="164"/>
      <c r="AM92" s="164"/>
      <c r="AN92" s="164"/>
      <c r="AO92" s="164"/>
      <c r="AP92" s="164"/>
      <c r="AQ92" s="165"/>
      <c r="AR92" s="163"/>
      <c r="AS92" s="164"/>
      <c r="AT92" s="165"/>
      <c r="AU92" s="741">
        <f t="shared" si="3"/>
        <v>0</v>
      </c>
      <c r="AV92" s="742"/>
      <c r="AW92" s="743">
        <f t="shared" si="4"/>
        <v>0</v>
      </c>
      <c r="AX92" s="744"/>
      <c r="AY92" s="745"/>
      <c r="AZ92" s="746"/>
      <c r="BA92" s="746"/>
      <c r="BB92" s="746"/>
      <c r="BC92" s="746"/>
      <c r="BD92" s="747"/>
    </row>
    <row r="93" spans="1:56" ht="39.9" customHeight="1" x14ac:dyDescent="0.2">
      <c r="A93" s="146"/>
      <c r="B93" s="162">
        <f t="shared" si="5"/>
        <v>80</v>
      </c>
      <c r="C93" s="731"/>
      <c r="D93" s="732"/>
      <c r="E93" s="733"/>
      <c r="F93" s="734"/>
      <c r="G93" s="735"/>
      <c r="H93" s="736"/>
      <c r="I93" s="736"/>
      <c r="J93" s="736"/>
      <c r="K93" s="737"/>
      <c r="L93" s="738"/>
      <c r="M93" s="739"/>
      <c r="N93" s="739"/>
      <c r="O93" s="740"/>
      <c r="P93" s="163"/>
      <c r="Q93" s="164"/>
      <c r="R93" s="164"/>
      <c r="S93" s="164"/>
      <c r="T93" s="164"/>
      <c r="U93" s="164"/>
      <c r="V93" s="165"/>
      <c r="W93" s="163"/>
      <c r="X93" s="164"/>
      <c r="Y93" s="164"/>
      <c r="Z93" s="164"/>
      <c r="AA93" s="164"/>
      <c r="AB93" s="164"/>
      <c r="AC93" s="165"/>
      <c r="AD93" s="163"/>
      <c r="AE93" s="164"/>
      <c r="AF93" s="164"/>
      <c r="AG93" s="164"/>
      <c r="AH93" s="164"/>
      <c r="AI93" s="164"/>
      <c r="AJ93" s="165"/>
      <c r="AK93" s="163"/>
      <c r="AL93" s="164"/>
      <c r="AM93" s="164"/>
      <c r="AN93" s="164"/>
      <c r="AO93" s="164"/>
      <c r="AP93" s="164"/>
      <c r="AQ93" s="165"/>
      <c r="AR93" s="163"/>
      <c r="AS93" s="164"/>
      <c r="AT93" s="165"/>
      <c r="AU93" s="741">
        <f t="shared" si="3"/>
        <v>0</v>
      </c>
      <c r="AV93" s="742"/>
      <c r="AW93" s="743">
        <f t="shared" si="4"/>
        <v>0</v>
      </c>
      <c r="AX93" s="744"/>
      <c r="AY93" s="745"/>
      <c r="AZ93" s="746"/>
      <c r="BA93" s="746"/>
      <c r="BB93" s="746"/>
      <c r="BC93" s="746"/>
      <c r="BD93" s="747"/>
    </row>
    <row r="94" spans="1:56" ht="39.9" customHeight="1" x14ac:dyDescent="0.2">
      <c r="A94" s="146"/>
      <c r="B94" s="162">
        <f t="shared" si="5"/>
        <v>81</v>
      </c>
      <c r="C94" s="731"/>
      <c r="D94" s="732"/>
      <c r="E94" s="733"/>
      <c r="F94" s="734"/>
      <c r="G94" s="735"/>
      <c r="H94" s="736"/>
      <c r="I94" s="736"/>
      <c r="J94" s="736"/>
      <c r="K94" s="737"/>
      <c r="L94" s="738"/>
      <c r="M94" s="739"/>
      <c r="N94" s="739"/>
      <c r="O94" s="740"/>
      <c r="P94" s="163"/>
      <c r="Q94" s="164"/>
      <c r="R94" s="164"/>
      <c r="S94" s="164"/>
      <c r="T94" s="164"/>
      <c r="U94" s="164"/>
      <c r="V94" s="165"/>
      <c r="W94" s="163"/>
      <c r="X94" s="164"/>
      <c r="Y94" s="164"/>
      <c r="Z94" s="164"/>
      <c r="AA94" s="164"/>
      <c r="AB94" s="164"/>
      <c r="AC94" s="165"/>
      <c r="AD94" s="163"/>
      <c r="AE94" s="164"/>
      <c r="AF94" s="164"/>
      <c r="AG94" s="164"/>
      <c r="AH94" s="164"/>
      <c r="AI94" s="164"/>
      <c r="AJ94" s="165"/>
      <c r="AK94" s="163"/>
      <c r="AL94" s="164"/>
      <c r="AM94" s="164"/>
      <c r="AN94" s="164"/>
      <c r="AO94" s="164"/>
      <c r="AP94" s="164"/>
      <c r="AQ94" s="165"/>
      <c r="AR94" s="163"/>
      <c r="AS94" s="164"/>
      <c r="AT94" s="165"/>
      <c r="AU94" s="741">
        <f t="shared" si="3"/>
        <v>0</v>
      </c>
      <c r="AV94" s="742"/>
      <c r="AW94" s="743">
        <f t="shared" si="4"/>
        <v>0</v>
      </c>
      <c r="AX94" s="744"/>
      <c r="AY94" s="745"/>
      <c r="AZ94" s="746"/>
      <c r="BA94" s="746"/>
      <c r="BB94" s="746"/>
      <c r="BC94" s="746"/>
      <c r="BD94" s="747"/>
    </row>
    <row r="95" spans="1:56" ht="39.9" customHeight="1" x14ac:dyDescent="0.2">
      <c r="A95" s="146"/>
      <c r="B95" s="162">
        <f t="shared" si="5"/>
        <v>82</v>
      </c>
      <c r="C95" s="731"/>
      <c r="D95" s="732"/>
      <c r="E95" s="733"/>
      <c r="F95" s="734"/>
      <c r="G95" s="735"/>
      <c r="H95" s="736"/>
      <c r="I95" s="736"/>
      <c r="J95" s="736"/>
      <c r="K95" s="737"/>
      <c r="L95" s="738"/>
      <c r="M95" s="739"/>
      <c r="N95" s="739"/>
      <c r="O95" s="740"/>
      <c r="P95" s="163"/>
      <c r="Q95" s="164"/>
      <c r="R95" s="164"/>
      <c r="S95" s="164"/>
      <c r="T95" s="164"/>
      <c r="U95" s="164"/>
      <c r="V95" s="165"/>
      <c r="W95" s="163"/>
      <c r="X95" s="164"/>
      <c r="Y95" s="164"/>
      <c r="Z95" s="164"/>
      <c r="AA95" s="164"/>
      <c r="AB95" s="164"/>
      <c r="AC95" s="165"/>
      <c r="AD95" s="163"/>
      <c r="AE95" s="164"/>
      <c r="AF95" s="164"/>
      <c r="AG95" s="164"/>
      <c r="AH95" s="164"/>
      <c r="AI95" s="164"/>
      <c r="AJ95" s="165"/>
      <c r="AK95" s="163"/>
      <c r="AL95" s="164"/>
      <c r="AM95" s="164"/>
      <c r="AN95" s="164"/>
      <c r="AO95" s="164"/>
      <c r="AP95" s="164"/>
      <c r="AQ95" s="165"/>
      <c r="AR95" s="163"/>
      <c r="AS95" s="164"/>
      <c r="AT95" s="165"/>
      <c r="AU95" s="741">
        <f t="shared" si="3"/>
        <v>0</v>
      </c>
      <c r="AV95" s="742"/>
      <c r="AW95" s="743">
        <f t="shared" si="4"/>
        <v>0</v>
      </c>
      <c r="AX95" s="744"/>
      <c r="AY95" s="745"/>
      <c r="AZ95" s="746"/>
      <c r="BA95" s="746"/>
      <c r="BB95" s="746"/>
      <c r="BC95" s="746"/>
      <c r="BD95" s="747"/>
    </row>
    <row r="96" spans="1:56" ht="39.9" customHeight="1" x14ac:dyDescent="0.2">
      <c r="A96" s="146"/>
      <c r="B96" s="162">
        <f t="shared" si="5"/>
        <v>83</v>
      </c>
      <c r="C96" s="731"/>
      <c r="D96" s="732"/>
      <c r="E96" s="733"/>
      <c r="F96" s="734"/>
      <c r="G96" s="735"/>
      <c r="H96" s="736"/>
      <c r="I96" s="736"/>
      <c r="J96" s="736"/>
      <c r="K96" s="737"/>
      <c r="L96" s="738"/>
      <c r="M96" s="739"/>
      <c r="N96" s="739"/>
      <c r="O96" s="740"/>
      <c r="P96" s="163"/>
      <c r="Q96" s="164"/>
      <c r="R96" s="164"/>
      <c r="S96" s="164"/>
      <c r="T96" s="164"/>
      <c r="U96" s="164"/>
      <c r="V96" s="165"/>
      <c r="W96" s="163"/>
      <c r="X96" s="164"/>
      <c r="Y96" s="164"/>
      <c r="Z96" s="164"/>
      <c r="AA96" s="164"/>
      <c r="AB96" s="164"/>
      <c r="AC96" s="165"/>
      <c r="AD96" s="163"/>
      <c r="AE96" s="164"/>
      <c r="AF96" s="164"/>
      <c r="AG96" s="164"/>
      <c r="AH96" s="164"/>
      <c r="AI96" s="164"/>
      <c r="AJ96" s="165"/>
      <c r="AK96" s="163"/>
      <c r="AL96" s="164"/>
      <c r="AM96" s="164"/>
      <c r="AN96" s="164"/>
      <c r="AO96" s="164"/>
      <c r="AP96" s="164"/>
      <c r="AQ96" s="165"/>
      <c r="AR96" s="163"/>
      <c r="AS96" s="164"/>
      <c r="AT96" s="165"/>
      <c r="AU96" s="741">
        <f t="shared" ref="AU96:AU112" si="6">IF($AZ$3="４週",SUM(P96:AQ96),IF($AZ$3="暦月",SUM(P96:AT96),""))</f>
        <v>0</v>
      </c>
      <c r="AV96" s="742"/>
      <c r="AW96" s="743">
        <f t="shared" si="4"/>
        <v>0</v>
      </c>
      <c r="AX96" s="744"/>
      <c r="AY96" s="745"/>
      <c r="AZ96" s="746"/>
      <c r="BA96" s="746"/>
      <c r="BB96" s="746"/>
      <c r="BC96" s="746"/>
      <c r="BD96" s="747"/>
    </row>
    <row r="97" spans="1:56" ht="39.9" customHeight="1" x14ac:dyDescent="0.2">
      <c r="A97" s="146"/>
      <c r="B97" s="162">
        <f t="shared" si="5"/>
        <v>84</v>
      </c>
      <c r="C97" s="731"/>
      <c r="D97" s="732"/>
      <c r="E97" s="733"/>
      <c r="F97" s="734"/>
      <c r="G97" s="735"/>
      <c r="H97" s="736"/>
      <c r="I97" s="736"/>
      <c r="J97" s="736"/>
      <c r="K97" s="737"/>
      <c r="L97" s="738"/>
      <c r="M97" s="739"/>
      <c r="N97" s="739"/>
      <c r="O97" s="740"/>
      <c r="P97" s="208"/>
      <c r="Q97" s="209"/>
      <c r="R97" s="209"/>
      <c r="S97" s="209"/>
      <c r="T97" s="209"/>
      <c r="U97" s="209"/>
      <c r="V97" s="210"/>
      <c r="W97" s="208"/>
      <c r="X97" s="209"/>
      <c r="Y97" s="209"/>
      <c r="Z97" s="209"/>
      <c r="AA97" s="209"/>
      <c r="AB97" s="209"/>
      <c r="AC97" s="210"/>
      <c r="AD97" s="208"/>
      <c r="AE97" s="209"/>
      <c r="AF97" s="209"/>
      <c r="AG97" s="209"/>
      <c r="AH97" s="209"/>
      <c r="AI97" s="209"/>
      <c r="AJ97" s="210"/>
      <c r="AK97" s="208"/>
      <c r="AL97" s="209"/>
      <c r="AM97" s="209"/>
      <c r="AN97" s="209"/>
      <c r="AO97" s="209"/>
      <c r="AP97" s="209"/>
      <c r="AQ97" s="210"/>
      <c r="AR97" s="208"/>
      <c r="AS97" s="209"/>
      <c r="AT97" s="210"/>
      <c r="AU97" s="741">
        <f t="shared" si="6"/>
        <v>0</v>
      </c>
      <c r="AV97" s="742"/>
      <c r="AW97" s="743">
        <f t="shared" si="4"/>
        <v>0</v>
      </c>
      <c r="AX97" s="744"/>
      <c r="AY97" s="745"/>
      <c r="AZ97" s="746"/>
      <c r="BA97" s="746"/>
      <c r="BB97" s="746"/>
      <c r="BC97" s="746"/>
      <c r="BD97" s="747"/>
    </row>
    <row r="98" spans="1:56" ht="39.9" customHeight="1" x14ac:dyDescent="0.2">
      <c r="A98" s="146"/>
      <c r="B98" s="162">
        <f t="shared" si="5"/>
        <v>85</v>
      </c>
      <c r="C98" s="731"/>
      <c r="D98" s="732"/>
      <c r="E98" s="733"/>
      <c r="F98" s="734"/>
      <c r="G98" s="735"/>
      <c r="H98" s="736"/>
      <c r="I98" s="736"/>
      <c r="J98" s="736"/>
      <c r="K98" s="737"/>
      <c r="L98" s="738"/>
      <c r="M98" s="739"/>
      <c r="N98" s="739"/>
      <c r="O98" s="740"/>
      <c r="P98" s="163"/>
      <c r="Q98" s="164"/>
      <c r="R98" s="164"/>
      <c r="S98" s="164"/>
      <c r="T98" s="164"/>
      <c r="U98" s="164"/>
      <c r="V98" s="165"/>
      <c r="W98" s="163"/>
      <c r="X98" s="164"/>
      <c r="Y98" s="164"/>
      <c r="Z98" s="164"/>
      <c r="AA98" s="164"/>
      <c r="AB98" s="164"/>
      <c r="AC98" s="165"/>
      <c r="AD98" s="163"/>
      <c r="AE98" s="164"/>
      <c r="AF98" s="164"/>
      <c r="AG98" s="164"/>
      <c r="AH98" s="164"/>
      <c r="AI98" s="164"/>
      <c r="AJ98" s="165"/>
      <c r="AK98" s="163"/>
      <c r="AL98" s="164"/>
      <c r="AM98" s="164"/>
      <c r="AN98" s="164"/>
      <c r="AO98" s="164"/>
      <c r="AP98" s="164"/>
      <c r="AQ98" s="165"/>
      <c r="AR98" s="163"/>
      <c r="AS98" s="164"/>
      <c r="AT98" s="165"/>
      <c r="AU98" s="741">
        <f t="shared" si="6"/>
        <v>0</v>
      </c>
      <c r="AV98" s="742"/>
      <c r="AW98" s="743">
        <f t="shared" si="4"/>
        <v>0</v>
      </c>
      <c r="AX98" s="744"/>
      <c r="AY98" s="745"/>
      <c r="AZ98" s="746"/>
      <c r="BA98" s="746"/>
      <c r="BB98" s="746"/>
      <c r="BC98" s="746"/>
      <c r="BD98" s="747"/>
    </row>
    <row r="99" spans="1:56" ht="39.9" customHeight="1" x14ac:dyDescent="0.2">
      <c r="A99" s="146"/>
      <c r="B99" s="162">
        <f t="shared" si="5"/>
        <v>86</v>
      </c>
      <c r="C99" s="731"/>
      <c r="D99" s="732"/>
      <c r="E99" s="733"/>
      <c r="F99" s="734"/>
      <c r="G99" s="735"/>
      <c r="H99" s="736"/>
      <c r="I99" s="736"/>
      <c r="J99" s="736"/>
      <c r="K99" s="737"/>
      <c r="L99" s="738"/>
      <c r="M99" s="739"/>
      <c r="N99" s="739"/>
      <c r="O99" s="740"/>
      <c r="P99" s="163"/>
      <c r="Q99" s="164"/>
      <c r="R99" s="164"/>
      <c r="S99" s="164"/>
      <c r="T99" s="164"/>
      <c r="U99" s="164"/>
      <c r="V99" s="165"/>
      <c r="W99" s="163"/>
      <c r="X99" s="164"/>
      <c r="Y99" s="164"/>
      <c r="Z99" s="164"/>
      <c r="AA99" s="164"/>
      <c r="AB99" s="164"/>
      <c r="AC99" s="165"/>
      <c r="AD99" s="163"/>
      <c r="AE99" s="164"/>
      <c r="AF99" s="164"/>
      <c r="AG99" s="164"/>
      <c r="AH99" s="164"/>
      <c r="AI99" s="164"/>
      <c r="AJ99" s="165"/>
      <c r="AK99" s="163"/>
      <c r="AL99" s="164"/>
      <c r="AM99" s="164"/>
      <c r="AN99" s="164"/>
      <c r="AO99" s="164"/>
      <c r="AP99" s="164"/>
      <c r="AQ99" s="165"/>
      <c r="AR99" s="163"/>
      <c r="AS99" s="164"/>
      <c r="AT99" s="165"/>
      <c r="AU99" s="741">
        <f t="shared" si="6"/>
        <v>0</v>
      </c>
      <c r="AV99" s="742"/>
      <c r="AW99" s="743">
        <f t="shared" si="4"/>
        <v>0</v>
      </c>
      <c r="AX99" s="744"/>
      <c r="AY99" s="745"/>
      <c r="AZ99" s="746"/>
      <c r="BA99" s="746"/>
      <c r="BB99" s="746"/>
      <c r="BC99" s="746"/>
      <c r="BD99" s="747"/>
    </row>
    <row r="100" spans="1:56" ht="39.9" customHeight="1" x14ac:dyDescent="0.2">
      <c r="A100" s="146"/>
      <c r="B100" s="162">
        <f t="shared" si="5"/>
        <v>87</v>
      </c>
      <c r="C100" s="731"/>
      <c r="D100" s="732"/>
      <c r="E100" s="733"/>
      <c r="F100" s="734"/>
      <c r="G100" s="735"/>
      <c r="H100" s="736"/>
      <c r="I100" s="736"/>
      <c r="J100" s="736"/>
      <c r="K100" s="737"/>
      <c r="L100" s="738"/>
      <c r="M100" s="739"/>
      <c r="N100" s="739"/>
      <c r="O100" s="740"/>
      <c r="P100" s="163"/>
      <c r="Q100" s="164"/>
      <c r="R100" s="164"/>
      <c r="S100" s="164"/>
      <c r="T100" s="164"/>
      <c r="U100" s="164"/>
      <c r="V100" s="165"/>
      <c r="W100" s="163"/>
      <c r="X100" s="164"/>
      <c r="Y100" s="164"/>
      <c r="Z100" s="164"/>
      <c r="AA100" s="164"/>
      <c r="AB100" s="164"/>
      <c r="AC100" s="165"/>
      <c r="AD100" s="163"/>
      <c r="AE100" s="164"/>
      <c r="AF100" s="164"/>
      <c r="AG100" s="164"/>
      <c r="AH100" s="164"/>
      <c r="AI100" s="164"/>
      <c r="AJ100" s="165"/>
      <c r="AK100" s="163"/>
      <c r="AL100" s="164"/>
      <c r="AM100" s="164"/>
      <c r="AN100" s="164"/>
      <c r="AO100" s="164"/>
      <c r="AP100" s="164"/>
      <c r="AQ100" s="165"/>
      <c r="AR100" s="163"/>
      <c r="AS100" s="164"/>
      <c r="AT100" s="165"/>
      <c r="AU100" s="741">
        <f t="shared" si="6"/>
        <v>0</v>
      </c>
      <c r="AV100" s="742"/>
      <c r="AW100" s="743">
        <f t="shared" si="4"/>
        <v>0</v>
      </c>
      <c r="AX100" s="744"/>
      <c r="AY100" s="745"/>
      <c r="AZ100" s="746"/>
      <c r="BA100" s="746"/>
      <c r="BB100" s="746"/>
      <c r="BC100" s="746"/>
      <c r="BD100" s="747"/>
    </row>
    <row r="101" spans="1:56" ht="39.9" customHeight="1" x14ac:dyDescent="0.2">
      <c r="A101" s="146"/>
      <c r="B101" s="162">
        <f t="shared" si="5"/>
        <v>88</v>
      </c>
      <c r="C101" s="731"/>
      <c r="D101" s="732"/>
      <c r="E101" s="733"/>
      <c r="F101" s="734"/>
      <c r="G101" s="735"/>
      <c r="H101" s="736"/>
      <c r="I101" s="736"/>
      <c r="J101" s="736"/>
      <c r="K101" s="737"/>
      <c r="L101" s="738"/>
      <c r="M101" s="739"/>
      <c r="N101" s="739"/>
      <c r="O101" s="740"/>
      <c r="P101" s="163"/>
      <c r="Q101" s="164"/>
      <c r="R101" s="164"/>
      <c r="S101" s="164"/>
      <c r="T101" s="164"/>
      <c r="U101" s="164"/>
      <c r="V101" s="165"/>
      <c r="W101" s="163"/>
      <c r="X101" s="164"/>
      <c r="Y101" s="164"/>
      <c r="Z101" s="164"/>
      <c r="AA101" s="164"/>
      <c r="AB101" s="164"/>
      <c r="AC101" s="165"/>
      <c r="AD101" s="163"/>
      <c r="AE101" s="164"/>
      <c r="AF101" s="164"/>
      <c r="AG101" s="164"/>
      <c r="AH101" s="164"/>
      <c r="AI101" s="164"/>
      <c r="AJ101" s="165"/>
      <c r="AK101" s="163"/>
      <c r="AL101" s="164"/>
      <c r="AM101" s="164"/>
      <c r="AN101" s="164"/>
      <c r="AO101" s="164"/>
      <c r="AP101" s="164"/>
      <c r="AQ101" s="165"/>
      <c r="AR101" s="163"/>
      <c r="AS101" s="164"/>
      <c r="AT101" s="165"/>
      <c r="AU101" s="741">
        <f t="shared" si="6"/>
        <v>0</v>
      </c>
      <c r="AV101" s="742"/>
      <c r="AW101" s="743">
        <f t="shared" si="4"/>
        <v>0</v>
      </c>
      <c r="AX101" s="744"/>
      <c r="AY101" s="745"/>
      <c r="AZ101" s="746"/>
      <c r="BA101" s="746"/>
      <c r="BB101" s="746"/>
      <c r="BC101" s="746"/>
      <c r="BD101" s="747"/>
    </row>
    <row r="102" spans="1:56" ht="39.9" customHeight="1" x14ac:dyDescent="0.2">
      <c r="A102" s="146"/>
      <c r="B102" s="162">
        <f t="shared" si="5"/>
        <v>89</v>
      </c>
      <c r="C102" s="731"/>
      <c r="D102" s="732"/>
      <c r="E102" s="733"/>
      <c r="F102" s="734"/>
      <c r="G102" s="735"/>
      <c r="H102" s="736"/>
      <c r="I102" s="736"/>
      <c r="J102" s="736"/>
      <c r="K102" s="737"/>
      <c r="L102" s="738"/>
      <c r="M102" s="739"/>
      <c r="N102" s="739"/>
      <c r="O102" s="740"/>
      <c r="P102" s="163"/>
      <c r="Q102" s="164"/>
      <c r="R102" s="164"/>
      <c r="S102" s="164"/>
      <c r="T102" s="164"/>
      <c r="U102" s="164"/>
      <c r="V102" s="165"/>
      <c r="W102" s="163"/>
      <c r="X102" s="164"/>
      <c r="Y102" s="164"/>
      <c r="Z102" s="164"/>
      <c r="AA102" s="164"/>
      <c r="AB102" s="164"/>
      <c r="AC102" s="165"/>
      <c r="AD102" s="163"/>
      <c r="AE102" s="164"/>
      <c r="AF102" s="164"/>
      <c r="AG102" s="164"/>
      <c r="AH102" s="164"/>
      <c r="AI102" s="164"/>
      <c r="AJ102" s="165"/>
      <c r="AK102" s="163"/>
      <c r="AL102" s="164"/>
      <c r="AM102" s="164"/>
      <c r="AN102" s="164"/>
      <c r="AO102" s="164"/>
      <c r="AP102" s="164"/>
      <c r="AQ102" s="165"/>
      <c r="AR102" s="163"/>
      <c r="AS102" s="164"/>
      <c r="AT102" s="165"/>
      <c r="AU102" s="741">
        <f t="shared" si="6"/>
        <v>0</v>
      </c>
      <c r="AV102" s="742"/>
      <c r="AW102" s="743">
        <f t="shared" si="4"/>
        <v>0</v>
      </c>
      <c r="AX102" s="744"/>
      <c r="AY102" s="745"/>
      <c r="AZ102" s="746"/>
      <c r="BA102" s="746"/>
      <c r="BB102" s="746"/>
      <c r="BC102" s="746"/>
      <c r="BD102" s="747"/>
    </row>
    <row r="103" spans="1:56" ht="39.9" customHeight="1" x14ac:dyDescent="0.2">
      <c r="A103" s="146"/>
      <c r="B103" s="162">
        <f t="shared" si="5"/>
        <v>90</v>
      </c>
      <c r="C103" s="731"/>
      <c r="D103" s="732"/>
      <c r="E103" s="733"/>
      <c r="F103" s="734"/>
      <c r="G103" s="735"/>
      <c r="H103" s="736"/>
      <c r="I103" s="736"/>
      <c r="J103" s="736"/>
      <c r="K103" s="737"/>
      <c r="L103" s="738"/>
      <c r="M103" s="739"/>
      <c r="N103" s="739"/>
      <c r="O103" s="740"/>
      <c r="P103" s="163"/>
      <c r="Q103" s="164"/>
      <c r="R103" s="164"/>
      <c r="S103" s="164"/>
      <c r="T103" s="164"/>
      <c r="U103" s="164"/>
      <c r="V103" s="165"/>
      <c r="W103" s="163"/>
      <c r="X103" s="164"/>
      <c r="Y103" s="164"/>
      <c r="Z103" s="164"/>
      <c r="AA103" s="164"/>
      <c r="AB103" s="164"/>
      <c r="AC103" s="165"/>
      <c r="AD103" s="163"/>
      <c r="AE103" s="164"/>
      <c r="AF103" s="164"/>
      <c r="AG103" s="164"/>
      <c r="AH103" s="164"/>
      <c r="AI103" s="164"/>
      <c r="AJ103" s="165"/>
      <c r="AK103" s="163"/>
      <c r="AL103" s="164"/>
      <c r="AM103" s="164"/>
      <c r="AN103" s="164"/>
      <c r="AO103" s="164"/>
      <c r="AP103" s="164"/>
      <c r="AQ103" s="165"/>
      <c r="AR103" s="163"/>
      <c r="AS103" s="164"/>
      <c r="AT103" s="165"/>
      <c r="AU103" s="741">
        <f t="shared" si="6"/>
        <v>0</v>
      </c>
      <c r="AV103" s="742"/>
      <c r="AW103" s="743">
        <f t="shared" si="4"/>
        <v>0</v>
      </c>
      <c r="AX103" s="744"/>
      <c r="AY103" s="745"/>
      <c r="AZ103" s="746"/>
      <c r="BA103" s="746"/>
      <c r="BB103" s="746"/>
      <c r="BC103" s="746"/>
      <c r="BD103" s="747"/>
    </row>
    <row r="104" spans="1:56" ht="39.9" customHeight="1" x14ac:dyDescent="0.2">
      <c r="A104" s="146"/>
      <c r="B104" s="162">
        <f t="shared" si="5"/>
        <v>91</v>
      </c>
      <c r="C104" s="731"/>
      <c r="D104" s="732"/>
      <c r="E104" s="733"/>
      <c r="F104" s="734"/>
      <c r="G104" s="735"/>
      <c r="H104" s="736"/>
      <c r="I104" s="736"/>
      <c r="J104" s="736"/>
      <c r="K104" s="737"/>
      <c r="L104" s="738"/>
      <c r="M104" s="739"/>
      <c r="N104" s="739"/>
      <c r="O104" s="740"/>
      <c r="P104" s="163"/>
      <c r="Q104" s="164"/>
      <c r="R104" s="164"/>
      <c r="S104" s="164"/>
      <c r="T104" s="164"/>
      <c r="U104" s="164"/>
      <c r="V104" s="165"/>
      <c r="W104" s="163"/>
      <c r="X104" s="164"/>
      <c r="Y104" s="164"/>
      <c r="Z104" s="164"/>
      <c r="AA104" s="164"/>
      <c r="AB104" s="164"/>
      <c r="AC104" s="165"/>
      <c r="AD104" s="163"/>
      <c r="AE104" s="164"/>
      <c r="AF104" s="164"/>
      <c r="AG104" s="164"/>
      <c r="AH104" s="164"/>
      <c r="AI104" s="164"/>
      <c r="AJ104" s="165"/>
      <c r="AK104" s="163"/>
      <c r="AL104" s="164"/>
      <c r="AM104" s="164"/>
      <c r="AN104" s="164"/>
      <c r="AO104" s="164"/>
      <c r="AP104" s="164"/>
      <c r="AQ104" s="165"/>
      <c r="AR104" s="163"/>
      <c r="AS104" s="164"/>
      <c r="AT104" s="165"/>
      <c r="AU104" s="741">
        <f t="shared" si="6"/>
        <v>0</v>
      </c>
      <c r="AV104" s="742"/>
      <c r="AW104" s="743">
        <f t="shared" si="4"/>
        <v>0</v>
      </c>
      <c r="AX104" s="744"/>
      <c r="AY104" s="745"/>
      <c r="AZ104" s="746"/>
      <c r="BA104" s="746"/>
      <c r="BB104" s="746"/>
      <c r="BC104" s="746"/>
      <c r="BD104" s="747"/>
    </row>
    <row r="105" spans="1:56" ht="39.9" customHeight="1" x14ac:dyDescent="0.2">
      <c r="A105" s="146"/>
      <c r="B105" s="162">
        <f t="shared" si="5"/>
        <v>92</v>
      </c>
      <c r="C105" s="731"/>
      <c r="D105" s="732"/>
      <c r="E105" s="733"/>
      <c r="F105" s="734"/>
      <c r="G105" s="735"/>
      <c r="H105" s="736"/>
      <c r="I105" s="736"/>
      <c r="J105" s="736"/>
      <c r="K105" s="737"/>
      <c r="L105" s="738"/>
      <c r="M105" s="739"/>
      <c r="N105" s="739"/>
      <c r="O105" s="740"/>
      <c r="P105" s="163"/>
      <c r="Q105" s="164"/>
      <c r="R105" s="164"/>
      <c r="S105" s="164"/>
      <c r="T105" s="164"/>
      <c r="U105" s="164"/>
      <c r="V105" s="165"/>
      <c r="W105" s="163"/>
      <c r="X105" s="164"/>
      <c r="Y105" s="164"/>
      <c r="Z105" s="164"/>
      <c r="AA105" s="164"/>
      <c r="AB105" s="164"/>
      <c r="AC105" s="165"/>
      <c r="AD105" s="163"/>
      <c r="AE105" s="164"/>
      <c r="AF105" s="164"/>
      <c r="AG105" s="164"/>
      <c r="AH105" s="164"/>
      <c r="AI105" s="164"/>
      <c r="AJ105" s="165"/>
      <c r="AK105" s="163"/>
      <c r="AL105" s="164"/>
      <c r="AM105" s="164"/>
      <c r="AN105" s="164"/>
      <c r="AO105" s="164"/>
      <c r="AP105" s="164"/>
      <c r="AQ105" s="165"/>
      <c r="AR105" s="163"/>
      <c r="AS105" s="164"/>
      <c r="AT105" s="165"/>
      <c r="AU105" s="741">
        <f t="shared" si="6"/>
        <v>0</v>
      </c>
      <c r="AV105" s="742"/>
      <c r="AW105" s="743">
        <f t="shared" si="4"/>
        <v>0</v>
      </c>
      <c r="AX105" s="744"/>
      <c r="AY105" s="745"/>
      <c r="AZ105" s="746"/>
      <c r="BA105" s="746"/>
      <c r="BB105" s="746"/>
      <c r="BC105" s="746"/>
      <c r="BD105" s="747"/>
    </row>
    <row r="106" spans="1:56" ht="39.9" customHeight="1" x14ac:dyDescent="0.2">
      <c r="A106" s="146"/>
      <c r="B106" s="162">
        <f t="shared" si="5"/>
        <v>93</v>
      </c>
      <c r="C106" s="731"/>
      <c r="D106" s="732"/>
      <c r="E106" s="733"/>
      <c r="F106" s="734"/>
      <c r="G106" s="735"/>
      <c r="H106" s="736"/>
      <c r="I106" s="736"/>
      <c r="J106" s="736"/>
      <c r="K106" s="737"/>
      <c r="L106" s="738"/>
      <c r="M106" s="739"/>
      <c r="N106" s="739"/>
      <c r="O106" s="740"/>
      <c r="P106" s="163"/>
      <c r="Q106" s="164"/>
      <c r="R106" s="164"/>
      <c r="S106" s="164"/>
      <c r="T106" s="164"/>
      <c r="U106" s="164"/>
      <c r="V106" s="165"/>
      <c r="W106" s="163"/>
      <c r="X106" s="164"/>
      <c r="Y106" s="164"/>
      <c r="Z106" s="164"/>
      <c r="AA106" s="164"/>
      <c r="AB106" s="164"/>
      <c r="AC106" s="165"/>
      <c r="AD106" s="163"/>
      <c r="AE106" s="164"/>
      <c r="AF106" s="164"/>
      <c r="AG106" s="164"/>
      <c r="AH106" s="164"/>
      <c r="AI106" s="164"/>
      <c r="AJ106" s="165"/>
      <c r="AK106" s="163"/>
      <c r="AL106" s="164"/>
      <c r="AM106" s="164"/>
      <c r="AN106" s="164"/>
      <c r="AO106" s="164"/>
      <c r="AP106" s="164"/>
      <c r="AQ106" s="165"/>
      <c r="AR106" s="163"/>
      <c r="AS106" s="164"/>
      <c r="AT106" s="165"/>
      <c r="AU106" s="741">
        <f t="shared" si="6"/>
        <v>0</v>
      </c>
      <c r="AV106" s="742"/>
      <c r="AW106" s="743">
        <f t="shared" si="4"/>
        <v>0</v>
      </c>
      <c r="AX106" s="744"/>
      <c r="AY106" s="745"/>
      <c r="AZ106" s="746"/>
      <c r="BA106" s="746"/>
      <c r="BB106" s="746"/>
      <c r="BC106" s="746"/>
      <c r="BD106" s="747"/>
    </row>
    <row r="107" spans="1:56" ht="39.9" customHeight="1" x14ac:dyDescent="0.2">
      <c r="A107" s="146"/>
      <c r="B107" s="162">
        <f t="shared" si="5"/>
        <v>94</v>
      </c>
      <c r="C107" s="731"/>
      <c r="D107" s="732"/>
      <c r="E107" s="733"/>
      <c r="F107" s="734"/>
      <c r="G107" s="735"/>
      <c r="H107" s="736"/>
      <c r="I107" s="736"/>
      <c r="J107" s="736"/>
      <c r="K107" s="737"/>
      <c r="L107" s="738"/>
      <c r="M107" s="739"/>
      <c r="N107" s="739"/>
      <c r="O107" s="740"/>
      <c r="P107" s="163"/>
      <c r="Q107" s="164"/>
      <c r="R107" s="164"/>
      <c r="S107" s="164"/>
      <c r="T107" s="164"/>
      <c r="U107" s="164"/>
      <c r="V107" s="165"/>
      <c r="W107" s="163"/>
      <c r="X107" s="164"/>
      <c r="Y107" s="164"/>
      <c r="Z107" s="164"/>
      <c r="AA107" s="164"/>
      <c r="AB107" s="164"/>
      <c r="AC107" s="165"/>
      <c r="AD107" s="163"/>
      <c r="AE107" s="164"/>
      <c r="AF107" s="164"/>
      <c r="AG107" s="164"/>
      <c r="AH107" s="164"/>
      <c r="AI107" s="164"/>
      <c r="AJ107" s="165"/>
      <c r="AK107" s="163"/>
      <c r="AL107" s="164"/>
      <c r="AM107" s="164"/>
      <c r="AN107" s="164"/>
      <c r="AO107" s="164"/>
      <c r="AP107" s="164"/>
      <c r="AQ107" s="165"/>
      <c r="AR107" s="163"/>
      <c r="AS107" s="164"/>
      <c r="AT107" s="165"/>
      <c r="AU107" s="741">
        <f t="shared" si="6"/>
        <v>0</v>
      </c>
      <c r="AV107" s="742"/>
      <c r="AW107" s="743">
        <f t="shared" si="4"/>
        <v>0</v>
      </c>
      <c r="AX107" s="744"/>
      <c r="AY107" s="745"/>
      <c r="AZ107" s="746"/>
      <c r="BA107" s="746"/>
      <c r="BB107" s="746"/>
      <c r="BC107" s="746"/>
      <c r="BD107" s="747"/>
    </row>
    <row r="108" spans="1:56" ht="39.9" customHeight="1" x14ac:dyDescent="0.2">
      <c r="A108" s="146"/>
      <c r="B108" s="162">
        <f t="shared" si="5"/>
        <v>95</v>
      </c>
      <c r="C108" s="731"/>
      <c r="D108" s="732"/>
      <c r="E108" s="733"/>
      <c r="F108" s="734"/>
      <c r="G108" s="735"/>
      <c r="H108" s="736"/>
      <c r="I108" s="736"/>
      <c r="J108" s="736"/>
      <c r="K108" s="737"/>
      <c r="L108" s="738"/>
      <c r="M108" s="739"/>
      <c r="N108" s="739"/>
      <c r="O108" s="740"/>
      <c r="P108" s="163"/>
      <c r="Q108" s="164"/>
      <c r="R108" s="164"/>
      <c r="S108" s="164"/>
      <c r="T108" s="164"/>
      <c r="U108" s="164"/>
      <c r="V108" s="165"/>
      <c r="W108" s="163"/>
      <c r="X108" s="164"/>
      <c r="Y108" s="164"/>
      <c r="Z108" s="164"/>
      <c r="AA108" s="164"/>
      <c r="AB108" s="164"/>
      <c r="AC108" s="165"/>
      <c r="AD108" s="163"/>
      <c r="AE108" s="164"/>
      <c r="AF108" s="164"/>
      <c r="AG108" s="164"/>
      <c r="AH108" s="164"/>
      <c r="AI108" s="164"/>
      <c r="AJ108" s="165"/>
      <c r="AK108" s="163"/>
      <c r="AL108" s="164"/>
      <c r="AM108" s="164"/>
      <c r="AN108" s="164"/>
      <c r="AO108" s="164"/>
      <c r="AP108" s="164"/>
      <c r="AQ108" s="165"/>
      <c r="AR108" s="163"/>
      <c r="AS108" s="164"/>
      <c r="AT108" s="165"/>
      <c r="AU108" s="741">
        <f t="shared" si="6"/>
        <v>0</v>
      </c>
      <c r="AV108" s="742"/>
      <c r="AW108" s="743">
        <f t="shared" si="4"/>
        <v>0</v>
      </c>
      <c r="AX108" s="744"/>
      <c r="AY108" s="745"/>
      <c r="AZ108" s="746"/>
      <c r="BA108" s="746"/>
      <c r="BB108" s="746"/>
      <c r="BC108" s="746"/>
      <c r="BD108" s="747"/>
    </row>
    <row r="109" spans="1:56" ht="39.9" customHeight="1" x14ac:dyDescent="0.2">
      <c r="A109" s="146"/>
      <c r="B109" s="162">
        <f t="shared" si="5"/>
        <v>96</v>
      </c>
      <c r="C109" s="731"/>
      <c r="D109" s="732"/>
      <c r="E109" s="733"/>
      <c r="F109" s="734"/>
      <c r="G109" s="735"/>
      <c r="H109" s="736"/>
      <c r="I109" s="736"/>
      <c r="J109" s="736"/>
      <c r="K109" s="737"/>
      <c r="L109" s="738"/>
      <c r="M109" s="739"/>
      <c r="N109" s="739"/>
      <c r="O109" s="740"/>
      <c r="P109" s="163"/>
      <c r="Q109" s="164"/>
      <c r="R109" s="164"/>
      <c r="S109" s="164"/>
      <c r="T109" s="164"/>
      <c r="U109" s="164"/>
      <c r="V109" s="165"/>
      <c r="W109" s="163"/>
      <c r="X109" s="164"/>
      <c r="Y109" s="164"/>
      <c r="Z109" s="164"/>
      <c r="AA109" s="164"/>
      <c r="AB109" s="164"/>
      <c r="AC109" s="165"/>
      <c r="AD109" s="163"/>
      <c r="AE109" s="164"/>
      <c r="AF109" s="164"/>
      <c r="AG109" s="164"/>
      <c r="AH109" s="164"/>
      <c r="AI109" s="164"/>
      <c r="AJ109" s="165"/>
      <c r="AK109" s="163"/>
      <c r="AL109" s="164"/>
      <c r="AM109" s="164"/>
      <c r="AN109" s="164"/>
      <c r="AO109" s="164"/>
      <c r="AP109" s="164"/>
      <c r="AQ109" s="165"/>
      <c r="AR109" s="163"/>
      <c r="AS109" s="164"/>
      <c r="AT109" s="165"/>
      <c r="AU109" s="741">
        <f t="shared" si="6"/>
        <v>0</v>
      </c>
      <c r="AV109" s="742"/>
      <c r="AW109" s="743">
        <f t="shared" si="4"/>
        <v>0</v>
      </c>
      <c r="AX109" s="744"/>
      <c r="AY109" s="745"/>
      <c r="AZ109" s="746"/>
      <c r="BA109" s="746"/>
      <c r="BB109" s="746"/>
      <c r="BC109" s="746"/>
      <c r="BD109" s="747"/>
    </row>
    <row r="110" spans="1:56" ht="39.9" customHeight="1" x14ac:dyDescent="0.2">
      <c r="A110" s="146"/>
      <c r="B110" s="162">
        <f t="shared" si="5"/>
        <v>97</v>
      </c>
      <c r="C110" s="731"/>
      <c r="D110" s="732"/>
      <c r="E110" s="733"/>
      <c r="F110" s="734"/>
      <c r="G110" s="735"/>
      <c r="H110" s="736"/>
      <c r="I110" s="736"/>
      <c r="J110" s="736"/>
      <c r="K110" s="737"/>
      <c r="L110" s="738"/>
      <c r="M110" s="739"/>
      <c r="N110" s="739"/>
      <c r="O110" s="740"/>
      <c r="P110" s="163"/>
      <c r="Q110" s="164"/>
      <c r="R110" s="164"/>
      <c r="S110" s="164"/>
      <c r="T110" s="164"/>
      <c r="U110" s="164"/>
      <c r="V110" s="165"/>
      <c r="W110" s="163"/>
      <c r="X110" s="164"/>
      <c r="Y110" s="164"/>
      <c r="Z110" s="164"/>
      <c r="AA110" s="164"/>
      <c r="AB110" s="164"/>
      <c r="AC110" s="165"/>
      <c r="AD110" s="163"/>
      <c r="AE110" s="164"/>
      <c r="AF110" s="164"/>
      <c r="AG110" s="164"/>
      <c r="AH110" s="164"/>
      <c r="AI110" s="164"/>
      <c r="AJ110" s="165"/>
      <c r="AK110" s="163"/>
      <c r="AL110" s="164"/>
      <c r="AM110" s="164"/>
      <c r="AN110" s="164"/>
      <c r="AO110" s="164"/>
      <c r="AP110" s="164"/>
      <c r="AQ110" s="165"/>
      <c r="AR110" s="163"/>
      <c r="AS110" s="164"/>
      <c r="AT110" s="165"/>
      <c r="AU110" s="741">
        <f t="shared" si="6"/>
        <v>0</v>
      </c>
      <c r="AV110" s="742"/>
      <c r="AW110" s="743">
        <f t="shared" si="4"/>
        <v>0</v>
      </c>
      <c r="AX110" s="744"/>
      <c r="AY110" s="745"/>
      <c r="AZ110" s="746"/>
      <c r="BA110" s="746"/>
      <c r="BB110" s="746"/>
      <c r="BC110" s="746"/>
      <c r="BD110" s="747"/>
    </row>
    <row r="111" spans="1:56" ht="39.9" customHeight="1" x14ac:dyDescent="0.2">
      <c r="A111" s="146"/>
      <c r="B111" s="162">
        <f t="shared" si="5"/>
        <v>98</v>
      </c>
      <c r="C111" s="731"/>
      <c r="D111" s="732"/>
      <c r="E111" s="733"/>
      <c r="F111" s="734"/>
      <c r="G111" s="735"/>
      <c r="H111" s="736"/>
      <c r="I111" s="736"/>
      <c r="J111" s="736"/>
      <c r="K111" s="737"/>
      <c r="L111" s="738"/>
      <c r="M111" s="739"/>
      <c r="N111" s="739"/>
      <c r="O111" s="740"/>
      <c r="P111" s="163"/>
      <c r="Q111" s="164"/>
      <c r="R111" s="164"/>
      <c r="S111" s="164"/>
      <c r="T111" s="164"/>
      <c r="U111" s="164"/>
      <c r="V111" s="165"/>
      <c r="W111" s="163"/>
      <c r="X111" s="164"/>
      <c r="Y111" s="164"/>
      <c r="Z111" s="164"/>
      <c r="AA111" s="164"/>
      <c r="AB111" s="164"/>
      <c r="AC111" s="165"/>
      <c r="AD111" s="163"/>
      <c r="AE111" s="164"/>
      <c r="AF111" s="164"/>
      <c r="AG111" s="164"/>
      <c r="AH111" s="164"/>
      <c r="AI111" s="164"/>
      <c r="AJ111" s="165"/>
      <c r="AK111" s="163"/>
      <c r="AL111" s="164"/>
      <c r="AM111" s="164"/>
      <c r="AN111" s="164"/>
      <c r="AO111" s="164"/>
      <c r="AP111" s="164"/>
      <c r="AQ111" s="165"/>
      <c r="AR111" s="163"/>
      <c r="AS111" s="164"/>
      <c r="AT111" s="165"/>
      <c r="AU111" s="741">
        <f t="shared" si="6"/>
        <v>0</v>
      </c>
      <c r="AV111" s="742"/>
      <c r="AW111" s="743">
        <f t="shared" si="4"/>
        <v>0</v>
      </c>
      <c r="AX111" s="744"/>
      <c r="AY111" s="745"/>
      <c r="AZ111" s="746"/>
      <c r="BA111" s="746"/>
      <c r="BB111" s="746"/>
      <c r="BC111" s="746"/>
      <c r="BD111" s="747"/>
    </row>
    <row r="112" spans="1:56" ht="39.9" customHeight="1" x14ac:dyDescent="0.2">
      <c r="A112" s="146"/>
      <c r="B112" s="162">
        <f t="shared" si="5"/>
        <v>99</v>
      </c>
      <c r="C112" s="731"/>
      <c r="D112" s="732"/>
      <c r="E112" s="733"/>
      <c r="F112" s="734"/>
      <c r="G112" s="735"/>
      <c r="H112" s="736"/>
      <c r="I112" s="736"/>
      <c r="J112" s="736"/>
      <c r="K112" s="737"/>
      <c r="L112" s="738"/>
      <c r="M112" s="739"/>
      <c r="N112" s="739"/>
      <c r="O112" s="740"/>
      <c r="P112" s="163"/>
      <c r="Q112" s="164"/>
      <c r="R112" s="164"/>
      <c r="S112" s="164"/>
      <c r="T112" s="164"/>
      <c r="U112" s="164"/>
      <c r="V112" s="165"/>
      <c r="W112" s="163"/>
      <c r="X112" s="164"/>
      <c r="Y112" s="164"/>
      <c r="Z112" s="164"/>
      <c r="AA112" s="164"/>
      <c r="AB112" s="164"/>
      <c r="AC112" s="165"/>
      <c r="AD112" s="163"/>
      <c r="AE112" s="164"/>
      <c r="AF112" s="164"/>
      <c r="AG112" s="164"/>
      <c r="AH112" s="164"/>
      <c r="AI112" s="164"/>
      <c r="AJ112" s="165"/>
      <c r="AK112" s="163"/>
      <c r="AL112" s="164"/>
      <c r="AM112" s="164"/>
      <c r="AN112" s="164"/>
      <c r="AO112" s="164"/>
      <c r="AP112" s="164"/>
      <c r="AQ112" s="165"/>
      <c r="AR112" s="163"/>
      <c r="AS112" s="164"/>
      <c r="AT112" s="165"/>
      <c r="AU112" s="741">
        <f t="shared" si="6"/>
        <v>0</v>
      </c>
      <c r="AV112" s="742"/>
      <c r="AW112" s="743">
        <f t="shared" si="4"/>
        <v>0</v>
      </c>
      <c r="AX112" s="744"/>
      <c r="AY112" s="745"/>
      <c r="AZ112" s="746"/>
      <c r="BA112" s="746"/>
      <c r="BB112" s="746"/>
      <c r="BC112" s="746"/>
      <c r="BD112" s="747"/>
    </row>
    <row r="113" spans="1:56" ht="39.9" customHeight="1" thickBot="1" x14ac:dyDescent="0.25">
      <c r="A113" s="146"/>
      <c r="B113" s="166">
        <f t="shared" si="5"/>
        <v>100</v>
      </c>
      <c r="C113" s="762"/>
      <c r="D113" s="763"/>
      <c r="E113" s="764"/>
      <c r="F113" s="765"/>
      <c r="G113" s="766"/>
      <c r="H113" s="767"/>
      <c r="I113" s="767"/>
      <c r="J113" s="767"/>
      <c r="K113" s="768"/>
      <c r="L113" s="769"/>
      <c r="M113" s="770"/>
      <c r="N113" s="770"/>
      <c r="O113" s="771"/>
      <c r="P113" s="167"/>
      <c r="Q113" s="168"/>
      <c r="R113" s="168"/>
      <c r="S113" s="168"/>
      <c r="T113" s="168"/>
      <c r="U113" s="168"/>
      <c r="V113" s="169"/>
      <c r="W113" s="167"/>
      <c r="X113" s="168"/>
      <c r="Y113" s="168"/>
      <c r="Z113" s="168"/>
      <c r="AA113" s="168"/>
      <c r="AB113" s="168"/>
      <c r="AC113" s="169"/>
      <c r="AD113" s="167"/>
      <c r="AE113" s="168"/>
      <c r="AF113" s="168"/>
      <c r="AG113" s="168"/>
      <c r="AH113" s="168"/>
      <c r="AI113" s="168"/>
      <c r="AJ113" s="169"/>
      <c r="AK113" s="167"/>
      <c r="AL113" s="168"/>
      <c r="AM113" s="168"/>
      <c r="AN113" s="168"/>
      <c r="AO113" s="168"/>
      <c r="AP113" s="168"/>
      <c r="AQ113" s="169"/>
      <c r="AR113" s="167"/>
      <c r="AS113" s="168"/>
      <c r="AT113" s="169"/>
      <c r="AU113" s="772">
        <f t="shared" si="3"/>
        <v>0</v>
      </c>
      <c r="AV113" s="773"/>
      <c r="AW113" s="774">
        <f t="shared" si="4"/>
        <v>0</v>
      </c>
      <c r="AX113" s="775"/>
      <c r="AY113" s="776"/>
      <c r="AZ113" s="777"/>
      <c r="BA113" s="777"/>
      <c r="BB113" s="777"/>
      <c r="BC113" s="777"/>
      <c r="BD113" s="778"/>
    </row>
    <row r="114" spans="1:56" ht="20.25" customHeight="1" x14ac:dyDescent="0.2">
      <c r="A114" s="146"/>
      <c r="B114" s="142"/>
      <c r="C114" s="117"/>
      <c r="D114" s="211"/>
      <c r="E114" s="211"/>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5"/>
      <c r="AD114" s="174"/>
      <c r="AE114" s="174"/>
      <c r="AF114" s="174"/>
      <c r="AG114" s="174"/>
      <c r="AH114" s="174"/>
      <c r="AI114" s="174"/>
      <c r="AJ114" s="174"/>
      <c r="AK114" s="174"/>
      <c r="AL114" s="174"/>
      <c r="AM114" s="174"/>
      <c r="AN114" s="174"/>
      <c r="AO114" s="174"/>
      <c r="AP114" s="174"/>
      <c r="AQ114" s="174"/>
      <c r="AR114" s="174"/>
      <c r="AS114" s="174"/>
      <c r="AT114" s="174"/>
      <c r="AU114" s="174"/>
      <c r="AV114" s="142"/>
      <c r="AW114" s="142"/>
      <c r="AX114" s="146"/>
      <c r="AY114" s="146"/>
      <c r="AZ114" s="146"/>
      <c r="BA114" s="146"/>
      <c r="BB114" s="146"/>
      <c r="BC114" s="146"/>
      <c r="BD114" s="146"/>
    </row>
    <row r="115" spans="1:56" ht="20.25" customHeight="1" x14ac:dyDescent="0.2">
      <c r="A115" s="146"/>
      <c r="B115" s="174" t="s">
        <v>599</v>
      </c>
      <c r="C115" s="174"/>
      <c r="D115" s="174"/>
      <c r="E115" s="174"/>
      <c r="F115" s="174"/>
      <c r="G115" s="174"/>
      <c r="H115" s="174"/>
      <c r="I115" s="174"/>
      <c r="J115" s="174"/>
      <c r="K115" s="174"/>
      <c r="L115" s="175"/>
      <c r="M115" s="174"/>
      <c r="N115" s="174"/>
      <c r="O115" s="174"/>
      <c r="P115" s="174"/>
      <c r="Q115" s="174"/>
      <c r="R115" s="174"/>
      <c r="S115" s="174"/>
      <c r="T115" s="174" t="s">
        <v>473</v>
      </c>
      <c r="U115" s="174"/>
      <c r="V115" s="174"/>
      <c r="W115" s="174"/>
      <c r="X115" s="174"/>
      <c r="Y115" s="174"/>
      <c r="Z115" s="176"/>
      <c r="AA115" s="148"/>
      <c r="AB115" s="148"/>
      <c r="AC115" s="148"/>
      <c r="AD115" s="148"/>
      <c r="AE115" s="148"/>
      <c r="AF115" s="148"/>
      <c r="AG115" s="148"/>
      <c r="AH115" s="148"/>
      <c r="AI115" s="148"/>
      <c r="AJ115" s="148"/>
      <c r="AK115" s="148"/>
      <c r="AL115" s="148"/>
      <c r="AM115" s="148"/>
      <c r="AN115" s="148"/>
      <c r="AO115" s="148"/>
      <c r="AP115" s="148"/>
      <c r="AQ115" s="148"/>
      <c r="AR115" s="148"/>
      <c r="AS115" s="148"/>
      <c r="AT115" s="148"/>
      <c r="AU115" s="148"/>
      <c r="AV115" s="148"/>
      <c r="AW115" s="148"/>
      <c r="AX115" s="148"/>
      <c r="AY115" s="148"/>
      <c r="AZ115" s="148"/>
      <c r="BA115" s="148"/>
      <c r="BB115" s="148"/>
      <c r="BC115" s="148"/>
      <c r="BD115" s="148"/>
    </row>
    <row r="116" spans="1:56" ht="20.25" customHeight="1" x14ac:dyDescent="0.2">
      <c r="A116" s="146"/>
      <c r="B116" s="174"/>
      <c r="C116" s="788" t="s">
        <v>464</v>
      </c>
      <c r="D116" s="788"/>
      <c r="E116" s="788" t="s">
        <v>465</v>
      </c>
      <c r="F116" s="788"/>
      <c r="G116" s="788"/>
      <c r="H116" s="788"/>
      <c r="I116" s="174"/>
      <c r="J116" s="790" t="s">
        <v>466</v>
      </c>
      <c r="K116" s="790"/>
      <c r="L116" s="790"/>
      <c r="M116" s="790"/>
      <c r="N116" s="142"/>
      <c r="O116" s="142"/>
      <c r="P116" s="177" t="s">
        <v>467</v>
      </c>
      <c r="Q116" s="177"/>
      <c r="R116" s="174"/>
      <c r="S116" s="174"/>
      <c r="T116" s="779" t="s">
        <v>476</v>
      </c>
      <c r="U116" s="781"/>
      <c r="V116" s="779" t="s">
        <v>477</v>
      </c>
      <c r="W116" s="780"/>
      <c r="X116" s="780"/>
      <c r="Y116" s="781"/>
      <c r="Z116" s="176"/>
      <c r="AA116" s="148"/>
      <c r="AB116" s="148"/>
      <c r="AC116" s="148"/>
      <c r="AD116" s="148"/>
      <c r="AE116" s="148"/>
      <c r="AF116" s="148"/>
      <c r="AG116" s="148"/>
      <c r="AH116" s="148"/>
      <c r="AI116" s="148"/>
      <c r="AJ116" s="148"/>
      <c r="AK116" s="148"/>
      <c r="AL116" s="148"/>
      <c r="AM116" s="148"/>
      <c r="AN116" s="148"/>
      <c r="AO116" s="148"/>
      <c r="AP116" s="148"/>
      <c r="AQ116" s="148"/>
      <c r="AR116" s="148"/>
      <c r="AS116" s="148"/>
      <c r="AT116" s="148"/>
      <c r="AU116" s="148"/>
      <c r="AV116" s="148"/>
      <c r="AW116" s="148"/>
      <c r="AX116" s="148"/>
      <c r="AY116" s="148"/>
      <c r="AZ116" s="148"/>
      <c r="BA116" s="148"/>
      <c r="BB116" s="148"/>
      <c r="BC116" s="148"/>
      <c r="BD116" s="148"/>
    </row>
    <row r="117" spans="1:56" ht="20.25" customHeight="1" x14ac:dyDescent="0.2">
      <c r="A117" s="146"/>
      <c r="B117" s="174"/>
      <c r="C117" s="789"/>
      <c r="D117" s="789"/>
      <c r="E117" s="789" t="s">
        <v>468</v>
      </c>
      <c r="F117" s="789"/>
      <c r="G117" s="789" t="s">
        <v>469</v>
      </c>
      <c r="H117" s="789"/>
      <c r="I117" s="174"/>
      <c r="J117" s="789" t="s">
        <v>468</v>
      </c>
      <c r="K117" s="789"/>
      <c r="L117" s="789" t="s">
        <v>469</v>
      </c>
      <c r="M117" s="789"/>
      <c r="N117" s="142"/>
      <c r="O117" s="142"/>
      <c r="P117" s="177" t="s">
        <v>470</v>
      </c>
      <c r="Q117" s="177"/>
      <c r="R117" s="174"/>
      <c r="S117" s="174"/>
      <c r="T117" s="779" t="s">
        <v>640</v>
      </c>
      <c r="U117" s="781"/>
      <c r="V117" s="779" t="s">
        <v>479</v>
      </c>
      <c r="W117" s="780"/>
      <c r="X117" s="780"/>
      <c r="Y117" s="781"/>
      <c r="Z117" s="178"/>
      <c r="AA117" s="148"/>
      <c r="AB117" s="148"/>
      <c r="AC117" s="148"/>
      <c r="AD117" s="148"/>
      <c r="AE117" s="148"/>
      <c r="AF117" s="148"/>
      <c r="AG117" s="148"/>
      <c r="AH117" s="148"/>
      <c r="AI117" s="148"/>
      <c r="AJ117" s="148"/>
      <c r="AK117" s="148"/>
      <c r="AL117" s="148"/>
      <c r="AM117" s="148"/>
      <c r="AN117" s="148"/>
      <c r="AO117" s="148"/>
      <c r="AP117" s="148"/>
      <c r="AQ117" s="148"/>
      <c r="AR117" s="148"/>
      <c r="AS117" s="148"/>
      <c r="AT117" s="148"/>
      <c r="AU117" s="148"/>
      <c r="AV117" s="148"/>
      <c r="AW117" s="148"/>
      <c r="AX117" s="148"/>
      <c r="AY117" s="148"/>
      <c r="AZ117" s="148"/>
      <c r="BA117" s="148"/>
      <c r="BB117" s="148"/>
      <c r="BC117" s="148"/>
      <c r="BD117" s="148"/>
    </row>
    <row r="118" spans="1:56" ht="20.25" customHeight="1" x14ac:dyDescent="0.2">
      <c r="A118" s="146"/>
      <c r="B118" s="174"/>
      <c r="C118" s="779" t="s">
        <v>640</v>
      </c>
      <c r="D118" s="781"/>
      <c r="E118" s="782">
        <f>SUMIFS($AU$14:$AV$113,$C$14:$D$113,"介護支援専門員",$E$14:$F$113,"A")</f>
        <v>0</v>
      </c>
      <c r="F118" s="783"/>
      <c r="G118" s="784">
        <f>SUMIFS($AW$14:$AX$113,$C$14:$D$113,"介護支援専門員",$E$14:$F$113,"A")</f>
        <v>0</v>
      </c>
      <c r="H118" s="785"/>
      <c r="I118" s="179"/>
      <c r="J118" s="786">
        <v>0</v>
      </c>
      <c r="K118" s="787"/>
      <c r="L118" s="786">
        <v>0</v>
      </c>
      <c r="M118" s="787"/>
      <c r="N118" s="180"/>
      <c r="O118" s="180"/>
      <c r="P118" s="786">
        <v>0</v>
      </c>
      <c r="Q118" s="787"/>
      <c r="R118" s="174"/>
      <c r="S118" s="174"/>
      <c r="T118" s="779" t="s">
        <v>641</v>
      </c>
      <c r="U118" s="781"/>
      <c r="V118" s="779" t="s">
        <v>480</v>
      </c>
      <c r="W118" s="780"/>
      <c r="X118" s="780"/>
      <c r="Y118" s="781"/>
      <c r="Z118" s="181"/>
      <c r="AA118" s="148"/>
      <c r="AB118" s="148"/>
      <c r="AC118" s="148"/>
      <c r="AD118" s="148"/>
      <c r="AE118" s="148"/>
      <c r="AF118" s="148"/>
      <c r="AG118" s="148"/>
      <c r="AH118" s="148"/>
      <c r="AI118" s="148"/>
      <c r="AJ118" s="148"/>
      <c r="AK118" s="148"/>
      <c r="AL118" s="148"/>
      <c r="AM118" s="148"/>
      <c r="AN118" s="148"/>
      <c r="AO118" s="148"/>
      <c r="AP118" s="148"/>
      <c r="AQ118" s="148"/>
      <c r="AR118" s="148"/>
      <c r="AS118" s="148"/>
      <c r="AT118" s="148"/>
      <c r="AU118" s="148"/>
      <c r="AV118" s="148"/>
      <c r="AW118" s="148"/>
      <c r="AX118" s="148"/>
      <c r="AY118" s="148"/>
      <c r="AZ118" s="148"/>
      <c r="BA118" s="148"/>
      <c r="BB118" s="148"/>
      <c r="BC118" s="148"/>
      <c r="BD118" s="148"/>
    </row>
    <row r="119" spans="1:56" ht="20.25" customHeight="1" x14ac:dyDescent="0.2">
      <c r="A119" s="146"/>
      <c r="B119" s="174"/>
      <c r="C119" s="779" t="s">
        <v>554</v>
      </c>
      <c r="D119" s="781"/>
      <c r="E119" s="782">
        <f>SUMIFS($AU$14:$AV$113,$C$14:$D$113,"介護支援専門員",$E$14:$F$113,"B")</f>
        <v>0</v>
      </c>
      <c r="F119" s="783"/>
      <c r="G119" s="784">
        <f>SUMIFS($AW$14:$AX$113,$C$14:$D$113,"介護支援専門員",$E$14:$F$113,"B")</f>
        <v>0</v>
      </c>
      <c r="H119" s="785"/>
      <c r="I119" s="179"/>
      <c r="J119" s="786">
        <v>0</v>
      </c>
      <c r="K119" s="787"/>
      <c r="L119" s="786">
        <v>0</v>
      </c>
      <c r="M119" s="787"/>
      <c r="N119" s="180"/>
      <c r="O119" s="180"/>
      <c r="P119" s="786">
        <v>0</v>
      </c>
      <c r="Q119" s="787"/>
      <c r="R119" s="174"/>
      <c r="S119" s="174"/>
      <c r="T119" s="779" t="s">
        <v>629</v>
      </c>
      <c r="U119" s="781"/>
      <c r="V119" s="779" t="s">
        <v>482</v>
      </c>
      <c r="W119" s="780"/>
      <c r="X119" s="780"/>
      <c r="Y119" s="781"/>
      <c r="Z119" s="181"/>
      <c r="AA119" s="148"/>
      <c r="AB119" s="148"/>
      <c r="AC119" s="148"/>
      <c r="AD119" s="148"/>
      <c r="AE119" s="148"/>
      <c r="AF119" s="148"/>
      <c r="AG119" s="148"/>
      <c r="AH119" s="148"/>
      <c r="AI119" s="148"/>
      <c r="AJ119" s="148"/>
      <c r="AK119" s="148"/>
      <c r="AL119" s="148"/>
      <c r="AM119" s="148"/>
      <c r="AN119" s="148"/>
      <c r="AO119" s="148"/>
      <c r="AP119" s="148"/>
      <c r="AQ119" s="148"/>
      <c r="AR119" s="148"/>
      <c r="AS119" s="148"/>
      <c r="AT119" s="148"/>
      <c r="AU119" s="148"/>
      <c r="AV119" s="148"/>
      <c r="AW119" s="148"/>
      <c r="AX119" s="148"/>
      <c r="AY119" s="148"/>
      <c r="AZ119" s="148"/>
      <c r="BA119" s="148"/>
      <c r="BB119" s="148"/>
      <c r="BC119" s="148"/>
      <c r="BD119" s="148"/>
    </row>
    <row r="120" spans="1:56" ht="20.25" customHeight="1" x14ac:dyDescent="0.2">
      <c r="A120" s="146"/>
      <c r="B120" s="174"/>
      <c r="C120" s="779" t="s">
        <v>629</v>
      </c>
      <c r="D120" s="781"/>
      <c r="E120" s="782">
        <f>SUMIFS($AU$14:$AV$113,$C$14:$D$113,"介護支援専門員",$E$14:$F$113,"C")</f>
        <v>0</v>
      </c>
      <c r="F120" s="783"/>
      <c r="G120" s="784">
        <f>SUMIFS($AW$14:$AX$113,$C$14:$D$113,"介護支援専門員",$E$14:$F$113,"C")</f>
        <v>0</v>
      </c>
      <c r="H120" s="785"/>
      <c r="I120" s="179"/>
      <c r="J120" s="786">
        <v>0</v>
      </c>
      <c r="K120" s="787"/>
      <c r="L120" s="791">
        <v>0</v>
      </c>
      <c r="M120" s="792"/>
      <c r="N120" s="180"/>
      <c r="O120" s="180"/>
      <c r="P120" s="782" t="s">
        <v>642</v>
      </c>
      <c r="Q120" s="783"/>
      <c r="R120" s="174"/>
      <c r="S120" s="174"/>
      <c r="T120" s="779" t="s">
        <v>643</v>
      </c>
      <c r="U120" s="781"/>
      <c r="V120" s="779" t="s">
        <v>483</v>
      </c>
      <c r="W120" s="780"/>
      <c r="X120" s="780"/>
      <c r="Y120" s="781"/>
      <c r="Z120" s="182"/>
      <c r="AA120" s="148"/>
      <c r="AB120" s="148"/>
      <c r="AC120" s="148"/>
      <c r="AD120" s="148"/>
      <c r="AE120" s="148"/>
      <c r="AF120" s="148"/>
      <c r="AG120" s="148"/>
      <c r="AH120" s="148"/>
      <c r="AI120" s="148"/>
      <c r="AJ120" s="148"/>
      <c r="AK120" s="148"/>
      <c r="AL120" s="148"/>
      <c r="AM120" s="148"/>
      <c r="AN120" s="148"/>
      <c r="AO120" s="148"/>
      <c r="AP120" s="148"/>
      <c r="AQ120" s="148"/>
      <c r="AR120" s="148"/>
      <c r="AS120" s="148"/>
      <c r="AT120" s="148"/>
      <c r="AU120" s="148"/>
      <c r="AV120" s="148"/>
      <c r="AW120" s="148"/>
      <c r="AX120" s="148"/>
      <c r="AY120" s="148"/>
      <c r="AZ120" s="148"/>
      <c r="BA120" s="148"/>
      <c r="BB120" s="148"/>
      <c r="BC120" s="148"/>
      <c r="BD120" s="148"/>
    </row>
    <row r="121" spans="1:56" ht="20.25" customHeight="1" x14ac:dyDescent="0.2">
      <c r="A121" s="146"/>
      <c r="B121" s="174"/>
      <c r="C121" s="779" t="s">
        <v>556</v>
      </c>
      <c r="D121" s="781"/>
      <c r="E121" s="782">
        <f>SUMIFS($AU$14:$AV$113,$C$14:$D$113,"介護支援専門員",$E$14:$F$113,"D")</f>
        <v>0</v>
      </c>
      <c r="F121" s="783"/>
      <c r="G121" s="784">
        <f>SUMIFS($AW$14:$AX$113,$C$14:$D$113,"介護支援専門員",$E$14:$F$113,"D")</f>
        <v>0</v>
      </c>
      <c r="H121" s="785"/>
      <c r="I121" s="179"/>
      <c r="J121" s="786">
        <v>0</v>
      </c>
      <c r="K121" s="787"/>
      <c r="L121" s="791">
        <v>0</v>
      </c>
      <c r="M121" s="792"/>
      <c r="N121" s="180"/>
      <c r="O121" s="180"/>
      <c r="P121" s="782" t="s">
        <v>642</v>
      </c>
      <c r="Q121" s="783"/>
      <c r="R121" s="174"/>
      <c r="S121" s="174"/>
      <c r="T121" s="174"/>
      <c r="U121" s="794"/>
      <c r="V121" s="794"/>
      <c r="W121" s="795"/>
      <c r="X121" s="795"/>
      <c r="Y121" s="183"/>
      <c r="Z121" s="183"/>
      <c r="AA121" s="148"/>
      <c r="AB121" s="148"/>
      <c r="AC121" s="148"/>
      <c r="AD121" s="148"/>
      <c r="AE121" s="148"/>
      <c r="AF121" s="148"/>
      <c r="AG121" s="148"/>
      <c r="AH121" s="148"/>
      <c r="AI121" s="148"/>
      <c r="AJ121" s="148"/>
      <c r="AK121" s="148"/>
      <c r="AL121" s="148"/>
      <c r="AM121" s="148"/>
      <c r="AN121" s="148"/>
      <c r="AO121" s="148"/>
      <c r="AP121" s="148"/>
      <c r="AQ121" s="148"/>
      <c r="AR121" s="148"/>
      <c r="AS121" s="148"/>
      <c r="AT121" s="148"/>
      <c r="AU121" s="148"/>
      <c r="AV121" s="148"/>
      <c r="AW121" s="148"/>
      <c r="AX121" s="148"/>
      <c r="AY121" s="148"/>
      <c r="AZ121" s="148"/>
      <c r="BA121" s="148"/>
      <c r="BB121" s="148"/>
      <c r="BC121" s="148"/>
      <c r="BD121" s="148"/>
    </row>
    <row r="122" spans="1:56" ht="20.25" customHeight="1" x14ac:dyDescent="0.2">
      <c r="A122" s="146"/>
      <c r="B122" s="174"/>
      <c r="C122" s="779" t="s">
        <v>471</v>
      </c>
      <c r="D122" s="781"/>
      <c r="E122" s="782">
        <f>SUM(E118:F121)</f>
        <v>0</v>
      </c>
      <c r="F122" s="783"/>
      <c r="G122" s="784">
        <f>SUM(G118:H121)</f>
        <v>0</v>
      </c>
      <c r="H122" s="785"/>
      <c r="I122" s="179"/>
      <c r="J122" s="782">
        <f>SUM(J118:K121)</f>
        <v>0</v>
      </c>
      <c r="K122" s="783"/>
      <c r="L122" s="782">
        <f>SUM(L118:M121)</f>
        <v>0</v>
      </c>
      <c r="M122" s="783"/>
      <c r="N122" s="180"/>
      <c r="O122" s="180"/>
      <c r="P122" s="782">
        <f>SUM(P118:Q119)</f>
        <v>0</v>
      </c>
      <c r="Q122" s="783"/>
      <c r="R122" s="174"/>
      <c r="S122" s="174"/>
      <c r="T122" s="174"/>
      <c r="U122" s="794"/>
      <c r="V122" s="794"/>
      <c r="W122" s="795"/>
      <c r="X122" s="795"/>
      <c r="Y122" s="184"/>
      <c r="Z122" s="184"/>
      <c r="AA122" s="148"/>
      <c r="AB122" s="148"/>
      <c r="AC122" s="148"/>
      <c r="AD122" s="148"/>
      <c r="AE122" s="148"/>
      <c r="AF122" s="148"/>
      <c r="AG122" s="148"/>
      <c r="AH122" s="148"/>
      <c r="AI122" s="148"/>
      <c r="AJ122" s="148"/>
      <c r="AK122" s="148"/>
      <c r="AL122" s="148"/>
      <c r="AM122" s="148"/>
      <c r="AN122" s="148"/>
      <c r="AO122" s="148"/>
      <c r="AP122" s="148"/>
      <c r="AQ122" s="148"/>
      <c r="AR122" s="148"/>
      <c r="AS122" s="148"/>
      <c r="AT122" s="148"/>
      <c r="AU122" s="148"/>
      <c r="AV122" s="148"/>
      <c r="AW122" s="148"/>
      <c r="AX122" s="148"/>
      <c r="AY122" s="148"/>
      <c r="AZ122" s="148"/>
      <c r="BA122" s="148"/>
      <c r="BB122" s="148"/>
      <c r="BC122" s="148"/>
      <c r="BD122" s="148"/>
    </row>
    <row r="123" spans="1:56" ht="20.25" customHeight="1" x14ac:dyDescent="0.2">
      <c r="A123" s="146"/>
      <c r="B123" s="174"/>
      <c r="C123" s="174"/>
      <c r="D123" s="174"/>
      <c r="E123" s="174"/>
      <c r="F123" s="174"/>
      <c r="G123" s="174"/>
      <c r="H123" s="174"/>
      <c r="I123" s="174"/>
      <c r="J123" s="174"/>
      <c r="K123" s="174"/>
      <c r="L123" s="175"/>
      <c r="M123" s="174"/>
      <c r="N123" s="174"/>
      <c r="O123" s="174"/>
      <c r="P123" s="174"/>
      <c r="Q123" s="174"/>
      <c r="R123" s="174"/>
      <c r="S123" s="174"/>
      <c r="T123" s="174"/>
      <c r="U123" s="176"/>
      <c r="V123" s="176"/>
      <c r="W123" s="176"/>
      <c r="X123" s="176"/>
      <c r="Y123" s="176"/>
      <c r="Z123" s="176"/>
      <c r="AA123" s="148"/>
      <c r="AB123" s="148"/>
      <c r="AC123" s="148"/>
      <c r="AD123" s="148"/>
      <c r="AE123" s="148"/>
      <c r="AF123" s="148"/>
      <c r="AG123" s="148"/>
      <c r="AH123" s="148"/>
      <c r="AI123" s="148"/>
      <c r="AJ123" s="148"/>
      <c r="AK123" s="148"/>
      <c r="AL123" s="148"/>
      <c r="AM123" s="148"/>
      <c r="AN123" s="148"/>
      <c r="AO123" s="148"/>
      <c r="AP123" s="148"/>
      <c r="AQ123" s="148"/>
      <c r="AR123" s="148"/>
      <c r="AS123" s="148"/>
      <c r="AT123" s="148"/>
      <c r="AU123" s="148"/>
      <c r="AV123" s="148"/>
      <c r="AW123" s="148"/>
      <c r="AX123" s="148"/>
      <c r="AY123" s="148"/>
      <c r="AZ123" s="148"/>
      <c r="BA123" s="148"/>
      <c r="BB123" s="148"/>
      <c r="BC123" s="148"/>
      <c r="BD123" s="148"/>
    </row>
    <row r="124" spans="1:56" ht="20.25" customHeight="1" x14ac:dyDescent="0.2">
      <c r="A124" s="146"/>
      <c r="B124" s="174"/>
      <c r="C124" s="175" t="s">
        <v>472</v>
      </c>
      <c r="D124" s="174"/>
      <c r="E124" s="174"/>
      <c r="F124" s="174"/>
      <c r="G124" s="174"/>
      <c r="H124" s="174"/>
      <c r="I124" s="185" t="s">
        <v>610</v>
      </c>
      <c r="J124" s="802" t="s">
        <v>611</v>
      </c>
      <c r="K124" s="803"/>
      <c r="L124" s="186"/>
      <c r="M124" s="185"/>
      <c r="N124" s="174"/>
      <c r="O124" s="174"/>
      <c r="P124" s="174"/>
      <c r="Q124" s="174"/>
      <c r="R124" s="174"/>
      <c r="S124" s="174"/>
      <c r="T124" s="174"/>
      <c r="U124" s="187"/>
      <c r="V124" s="176"/>
      <c r="W124" s="176"/>
      <c r="X124" s="176"/>
      <c r="Y124" s="176"/>
      <c r="Z124" s="176"/>
      <c r="AA124" s="148"/>
      <c r="AB124" s="148"/>
      <c r="AC124" s="148"/>
      <c r="AD124" s="148"/>
      <c r="AE124" s="148"/>
      <c r="AF124" s="148"/>
      <c r="AG124" s="148"/>
      <c r="AH124" s="148"/>
      <c r="AI124" s="148"/>
      <c r="AJ124" s="148"/>
      <c r="AK124" s="148"/>
      <c r="AL124" s="148"/>
      <c r="AM124" s="148"/>
      <c r="AN124" s="148"/>
      <c r="AO124" s="148"/>
      <c r="AP124" s="148"/>
      <c r="AQ124" s="148"/>
      <c r="AR124" s="148"/>
      <c r="AS124" s="148"/>
      <c r="AT124" s="148"/>
      <c r="AU124" s="148"/>
      <c r="AV124" s="148"/>
      <c r="AW124" s="148"/>
      <c r="AX124" s="148"/>
      <c r="AY124" s="148"/>
      <c r="AZ124" s="148"/>
      <c r="BA124" s="148"/>
      <c r="BB124" s="148"/>
      <c r="BC124" s="148"/>
      <c r="BD124" s="148"/>
    </row>
    <row r="125" spans="1:56" ht="20.25" customHeight="1" x14ac:dyDescent="0.2">
      <c r="A125" s="146"/>
      <c r="B125" s="174"/>
      <c r="C125" s="174" t="s">
        <v>474</v>
      </c>
      <c r="D125" s="174"/>
      <c r="E125" s="174"/>
      <c r="F125" s="174"/>
      <c r="G125" s="174"/>
      <c r="H125" s="174" t="s">
        <v>475</v>
      </c>
      <c r="I125" s="174"/>
      <c r="J125" s="174"/>
      <c r="K125" s="174"/>
      <c r="L125" s="175"/>
      <c r="M125" s="174"/>
      <c r="N125" s="174"/>
      <c r="O125" s="174"/>
      <c r="P125" s="174"/>
      <c r="Q125" s="174"/>
      <c r="R125" s="174"/>
      <c r="S125" s="174"/>
      <c r="T125" s="174"/>
      <c r="U125" s="176"/>
      <c r="V125" s="176"/>
      <c r="W125" s="176"/>
      <c r="X125" s="176"/>
      <c r="Y125" s="176"/>
      <c r="Z125" s="176"/>
      <c r="AA125" s="148"/>
      <c r="AB125" s="148"/>
      <c r="AC125" s="148"/>
      <c r="AD125" s="148"/>
      <c r="AE125" s="148"/>
      <c r="AF125" s="148"/>
      <c r="AG125" s="148"/>
      <c r="AH125" s="148"/>
      <c r="AI125" s="148"/>
      <c r="AJ125" s="148"/>
      <c r="AK125" s="148"/>
      <c r="AL125" s="148"/>
      <c r="AM125" s="148"/>
      <c r="AN125" s="148"/>
      <c r="AO125" s="148"/>
      <c r="AP125" s="148"/>
      <c r="AQ125" s="148"/>
      <c r="AR125" s="148"/>
      <c r="AS125" s="148"/>
      <c r="AT125" s="148"/>
      <c r="AU125" s="148"/>
      <c r="AV125" s="148"/>
      <c r="AW125" s="148"/>
      <c r="AX125" s="148"/>
      <c r="AY125" s="148"/>
      <c r="AZ125" s="148"/>
      <c r="BA125" s="148"/>
      <c r="BB125" s="148"/>
      <c r="BC125" s="148"/>
      <c r="BD125" s="148"/>
    </row>
    <row r="126" spans="1:56" ht="20.25" customHeight="1" x14ac:dyDescent="0.2">
      <c r="A126" s="146"/>
      <c r="B126" s="174"/>
      <c r="C126" s="174" t="str">
        <f>IF($J$124="週","対象時間数（週平均）","対象時間数（当月合計）")</f>
        <v>対象時間数（週平均）</v>
      </c>
      <c r="D126" s="174"/>
      <c r="E126" s="174"/>
      <c r="F126" s="174"/>
      <c r="G126" s="174"/>
      <c r="H126" s="174" t="str">
        <f>IF($J$124="週","週に勤務すべき時間数","当月に勤務すべき時間数")</f>
        <v>週に勤務すべき時間数</v>
      </c>
      <c r="I126" s="174"/>
      <c r="J126" s="174"/>
      <c r="K126" s="174"/>
      <c r="L126" s="175"/>
      <c r="M126" s="789" t="s">
        <v>478</v>
      </c>
      <c r="N126" s="789"/>
      <c r="O126" s="789"/>
      <c r="P126" s="789"/>
      <c r="Q126" s="174"/>
      <c r="R126" s="174"/>
      <c r="S126" s="174"/>
      <c r="T126" s="174"/>
      <c r="U126" s="176"/>
      <c r="V126" s="176"/>
      <c r="W126" s="176"/>
      <c r="X126" s="176"/>
      <c r="Y126" s="176"/>
      <c r="Z126" s="176"/>
      <c r="AA126" s="148"/>
      <c r="AB126" s="148"/>
      <c r="AC126" s="148"/>
      <c r="AD126" s="148"/>
      <c r="AE126" s="148"/>
      <c r="AF126" s="148"/>
      <c r="AG126" s="148"/>
      <c r="AH126" s="148"/>
      <c r="AI126" s="148"/>
      <c r="AJ126" s="148"/>
      <c r="AK126" s="148"/>
      <c r="AL126" s="148"/>
      <c r="AM126" s="148"/>
      <c r="AN126" s="148"/>
      <c r="AO126" s="148"/>
      <c r="AP126" s="148"/>
      <c r="AQ126" s="148"/>
      <c r="AR126" s="148"/>
      <c r="AS126" s="148"/>
      <c r="AT126" s="148"/>
      <c r="AU126" s="148"/>
      <c r="AV126" s="148"/>
      <c r="AW126" s="148"/>
      <c r="AX126" s="148"/>
      <c r="AY126" s="148"/>
      <c r="AZ126" s="148"/>
      <c r="BA126" s="148"/>
      <c r="BB126" s="148"/>
      <c r="BC126" s="148"/>
      <c r="BD126" s="148"/>
    </row>
    <row r="127" spans="1:56" ht="20.25" customHeight="1" x14ac:dyDescent="0.2">
      <c r="A127" s="146"/>
      <c r="B127" s="174"/>
      <c r="C127" s="804">
        <f>IF($J$124="週",L122,J122)</f>
        <v>0</v>
      </c>
      <c r="D127" s="805"/>
      <c r="E127" s="805"/>
      <c r="F127" s="806"/>
      <c r="G127" s="188" t="s">
        <v>644</v>
      </c>
      <c r="H127" s="779">
        <f>IF($J$124="週",$AV$5,$AZ$5)</f>
        <v>40</v>
      </c>
      <c r="I127" s="780"/>
      <c r="J127" s="780"/>
      <c r="K127" s="781"/>
      <c r="L127" s="188" t="s">
        <v>613</v>
      </c>
      <c r="M127" s="796">
        <f>ROUNDDOWN(C127/H127,1)</f>
        <v>0</v>
      </c>
      <c r="N127" s="797"/>
      <c r="O127" s="797"/>
      <c r="P127" s="798"/>
      <c r="Q127" s="174"/>
      <c r="R127" s="174"/>
      <c r="S127" s="174"/>
      <c r="T127" s="174"/>
      <c r="U127" s="793"/>
      <c r="V127" s="793"/>
      <c r="W127" s="793"/>
      <c r="X127" s="793"/>
      <c r="Y127" s="181"/>
      <c r="Z127" s="176"/>
      <c r="AA127" s="148"/>
      <c r="AB127" s="148"/>
      <c r="AC127" s="148"/>
      <c r="AD127" s="148"/>
      <c r="AE127" s="148"/>
      <c r="AF127" s="148"/>
      <c r="AG127" s="148"/>
      <c r="AH127" s="148"/>
      <c r="AI127" s="148"/>
      <c r="AJ127" s="148"/>
      <c r="AK127" s="148"/>
      <c r="AL127" s="148"/>
      <c r="AM127" s="148"/>
      <c r="AN127" s="148"/>
      <c r="AO127" s="148"/>
      <c r="AP127" s="148"/>
      <c r="AQ127" s="148"/>
      <c r="AR127" s="148"/>
      <c r="AS127" s="148"/>
      <c r="AT127" s="148"/>
      <c r="AU127" s="148"/>
      <c r="AV127" s="148"/>
      <c r="AW127" s="148"/>
      <c r="AX127" s="148"/>
      <c r="AY127" s="148"/>
      <c r="AZ127" s="148"/>
      <c r="BA127" s="148"/>
      <c r="BB127" s="148"/>
      <c r="BC127" s="148"/>
      <c r="BD127" s="148"/>
    </row>
    <row r="128" spans="1:56" ht="20.25" customHeight="1" x14ac:dyDescent="0.2">
      <c r="A128" s="146"/>
      <c r="B128" s="174"/>
      <c r="C128" s="174"/>
      <c r="D128" s="174"/>
      <c r="E128" s="174"/>
      <c r="F128" s="174"/>
      <c r="G128" s="174"/>
      <c r="H128" s="174"/>
      <c r="I128" s="174"/>
      <c r="J128" s="174"/>
      <c r="K128" s="174"/>
      <c r="L128" s="175"/>
      <c r="M128" s="174" t="s">
        <v>481</v>
      </c>
      <c r="N128" s="174"/>
      <c r="O128" s="174"/>
      <c r="P128" s="174"/>
      <c r="Q128" s="174"/>
      <c r="R128" s="174"/>
      <c r="S128" s="174"/>
      <c r="T128" s="174"/>
      <c r="U128" s="176"/>
      <c r="V128" s="176"/>
      <c r="W128" s="176"/>
      <c r="X128" s="176"/>
      <c r="Y128" s="176"/>
      <c r="Z128" s="176"/>
      <c r="AA128" s="148"/>
      <c r="AB128" s="148"/>
      <c r="AC128" s="148"/>
      <c r="AD128" s="148"/>
      <c r="AE128" s="148"/>
      <c r="AF128" s="148"/>
      <c r="AG128" s="148"/>
      <c r="AH128" s="148"/>
      <c r="AI128" s="148"/>
      <c r="AJ128" s="148"/>
      <c r="AK128" s="148"/>
      <c r="AL128" s="148"/>
      <c r="AM128" s="148"/>
      <c r="AN128" s="148"/>
      <c r="AO128" s="148"/>
      <c r="AP128" s="148"/>
      <c r="AQ128" s="148"/>
      <c r="AR128" s="148"/>
      <c r="AS128" s="148"/>
      <c r="AT128" s="148"/>
      <c r="AU128" s="148"/>
      <c r="AV128" s="148"/>
      <c r="AW128" s="148"/>
      <c r="AX128" s="148"/>
      <c r="AY128" s="148"/>
      <c r="AZ128" s="148"/>
      <c r="BA128" s="148"/>
      <c r="BB128" s="148"/>
      <c r="BC128" s="148"/>
      <c r="BD128" s="148"/>
    </row>
    <row r="129" spans="1:58" ht="20.25" customHeight="1" x14ac:dyDescent="0.2">
      <c r="A129" s="146"/>
      <c r="B129" s="174"/>
      <c r="C129" s="174" t="s">
        <v>614</v>
      </c>
      <c r="D129" s="174"/>
      <c r="E129" s="174"/>
      <c r="F129" s="174"/>
      <c r="G129" s="174"/>
      <c r="H129" s="174"/>
      <c r="I129" s="174"/>
      <c r="J129" s="174"/>
      <c r="K129" s="174"/>
      <c r="L129" s="175"/>
      <c r="M129" s="174"/>
      <c r="N129" s="174"/>
      <c r="O129" s="174"/>
      <c r="P129" s="174"/>
      <c r="Q129" s="174"/>
      <c r="R129" s="174"/>
      <c r="S129" s="174"/>
      <c r="T129" s="174"/>
      <c r="U129" s="174"/>
      <c r="V129" s="189"/>
      <c r="W129" s="190"/>
      <c r="X129" s="190"/>
      <c r="Y129" s="174"/>
      <c r="Z129" s="174"/>
      <c r="AA129" s="148"/>
      <c r="AB129" s="148"/>
      <c r="AC129" s="148"/>
      <c r="AD129" s="148"/>
      <c r="AE129" s="148"/>
      <c r="AF129" s="148"/>
      <c r="AG129" s="148"/>
      <c r="AH129" s="148"/>
      <c r="AI129" s="148"/>
      <c r="AJ129" s="148"/>
      <c r="AK129" s="148"/>
      <c r="AL129" s="148"/>
      <c r="AM129" s="148"/>
      <c r="AN129" s="148"/>
      <c r="AO129" s="148"/>
      <c r="AP129" s="148"/>
      <c r="AQ129" s="148"/>
      <c r="AR129" s="148"/>
      <c r="AS129" s="148"/>
      <c r="AT129" s="148"/>
      <c r="AU129" s="148"/>
      <c r="AV129" s="148"/>
      <c r="AW129" s="148"/>
      <c r="AX129" s="148"/>
      <c r="AY129" s="148"/>
      <c r="AZ129" s="148"/>
      <c r="BA129" s="148"/>
      <c r="BB129" s="148"/>
      <c r="BC129" s="148"/>
      <c r="BD129" s="148"/>
    </row>
    <row r="130" spans="1:58" ht="20.25" customHeight="1" x14ac:dyDescent="0.2">
      <c r="A130" s="146"/>
      <c r="B130" s="174"/>
      <c r="C130" s="174" t="s">
        <v>467</v>
      </c>
      <c r="D130" s="174"/>
      <c r="E130" s="174"/>
      <c r="F130" s="174"/>
      <c r="G130" s="174"/>
      <c r="H130" s="174"/>
      <c r="I130" s="174"/>
      <c r="J130" s="174"/>
      <c r="K130" s="174"/>
      <c r="L130" s="175"/>
      <c r="M130" s="188"/>
      <c r="N130" s="188"/>
      <c r="O130" s="188"/>
      <c r="P130" s="188"/>
      <c r="Q130" s="174"/>
      <c r="R130" s="174"/>
      <c r="S130" s="174"/>
      <c r="T130" s="174"/>
      <c r="U130" s="174"/>
      <c r="V130" s="189"/>
      <c r="W130" s="190"/>
      <c r="X130" s="190"/>
      <c r="Y130" s="174"/>
      <c r="Z130" s="174"/>
      <c r="AA130" s="148"/>
      <c r="AB130" s="148"/>
      <c r="AC130" s="148"/>
      <c r="AD130" s="148"/>
      <c r="AE130" s="148"/>
      <c r="AF130" s="148"/>
      <c r="AG130" s="148"/>
      <c r="AH130" s="148"/>
      <c r="AI130" s="148"/>
      <c r="AJ130" s="148"/>
      <c r="AK130" s="148"/>
      <c r="AL130" s="148"/>
      <c r="AM130" s="148"/>
      <c r="AN130" s="148"/>
      <c r="AO130" s="148"/>
      <c r="AP130" s="148"/>
      <c r="AQ130" s="148"/>
      <c r="AR130" s="148"/>
      <c r="AS130" s="148"/>
      <c r="AT130" s="148"/>
      <c r="AU130" s="148"/>
      <c r="AV130" s="148"/>
      <c r="AW130" s="148"/>
      <c r="AX130" s="148"/>
      <c r="AY130" s="148"/>
      <c r="AZ130" s="148"/>
      <c r="BA130" s="148"/>
      <c r="BB130" s="148"/>
      <c r="BC130" s="148"/>
      <c r="BD130" s="148"/>
    </row>
    <row r="131" spans="1:58" ht="20.25" customHeight="1" x14ac:dyDescent="0.2">
      <c r="A131" s="146"/>
      <c r="B131" s="174"/>
      <c r="C131" s="142" t="s">
        <v>484</v>
      </c>
      <c r="D131" s="142"/>
      <c r="E131" s="142"/>
      <c r="F131" s="142"/>
      <c r="G131" s="142"/>
      <c r="H131" s="174" t="s">
        <v>485</v>
      </c>
      <c r="I131" s="142"/>
      <c r="J131" s="142"/>
      <c r="K131" s="142"/>
      <c r="L131" s="142"/>
      <c r="M131" s="789" t="s">
        <v>471</v>
      </c>
      <c r="N131" s="789"/>
      <c r="O131" s="789"/>
      <c r="P131" s="789"/>
      <c r="Q131" s="174"/>
      <c r="R131" s="174"/>
      <c r="S131" s="174"/>
      <c r="T131" s="174"/>
      <c r="U131" s="174"/>
      <c r="V131" s="189"/>
      <c r="W131" s="190"/>
      <c r="X131" s="190"/>
      <c r="Y131" s="174"/>
      <c r="Z131" s="174"/>
      <c r="AA131" s="148"/>
      <c r="AB131" s="148"/>
      <c r="AC131" s="148"/>
      <c r="AD131" s="148"/>
      <c r="AE131" s="148"/>
      <c r="AF131" s="148"/>
      <c r="AG131" s="148"/>
      <c r="AH131" s="148"/>
      <c r="AI131" s="148"/>
      <c r="AJ131" s="148"/>
      <c r="AK131" s="148"/>
      <c r="AL131" s="148"/>
      <c r="AM131" s="148"/>
      <c r="AN131" s="148"/>
      <c r="AO131" s="148"/>
      <c r="AP131" s="148"/>
      <c r="AQ131" s="148"/>
      <c r="AR131" s="148"/>
      <c r="AS131" s="148"/>
      <c r="AT131" s="148"/>
      <c r="AU131" s="148"/>
      <c r="AV131" s="148"/>
      <c r="AW131" s="148"/>
      <c r="AX131" s="148"/>
      <c r="AY131" s="148"/>
      <c r="AZ131" s="148"/>
      <c r="BA131" s="148"/>
      <c r="BB131" s="148"/>
      <c r="BC131" s="148"/>
      <c r="BD131" s="148"/>
    </row>
    <row r="132" spans="1:58" ht="20.25" customHeight="1" x14ac:dyDescent="0.2">
      <c r="A132" s="146"/>
      <c r="B132" s="174"/>
      <c r="C132" s="779">
        <f>P122</f>
        <v>0</v>
      </c>
      <c r="D132" s="780"/>
      <c r="E132" s="780"/>
      <c r="F132" s="781"/>
      <c r="G132" s="188" t="s">
        <v>645</v>
      </c>
      <c r="H132" s="796">
        <f>M127</f>
        <v>0</v>
      </c>
      <c r="I132" s="797"/>
      <c r="J132" s="797"/>
      <c r="K132" s="798"/>
      <c r="L132" s="188" t="s">
        <v>646</v>
      </c>
      <c r="M132" s="799">
        <f>ROUNDDOWN(C132+H132,1)</f>
        <v>0</v>
      </c>
      <c r="N132" s="800"/>
      <c r="O132" s="800"/>
      <c r="P132" s="801"/>
      <c r="Q132" s="174"/>
      <c r="R132" s="174"/>
      <c r="S132" s="174"/>
      <c r="T132" s="174"/>
      <c r="U132" s="174"/>
      <c r="V132" s="189"/>
      <c r="W132" s="190"/>
      <c r="X132" s="190"/>
      <c r="Y132" s="174"/>
      <c r="Z132" s="174"/>
      <c r="AA132" s="148"/>
      <c r="AB132" s="148"/>
      <c r="AC132" s="148"/>
      <c r="AD132" s="148"/>
      <c r="AE132" s="148"/>
      <c r="AF132" s="148"/>
      <c r="AG132" s="148"/>
      <c r="AH132" s="148"/>
      <c r="AI132" s="148"/>
      <c r="AJ132" s="148"/>
      <c r="AK132" s="148"/>
      <c r="AL132" s="148"/>
      <c r="AM132" s="148"/>
      <c r="AN132" s="148"/>
      <c r="AO132" s="148"/>
      <c r="AP132" s="148"/>
      <c r="AQ132" s="148"/>
      <c r="AR132" s="148"/>
      <c r="AS132" s="148"/>
      <c r="AT132" s="148"/>
      <c r="AU132" s="148"/>
      <c r="AV132" s="148"/>
      <c r="AW132" s="148"/>
      <c r="AX132" s="148"/>
      <c r="AY132" s="148"/>
      <c r="AZ132" s="148"/>
      <c r="BA132" s="148"/>
      <c r="BB132" s="148"/>
      <c r="BC132" s="148"/>
      <c r="BD132" s="148"/>
    </row>
    <row r="133" spans="1:58" ht="20.25" customHeight="1" x14ac:dyDescent="0.2">
      <c r="A133" s="146"/>
      <c r="B133" s="174"/>
      <c r="C133" s="174"/>
      <c r="D133" s="174"/>
      <c r="E133" s="174"/>
      <c r="F133" s="174"/>
      <c r="G133" s="174"/>
      <c r="H133" s="174"/>
      <c r="I133" s="174"/>
      <c r="J133" s="174"/>
      <c r="K133" s="174"/>
      <c r="L133" s="174"/>
      <c r="M133" s="174"/>
      <c r="N133" s="175"/>
      <c r="O133" s="174"/>
      <c r="P133" s="174"/>
      <c r="Q133" s="174"/>
      <c r="R133" s="174"/>
      <c r="S133" s="174"/>
      <c r="T133" s="174"/>
      <c r="U133" s="174"/>
      <c r="V133" s="189"/>
      <c r="W133" s="190"/>
      <c r="X133" s="190"/>
      <c r="Y133" s="174"/>
      <c r="Z133" s="174"/>
      <c r="AA133" s="148"/>
      <c r="AB133" s="148"/>
      <c r="AC133" s="148"/>
      <c r="AD133" s="148"/>
      <c r="AE133" s="148"/>
      <c r="AF133" s="148"/>
      <c r="AG133" s="148"/>
      <c r="AH133" s="148"/>
      <c r="AI133" s="148"/>
      <c r="AJ133" s="148"/>
      <c r="AK133" s="148"/>
      <c r="AL133" s="148"/>
      <c r="AM133" s="148"/>
      <c r="AN133" s="148"/>
      <c r="AO133" s="148"/>
      <c r="AP133" s="148"/>
      <c r="AQ133" s="148"/>
      <c r="AR133" s="148"/>
      <c r="AS133" s="148"/>
      <c r="AT133" s="148"/>
      <c r="AU133" s="148"/>
      <c r="AV133" s="148"/>
      <c r="AW133" s="148"/>
      <c r="AX133" s="148"/>
      <c r="AY133" s="148"/>
      <c r="AZ133" s="148"/>
      <c r="BA133" s="148"/>
      <c r="BB133" s="148"/>
      <c r="BC133" s="148"/>
      <c r="BD133" s="148"/>
    </row>
    <row r="134" spans="1:58" ht="20.25" customHeight="1" x14ac:dyDescent="0.2">
      <c r="C134" s="203"/>
      <c r="D134" s="203"/>
      <c r="E134" s="204"/>
      <c r="F134" s="204"/>
      <c r="G134" s="204"/>
      <c r="H134" s="204"/>
      <c r="I134" s="204"/>
      <c r="J134" s="204"/>
      <c r="K134" s="204"/>
      <c r="L134" s="204"/>
      <c r="M134" s="204"/>
      <c r="N134" s="204"/>
      <c r="O134" s="204"/>
      <c r="P134" s="204"/>
      <c r="Q134" s="204"/>
      <c r="R134" s="204"/>
      <c r="S134" s="204"/>
      <c r="T134" s="203"/>
      <c r="U134" s="204"/>
      <c r="V134" s="204"/>
      <c r="W134" s="204"/>
      <c r="X134" s="204"/>
      <c r="Y134" s="204"/>
      <c r="Z134" s="204"/>
      <c r="AA134" s="204"/>
      <c r="AB134" s="204"/>
      <c r="AC134" s="204"/>
      <c r="AD134" s="204"/>
      <c r="AE134" s="204"/>
      <c r="AF134" s="204"/>
      <c r="AJ134" s="205"/>
      <c r="AK134" s="206"/>
      <c r="AL134" s="206"/>
      <c r="AM134" s="204"/>
      <c r="AN134" s="204"/>
      <c r="AO134" s="204"/>
      <c r="AP134" s="204"/>
      <c r="AQ134" s="204"/>
      <c r="AR134" s="204"/>
      <c r="AS134" s="204"/>
      <c r="AT134" s="204"/>
      <c r="AU134" s="204"/>
      <c r="AV134" s="204"/>
      <c r="AW134" s="204"/>
      <c r="AX134" s="204"/>
      <c r="AY134" s="204"/>
      <c r="AZ134" s="204"/>
      <c r="BA134" s="204"/>
      <c r="BB134" s="204"/>
      <c r="BC134" s="204"/>
      <c r="BD134" s="204"/>
      <c r="BE134" s="206"/>
    </row>
    <row r="135" spans="1:58" ht="20.25" customHeight="1" x14ac:dyDescent="0.2">
      <c r="A135" s="204"/>
      <c r="B135" s="204"/>
      <c r="C135" s="203"/>
      <c r="D135" s="203"/>
      <c r="E135" s="204"/>
      <c r="F135" s="204"/>
      <c r="G135" s="204"/>
      <c r="H135" s="204"/>
      <c r="I135" s="204"/>
      <c r="J135" s="204"/>
      <c r="K135" s="204"/>
      <c r="L135" s="204"/>
      <c r="M135" s="204"/>
      <c r="N135" s="204"/>
      <c r="O135" s="204"/>
      <c r="P135" s="204"/>
      <c r="Q135" s="204"/>
      <c r="R135" s="204"/>
      <c r="S135" s="204"/>
      <c r="T135" s="204"/>
      <c r="U135" s="203"/>
      <c r="V135" s="204"/>
      <c r="W135" s="204"/>
      <c r="X135" s="204"/>
      <c r="Y135" s="204"/>
      <c r="Z135" s="204"/>
      <c r="AA135" s="204"/>
      <c r="AB135" s="204"/>
      <c r="AC135" s="204"/>
      <c r="AD135" s="204"/>
      <c r="AE135" s="204"/>
      <c r="AF135" s="204"/>
      <c r="AG135" s="204"/>
      <c r="AK135" s="205"/>
      <c r="AL135" s="206"/>
      <c r="AM135" s="206"/>
      <c r="AN135" s="204"/>
      <c r="AO135" s="204"/>
      <c r="AP135" s="204"/>
      <c r="AQ135" s="204"/>
      <c r="AR135" s="204"/>
      <c r="AS135" s="204"/>
      <c r="AT135" s="204"/>
      <c r="AU135" s="204"/>
      <c r="AV135" s="204"/>
      <c r="AW135" s="204"/>
      <c r="AX135" s="204"/>
      <c r="AY135" s="204"/>
      <c r="AZ135" s="204"/>
      <c r="BA135" s="204"/>
      <c r="BB135" s="204"/>
      <c r="BC135" s="204"/>
      <c r="BD135" s="204"/>
      <c r="BE135" s="204"/>
      <c r="BF135" s="206"/>
    </row>
    <row r="136" spans="1:58" ht="20.25" customHeight="1" x14ac:dyDescent="0.2">
      <c r="A136" s="204"/>
      <c r="B136" s="204"/>
      <c r="C136" s="204"/>
      <c r="D136" s="203"/>
      <c r="E136" s="204"/>
      <c r="F136" s="204"/>
      <c r="G136" s="204"/>
      <c r="H136" s="204"/>
      <c r="I136" s="204"/>
      <c r="J136" s="204"/>
      <c r="K136" s="204"/>
      <c r="L136" s="204"/>
      <c r="M136" s="204"/>
      <c r="N136" s="204"/>
      <c r="O136" s="204"/>
      <c r="P136" s="204"/>
      <c r="Q136" s="204"/>
      <c r="R136" s="204"/>
      <c r="S136" s="204"/>
      <c r="T136" s="204"/>
      <c r="U136" s="203"/>
      <c r="V136" s="204"/>
      <c r="W136" s="204"/>
      <c r="X136" s="204"/>
      <c r="Y136" s="204"/>
      <c r="Z136" s="204"/>
      <c r="AA136" s="204"/>
      <c r="AB136" s="204"/>
      <c r="AC136" s="204"/>
      <c r="AD136" s="204"/>
      <c r="AE136" s="204"/>
      <c r="AF136" s="204"/>
      <c r="AG136" s="204"/>
      <c r="AK136" s="205"/>
      <c r="AL136" s="206"/>
      <c r="AM136" s="206"/>
      <c r="AN136" s="204"/>
      <c r="AO136" s="204"/>
      <c r="AP136" s="204"/>
      <c r="AQ136" s="204"/>
      <c r="AR136" s="204"/>
      <c r="AS136" s="204"/>
      <c r="AT136" s="204"/>
      <c r="AU136" s="204"/>
      <c r="AV136" s="204"/>
      <c r="AW136" s="204"/>
      <c r="AX136" s="204"/>
      <c r="AY136" s="204"/>
      <c r="AZ136" s="204"/>
      <c r="BA136" s="204"/>
      <c r="BB136" s="204"/>
      <c r="BC136" s="204"/>
      <c r="BD136" s="204"/>
      <c r="BE136" s="204"/>
      <c r="BF136" s="206"/>
    </row>
    <row r="137" spans="1:58" ht="20.25" customHeight="1" x14ac:dyDescent="0.2">
      <c r="A137" s="204"/>
      <c r="B137" s="204"/>
      <c r="C137" s="203"/>
      <c r="D137" s="203"/>
      <c r="E137" s="204"/>
      <c r="F137" s="204"/>
      <c r="G137" s="204"/>
      <c r="H137" s="204"/>
      <c r="I137" s="204"/>
      <c r="J137" s="204"/>
      <c r="K137" s="204"/>
      <c r="L137" s="204"/>
      <c r="M137" s="204"/>
      <c r="N137" s="204"/>
      <c r="O137" s="204"/>
      <c r="P137" s="204"/>
      <c r="Q137" s="204"/>
      <c r="R137" s="204"/>
      <c r="S137" s="204"/>
      <c r="T137" s="204"/>
      <c r="U137" s="203"/>
      <c r="V137" s="204"/>
      <c r="W137" s="204"/>
      <c r="X137" s="204"/>
      <c r="Y137" s="204"/>
      <c r="Z137" s="204"/>
      <c r="AA137" s="204"/>
      <c r="AB137" s="204"/>
      <c r="AC137" s="204"/>
      <c r="AD137" s="204"/>
      <c r="AE137" s="204"/>
      <c r="AF137" s="204"/>
      <c r="AG137" s="204"/>
      <c r="AK137" s="205"/>
      <c r="AL137" s="206"/>
      <c r="AM137" s="206"/>
      <c r="AN137" s="204"/>
      <c r="AO137" s="204"/>
      <c r="AP137" s="204"/>
      <c r="AQ137" s="204"/>
      <c r="AR137" s="204"/>
      <c r="AS137" s="204"/>
      <c r="AT137" s="204"/>
      <c r="AU137" s="204"/>
      <c r="AV137" s="204"/>
      <c r="AW137" s="204"/>
      <c r="AX137" s="204"/>
      <c r="AY137" s="204"/>
      <c r="AZ137" s="204"/>
      <c r="BA137" s="204"/>
      <c r="BB137" s="204"/>
      <c r="BC137" s="204"/>
      <c r="BD137" s="204"/>
      <c r="BE137" s="204"/>
      <c r="BF137" s="206"/>
    </row>
    <row r="138" spans="1:58" ht="20.25" customHeight="1" x14ac:dyDescent="0.2">
      <c r="C138" s="205"/>
      <c r="D138" s="205"/>
      <c r="E138" s="205"/>
      <c r="F138" s="205"/>
      <c r="G138" s="205"/>
      <c r="H138" s="205"/>
      <c r="I138" s="205"/>
      <c r="J138" s="205"/>
      <c r="K138" s="205"/>
      <c r="L138" s="205"/>
      <c r="M138" s="205"/>
      <c r="N138" s="205"/>
      <c r="O138" s="205"/>
      <c r="P138" s="205"/>
      <c r="Q138" s="205"/>
      <c r="R138" s="205"/>
      <c r="S138" s="205"/>
      <c r="T138" s="205"/>
      <c r="U138" s="206"/>
      <c r="V138" s="206"/>
      <c r="W138" s="205"/>
      <c r="X138" s="205"/>
      <c r="Y138" s="205"/>
      <c r="Z138" s="205"/>
      <c r="AA138" s="205"/>
      <c r="AB138" s="205"/>
      <c r="AC138" s="205"/>
      <c r="AD138" s="205"/>
      <c r="AE138" s="205"/>
      <c r="AF138" s="205"/>
      <c r="AG138" s="205"/>
      <c r="AH138" s="205"/>
      <c r="AI138" s="205"/>
      <c r="AJ138" s="205"/>
      <c r="AK138" s="205"/>
      <c r="AL138" s="206"/>
      <c r="AM138" s="206"/>
      <c r="AN138" s="204"/>
      <c r="AO138" s="204"/>
      <c r="AP138" s="204"/>
      <c r="AQ138" s="204"/>
      <c r="AR138" s="204"/>
      <c r="AS138" s="204"/>
      <c r="AT138" s="204"/>
      <c r="AU138" s="204"/>
      <c r="AV138" s="204"/>
      <c r="AW138" s="204"/>
      <c r="AX138" s="204"/>
      <c r="AY138" s="204"/>
      <c r="AZ138" s="204"/>
      <c r="BA138" s="204"/>
      <c r="BB138" s="204"/>
      <c r="BC138" s="204"/>
      <c r="BD138" s="204"/>
      <c r="BE138" s="204"/>
      <c r="BF138" s="206"/>
    </row>
    <row r="139" spans="1:58" ht="20.25" customHeight="1" x14ac:dyDescent="0.2">
      <c r="C139" s="205"/>
      <c r="D139" s="205"/>
      <c r="E139" s="205"/>
      <c r="F139" s="205"/>
      <c r="G139" s="205"/>
      <c r="H139" s="205"/>
      <c r="I139" s="205"/>
      <c r="J139" s="205"/>
      <c r="K139" s="205"/>
      <c r="L139" s="205"/>
      <c r="M139" s="205"/>
      <c r="N139" s="205"/>
      <c r="O139" s="205"/>
      <c r="P139" s="205"/>
      <c r="Q139" s="205"/>
      <c r="R139" s="205"/>
      <c r="S139" s="205"/>
      <c r="T139" s="205"/>
      <c r="U139" s="206"/>
      <c r="V139" s="206"/>
      <c r="W139" s="205"/>
      <c r="X139" s="205"/>
      <c r="Y139" s="205"/>
      <c r="Z139" s="205"/>
      <c r="AA139" s="205"/>
      <c r="AB139" s="205"/>
      <c r="AC139" s="205"/>
      <c r="AD139" s="205"/>
      <c r="AE139" s="205"/>
      <c r="AF139" s="205"/>
      <c r="AG139" s="205"/>
      <c r="AH139" s="205"/>
      <c r="AI139" s="205"/>
      <c r="AJ139" s="205"/>
      <c r="AK139" s="205"/>
      <c r="AL139" s="206"/>
      <c r="AM139" s="206"/>
      <c r="AN139" s="204"/>
      <c r="AO139" s="204"/>
      <c r="AP139" s="204"/>
      <c r="AQ139" s="204"/>
      <c r="AR139" s="204"/>
      <c r="AS139" s="204"/>
      <c r="AT139" s="204"/>
      <c r="AU139" s="204"/>
      <c r="AV139" s="204"/>
      <c r="AW139" s="204"/>
      <c r="AX139" s="204"/>
      <c r="AY139" s="204"/>
      <c r="AZ139" s="204"/>
      <c r="BA139" s="204"/>
      <c r="BB139" s="204"/>
      <c r="BC139" s="204"/>
      <c r="BD139" s="204"/>
      <c r="BE139" s="204"/>
      <c r="BF139" s="206"/>
    </row>
  </sheetData>
  <sheetProtection insertRows="0"/>
  <mergeCells count="786">
    <mergeCell ref="M131:P131"/>
    <mergeCell ref="C132:F132"/>
    <mergeCell ref="H132:K132"/>
    <mergeCell ref="M132:P132"/>
    <mergeCell ref="J124:K124"/>
    <mergeCell ref="M126:P126"/>
    <mergeCell ref="C127:F127"/>
    <mergeCell ref="H127:K127"/>
    <mergeCell ref="M127:P127"/>
    <mergeCell ref="U127:X127"/>
    <mergeCell ref="U121:V121"/>
    <mergeCell ref="W121:X121"/>
    <mergeCell ref="C122:D122"/>
    <mergeCell ref="E122:F122"/>
    <mergeCell ref="G122:H122"/>
    <mergeCell ref="J122:K122"/>
    <mergeCell ref="L122:M122"/>
    <mergeCell ref="P122:Q122"/>
    <mergeCell ref="U122:V122"/>
    <mergeCell ref="W122:X122"/>
    <mergeCell ref="C121:D121"/>
    <mergeCell ref="E121:F121"/>
    <mergeCell ref="G121:H121"/>
    <mergeCell ref="J121:K121"/>
    <mergeCell ref="L121:M121"/>
    <mergeCell ref="P121:Q121"/>
    <mergeCell ref="T119:U119"/>
    <mergeCell ref="V119:Y119"/>
    <mergeCell ref="C120:D120"/>
    <mergeCell ref="E120:F120"/>
    <mergeCell ref="G120:H120"/>
    <mergeCell ref="J120:K120"/>
    <mergeCell ref="L120:M120"/>
    <mergeCell ref="P120:Q120"/>
    <mergeCell ref="T120:U120"/>
    <mergeCell ref="V120:Y120"/>
    <mergeCell ref="C119:D119"/>
    <mergeCell ref="E119:F119"/>
    <mergeCell ref="G119:H119"/>
    <mergeCell ref="J119:K119"/>
    <mergeCell ref="L119:M119"/>
    <mergeCell ref="P119:Q119"/>
    <mergeCell ref="V117:Y117"/>
    <mergeCell ref="C118:D118"/>
    <mergeCell ref="E118:F118"/>
    <mergeCell ref="G118:H118"/>
    <mergeCell ref="J118:K118"/>
    <mergeCell ref="L118:M118"/>
    <mergeCell ref="P118:Q118"/>
    <mergeCell ref="T118:U118"/>
    <mergeCell ref="V118:Y118"/>
    <mergeCell ref="C116:D117"/>
    <mergeCell ref="E116:H116"/>
    <mergeCell ref="J116:M116"/>
    <mergeCell ref="T116:U116"/>
    <mergeCell ref="V116:Y116"/>
    <mergeCell ref="E117:F117"/>
    <mergeCell ref="G117:H117"/>
    <mergeCell ref="J117:K117"/>
    <mergeCell ref="L117:M117"/>
    <mergeCell ref="T117:U117"/>
    <mergeCell ref="AY112:BD112"/>
    <mergeCell ref="C113:D113"/>
    <mergeCell ref="E113:F113"/>
    <mergeCell ref="G113:K113"/>
    <mergeCell ref="L113:O113"/>
    <mergeCell ref="AU113:AV113"/>
    <mergeCell ref="AW113:AX113"/>
    <mergeCell ref="AY113:BD113"/>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4:BD34"/>
    <mergeCell ref="C35:D35"/>
    <mergeCell ref="E35:F35"/>
    <mergeCell ref="G35:K35"/>
    <mergeCell ref="L35:O35"/>
    <mergeCell ref="AU35:AV35"/>
    <mergeCell ref="AW35:AX35"/>
    <mergeCell ref="AY35:BD35"/>
    <mergeCell ref="C34:D34"/>
    <mergeCell ref="E34:F34"/>
    <mergeCell ref="G34:K34"/>
    <mergeCell ref="L34:O34"/>
    <mergeCell ref="AU34:AV34"/>
    <mergeCell ref="AW34:AX34"/>
    <mergeCell ref="AY32:BD32"/>
    <mergeCell ref="C33:D33"/>
    <mergeCell ref="E33:F33"/>
    <mergeCell ref="G33:K33"/>
    <mergeCell ref="L33:O33"/>
    <mergeCell ref="AU33:AV33"/>
    <mergeCell ref="AW33:AX33"/>
    <mergeCell ref="AY33:BD33"/>
    <mergeCell ref="C32:D32"/>
    <mergeCell ref="E32:F32"/>
    <mergeCell ref="G32:K32"/>
    <mergeCell ref="L32:O32"/>
    <mergeCell ref="AU32:AV32"/>
    <mergeCell ref="AW32:AX32"/>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15"/>
  <conditionalFormatting sqref="P14:AX113">
    <cfRule type="expression" dxfId="5" priority="3">
      <formula>INDIRECT(ADDRESS(ROW(),COLUMN()))=TRUNC(INDIRECT(ADDRESS(ROW(),COLUMN())))</formula>
    </cfRule>
  </conditionalFormatting>
  <conditionalFormatting sqref="E118:Q122">
    <cfRule type="expression" dxfId="4" priority="2">
      <formula>INDIRECT(ADDRESS(ROW(),COLUMN()))=TRUNC(INDIRECT(ADDRESS(ROW(),COLUMN())))</formula>
    </cfRule>
  </conditionalFormatting>
  <conditionalFormatting sqref="C127:F127">
    <cfRule type="expression" dxfId="3" priority="1">
      <formula>INDIRECT(ADDRESS(ROW(),COLUMN()))=TRUNC(INDIRECT(ADDRESS(ROW(),COLUMN())))</formula>
    </cfRule>
  </conditionalFormatting>
  <dataValidations count="8">
    <dataValidation allowBlank="1" showInputMessage="1" showErrorMessage="1" error="入力可能範囲　32～40" sqref="AZ6"/>
    <dataValidation type="list" allowBlank="1" showInputMessage="1" sqref="E14:F113">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4:K113">
      <formula1>INDIRECT(C14)</formula1>
    </dataValidation>
    <dataValidation type="list" allowBlank="1" showInputMessage="1" sqref="C14:D113">
      <formula1>職種</formula1>
    </dataValidation>
    <dataValidation type="decimal" allowBlank="1" showInputMessage="1" showErrorMessage="1" error="入力可能範囲　32～40" sqref="AV5">
      <formula1>32</formula1>
      <formula2>40</formula2>
    </dataValidation>
    <dataValidation type="list" allowBlank="1" showInputMessage="1" showErrorMessage="1" sqref="J124:K124">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プルダウン・リスト!$C$4:$C$6</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O99"/>
  <sheetViews>
    <sheetView view="pageBreakPreview" zoomScale="85" zoomScaleNormal="100" zoomScaleSheetLayoutView="85" workbookViewId="0">
      <selection activeCell="M16" sqref="M16"/>
    </sheetView>
  </sheetViews>
  <sheetFormatPr defaultRowHeight="13.2" x14ac:dyDescent="0.2"/>
  <cols>
    <col min="1" max="4" width="7.44140625" customWidth="1"/>
    <col min="5" max="5" width="5.77734375" customWidth="1"/>
    <col min="6" max="6" width="5.109375" customWidth="1"/>
    <col min="7" max="7" width="10.44140625" customWidth="1"/>
    <col min="8" max="8" width="10.33203125" customWidth="1"/>
    <col min="9" max="9" width="5.44140625" customWidth="1"/>
    <col min="10" max="10" width="5" customWidth="1"/>
    <col min="11" max="11" width="10.109375" customWidth="1"/>
    <col min="12" max="14" width="5.6640625" customWidth="1"/>
    <col min="15" max="15" width="7.44140625" customWidth="1"/>
  </cols>
  <sheetData>
    <row r="1" spans="1:15" x14ac:dyDescent="0.2">
      <c r="A1" s="8" t="s">
        <v>314</v>
      </c>
      <c r="B1" s="2"/>
      <c r="C1" s="2"/>
      <c r="D1" s="2"/>
      <c r="E1" s="2"/>
      <c r="F1" s="2"/>
      <c r="G1" s="2"/>
      <c r="H1" s="2"/>
      <c r="I1" s="2"/>
      <c r="J1" s="2"/>
      <c r="K1" s="2"/>
      <c r="L1" s="851"/>
      <c r="M1" s="852"/>
      <c r="N1" s="852"/>
      <c r="O1" s="2"/>
    </row>
    <row r="2" spans="1:15" ht="14.4" x14ac:dyDescent="0.2">
      <c r="A2" s="853" t="s">
        <v>336</v>
      </c>
      <c r="B2" s="853"/>
      <c r="C2" s="853"/>
      <c r="D2" s="853"/>
      <c r="E2" s="853"/>
      <c r="F2" s="853"/>
      <c r="G2" s="853"/>
      <c r="H2" s="853"/>
      <c r="I2" s="853"/>
      <c r="J2" s="853"/>
      <c r="K2" s="853"/>
      <c r="L2" s="853"/>
      <c r="M2" s="853"/>
      <c r="N2" s="853"/>
      <c r="O2" s="853"/>
    </row>
    <row r="3" spans="1:15" ht="16.2" x14ac:dyDescent="0.2">
      <c r="A3" s="13"/>
      <c r="B3" s="13"/>
      <c r="C3" s="13"/>
      <c r="D3" s="13"/>
      <c r="E3" s="13"/>
      <c r="F3" s="13"/>
      <c r="G3" s="13"/>
      <c r="H3" s="13"/>
      <c r="I3" s="13"/>
      <c r="J3" s="13"/>
      <c r="K3" s="13"/>
      <c r="L3" s="13"/>
      <c r="M3" s="13"/>
      <c r="N3" s="13"/>
      <c r="O3" s="2"/>
    </row>
    <row r="4" spans="1:15" ht="16.2" x14ac:dyDescent="0.2">
      <c r="A4" s="13"/>
      <c r="B4" s="14" t="s">
        <v>349</v>
      </c>
      <c r="C4" s="15"/>
      <c r="D4" s="14"/>
      <c r="E4" s="14"/>
      <c r="F4" s="14"/>
      <c r="G4" s="14"/>
      <c r="H4" s="3"/>
      <c r="I4" s="2"/>
      <c r="J4" s="2"/>
      <c r="K4" s="2"/>
      <c r="L4" s="2"/>
      <c r="M4" s="2"/>
      <c r="N4" s="2"/>
      <c r="O4" s="2"/>
    </row>
    <row r="5" spans="1:15" x14ac:dyDescent="0.2">
      <c r="A5" s="7"/>
      <c r="B5" s="7"/>
      <c r="C5" s="7"/>
      <c r="D5" s="7"/>
      <c r="E5" s="7"/>
      <c r="F5" s="7"/>
      <c r="G5" s="7"/>
      <c r="H5" s="7"/>
      <c r="I5" s="7"/>
      <c r="J5" s="7"/>
      <c r="K5" s="7"/>
      <c r="L5" s="7"/>
      <c r="M5" s="7"/>
      <c r="N5" s="7"/>
      <c r="O5" s="2"/>
    </row>
    <row r="6" spans="1:15" ht="22.5" customHeight="1" x14ac:dyDescent="0.2">
      <c r="A6" s="7"/>
      <c r="B6" s="842" t="s">
        <v>263</v>
      </c>
      <c r="C6" s="847"/>
      <c r="D6" s="809" t="s">
        <v>264</v>
      </c>
      <c r="E6" s="810"/>
      <c r="F6" s="810"/>
      <c r="G6" s="810"/>
      <c r="H6" s="811"/>
      <c r="I6" s="7"/>
      <c r="J6" s="7"/>
      <c r="K6" s="7"/>
      <c r="L6" s="7"/>
      <c r="M6" s="7"/>
      <c r="N6" s="7"/>
      <c r="O6" s="2"/>
    </row>
    <row r="7" spans="1:15" x14ac:dyDescent="0.2">
      <c r="A7" s="7"/>
      <c r="B7" s="7"/>
      <c r="C7" s="854"/>
      <c r="D7" s="854"/>
      <c r="E7" s="854"/>
      <c r="F7" s="854"/>
      <c r="G7" s="854"/>
      <c r="H7" s="854"/>
      <c r="I7" s="854"/>
      <c r="J7" s="854"/>
      <c r="K7" s="854"/>
      <c r="L7" s="854"/>
      <c r="M7" s="854"/>
      <c r="N7" s="854"/>
      <c r="O7" s="2"/>
    </row>
    <row r="8" spans="1:15" x14ac:dyDescent="0.2">
      <c r="A8" s="2"/>
      <c r="B8" s="2"/>
      <c r="C8" s="2"/>
      <c r="D8" s="2"/>
      <c r="E8" s="2"/>
      <c r="F8" s="2"/>
      <c r="G8" s="2"/>
      <c r="H8" s="2"/>
      <c r="I8" s="2"/>
      <c r="J8" s="2"/>
      <c r="K8" s="2"/>
      <c r="L8" s="2"/>
      <c r="M8" s="2"/>
      <c r="N8" s="2"/>
      <c r="O8" s="2"/>
    </row>
    <row r="9" spans="1:15" x14ac:dyDescent="0.2">
      <c r="A9" s="8" t="s">
        <v>348</v>
      </c>
      <c r="B9" s="2"/>
      <c r="C9" s="2"/>
      <c r="D9" s="2"/>
      <c r="E9" s="2"/>
      <c r="F9" s="2"/>
      <c r="G9" s="2"/>
      <c r="H9" s="2"/>
      <c r="I9" s="2"/>
      <c r="J9" s="2"/>
      <c r="K9" s="2"/>
      <c r="L9" s="55" t="s">
        <v>435</v>
      </c>
      <c r="M9" s="55"/>
      <c r="N9" s="2"/>
      <c r="O9" s="2"/>
    </row>
    <row r="10" spans="1:15" x14ac:dyDescent="0.2">
      <c r="A10" s="2"/>
      <c r="B10" s="2"/>
      <c r="C10" s="2"/>
      <c r="D10" s="2"/>
      <c r="E10" s="2"/>
      <c r="F10" s="2"/>
      <c r="G10" s="2"/>
      <c r="H10" s="2"/>
      <c r="I10" s="2"/>
      <c r="J10" s="2"/>
      <c r="K10" s="2"/>
      <c r="L10" s="2"/>
      <c r="M10" s="2"/>
      <c r="N10" s="2"/>
      <c r="O10" s="2"/>
    </row>
    <row r="11" spans="1:15" ht="31.5" customHeight="1" x14ac:dyDescent="0.2">
      <c r="A11" s="2"/>
      <c r="B11" s="855" t="s">
        <v>265</v>
      </c>
      <c r="C11" s="856"/>
      <c r="D11" s="856"/>
      <c r="E11" s="813"/>
      <c r="F11" s="809"/>
      <c r="G11" s="810"/>
      <c r="H11" s="810"/>
      <c r="I11" s="810"/>
      <c r="J11" s="811"/>
      <c r="K11" s="5"/>
      <c r="L11" s="5"/>
      <c r="M11" s="5"/>
      <c r="N11" s="5"/>
      <c r="O11" s="2"/>
    </row>
    <row r="12" spans="1:15" ht="31.5" customHeight="1" x14ac:dyDescent="0.2">
      <c r="A12" s="2"/>
      <c r="B12" s="807" t="s">
        <v>266</v>
      </c>
      <c r="C12" s="808"/>
      <c r="D12" s="808"/>
      <c r="E12" s="808"/>
      <c r="F12" s="809" t="s">
        <v>350</v>
      </c>
      <c r="G12" s="810"/>
      <c r="H12" s="810"/>
      <c r="I12" s="810"/>
      <c r="J12" s="811"/>
      <c r="K12" s="5"/>
      <c r="L12" s="5"/>
      <c r="M12" s="5"/>
      <c r="N12" s="5"/>
      <c r="O12" s="2"/>
    </row>
    <row r="13" spans="1:15" ht="31.5" customHeight="1" x14ac:dyDescent="0.2">
      <c r="A13" s="2"/>
      <c r="B13" s="855" t="s">
        <v>267</v>
      </c>
      <c r="C13" s="856"/>
      <c r="D13" s="856"/>
      <c r="E13" s="813"/>
      <c r="F13" s="809"/>
      <c r="G13" s="810"/>
      <c r="H13" s="810"/>
      <c r="I13" s="810"/>
      <c r="J13" s="811"/>
      <c r="K13" s="19" t="s">
        <v>268</v>
      </c>
      <c r="L13" s="2"/>
      <c r="M13" s="5"/>
      <c r="N13" s="5"/>
      <c r="O13" s="2"/>
    </row>
    <row r="14" spans="1:15" ht="31.5" customHeight="1" x14ac:dyDescent="0.2">
      <c r="A14" s="2"/>
      <c r="B14" s="807" t="s">
        <v>269</v>
      </c>
      <c r="C14" s="808"/>
      <c r="D14" s="808"/>
      <c r="E14" s="808"/>
      <c r="F14" s="809" t="s">
        <v>350</v>
      </c>
      <c r="G14" s="810"/>
      <c r="H14" s="810"/>
      <c r="I14" s="810"/>
      <c r="J14" s="811"/>
      <c r="K14" s="19" t="s">
        <v>270</v>
      </c>
      <c r="L14" s="2"/>
      <c r="M14" s="5"/>
      <c r="N14" s="5"/>
      <c r="O14" s="2"/>
    </row>
    <row r="15" spans="1:15" x14ac:dyDescent="0.2">
      <c r="A15" s="2"/>
      <c r="B15" s="2"/>
      <c r="C15" s="2"/>
      <c r="D15" s="2"/>
      <c r="E15" s="2"/>
      <c r="F15" s="2"/>
      <c r="G15" s="2"/>
      <c r="H15" s="2"/>
      <c r="I15" s="2"/>
      <c r="J15" s="2"/>
      <c r="K15" s="2"/>
      <c r="L15" s="2"/>
      <c r="M15" s="2"/>
      <c r="N15" s="2"/>
      <c r="O15" s="2"/>
    </row>
    <row r="16" spans="1:15" x14ac:dyDescent="0.2">
      <c r="A16" s="55" t="s">
        <v>351</v>
      </c>
      <c r="B16" s="4"/>
      <c r="C16" s="4"/>
      <c r="D16" s="4"/>
      <c r="E16" s="4"/>
      <c r="F16" s="4"/>
      <c r="G16" s="4"/>
      <c r="H16" s="2"/>
      <c r="I16" s="2"/>
      <c r="J16" s="2"/>
      <c r="K16" s="2"/>
      <c r="L16" s="56" t="s">
        <v>435</v>
      </c>
      <c r="M16" s="2"/>
      <c r="N16" s="2"/>
      <c r="O16" s="2"/>
    </row>
    <row r="17" spans="1:15" x14ac:dyDescent="0.2">
      <c r="A17" s="2"/>
      <c r="B17" s="2"/>
      <c r="C17" s="2"/>
      <c r="D17" s="2"/>
      <c r="E17" s="2"/>
      <c r="F17" s="2"/>
      <c r="G17" s="2"/>
      <c r="H17" s="2"/>
      <c r="I17" s="2"/>
      <c r="J17" s="2"/>
      <c r="K17" s="2"/>
      <c r="L17" s="2"/>
      <c r="M17" s="2"/>
      <c r="N17" s="2"/>
      <c r="O17" s="2"/>
    </row>
    <row r="18" spans="1:15" ht="27" customHeight="1" x14ac:dyDescent="0.2">
      <c r="A18" s="2"/>
      <c r="B18" s="812" t="s">
        <v>271</v>
      </c>
      <c r="C18" s="813"/>
      <c r="D18" s="816"/>
      <c r="E18" s="818" t="s">
        <v>272</v>
      </c>
      <c r="F18" s="820" t="s">
        <v>273</v>
      </c>
      <c r="G18" s="822" t="s">
        <v>274</v>
      </c>
      <c r="H18" s="21" t="s">
        <v>275</v>
      </c>
      <c r="I18" s="22"/>
      <c r="J18" s="16" t="s">
        <v>272</v>
      </c>
      <c r="K18" s="822" t="s">
        <v>276</v>
      </c>
      <c r="L18" s="21" t="s">
        <v>275</v>
      </c>
      <c r="M18" s="22"/>
      <c r="N18" s="17" t="s">
        <v>272</v>
      </c>
      <c r="O18" s="2"/>
    </row>
    <row r="19" spans="1:15" ht="27" customHeight="1" x14ac:dyDescent="0.2">
      <c r="A19" s="2"/>
      <c r="B19" s="814"/>
      <c r="C19" s="815"/>
      <c r="D19" s="817"/>
      <c r="E19" s="819"/>
      <c r="F19" s="821"/>
      <c r="G19" s="823"/>
      <c r="H19" s="15" t="s">
        <v>277</v>
      </c>
      <c r="I19" s="22"/>
      <c r="J19" s="16" t="s">
        <v>272</v>
      </c>
      <c r="K19" s="823"/>
      <c r="L19" s="15" t="s">
        <v>277</v>
      </c>
      <c r="M19" s="22"/>
      <c r="N19" s="17" t="s">
        <v>272</v>
      </c>
      <c r="O19" s="2"/>
    </row>
    <row r="20" spans="1:15" x14ac:dyDescent="0.2">
      <c r="A20" s="2"/>
      <c r="B20" s="2"/>
      <c r="C20" s="2"/>
      <c r="D20" s="2"/>
      <c r="E20" s="2"/>
      <c r="F20" s="2"/>
      <c r="G20" s="2"/>
      <c r="H20" s="2"/>
      <c r="I20" s="2"/>
      <c r="J20" s="2"/>
      <c r="K20" s="2"/>
      <c r="L20" s="2"/>
      <c r="M20" s="2"/>
      <c r="N20" s="2"/>
      <c r="O20" s="2"/>
    </row>
    <row r="21" spans="1:15" x14ac:dyDescent="0.2">
      <c r="A21" s="2"/>
      <c r="B21" s="2"/>
      <c r="C21" s="2" t="s">
        <v>278</v>
      </c>
      <c r="D21" s="23"/>
      <c r="E21" s="23"/>
      <c r="F21" s="23"/>
      <c r="G21" s="23"/>
      <c r="H21" s="23"/>
      <c r="I21" s="23"/>
      <c r="J21" s="23"/>
      <c r="K21" s="23"/>
      <c r="L21" s="23"/>
      <c r="M21" s="23"/>
      <c r="N21" s="23"/>
      <c r="O21" s="2"/>
    </row>
    <row r="22" spans="1:15" ht="13.5" customHeight="1" x14ac:dyDescent="0.2">
      <c r="A22" s="2"/>
      <c r="B22" s="2"/>
      <c r="C22" s="868" t="s">
        <v>279</v>
      </c>
      <c r="D22" s="868"/>
      <c r="E22" s="868"/>
      <c r="F22" s="868"/>
      <c r="G22" s="868"/>
      <c r="H22" s="868"/>
      <c r="I22" s="868"/>
      <c r="J22" s="868"/>
      <c r="K22" s="868"/>
      <c r="L22" s="868"/>
      <c r="M22" s="868"/>
      <c r="N22" s="868"/>
      <c r="O22" s="2"/>
    </row>
    <row r="23" spans="1:15" x14ac:dyDescent="0.2">
      <c r="A23" s="2"/>
      <c r="B23" s="2"/>
      <c r="C23" s="868"/>
      <c r="D23" s="868"/>
      <c r="E23" s="868"/>
      <c r="F23" s="868"/>
      <c r="G23" s="868"/>
      <c r="H23" s="868"/>
      <c r="I23" s="868"/>
      <c r="J23" s="868"/>
      <c r="K23" s="868"/>
      <c r="L23" s="868"/>
      <c r="M23" s="868"/>
      <c r="N23" s="868"/>
      <c r="O23" s="2"/>
    </row>
    <row r="24" spans="1:15" x14ac:dyDescent="0.2">
      <c r="A24" s="2"/>
      <c r="B24" s="2"/>
      <c r="C24" s="23"/>
      <c r="D24" s="23"/>
      <c r="E24" s="23"/>
      <c r="F24" s="23"/>
      <c r="G24" s="23"/>
      <c r="H24" s="23"/>
      <c r="I24" s="23"/>
      <c r="J24" s="23"/>
      <c r="K24" s="23"/>
      <c r="L24" s="23"/>
      <c r="M24" s="23"/>
      <c r="N24" s="23"/>
      <c r="O24" s="2"/>
    </row>
    <row r="25" spans="1:15" x14ac:dyDescent="0.2">
      <c r="A25" s="2" t="s">
        <v>280</v>
      </c>
      <c r="B25" s="23"/>
      <c r="C25" s="23"/>
      <c r="D25" s="23"/>
      <c r="E25" s="23"/>
      <c r="F25" s="23"/>
      <c r="G25" s="23"/>
      <c r="H25" s="23"/>
      <c r="I25" s="23"/>
      <c r="J25" s="23"/>
      <c r="K25" s="23"/>
      <c r="L25" s="56" t="s">
        <v>435</v>
      </c>
      <c r="M25" s="2"/>
      <c r="N25" s="23"/>
      <c r="O25" s="2"/>
    </row>
    <row r="26" spans="1:15" x14ac:dyDescent="0.2">
      <c r="A26" s="2"/>
      <c r="B26" s="2"/>
      <c r="C26" s="2"/>
      <c r="D26" s="2"/>
      <c r="E26" s="2"/>
      <c r="F26" s="2"/>
      <c r="G26" s="2"/>
      <c r="H26" s="2"/>
      <c r="I26" s="2"/>
      <c r="J26" s="2"/>
      <c r="K26" s="2"/>
      <c r="L26" s="2"/>
      <c r="M26" s="2"/>
      <c r="N26" s="2"/>
      <c r="O26" s="2"/>
    </row>
    <row r="27" spans="1:15" x14ac:dyDescent="0.2">
      <c r="A27" s="2"/>
      <c r="B27" s="824" t="s">
        <v>281</v>
      </c>
      <c r="C27" s="857"/>
      <c r="D27" s="857"/>
      <c r="E27" s="857"/>
      <c r="F27" s="857"/>
      <c r="G27" s="857"/>
      <c r="H27" s="857"/>
      <c r="I27" s="857"/>
      <c r="J27" s="858"/>
      <c r="K27" s="812"/>
      <c r="L27" s="856"/>
      <c r="M27" s="856"/>
      <c r="N27" s="813"/>
      <c r="O27" s="2"/>
    </row>
    <row r="28" spans="1:15" x14ac:dyDescent="0.2">
      <c r="A28" s="2"/>
      <c r="B28" s="848"/>
      <c r="C28" s="849"/>
      <c r="D28" s="849"/>
      <c r="E28" s="849"/>
      <c r="F28" s="849"/>
      <c r="G28" s="849"/>
      <c r="H28" s="849"/>
      <c r="I28" s="849"/>
      <c r="J28" s="850"/>
      <c r="K28" s="833" t="s">
        <v>282</v>
      </c>
      <c r="L28" s="834"/>
      <c r="M28" s="834"/>
      <c r="N28" s="835"/>
      <c r="O28" s="2"/>
    </row>
    <row r="29" spans="1:15" x14ac:dyDescent="0.2">
      <c r="A29" s="2"/>
      <c r="B29" s="859"/>
      <c r="C29" s="860"/>
      <c r="D29" s="860"/>
      <c r="E29" s="860"/>
      <c r="F29" s="860"/>
      <c r="G29" s="860"/>
      <c r="H29" s="860"/>
      <c r="I29" s="860"/>
      <c r="J29" s="861"/>
      <c r="K29" s="862"/>
      <c r="L29" s="863"/>
      <c r="M29" s="863"/>
      <c r="N29" s="864"/>
      <c r="O29" s="2"/>
    </row>
    <row r="30" spans="1:15" ht="41.25" customHeight="1" x14ac:dyDescent="0.2">
      <c r="A30" s="2"/>
      <c r="B30" s="842" t="s">
        <v>81</v>
      </c>
      <c r="C30" s="847"/>
      <c r="D30" s="865"/>
      <c r="E30" s="866"/>
      <c r="F30" s="866"/>
      <c r="G30" s="866"/>
      <c r="H30" s="866"/>
      <c r="I30" s="866"/>
      <c r="J30" s="866"/>
      <c r="K30" s="866"/>
      <c r="L30" s="866"/>
      <c r="M30" s="866"/>
      <c r="N30" s="867"/>
      <c r="O30" s="2"/>
    </row>
    <row r="31" spans="1:15" x14ac:dyDescent="0.2">
      <c r="A31" s="2"/>
      <c r="B31" s="2"/>
      <c r="C31" s="2"/>
      <c r="D31" s="2"/>
      <c r="E31" s="2"/>
      <c r="F31" s="2"/>
      <c r="G31" s="2"/>
      <c r="H31" s="2"/>
      <c r="I31" s="2"/>
      <c r="J31" s="2"/>
      <c r="K31" s="2"/>
      <c r="L31" s="2"/>
      <c r="M31" s="2"/>
      <c r="N31" s="2"/>
      <c r="O31" s="2"/>
    </row>
    <row r="32" spans="1:15" x14ac:dyDescent="0.2">
      <c r="A32" s="27"/>
      <c r="B32" s="27"/>
      <c r="C32" s="875" t="s">
        <v>283</v>
      </c>
      <c r="D32" s="876" t="s">
        <v>284</v>
      </c>
      <c r="E32" s="876" t="s">
        <v>284</v>
      </c>
      <c r="F32" s="876" t="s">
        <v>284</v>
      </c>
      <c r="G32" s="876" t="s">
        <v>284</v>
      </c>
      <c r="H32" s="876" t="s">
        <v>284</v>
      </c>
      <c r="I32" s="876" t="s">
        <v>284</v>
      </c>
      <c r="J32" s="876" t="s">
        <v>284</v>
      </c>
      <c r="K32" s="876" t="s">
        <v>284</v>
      </c>
      <c r="L32" s="876" t="s">
        <v>284</v>
      </c>
      <c r="M32" s="876" t="s">
        <v>284</v>
      </c>
      <c r="N32" s="876" t="s">
        <v>284</v>
      </c>
      <c r="O32" s="27"/>
    </row>
    <row r="33" spans="1:15" ht="13.5" customHeight="1" x14ac:dyDescent="0.2">
      <c r="A33" s="2"/>
      <c r="B33" s="2"/>
      <c r="C33" s="882" t="s">
        <v>285</v>
      </c>
      <c r="D33" s="882"/>
      <c r="E33" s="882"/>
      <c r="F33" s="882"/>
      <c r="G33" s="882"/>
      <c r="H33" s="882"/>
      <c r="I33" s="882"/>
      <c r="J33" s="882"/>
      <c r="K33" s="882"/>
      <c r="L33" s="882"/>
      <c r="M33" s="882"/>
      <c r="N33" s="882"/>
      <c r="O33" s="2"/>
    </row>
    <row r="34" spans="1:15" x14ac:dyDescent="0.2">
      <c r="A34" s="27"/>
      <c r="B34" s="27"/>
      <c r="C34" s="882"/>
      <c r="D34" s="882"/>
      <c r="E34" s="882"/>
      <c r="F34" s="882"/>
      <c r="G34" s="882"/>
      <c r="H34" s="882"/>
      <c r="I34" s="882"/>
      <c r="J34" s="882"/>
      <c r="K34" s="882"/>
      <c r="L34" s="882"/>
      <c r="M34" s="882"/>
      <c r="N34" s="882"/>
      <c r="O34" s="27"/>
    </row>
    <row r="35" spans="1:15" x14ac:dyDescent="0.2">
      <c r="A35" s="27"/>
      <c r="B35" s="27"/>
      <c r="C35" s="882"/>
      <c r="D35" s="882"/>
      <c r="E35" s="882"/>
      <c r="F35" s="882"/>
      <c r="G35" s="882"/>
      <c r="H35" s="882"/>
      <c r="I35" s="882"/>
      <c r="J35" s="882"/>
      <c r="K35" s="882"/>
      <c r="L35" s="882"/>
      <c r="M35" s="882"/>
      <c r="N35" s="882"/>
      <c r="O35" s="27"/>
    </row>
    <row r="36" spans="1:15" x14ac:dyDescent="0.2">
      <c r="A36" s="27"/>
      <c r="B36" s="27"/>
      <c r="C36" s="9"/>
      <c r="D36" s="9"/>
      <c r="E36" s="9"/>
      <c r="F36" s="9"/>
      <c r="G36" s="9"/>
      <c r="H36" s="9"/>
      <c r="I36" s="9"/>
      <c r="J36" s="9"/>
      <c r="K36" s="28"/>
      <c r="L36" s="28"/>
      <c r="M36" s="28"/>
      <c r="N36" s="28"/>
      <c r="O36" s="27"/>
    </row>
    <row r="37" spans="1:15" x14ac:dyDescent="0.2">
      <c r="A37" s="4" t="s">
        <v>286</v>
      </c>
      <c r="B37" s="4"/>
      <c r="C37" s="4"/>
      <c r="D37" s="4"/>
      <c r="E37" s="4"/>
      <c r="F37" s="4"/>
      <c r="G37" s="4"/>
      <c r="H37" s="4"/>
      <c r="I37" s="4"/>
      <c r="J37" s="4"/>
      <c r="K37" s="4"/>
      <c r="L37" s="56" t="s">
        <v>435</v>
      </c>
      <c r="M37" s="2"/>
      <c r="N37" s="4"/>
      <c r="O37" s="2"/>
    </row>
    <row r="38" spans="1:15" x14ac:dyDescent="0.2">
      <c r="A38" s="2"/>
      <c r="B38" s="2"/>
      <c r="C38" s="2"/>
      <c r="D38" s="2"/>
      <c r="E38" s="2"/>
      <c r="F38" s="2"/>
      <c r="G38" s="2"/>
      <c r="H38" s="2"/>
      <c r="I38" s="2"/>
      <c r="J38" s="2"/>
      <c r="K38" s="2"/>
      <c r="L38" s="2"/>
      <c r="M38" s="2"/>
      <c r="N38" s="2"/>
      <c r="O38" s="2"/>
    </row>
    <row r="39" spans="1:15" x14ac:dyDescent="0.2">
      <c r="A39" s="2"/>
      <c r="B39" s="877" t="s">
        <v>287</v>
      </c>
      <c r="C39" s="877"/>
      <c r="D39" s="877"/>
      <c r="E39" s="877"/>
      <c r="F39" s="877"/>
      <c r="G39" s="877"/>
      <c r="H39" s="877"/>
      <c r="I39" s="877"/>
      <c r="J39" s="877"/>
      <c r="K39" s="812" t="s">
        <v>282</v>
      </c>
      <c r="L39" s="856"/>
      <c r="M39" s="856"/>
      <c r="N39" s="813"/>
      <c r="O39" s="2"/>
    </row>
    <row r="40" spans="1:15" x14ac:dyDescent="0.2">
      <c r="A40" s="2"/>
      <c r="B40" s="877"/>
      <c r="C40" s="877"/>
      <c r="D40" s="877"/>
      <c r="E40" s="877"/>
      <c r="F40" s="877"/>
      <c r="G40" s="877"/>
      <c r="H40" s="877"/>
      <c r="I40" s="877"/>
      <c r="J40" s="877"/>
      <c r="K40" s="814"/>
      <c r="L40" s="878"/>
      <c r="M40" s="878"/>
      <c r="N40" s="815"/>
      <c r="O40" s="2"/>
    </row>
    <row r="41" spans="1:15" ht="41.25" customHeight="1" x14ac:dyDescent="0.2">
      <c r="A41" s="2"/>
      <c r="B41" s="809" t="s">
        <v>82</v>
      </c>
      <c r="C41" s="810"/>
      <c r="D41" s="811"/>
      <c r="E41" s="879"/>
      <c r="F41" s="880"/>
      <c r="G41" s="880"/>
      <c r="H41" s="880"/>
      <c r="I41" s="880"/>
      <c r="J41" s="880"/>
      <c r="K41" s="880"/>
      <c r="L41" s="880"/>
      <c r="M41" s="880"/>
      <c r="N41" s="881"/>
      <c r="O41" s="2"/>
    </row>
    <row r="42" spans="1:15" x14ac:dyDescent="0.2">
      <c r="A42" s="27"/>
      <c r="B42" s="27"/>
      <c r="C42" s="876" t="s">
        <v>288</v>
      </c>
      <c r="D42" s="876" t="s">
        <v>284</v>
      </c>
      <c r="E42" s="876" t="s">
        <v>284</v>
      </c>
      <c r="F42" s="876" t="s">
        <v>284</v>
      </c>
      <c r="G42" s="876" t="s">
        <v>284</v>
      </c>
      <c r="H42" s="876" t="s">
        <v>284</v>
      </c>
      <c r="I42" s="876" t="s">
        <v>284</v>
      </c>
      <c r="J42" s="876" t="s">
        <v>284</v>
      </c>
      <c r="K42" s="876" t="s">
        <v>284</v>
      </c>
      <c r="L42" s="876" t="s">
        <v>284</v>
      </c>
      <c r="M42" s="876" t="s">
        <v>284</v>
      </c>
      <c r="N42" s="876" t="s">
        <v>284</v>
      </c>
      <c r="O42" s="27"/>
    </row>
    <row r="43" spans="1:15" x14ac:dyDescent="0.2">
      <c r="A43" s="2"/>
      <c r="B43" s="2"/>
      <c r="C43" s="2"/>
      <c r="D43" s="2"/>
      <c r="E43" s="2"/>
      <c r="F43" s="2"/>
      <c r="G43" s="2"/>
      <c r="H43" s="2"/>
      <c r="I43" s="2"/>
      <c r="J43" s="2"/>
      <c r="K43" s="2"/>
      <c r="L43" s="2"/>
      <c r="M43" s="2"/>
      <c r="N43" s="2"/>
      <c r="O43" s="2"/>
    </row>
    <row r="44" spans="1:15" x14ac:dyDescent="0.2">
      <c r="A44" s="854" t="s">
        <v>289</v>
      </c>
      <c r="B44" s="854"/>
      <c r="C44" s="854"/>
      <c r="D44" s="854"/>
      <c r="E44" s="854"/>
      <c r="F44" s="854"/>
      <c r="G44" s="854"/>
      <c r="H44" s="854"/>
      <c r="I44" s="854"/>
      <c r="J44" s="854"/>
      <c r="K44" s="854"/>
      <c r="L44" s="854"/>
      <c r="M44" s="854"/>
      <c r="N44" s="854"/>
      <c r="O44" s="2"/>
    </row>
    <row r="45" spans="1:15" x14ac:dyDescent="0.2">
      <c r="A45" s="1"/>
      <c r="B45" s="1" t="s">
        <v>290</v>
      </c>
      <c r="C45" s="1"/>
      <c r="D45" s="1"/>
      <c r="E45" s="1"/>
      <c r="F45" s="1"/>
      <c r="G45" s="1"/>
      <c r="H45" s="1"/>
      <c r="I45" s="1"/>
      <c r="J45" s="1"/>
      <c r="K45" s="1"/>
      <c r="L45" s="1"/>
      <c r="M45" s="30" t="s">
        <v>291</v>
      </c>
      <c r="N45" s="1"/>
      <c r="O45" s="1"/>
    </row>
    <row r="46" spans="1:15" x14ac:dyDescent="0.2">
      <c r="A46" s="2"/>
      <c r="B46" s="2"/>
      <c r="C46" s="2"/>
      <c r="D46" s="2"/>
      <c r="E46" s="2"/>
      <c r="F46" s="2"/>
      <c r="G46" s="2"/>
      <c r="H46" s="2"/>
      <c r="I46" s="2"/>
      <c r="J46" s="2"/>
      <c r="K46" s="2"/>
      <c r="L46" s="2"/>
      <c r="M46" s="2"/>
      <c r="N46" s="2"/>
      <c r="O46" s="2"/>
    </row>
    <row r="47" spans="1:15" ht="25.5" customHeight="1" x14ac:dyDescent="0.2">
      <c r="A47" s="7"/>
      <c r="B47" s="808" t="s">
        <v>292</v>
      </c>
      <c r="C47" s="808"/>
      <c r="D47" s="808"/>
      <c r="E47" s="810" t="s">
        <v>293</v>
      </c>
      <c r="F47" s="883"/>
      <c r="G47" s="31" t="s">
        <v>294</v>
      </c>
      <c r="H47" s="32" t="s">
        <v>295</v>
      </c>
      <c r="I47" s="884" t="s">
        <v>296</v>
      </c>
      <c r="J47" s="883"/>
      <c r="K47" s="31" t="s">
        <v>297</v>
      </c>
      <c r="L47" s="842" t="s">
        <v>298</v>
      </c>
      <c r="M47" s="846"/>
      <c r="N47" s="847"/>
      <c r="O47" s="7"/>
    </row>
    <row r="48" spans="1:15" ht="25.5" customHeight="1" x14ac:dyDescent="0.2">
      <c r="A48" s="2"/>
      <c r="B48" s="885" t="s">
        <v>272</v>
      </c>
      <c r="C48" s="869"/>
      <c r="D48" s="886"/>
      <c r="E48" s="869" t="s">
        <v>272</v>
      </c>
      <c r="F48" s="870"/>
      <c r="G48" s="50" t="s">
        <v>272</v>
      </c>
      <c r="H48" s="51" t="s">
        <v>272</v>
      </c>
      <c r="I48" s="871" t="s">
        <v>272</v>
      </c>
      <c r="J48" s="870"/>
      <c r="K48" s="52" t="s">
        <v>272</v>
      </c>
      <c r="L48" s="872" t="s">
        <v>328</v>
      </c>
      <c r="M48" s="873"/>
      <c r="N48" s="874"/>
      <c r="O48" s="2"/>
    </row>
    <row r="49" spans="1:15" ht="25.5" customHeight="1" x14ac:dyDescent="0.2">
      <c r="A49" s="2"/>
      <c r="B49" s="839" t="s">
        <v>325</v>
      </c>
      <c r="C49" s="840"/>
      <c r="D49" s="841"/>
      <c r="E49" s="839" t="s">
        <v>324</v>
      </c>
      <c r="F49" s="841"/>
      <c r="G49" s="49" t="s">
        <v>326</v>
      </c>
      <c r="H49" s="49" t="s">
        <v>326</v>
      </c>
      <c r="I49" s="839" t="s">
        <v>326</v>
      </c>
      <c r="J49" s="841"/>
      <c r="K49" s="53" t="s">
        <v>326</v>
      </c>
      <c r="L49" s="839" t="s">
        <v>327</v>
      </c>
      <c r="M49" s="840"/>
      <c r="N49" s="841"/>
      <c r="O49" s="2"/>
    </row>
    <row r="50" spans="1:15" ht="31.5" customHeight="1" x14ac:dyDescent="0.2">
      <c r="A50" s="2"/>
      <c r="B50" s="54"/>
      <c r="C50" s="857" t="s">
        <v>332</v>
      </c>
      <c r="D50" s="857"/>
      <c r="E50" s="857"/>
      <c r="F50" s="857"/>
      <c r="G50" s="857"/>
      <c r="H50" s="857"/>
      <c r="I50" s="857"/>
      <c r="J50" s="857"/>
      <c r="K50" s="857"/>
      <c r="L50" s="857"/>
      <c r="M50" s="857"/>
      <c r="N50" s="857"/>
      <c r="O50" s="2"/>
    </row>
    <row r="51" spans="1:15" x14ac:dyDescent="0.2">
      <c r="A51" s="2"/>
      <c r="B51" s="2"/>
      <c r="C51" s="2"/>
      <c r="D51" s="2"/>
      <c r="E51" s="2"/>
      <c r="F51" s="2"/>
      <c r="G51" s="2"/>
      <c r="H51" s="2"/>
      <c r="I51" s="2"/>
      <c r="J51" s="2"/>
      <c r="K51" s="2"/>
      <c r="L51" s="2"/>
      <c r="M51" s="2"/>
      <c r="N51" s="2"/>
      <c r="O51" s="2"/>
    </row>
    <row r="52" spans="1:15" x14ac:dyDescent="0.2">
      <c r="A52" s="1"/>
      <c r="B52" s="1" t="s">
        <v>299</v>
      </c>
      <c r="C52" s="1"/>
      <c r="D52" s="1"/>
      <c r="E52" s="1"/>
      <c r="F52" s="1"/>
      <c r="G52" s="1"/>
      <c r="H52" s="1"/>
      <c r="I52" s="1"/>
      <c r="J52" s="1"/>
      <c r="K52" s="1"/>
      <c r="L52" s="56" t="s">
        <v>435</v>
      </c>
      <c r="M52" s="1"/>
      <c r="N52" s="1"/>
      <c r="O52" s="1"/>
    </row>
    <row r="53" spans="1:15" x14ac:dyDescent="0.2">
      <c r="A53" s="2"/>
      <c r="B53" s="2"/>
      <c r="C53" s="2"/>
      <c r="D53" s="2"/>
      <c r="E53" s="2"/>
      <c r="F53" s="2"/>
      <c r="G53" s="2"/>
      <c r="H53" s="2"/>
      <c r="I53" s="2"/>
      <c r="J53" s="2"/>
      <c r="K53" s="2"/>
      <c r="L53" s="2"/>
      <c r="M53" s="2"/>
      <c r="N53" s="2"/>
      <c r="O53" s="2"/>
    </row>
    <row r="54" spans="1:15" ht="49.5" customHeight="1" x14ac:dyDescent="0.2">
      <c r="A54" s="2"/>
      <c r="B54" s="842" t="s">
        <v>300</v>
      </c>
      <c r="C54" s="810"/>
      <c r="D54" s="811"/>
      <c r="E54" s="887" t="s">
        <v>272</v>
      </c>
      <c r="F54" s="888"/>
      <c r="G54" s="842" t="s">
        <v>301</v>
      </c>
      <c r="H54" s="811"/>
      <c r="I54" s="887" t="s">
        <v>272</v>
      </c>
      <c r="J54" s="889"/>
      <c r="K54" s="846" t="s">
        <v>302</v>
      </c>
      <c r="L54" s="811"/>
      <c r="M54" s="887" t="s">
        <v>272</v>
      </c>
      <c r="N54" s="889"/>
      <c r="O54" s="2"/>
    </row>
    <row r="55" spans="1:15" x14ac:dyDescent="0.2">
      <c r="A55" s="2"/>
      <c r="B55" s="33"/>
      <c r="C55" s="11" t="s">
        <v>337</v>
      </c>
      <c r="D55" s="6"/>
      <c r="E55" s="33"/>
      <c r="F55" s="33"/>
      <c r="G55" s="25"/>
      <c r="H55" s="6"/>
      <c r="I55" s="33"/>
      <c r="J55" s="33"/>
      <c r="K55" s="25"/>
      <c r="L55" s="6"/>
      <c r="M55" s="33"/>
      <c r="N55" s="33"/>
      <c r="O55" s="2"/>
    </row>
    <row r="56" spans="1:15" x14ac:dyDescent="0.2">
      <c r="A56" s="2"/>
      <c r="B56" s="33"/>
      <c r="C56" s="11"/>
      <c r="D56" s="6"/>
      <c r="E56" s="33"/>
      <c r="F56" s="33"/>
      <c r="G56" s="25"/>
      <c r="H56" s="6"/>
      <c r="I56" s="33"/>
      <c r="J56" s="33"/>
      <c r="K56" s="25"/>
      <c r="L56" s="6"/>
      <c r="M56" s="33"/>
      <c r="N56" s="33"/>
      <c r="O56" s="2"/>
    </row>
    <row r="57" spans="1:15" x14ac:dyDescent="0.2">
      <c r="A57" s="2"/>
      <c r="B57" s="2"/>
      <c r="C57" s="26"/>
      <c r="D57" s="26"/>
      <c r="E57" s="26"/>
      <c r="F57" s="26"/>
      <c r="G57" s="26"/>
      <c r="H57" s="26"/>
      <c r="I57" s="26"/>
      <c r="J57" s="26"/>
      <c r="K57" s="26"/>
      <c r="L57" s="26"/>
      <c r="M57" s="26"/>
      <c r="N57" s="26"/>
      <c r="O57" s="2"/>
    </row>
    <row r="58" spans="1:15" x14ac:dyDescent="0.2">
      <c r="A58" s="4" t="s">
        <v>303</v>
      </c>
      <c r="B58" s="4"/>
      <c r="C58" s="4"/>
      <c r="D58" s="4"/>
      <c r="E58" s="4"/>
      <c r="F58" s="4"/>
      <c r="G58" s="4"/>
      <c r="H58" s="4"/>
      <c r="I58" s="4"/>
      <c r="J58" s="4"/>
      <c r="K58" s="4"/>
      <c r="L58" s="56" t="s">
        <v>435</v>
      </c>
      <c r="M58" s="30"/>
      <c r="N58" s="4"/>
      <c r="O58" s="2"/>
    </row>
    <row r="59" spans="1:15" ht="39.75" customHeight="1" x14ac:dyDescent="0.2">
      <c r="A59" s="2"/>
      <c r="B59" s="843" t="s">
        <v>304</v>
      </c>
      <c r="C59" s="844"/>
      <c r="D59" s="844"/>
      <c r="E59" s="844"/>
      <c r="F59" s="844"/>
      <c r="G59" s="844"/>
      <c r="H59" s="844"/>
      <c r="I59" s="844"/>
      <c r="J59" s="845"/>
      <c r="K59" s="842" t="s">
        <v>282</v>
      </c>
      <c r="L59" s="846"/>
      <c r="M59" s="846"/>
      <c r="N59" s="847"/>
      <c r="O59" s="2"/>
    </row>
    <row r="60" spans="1:15" x14ac:dyDescent="0.2">
      <c r="A60" s="2"/>
      <c r="B60" s="33"/>
      <c r="C60" s="11" t="s">
        <v>305</v>
      </c>
      <c r="D60" s="6"/>
      <c r="E60" s="33"/>
      <c r="F60" s="33"/>
      <c r="G60" s="25"/>
      <c r="H60" s="6"/>
      <c r="I60" s="33"/>
      <c r="J60" s="33"/>
      <c r="K60" s="18"/>
      <c r="L60" s="20"/>
      <c r="M60" s="34"/>
      <c r="N60" s="34"/>
      <c r="O60" s="2"/>
    </row>
    <row r="61" spans="1:15" x14ac:dyDescent="0.2">
      <c r="A61" s="2"/>
      <c r="B61" s="33"/>
      <c r="C61" s="11"/>
      <c r="D61" s="6"/>
      <c r="E61" s="33"/>
      <c r="F61" s="33"/>
      <c r="G61" s="25"/>
      <c r="H61" s="6"/>
      <c r="I61" s="33"/>
      <c r="J61" s="33"/>
      <c r="K61" s="25"/>
      <c r="L61" s="6"/>
      <c r="M61" s="33"/>
      <c r="N61" s="33"/>
      <c r="O61" s="2"/>
    </row>
    <row r="62" spans="1:15" x14ac:dyDescent="0.2">
      <c r="A62" s="2"/>
      <c r="B62" s="2"/>
      <c r="C62" s="9"/>
      <c r="D62" s="9"/>
      <c r="E62" s="9"/>
      <c r="F62" s="9"/>
      <c r="G62" s="9"/>
      <c r="H62" s="9"/>
      <c r="I62" s="9"/>
      <c r="J62" s="9"/>
      <c r="K62" s="26"/>
      <c r="L62" s="26"/>
      <c r="M62" s="9"/>
      <c r="N62" s="9"/>
      <c r="O62" s="2"/>
    </row>
    <row r="63" spans="1:15" x14ac:dyDescent="0.2">
      <c r="A63" s="4" t="s">
        <v>306</v>
      </c>
      <c r="B63" s="4"/>
      <c r="C63" s="4"/>
      <c r="D63" s="4"/>
      <c r="E63" s="4"/>
      <c r="F63" s="4"/>
      <c r="G63" s="4"/>
      <c r="H63" s="2"/>
      <c r="I63" s="2"/>
      <c r="J63" s="2"/>
      <c r="K63" s="2"/>
      <c r="L63" s="56" t="s">
        <v>435</v>
      </c>
      <c r="M63" s="30"/>
      <c r="N63" s="2"/>
      <c r="O63" s="2"/>
    </row>
    <row r="64" spans="1:15" x14ac:dyDescent="0.2">
      <c r="A64" s="2"/>
      <c r="B64" s="2"/>
      <c r="C64" s="2"/>
      <c r="D64" s="2"/>
      <c r="E64" s="2"/>
      <c r="F64" s="2"/>
      <c r="G64" s="2"/>
      <c r="H64" s="2"/>
      <c r="I64" s="2"/>
      <c r="J64" s="2"/>
      <c r="K64" s="2"/>
      <c r="L64" s="2"/>
      <c r="M64" s="2"/>
      <c r="N64" s="2"/>
      <c r="O64" s="2"/>
    </row>
    <row r="65" spans="1:15" x14ac:dyDescent="0.2">
      <c r="A65" s="2"/>
      <c r="B65" s="35"/>
      <c r="C65" s="36"/>
      <c r="D65" s="36"/>
      <c r="E65" s="36"/>
      <c r="F65" s="36"/>
      <c r="G65" s="36"/>
      <c r="H65" s="36"/>
      <c r="I65" s="36"/>
      <c r="J65" s="36"/>
      <c r="K65" s="35"/>
      <c r="L65" s="36"/>
      <c r="M65" s="36"/>
      <c r="N65" s="37"/>
      <c r="O65" s="2"/>
    </row>
    <row r="66" spans="1:15" ht="13.5" customHeight="1" x14ac:dyDescent="0.2">
      <c r="A66" s="2"/>
      <c r="B66" s="848" t="s">
        <v>333</v>
      </c>
      <c r="C66" s="849"/>
      <c r="D66" s="849"/>
      <c r="E66" s="849"/>
      <c r="F66" s="849"/>
      <c r="G66" s="849"/>
      <c r="H66" s="849"/>
      <c r="I66" s="849"/>
      <c r="J66" s="850"/>
      <c r="K66" s="833" t="s">
        <v>307</v>
      </c>
      <c r="L66" s="834"/>
      <c r="M66" s="834"/>
      <c r="N66" s="835"/>
      <c r="O66" s="2"/>
    </row>
    <row r="67" spans="1:15" x14ac:dyDescent="0.2">
      <c r="A67" s="2"/>
      <c r="B67" s="848"/>
      <c r="C67" s="849"/>
      <c r="D67" s="849"/>
      <c r="E67" s="849"/>
      <c r="F67" s="849"/>
      <c r="G67" s="849"/>
      <c r="H67" s="849"/>
      <c r="I67" s="849"/>
      <c r="J67" s="850"/>
      <c r="K67" s="848" t="s">
        <v>308</v>
      </c>
      <c r="L67" s="849"/>
      <c r="M67" s="849"/>
      <c r="N67" s="850"/>
      <c r="O67" s="2"/>
    </row>
    <row r="68" spans="1:15" x14ac:dyDescent="0.2">
      <c r="A68" s="2"/>
      <c r="B68" s="38"/>
      <c r="C68" s="10"/>
      <c r="D68" s="10"/>
      <c r="E68" s="10"/>
      <c r="F68" s="10"/>
      <c r="G68" s="10"/>
      <c r="H68" s="10"/>
      <c r="I68" s="10"/>
      <c r="J68" s="24"/>
      <c r="K68" s="12"/>
      <c r="L68" s="10"/>
      <c r="M68" s="10"/>
      <c r="N68" s="24"/>
      <c r="O68" s="2"/>
    </row>
    <row r="69" spans="1:15" x14ac:dyDescent="0.2">
      <c r="A69" s="2"/>
      <c r="B69" s="39"/>
      <c r="C69" s="40"/>
      <c r="D69" s="40"/>
      <c r="E69" s="40"/>
      <c r="F69" s="40"/>
      <c r="G69" s="40"/>
      <c r="H69" s="40"/>
      <c r="I69" s="40"/>
      <c r="J69" s="41"/>
      <c r="K69" s="42"/>
      <c r="L69" s="40"/>
      <c r="M69" s="40"/>
      <c r="N69" s="41"/>
      <c r="O69" s="2"/>
    </row>
    <row r="70" spans="1:15" ht="13.5" customHeight="1" x14ac:dyDescent="0.2">
      <c r="A70" s="2"/>
      <c r="B70" s="848" t="s">
        <v>315</v>
      </c>
      <c r="C70" s="849"/>
      <c r="D70" s="849"/>
      <c r="E70" s="849"/>
      <c r="F70" s="849"/>
      <c r="G70" s="849"/>
      <c r="H70" s="849"/>
      <c r="I70" s="849"/>
      <c r="J70" s="850"/>
      <c r="K70" s="833" t="s">
        <v>282</v>
      </c>
      <c r="L70" s="834"/>
      <c r="M70" s="834"/>
      <c r="N70" s="835"/>
      <c r="O70" s="2"/>
    </row>
    <row r="71" spans="1:15" x14ac:dyDescent="0.2">
      <c r="A71" s="2"/>
      <c r="B71" s="848"/>
      <c r="C71" s="849"/>
      <c r="D71" s="849"/>
      <c r="E71" s="849"/>
      <c r="F71" s="849"/>
      <c r="G71" s="849"/>
      <c r="H71" s="849"/>
      <c r="I71" s="849"/>
      <c r="J71" s="850"/>
      <c r="K71" s="890" t="s">
        <v>309</v>
      </c>
      <c r="L71" s="876"/>
      <c r="M71" s="876"/>
      <c r="N71" s="891"/>
      <c r="O71" s="2"/>
    </row>
    <row r="72" spans="1:15" x14ac:dyDescent="0.2">
      <c r="A72" s="2"/>
      <c r="B72" s="38"/>
      <c r="C72" s="10"/>
      <c r="D72" s="10"/>
      <c r="E72" s="10"/>
      <c r="F72" s="10"/>
      <c r="G72" s="10"/>
      <c r="H72" s="10"/>
      <c r="I72" s="10"/>
      <c r="J72" s="24"/>
      <c r="K72" s="12"/>
      <c r="L72" s="10"/>
      <c r="M72" s="10"/>
      <c r="N72" s="24"/>
      <c r="O72" s="2"/>
    </row>
    <row r="73" spans="1:15" x14ac:dyDescent="0.2">
      <c r="A73" s="2"/>
      <c r="B73" s="39"/>
      <c r="C73" s="40"/>
      <c r="D73" s="40"/>
      <c r="E73" s="40"/>
      <c r="F73" s="40"/>
      <c r="G73" s="40"/>
      <c r="H73" s="40"/>
      <c r="I73" s="40"/>
      <c r="J73" s="41"/>
      <c r="K73" s="42"/>
      <c r="L73" s="40"/>
      <c r="M73" s="40"/>
      <c r="N73" s="41"/>
      <c r="O73" s="2"/>
    </row>
    <row r="74" spans="1:15" ht="13.5" customHeight="1" x14ac:dyDescent="0.2">
      <c r="A74" s="2"/>
      <c r="B74" s="827" t="s">
        <v>347</v>
      </c>
      <c r="C74" s="828"/>
      <c r="D74" s="828"/>
      <c r="E74" s="828"/>
      <c r="F74" s="828"/>
      <c r="G74" s="828"/>
      <c r="H74" s="828"/>
      <c r="I74" s="828"/>
      <c r="J74" s="829"/>
      <c r="K74" s="833" t="s">
        <v>282</v>
      </c>
      <c r="L74" s="834"/>
      <c r="M74" s="834"/>
      <c r="N74" s="835"/>
      <c r="O74" s="2"/>
    </row>
    <row r="75" spans="1:15" x14ac:dyDescent="0.2">
      <c r="A75" s="2"/>
      <c r="B75" s="827"/>
      <c r="C75" s="828"/>
      <c r="D75" s="828"/>
      <c r="E75" s="828"/>
      <c r="F75" s="828"/>
      <c r="G75" s="828"/>
      <c r="H75" s="828"/>
      <c r="I75" s="828"/>
      <c r="J75" s="829"/>
      <c r="K75" s="848" t="s">
        <v>310</v>
      </c>
      <c r="L75" s="849"/>
      <c r="M75" s="849"/>
      <c r="N75" s="850"/>
      <c r="O75" s="2"/>
    </row>
    <row r="76" spans="1:15" x14ac:dyDescent="0.2">
      <c r="A76" s="2"/>
      <c r="B76" s="43"/>
      <c r="C76" s="29"/>
      <c r="D76" s="44"/>
      <c r="E76" s="44"/>
      <c r="F76" s="44"/>
      <c r="G76" s="44"/>
      <c r="H76" s="44"/>
      <c r="I76" s="44"/>
      <c r="J76" s="44"/>
      <c r="K76" s="45"/>
      <c r="L76" s="44"/>
      <c r="M76" s="44"/>
      <c r="N76" s="46"/>
      <c r="O76" s="2"/>
    </row>
    <row r="77" spans="1:15" x14ac:dyDescent="0.2">
      <c r="A77" s="2"/>
      <c r="B77" s="2"/>
      <c r="C77" s="25"/>
      <c r="D77" s="26"/>
      <c r="E77" s="26"/>
      <c r="F77" s="26"/>
      <c r="G77" s="26"/>
      <c r="H77" s="26"/>
      <c r="I77" s="26"/>
      <c r="J77" s="26"/>
      <c r="K77" s="26"/>
      <c r="L77" s="26"/>
      <c r="M77" s="26"/>
      <c r="N77" s="26"/>
      <c r="O77" s="2"/>
    </row>
    <row r="78" spans="1:15" x14ac:dyDescent="0.2">
      <c r="A78" s="2"/>
      <c r="B78" s="2"/>
      <c r="C78" s="25"/>
      <c r="D78" s="26"/>
      <c r="E78" s="26"/>
      <c r="F78" s="26"/>
      <c r="G78" s="26"/>
      <c r="H78" s="26"/>
      <c r="I78" s="26"/>
      <c r="J78" s="26"/>
      <c r="K78" s="26"/>
      <c r="L78" s="26"/>
      <c r="M78" s="26"/>
      <c r="N78" s="26"/>
      <c r="O78" s="2"/>
    </row>
    <row r="79" spans="1:15" x14ac:dyDescent="0.2">
      <c r="A79" s="4" t="s">
        <v>311</v>
      </c>
      <c r="B79" s="4"/>
      <c r="C79" s="5"/>
      <c r="D79" s="5"/>
      <c r="E79" s="5"/>
      <c r="F79" s="5"/>
      <c r="G79" s="5"/>
      <c r="H79" s="47"/>
      <c r="I79" s="2"/>
      <c r="J79" s="2"/>
      <c r="K79" s="2"/>
      <c r="L79" s="56" t="s">
        <v>435</v>
      </c>
      <c r="M79" s="2"/>
      <c r="N79" s="2"/>
      <c r="O79" s="2"/>
    </row>
    <row r="80" spans="1:15" x14ac:dyDescent="0.2">
      <c r="A80" s="2"/>
      <c r="B80" s="2"/>
      <c r="C80" s="47"/>
      <c r="D80" s="47"/>
      <c r="E80" s="47"/>
      <c r="F80" s="2"/>
      <c r="G80" s="2"/>
      <c r="H80" s="2"/>
      <c r="I80" s="2"/>
      <c r="J80" s="2"/>
      <c r="K80" s="2"/>
      <c r="L80" s="2"/>
      <c r="M80" s="2"/>
      <c r="N80" s="2"/>
      <c r="O80" s="2"/>
    </row>
    <row r="81" spans="1:15" x14ac:dyDescent="0.2">
      <c r="A81" s="2"/>
      <c r="B81" s="35"/>
      <c r="C81" s="36"/>
      <c r="D81" s="36"/>
      <c r="E81" s="36"/>
      <c r="F81" s="36"/>
      <c r="G81" s="36"/>
      <c r="H81" s="36"/>
      <c r="I81" s="36"/>
      <c r="J81" s="36"/>
      <c r="K81" s="35"/>
      <c r="L81" s="36"/>
      <c r="M81" s="36"/>
      <c r="N81" s="37"/>
      <c r="O81" s="2"/>
    </row>
    <row r="82" spans="1:15" ht="13.5" customHeight="1" x14ac:dyDescent="0.2">
      <c r="A82" s="2"/>
      <c r="B82" s="848" t="s">
        <v>312</v>
      </c>
      <c r="C82" s="849"/>
      <c r="D82" s="849"/>
      <c r="E82" s="849"/>
      <c r="F82" s="849"/>
      <c r="G82" s="849"/>
      <c r="H82" s="849"/>
      <c r="I82" s="849"/>
      <c r="J82" s="850"/>
      <c r="K82" s="833" t="s">
        <v>282</v>
      </c>
      <c r="L82" s="834"/>
      <c r="M82" s="834"/>
      <c r="N82" s="835"/>
      <c r="O82" s="2"/>
    </row>
    <row r="83" spans="1:15" ht="13.5" customHeight="1" x14ac:dyDescent="0.2">
      <c r="A83" s="2"/>
      <c r="B83" s="827" t="s">
        <v>313</v>
      </c>
      <c r="C83" s="828"/>
      <c r="D83" s="828"/>
      <c r="E83" s="828"/>
      <c r="F83" s="828"/>
      <c r="G83" s="828"/>
      <c r="H83" s="828"/>
      <c r="I83" s="828"/>
      <c r="J83" s="829"/>
      <c r="K83" s="833" t="s">
        <v>282</v>
      </c>
      <c r="L83" s="834"/>
      <c r="M83" s="834"/>
      <c r="N83" s="835"/>
      <c r="O83" s="2"/>
    </row>
    <row r="84" spans="1:15" x14ac:dyDescent="0.2">
      <c r="A84" s="2"/>
      <c r="B84" s="48"/>
      <c r="C84" s="44"/>
      <c r="D84" s="44"/>
      <c r="E84" s="44"/>
      <c r="F84" s="44"/>
      <c r="G84" s="44"/>
      <c r="H84" s="44"/>
      <c r="I84" s="44"/>
      <c r="J84" s="46"/>
      <c r="K84" s="836"/>
      <c r="L84" s="837"/>
      <c r="M84" s="837"/>
      <c r="N84" s="838"/>
      <c r="O84" s="2"/>
    </row>
    <row r="85" spans="1:15" x14ac:dyDescent="0.2">
      <c r="A85" s="47"/>
      <c r="B85" s="47"/>
      <c r="C85" s="26"/>
      <c r="D85" s="26"/>
      <c r="E85" s="26"/>
      <c r="F85" s="26"/>
      <c r="G85" s="26"/>
      <c r="H85" s="26"/>
      <c r="I85" s="26"/>
      <c r="J85" s="26"/>
      <c r="K85" s="26"/>
      <c r="L85" s="26"/>
      <c r="M85" s="26"/>
      <c r="N85" s="26"/>
      <c r="O85" s="2"/>
    </row>
    <row r="86" spans="1:15" x14ac:dyDescent="0.2">
      <c r="A86" s="2"/>
      <c r="B86" s="2"/>
      <c r="C86" s="2"/>
      <c r="D86" s="2"/>
      <c r="E86" s="2"/>
      <c r="F86" s="2"/>
      <c r="G86" s="2"/>
      <c r="H86" s="2"/>
      <c r="I86" s="2"/>
      <c r="J86" s="2"/>
      <c r="K86" s="2"/>
      <c r="L86" s="2"/>
      <c r="M86" s="2"/>
      <c r="N86" s="2"/>
      <c r="O86" s="2"/>
    </row>
    <row r="87" spans="1:15" x14ac:dyDescent="0.2">
      <c r="A87" s="55" t="s">
        <v>329</v>
      </c>
      <c r="B87" s="4"/>
      <c r="C87" s="5"/>
      <c r="D87" s="5"/>
      <c r="E87" s="5"/>
      <c r="F87" s="5"/>
      <c r="G87" s="5"/>
      <c r="H87" s="47"/>
      <c r="I87" s="2"/>
      <c r="J87" s="2"/>
      <c r="K87" s="2"/>
      <c r="L87" s="56" t="s">
        <v>435</v>
      </c>
      <c r="M87" s="2"/>
      <c r="N87" s="2"/>
      <c r="O87" s="2"/>
    </row>
    <row r="88" spans="1:15" x14ac:dyDescent="0.2">
      <c r="A88" s="2"/>
      <c r="B88" s="2"/>
      <c r="C88" s="47"/>
      <c r="D88" s="47"/>
      <c r="E88" s="47"/>
      <c r="F88" s="2"/>
      <c r="G88" s="2"/>
      <c r="H88" s="2"/>
      <c r="I88" s="2"/>
      <c r="J88" s="2"/>
      <c r="K88" s="2"/>
      <c r="L88" s="2"/>
      <c r="M88" s="2"/>
      <c r="N88" s="2"/>
      <c r="O88" s="2"/>
    </row>
    <row r="89" spans="1:15" ht="13.5" customHeight="1" x14ac:dyDescent="0.2">
      <c r="A89" s="2"/>
      <c r="B89" s="824" t="s">
        <v>334</v>
      </c>
      <c r="C89" s="825"/>
      <c r="D89" s="825"/>
      <c r="E89" s="825"/>
      <c r="F89" s="825"/>
      <c r="G89" s="825"/>
      <c r="H89" s="825"/>
      <c r="I89" s="825"/>
      <c r="J89" s="826"/>
      <c r="K89" s="35"/>
      <c r="L89" s="36"/>
      <c r="M89" s="36"/>
      <c r="N89" s="37"/>
      <c r="O89" s="2"/>
    </row>
    <row r="90" spans="1:15" ht="13.5" customHeight="1" x14ac:dyDescent="0.2">
      <c r="A90" s="2"/>
      <c r="B90" s="827"/>
      <c r="C90" s="828"/>
      <c r="D90" s="828"/>
      <c r="E90" s="828"/>
      <c r="F90" s="828"/>
      <c r="G90" s="828"/>
      <c r="H90" s="828"/>
      <c r="I90" s="828"/>
      <c r="J90" s="829"/>
      <c r="K90" s="833" t="s">
        <v>282</v>
      </c>
      <c r="L90" s="834"/>
      <c r="M90" s="834"/>
      <c r="N90" s="835"/>
      <c r="O90" s="2"/>
    </row>
    <row r="91" spans="1:15" x14ac:dyDescent="0.2">
      <c r="A91" s="2"/>
      <c r="B91" s="830"/>
      <c r="C91" s="831"/>
      <c r="D91" s="831"/>
      <c r="E91" s="831"/>
      <c r="F91" s="831"/>
      <c r="G91" s="831"/>
      <c r="H91" s="831"/>
      <c r="I91" s="831"/>
      <c r="J91" s="832"/>
      <c r="K91" s="836"/>
      <c r="L91" s="837"/>
      <c r="M91" s="837"/>
      <c r="N91" s="838"/>
      <c r="O91" s="2"/>
    </row>
    <row r="92" spans="1:15" x14ac:dyDescent="0.2">
      <c r="A92" s="2"/>
      <c r="B92" s="2"/>
      <c r="C92" s="2"/>
      <c r="D92" s="2"/>
      <c r="E92" s="2"/>
      <c r="F92" s="2"/>
      <c r="G92" s="2"/>
      <c r="H92" s="2"/>
      <c r="I92" s="2"/>
      <c r="J92" s="2"/>
      <c r="K92" s="2"/>
      <c r="L92" s="2"/>
      <c r="M92" s="2"/>
      <c r="N92" s="2"/>
      <c r="O92" s="2"/>
    </row>
    <row r="93" spans="1:15" x14ac:dyDescent="0.2">
      <c r="A93" s="2" t="s">
        <v>331</v>
      </c>
      <c r="B93" s="2"/>
      <c r="C93" s="2"/>
      <c r="D93" s="2"/>
      <c r="E93" s="2"/>
      <c r="F93" s="2"/>
      <c r="G93" s="2"/>
      <c r="H93" s="2"/>
      <c r="I93" s="2"/>
      <c r="J93" s="2"/>
      <c r="K93" s="2"/>
      <c r="L93" s="2"/>
      <c r="M93" s="2"/>
      <c r="N93" s="2"/>
      <c r="O93" s="2"/>
    </row>
    <row r="94" spans="1:15" x14ac:dyDescent="0.2">
      <c r="A94" s="2"/>
      <c r="B94" s="2"/>
      <c r="C94" s="2"/>
      <c r="D94" s="2"/>
      <c r="E94" s="2"/>
      <c r="F94" s="2"/>
      <c r="G94" s="2"/>
      <c r="H94" s="2"/>
      <c r="I94" s="2"/>
      <c r="J94" s="2"/>
      <c r="K94" s="2"/>
      <c r="L94" s="4"/>
      <c r="M94" s="4" t="s">
        <v>436</v>
      </c>
      <c r="N94" s="4"/>
      <c r="O94" s="4"/>
    </row>
    <row r="95" spans="1:15" x14ac:dyDescent="0.2">
      <c r="A95" s="8"/>
      <c r="B95" s="824" t="s">
        <v>335</v>
      </c>
      <c r="C95" s="825"/>
      <c r="D95" s="825"/>
      <c r="E95" s="825"/>
      <c r="F95" s="825"/>
      <c r="G95" s="825"/>
      <c r="H95" s="825"/>
      <c r="I95" s="825"/>
      <c r="J95" s="826"/>
      <c r="K95" s="35"/>
      <c r="L95" s="36"/>
      <c r="M95" s="36"/>
      <c r="N95" s="37"/>
      <c r="O95" s="8"/>
    </row>
    <row r="96" spans="1:15" x14ac:dyDescent="0.2">
      <c r="A96" s="8"/>
      <c r="B96" s="827"/>
      <c r="C96" s="828"/>
      <c r="D96" s="828"/>
      <c r="E96" s="828"/>
      <c r="F96" s="828"/>
      <c r="G96" s="828"/>
      <c r="H96" s="828"/>
      <c r="I96" s="828"/>
      <c r="J96" s="829"/>
      <c r="K96" s="833" t="s">
        <v>282</v>
      </c>
      <c r="L96" s="834"/>
      <c r="M96" s="834"/>
      <c r="N96" s="835"/>
      <c r="O96" s="8"/>
    </row>
    <row r="97" spans="1:15" x14ac:dyDescent="0.2">
      <c r="A97" s="8"/>
      <c r="B97" s="830"/>
      <c r="C97" s="831"/>
      <c r="D97" s="831"/>
      <c r="E97" s="831"/>
      <c r="F97" s="831"/>
      <c r="G97" s="831"/>
      <c r="H97" s="831"/>
      <c r="I97" s="831"/>
      <c r="J97" s="832"/>
      <c r="K97" s="836"/>
      <c r="L97" s="837"/>
      <c r="M97" s="837"/>
      <c r="N97" s="838"/>
      <c r="O97" s="8"/>
    </row>
    <row r="98" spans="1:15" x14ac:dyDescent="0.2">
      <c r="A98" s="8"/>
      <c r="B98" s="8"/>
      <c r="C98" s="11" t="s">
        <v>330</v>
      </c>
      <c r="D98" s="8"/>
      <c r="E98" s="8"/>
      <c r="F98" s="8"/>
      <c r="G98" s="8"/>
      <c r="H98" s="8"/>
      <c r="I98" s="8"/>
      <c r="J98" s="8"/>
      <c r="K98" s="8"/>
      <c r="L98" s="8"/>
      <c r="M98" s="8"/>
      <c r="N98" s="8"/>
      <c r="O98" s="8"/>
    </row>
    <row r="99" spans="1:15" x14ac:dyDescent="0.2">
      <c r="A99" s="8"/>
      <c r="B99" s="8"/>
      <c r="C99" s="8"/>
      <c r="D99" s="8"/>
      <c r="E99" s="8"/>
      <c r="F99" s="8"/>
      <c r="G99" s="8"/>
      <c r="H99" s="8"/>
      <c r="I99" s="8"/>
      <c r="J99" s="8"/>
      <c r="K99" s="8"/>
      <c r="L99" s="8"/>
      <c r="M99" s="8"/>
      <c r="N99" s="8"/>
      <c r="O99" s="8"/>
    </row>
  </sheetData>
  <mergeCells count="75">
    <mergeCell ref="K70:N70"/>
    <mergeCell ref="K71:N71"/>
    <mergeCell ref="B89:J91"/>
    <mergeCell ref="K91:N91"/>
    <mergeCell ref="K74:N74"/>
    <mergeCell ref="K75:N75"/>
    <mergeCell ref="K82:N82"/>
    <mergeCell ref="B74:J75"/>
    <mergeCell ref="B82:J82"/>
    <mergeCell ref="B83:J83"/>
    <mergeCell ref="K83:N83"/>
    <mergeCell ref="I47:J47"/>
    <mergeCell ref="L47:N47"/>
    <mergeCell ref="B48:D48"/>
    <mergeCell ref="C50:N50"/>
    <mergeCell ref="E54:F54"/>
    <mergeCell ref="G54:H54"/>
    <mergeCell ref="I54:J54"/>
    <mergeCell ref="K54:L54"/>
    <mergeCell ref="M54:N54"/>
    <mergeCell ref="B30:C30"/>
    <mergeCell ref="D30:N30"/>
    <mergeCell ref="C22:N23"/>
    <mergeCell ref="E48:F48"/>
    <mergeCell ref="I48:J48"/>
    <mergeCell ref="L48:N48"/>
    <mergeCell ref="C32:N32"/>
    <mergeCell ref="B39:J40"/>
    <mergeCell ref="K39:N40"/>
    <mergeCell ref="B41:D41"/>
    <mergeCell ref="E41:N41"/>
    <mergeCell ref="C42:N42"/>
    <mergeCell ref="C33:N35"/>
    <mergeCell ref="A44:N44"/>
    <mergeCell ref="B47:D47"/>
    <mergeCell ref="E47:F47"/>
    <mergeCell ref="K18:K19"/>
    <mergeCell ref="B27:J29"/>
    <mergeCell ref="K27:N27"/>
    <mergeCell ref="K28:N28"/>
    <mergeCell ref="K29:N29"/>
    <mergeCell ref="B11:E11"/>
    <mergeCell ref="F11:J11"/>
    <mergeCell ref="F12:J12"/>
    <mergeCell ref="B13:E13"/>
    <mergeCell ref="F13:J13"/>
    <mergeCell ref="B12:E12"/>
    <mergeCell ref="L1:N1"/>
    <mergeCell ref="A2:O2"/>
    <mergeCell ref="B6:C6"/>
    <mergeCell ref="D6:H6"/>
    <mergeCell ref="C7:N7"/>
    <mergeCell ref="B95:J97"/>
    <mergeCell ref="K96:N96"/>
    <mergeCell ref="K97:N97"/>
    <mergeCell ref="B49:D49"/>
    <mergeCell ref="E49:F49"/>
    <mergeCell ref="I49:J49"/>
    <mergeCell ref="L49:N49"/>
    <mergeCell ref="B54:D54"/>
    <mergeCell ref="B59:J59"/>
    <mergeCell ref="K59:N59"/>
    <mergeCell ref="K66:N66"/>
    <mergeCell ref="K67:N67"/>
    <mergeCell ref="K84:N84"/>
    <mergeCell ref="K90:N90"/>
    <mergeCell ref="B66:J67"/>
    <mergeCell ref="B70:J71"/>
    <mergeCell ref="B14:E14"/>
    <mergeCell ref="F14:J14"/>
    <mergeCell ref="B18:C19"/>
    <mergeCell ref="D18:D19"/>
    <mergeCell ref="E18:E19"/>
    <mergeCell ref="F18:F19"/>
    <mergeCell ref="G18:G19"/>
  </mergeCells>
  <phoneticPr fontId="11"/>
  <pageMargins left="0.7" right="0.7" top="0.75" bottom="0.75" header="0.3" footer="0.3"/>
  <pageSetup paperSize="9" scale="80" orientation="portrait" r:id="rId1"/>
  <rowBreaks count="1" manualBreakCount="1">
    <brk id="55"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55" zoomScaleNormal="55" zoomScaleSheetLayoutView="55" workbookViewId="0">
      <selection activeCell="AM1" sqref="AM1:BA1"/>
    </sheetView>
  </sheetViews>
  <sheetFormatPr defaultColWidth="4.44140625" defaultRowHeight="20.25" customHeight="1" x14ac:dyDescent="0.2"/>
  <cols>
    <col min="1" max="1" width="1.33203125" style="151" customWidth="1"/>
    <col min="2" max="56" width="5.6640625" style="151" customWidth="1"/>
    <col min="57" max="16384" width="4.44140625" style="151"/>
  </cols>
  <sheetData>
    <row r="1" spans="1:57" s="109" customFormat="1" ht="20.25" customHeight="1" x14ac:dyDescent="0.2">
      <c r="A1" s="104"/>
      <c r="B1" s="104"/>
      <c r="C1" s="105" t="s">
        <v>575</v>
      </c>
      <c r="D1" s="105"/>
      <c r="E1" s="104"/>
      <c r="F1" s="104"/>
      <c r="G1" s="106" t="s">
        <v>576</v>
      </c>
      <c r="H1" s="104"/>
      <c r="I1" s="104"/>
      <c r="J1" s="105"/>
      <c r="K1" s="105"/>
      <c r="L1" s="105"/>
      <c r="M1" s="105"/>
      <c r="N1" s="104"/>
      <c r="O1" s="104"/>
      <c r="P1" s="104"/>
      <c r="Q1" s="104"/>
      <c r="R1" s="104"/>
      <c r="S1" s="104"/>
      <c r="T1" s="104"/>
      <c r="U1" s="104"/>
      <c r="V1" s="104"/>
      <c r="W1" s="104"/>
      <c r="X1" s="104"/>
      <c r="Y1" s="104"/>
      <c r="Z1" s="104"/>
      <c r="AA1" s="104"/>
      <c r="AB1" s="104"/>
      <c r="AC1" s="104"/>
      <c r="AD1" s="104"/>
      <c r="AE1" s="104"/>
      <c r="AF1" s="104"/>
      <c r="AG1" s="104"/>
      <c r="AH1" s="104"/>
      <c r="AI1" s="104"/>
      <c r="AJ1" s="104"/>
      <c r="AK1" s="107" t="s">
        <v>438</v>
      </c>
      <c r="AL1" s="107" t="s">
        <v>577</v>
      </c>
      <c r="AM1" s="690" t="s">
        <v>439</v>
      </c>
      <c r="AN1" s="690"/>
      <c r="AO1" s="690"/>
      <c r="AP1" s="690"/>
      <c r="AQ1" s="690"/>
      <c r="AR1" s="690"/>
      <c r="AS1" s="690"/>
      <c r="AT1" s="690"/>
      <c r="AU1" s="690"/>
      <c r="AV1" s="690"/>
      <c r="AW1" s="690"/>
      <c r="AX1" s="690"/>
      <c r="AY1" s="690"/>
      <c r="AZ1" s="690"/>
      <c r="BA1" s="690"/>
      <c r="BB1" s="108" t="s">
        <v>578</v>
      </c>
      <c r="BC1" s="104"/>
      <c r="BD1" s="104"/>
    </row>
    <row r="2" spans="1:57" s="112" customFormat="1" ht="20.25" customHeight="1" x14ac:dyDescent="0.2">
      <c r="A2" s="110"/>
      <c r="B2" s="110"/>
      <c r="C2" s="110"/>
      <c r="D2" s="106"/>
      <c r="E2" s="110"/>
      <c r="F2" s="110"/>
      <c r="G2" s="110"/>
      <c r="H2" s="106"/>
      <c r="I2" s="107"/>
      <c r="J2" s="107"/>
      <c r="K2" s="107"/>
      <c r="L2" s="107"/>
      <c r="M2" s="107"/>
      <c r="N2" s="110"/>
      <c r="O2" s="110"/>
      <c r="P2" s="110"/>
      <c r="Q2" s="110"/>
      <c r="R2" s="110"/>
      <c r="S2" s="110"/>
      <c r="T2" s="107" t="s">
        <v>440</v>
      </c>
      <c r="U2" s="691">
        <v>6</v>
      </c>
      <c r="V2" s="691"/>
      <c r="W2" s="107" t="s">
        <v>579</v>
      </c>
      <c r="X2" s="692">
        <f>IF(U2=0,"",YEAR(DATE(2018+U2,1,1)))</f>
        <v>2024</v>
      </c>
      <c r="Y2" s="692"/>
      <c r="Z2" s="110" t="s">
        <v>580</v>
      </c>
      <c r="AA2" s="110" t="s">
        <v>441</v>
      </c>
      <c r="AB2" s="691">
        <v>4</v>
      </c>
      <c r="AC2" s="691"/>
      <c r="AD2" s="110" t="s">
        <v>442</v>
      </c>
      <c r="AE2" s="110"/>
      <c r="AF2" s="110"/>
      <c r="AG2" s="110"/>
      <c r="AH2" s="110"/>
      <c r="AI2" s="110"/>
      <c r="AJ2" s="108"/>
      <c r="AK2" s="107" t="s">
        <v>443</v>
      </c>
      <c r="AL2" s="107" t="s">
        <v>581</v>
      </c>
      <c r="AM2" s="691" t="s">
        <v>582</v>
      </c>
      <c r="AN2" s="691"/>
      <c r="AO2" s="691"/>
      <c r="AP2" s="691"/>
      <c r="AQ2" s="691"/>
      <c r="AR2" s="691"/>
      <c r="AS2" s="691"/>
      <c r="AT2" s="691"/>
      <c r="AU2" s="691"/>
      <c r="AV2" s="691"/>
      <c r="AW2" s="691"/>
      <c r="AX2" s="691"/>
      <c r="AY2" s="691"/>
      <c r="AZ2" s="691"/>
      <c r="BA2" s="691"/>
      <c r="BB2" s="108" t="s">
        <v>583</v>
      </c>
      <c r="BC2" s="107"/>
      <c r="BD2" s="107"/>
      <c r="BE2" s="111"/>
    </row>
    <row r="3" spans="1:57" s="112" customFormat="1" ht="20.25" customHeight="1" x14ac:dyDescent="0.2">
      <c r="A3" s="110"/>
      <c r="B3" s="110"/>
      <c r="C3" s="110"/>
      <c r="D3" s="106"/>
      <c r="E3" s="110"/>
      <c r="F3" s="110"/>
      <c r="G3" s="110"/>
      <c r="H3" s="106"/>
      <c r="I3" s="107"/>
      <c r="J3" s="107"/>
      <c r="K3" s="107"/>
      <c r="L3" s="107"/>
      <c r="M3" s="107"/>
      <c r="N3" s="110"/>
      <c r="O3" s="110"/>
      <c r="P3" s="110"/>
      <c r="Q3" s="110"/>
      <c r="R3" s="110"/>
      <c r="S3" s="110"/>
      <c r="T3" s="113"/>
      <c r="U3" s="114"/>
      <c r="V3" s="114"/>
      <c r="W3" s="115"/>
      <c r="X3" s="114"/>
      <c r="Y3" s="114"/>
      <c r="Z3" s="116"/>
      <c r="AA3" s="116"/>
      <c r="AB3" s="114"/>
      <c r="AC3" s="114"/>
      <c r="AD3" s="117"/>
      <c r="AE3" s="110"/>
      <c r="AF3" s="110"/>
      <c r="AG3" s="110"/>
      <c r="AH3" s="110"/>
      <c r="AI3" s="110"/>
      <c r="AJ3" s="108"/>
      <c r="AK3" s="107"/>
      <c r="AL3" s="107"/>
      <c r="AM3" s="118"/>
      <c r="AN3" s="118"/>
      <c r="AO3" s="118"/>
      <c r="AP3" s="118"/>
      <c r="AQ3" s="118"/>
      <c r="AR3" s="118"/>
      <c r="AS3" s="118"/>
      <c r="AT3" s="118"/>
      <c r="AU3" s="118"/>
      <c r="AV3" s="118"/>
      <c r="AW3" s="118"/>
      <c r="AX3" s="118"/>
      <c r="AY3" s="119" t="s">
        <v>584</v>
      </c>
      <c r="AZ3" s="693" t="s">
        <v>585</v>
      </c>
      <c r="BA3" s="693"/>
      <c r="BB3" s="693"/>
      <c r="BC3" s="693"/>
      <c r="BD3" s="107"/>
      <c r="BE3" s="111"/>
    </row>
    <row r="4" spans="1:57" s="112" customFormat="1" ht="20.25" customHeight="1" x14ac:dyDescent="0.2">
      <c r="A4" s="110"/>
      <c r="B4" s="120"/>
      <c r="C4" s="120"/>
      <c r="D4" s="120"/>
      <c r="E4" s="120"/>
      <c r="F4" s="120"/>
      <c r="G4" s="120"/>
      <c r="H4" s="120"/>
      <c r="I4" s="120"/>
      <c r="J4" s="121"/>
      <c r="K4" s="122"/>
      <c r="L4" s="122"/>
      <c r="M4" s="122"/>
      <c r="N4" s="122"/>
      <c r="O4" s="122"/>
      <c r="P4" s="123"/>
      <c r="Q4" s="122"/>
      <c r="R4" s="122"/>
      <c r="S4" s="124"/>
      <c r="T4" s="110"/>
      <c r="U4" s="110"/>
      <c r="V4" s="110"/>
      <c r="W4" s="110"/>
      <c r="X4" s="110"/>
      <c r="Y4" s="110"/>
      <c r="Z4" s="116"/>
      <c r="AA4" s="116"/>
      <c r="AB4" s="114"/>
      <c r="AC4" s="114"/>
      <c r="AD4" s="117"/>
      <c r="AE4" s="110"/>
      <c r="AF4" s="110"/>
      <c r="AG4" s="110"/>
      <c r="AH4" s="110"/>
      <c r="AI4" s="110"/>
      <c r="AJ4" s="108"/>
      <c r="AK4" s="107"/>
      <c r="AL4" s="107"/>
      <c r="AM4" s="118"/>
      <c r="AN4" s="118"/>
      <c r="AO4" s="118"/>
      <c r="AP4" s="118"/>
      <c r="AQ4" s="118"/>
      <c r="AR4" s="118"/>
      <c r="AS4" s="118"/>
      <c r="AT4" s="118"/>
      <c r="AU4" s="118"/>
      <c r="AV4" s="118"/>
      <c r="AW4" s="118"/>
      <c r="AX4" s="118"/>
      <c r="AY4" s="119" t="s">
        <v>586</v>
      </c>
      <c r="AZ4" s="693" t="s">
        <v>587</v>
      </c>
      <c r="BA4" s="693"/>
      <c r="BB4" s="693"/>
      <c r="BC4" s="693"/>
      <c r="BD4" s="107"/>
      <c r="BE4" s="111"/>
    </row>
    <row r="5" spans="1:57" s="112" customFormat="1" ht="20.25" customHeight="1" x14ac:dyDescent="0.2">
      <c r="A5" s="110"/>
      <c r="B5" s="125"/>
      <c r="C5" s="125"/>
      <c r="D5" s="125"/>
      <c r="E5" s="125"/>
      <c r="F5" s="125"/>
      <c r="G5" s="125"/>
      <c r="H5" s="125"/>
      <c r="I5" s="125"/>
      <c r="J5" s="126"/>
      <c r="K5" s="127"/>
      <c r="L5" s="128"/>
      <c r="M5" s="128"/>
      <c r="N5" s="128"/>
      <c r="O5" s="128"/>
      <c r="P5" s="125"/>
      <c r="Q5" s="129"/>
      <c r="R5" s="129"/>
      <c r="S5" s="130"/>
      <c r="T5" s="110"/>
      <c r="U5" s="110"/>
      <c r="V5" s="110"/>
      <c r="W5" s="110"/>
      <c r="X5" s="110"/>
      <c r="Y5" s="110"/>
      <c r="Z5" s="116"/>
      <c r="AA5" s="116"/>
      <c r="AB5" s="114"/>
      <c r="AC5" s="114"/>
      <c r="AD5" s="131"/>
      <c r="AE5" s="131"/>
      <c r="AF5" s="131"/>
      <c r="AG5" s="131"/>
      <c r="AH5" s="110"/>
      <c r="AI5" s="110"/>
      <c r="AJ5" s="131" t="s">
        <v>445</v>
      </c>
      <c r="AK5" s="131"/>
      <c r="AL5" s="131"/>
      <c r="AM5" s="131"/>
      <c r="AN5" s="131"/>
      <c r="AO5" s="131"/>
      <c r="AP5" s="131"/>
      <c r="AQ5" s="131"/>
      <c r="AR5" s="120"/>
      <c r="AS5" s="120"/>
      <c r="AT5" s="132"/>
      <c r="AU5" s="131"/>
      <c r="AV5" s="694">
        <v>40</v>
      </c>
      <c r="AW5" s="695"/>
      <c r="AX5" s="132" t="s">
        <v>446</v>
      </c>
      <c r="AY5" s="131"/>
      <c r="AZ5" s="892">
        <v>160</v>
      </c>
      <c r="BA5" s="893"/>
      <c r="BB5" s="132" t="s">
        <v>447</v>
      </c>
      <c r="BC5" s="131"/>
      <c r="BD5" s="110"/>
      <c r="BE5" s="111"/>
    </row>
    <row r="6" spans="1:57" s="112" customFormat="1" ht="20.25" customHeight="1" x14ac:dyDescent="0.2">
      <c r="A6" s="110"/>
      <c r="B6" s="125"/>
      <c r="C6" s="125"/>
      <c r="D6" s="125"/>
      <c r="E6" s="125"/>
      <c r="F6" s="125"/>
      <c r="G6" s="125"/>
      <c r="H6" s="125"/>
      <c r="I6" s="125"/>
      <c r="J6" s="126"/>
      <c r="K6" s="127"/>
      <c r="L6" s="128"/>
      <c r="M6" s="128"/>
      <c r="N6" s="128"/>
      <c r="O6" s="128"/>
      <c r="P6" s="125"/>
      <c r="Q6" s="129"/>
      <c r="R6" s="129"/>
      <c r="S6" s="130"/>
      <c r="T6" s="110"/>
      <c r="U6" s="110"/>
      <c r="V6" s="110"/>
      <c r="W6" s="110"/>
      <c r="X6" s="110"/>
      <c r="Y6" s="110"/>
      <c r="Z6" s="116"/>
      <c r="AA6" s="116"/>
      <c r="AB6" s="114"/>
      <c r="AC6" s="114"/>
      <c r="AD6" s="131"/>
      <c r="AE6" s="131"/>
      <c r="AF6" s="131"/>
      <c r="AG6" s="131"/>
      <c r="AH6" s="110"/>
      <c r="AI6" s="110"/>
      <c r="AJ6" s="131"/>
      <c r="AK6" s="131"/>
      <c r="AL6" s="131"/>
      <c r="AM6" s="130"/>
      <c r="AN6" s="131"/>
      <c r="AO6" s="133"/>
      <c r="AP6" s="133"/>
      <c r="AQ6" s="130" t="s">
        <v>588</v>
      </c>
      <c r="AR6" s="131"/>
      <c r="AS6" s="134"/>
      <c r="AT6" s="134"/>
      <c r="AU6" s="134"/>
      <c r="AV6" s="131"/>
      <c r="AW6" s="131"/>
      <c r="AX6" s="135"/>
      <c r="AY6" s="131"/>
      <c r="AZ6" s="694">
        <v>100</v>
      </c>
      <c r="BA6" s="695"/>
      <c r="BB6" s="136" t="s">
        <v>449</v>
      </c>
      <c r="BC6" s="131"/>
      <c r="BD6" s="110"/>
      <c r="BE6" s="111"/>
    </row>
    <row r="7" spans="1:57" s="112" customFormat="1" ht="20.25" customHeight="1" x14ac:dyDescent="0.2">
      <c r="A7" s="110"/>
      <c r="B7" s="125"/>
      <c r="C7" s="125"/>
      <c r="D7" s="125"/>
      <c r="E7" s="125"/>
      <c r="F7" s="125"/>
      <c r="G7" s="125"/>
      <c r="H7" s="125"/>
      <c r="I7" s="125"/>
      <c r="J7" s="125"/>
      <c r="K7" s="137"/>
      <c r="L7" s="137"/>
      <c r="M7" s="137"/>
      <c r="N7" s="125"/>
      <c r="O7" s="138"/>
      <c r="P7" s="139"/>
      <c r="Q7" s="139"/>
      <c r="R7" s="140"/>
      <c r="S7" s="141"/>
      <c r="T7" s="110"/>
      <c r="U7" s="110"/>
      <c r="V7" s="110"/>
      <c r="W7" s="110"/>
      <c r="X7" s="110"/>
      <c r="Y7" s="110"/>
      <c r="Z7" s="116"/>
      <c r="AA7" s="116"/>
      <c r="AB7" s="114"/>
      <c r="AC7" s="114"/>
      <c r="AD7" s="142"/>
      <c r="AE7" s="104"/>
      <c r="AF7" s="104"/>
      <c r="AG7" s="104"/>
      <c r="AH7" s="110"/>
      <c r="AI7" s="110"/>
      <c r="AJ7" s="110"/>
      <c r="AK7" s="110"/>
      <c r="AL7" s="104"/>
      <c r="AM7" s="104"/>
      <c r="AN7" s="143"/>
      <c r="AO7" s="144"/>
      <c r="AP7" s="144"/>
      <c r="AQ7" s="145"/>
      <c r="AR7" s="145"/>
      <c r="AS7" s="145"/>
      <c r="AT7" s="145"/>
      <c r="AU7" s="145"/>
      <c r="AV7" s="145"/>
      <c r="AW7" s="131" t="s">
        <v>448</v>
      </c>
      <c r="AX7" s="131"/>
      <c r="AY7" s="131"/>
      <c r="AZ7" s="696">
        <f>DAY(EOMONTH(DATE(X2,AB2,1),0))</f>
        <v>30</v>
      </c>
      <c r="BA7" s="697"/>
      <c r="BB7" s="132" t="s">
        <v>444</v>
      </c>
      <c r="BC7" s="110"/>
      <c r="BD7" s="110"/>
      <c r="BE7" s="111"/>
    </row>
    <row r="8" spans="1:57" ht="5.0999999999999996" customHeight="1" thickBot="1" x14ac:dyDescent="0.25">
      <c r="A8" s="146"/>
      <c r="B8" s="146"/>
      <c r="C8" s="147"/>
      <c r="D8" s="147"/>
      <c r="E8" s="146"/>
      <c r="F8" s="146"/>
      <c r="G8" s="148"/>
      <c r="H8" s="146"/>
      <c r="I8" s="146"/>
      <c r="J8" s="146"/>
      <c r="K8" s="146"/>
      <c r="L8" s="146"/>
      <c r="M8" s="146"/>
      <c r="N8" s="146"/>
      <c r="O8" s="146"/>
      <c r="P8" s="146"/>
      <c r="Q8" s="146"/>
      <c r="R8" s="146"/>
      <c r="S8" s="147"/>
      <c r="T8" s="146"/>
      <c r="U8" s="146"/>
      <c r="V8" s="146"/>
      <c r="W8" s="146"/>
      <c r="X8" s="146"/>
      <c r="Y8" s="146"/>
      <c r="Z8" s="146"/>
      <c r="AA8" s="146"/>
      <c r="AB8" s="146"/>
      <c r="AC8" s="146"/>
      <c r="AD8" s="146"/>
      <c r="AE8" s="146"/>
      <c r="AF8" s="146"/>
      <c r="AG8" s="146"/>
      <c r="AH8" s="146"/>
      <c r="AI8" s="146"/>
      <c r="AJ8" s="147"/>
      <c r="AK8" s="146"/>
      <c r="AL8" s="146"/>
      <c r="AM8" s="146"/>
      <c r="AN8" s="146"/>
      <c r="AO8" s="146"/>
      <c r="AP8" s="146"/>
      <c r="AQ8" s="146"/>
      <c r="AR8" s="146"/>
      <c r="AS8" s="146"/>
      <c r="AT8" s="146"/>
      <c r="AU8" s="146"/>
      <c r="AV8" s="146"/>
      <c r="AW8" s="146"/>
      <c r="AX8" s="146"/>
      <c r="AY8" s="146"/>
      <c r="AZ8" s="146"/>
      <c r="BA8" s="146"/>
      <c r="BB8" s="146"/>
      <c r="BC8" s="149"/>
      <c r="BD8" s="149"/>
      <c r="BE8" s="150"/>
    </row>
    <row r="9" spans="1:57" ht="20.25" customHeight="1" thickBot="1" x14ac:dyDescent="0.25">
      <c r="A9" s="146"/>
      <c r="B9" s="698" t="s">
        <v>589</v>
      </c>
      <c r="C9" s="701" t="s">
        <v>590</v>
      </c>
      <c r="D9" s="702"/>
      <c r="E9" s="707" t="s">
        <v>591</v>
      </c>
      <c r="F9" s="702"/>
      <c r="G9" s="707" t="s">
        <v>592</v>
      </c>
      <c r="H9" s="701"/>
      <c r="I9" s="701"/>
      <c r="J9" s="701"/>
      <c r="K9" s="702"/>
      <c r="L9" s="707" t="s">
        <v>593</v>
      </c>
      <c r="M9" s="701"/>
      <c r="N9" s="701"/>
      <c r="O9" s="710"/>
      <c r="P9" s="713" t="s">
        <v>594</v>
      </c>
      <c r="Q9" s="714"/>
      <c r="R9" s="714"/>
      <c r="S9" s="714"/>
      <c r="T9" s="714"/>
      <c r="U9" s="714"/>
      <c r="V9" s="714"/>
      <c r="W9" s="714"/>
      <c r="X9" s="714"/>
      <c r="Y9" s="714"/>
      <c r="Z9" s="714"/>
      <c r="AA9" s="714"/>
      <c r="AB9" s="714"/>
      <c r="AC9" s="714"/>
      <c r="AD9" s="714"/>
      <c r="AE9" s="714"/>
      <c r="AF9" s="714"/>
      <c r="AG9" s="714"/>
      <c r="AH9" s="714"/>
      <c r="AI9" s="714"/>
      <c r="AJ9" s="714"/>
      <c r="AK9" s="714"/>
      <c r="AL9" s="714"/>
      <c r="AM9" s="714"/>
      <c r="AN9" s="714"/>
      <c r="AO9" s="714"/>
      <c r="AP9" s="714"/>
      <c r="AQ9" s="714"/>
      <c r="AR9" s="714"/>
      <c r="AS9" s="714"/>
      <c r="AT9" s="714"/>
      <c r="AU9" s="715" t="str">
        <f>IF(AZ3="４週","(10)1～4週目の勤務時間数合計","(10)1か月の勤務時間数合計")</f>
        <v>(10)1～4週目の勤務時間数合計</v>
      </c>
      <c r="AV9" s="716"/>
      <c r="AW9" s="715" t="s">
        <v>595</v>
      </c>
      <c r="AX9" s="716"/>
      <c r="AY9" s="723" t="s">
        <v>596</v>
      </c>
      <c r="AZ9" s="723"/>
      <c r="BA9" s="723"/>
      <c r="BB9" s="723"/>
      <c r="BC9" s="723"/>
      <c r="BD9" s="723"/>
    </row>
    <row r="10" spans="1:57" ht="20.25" customHeight="1" thickBot="1" x14ac:dyDescent="0.25">
      <c r="A10" s="146"/>
      <c r="B10" s="699"/>
      <c r="C10" s="703"/>
      <c r="D10" s="704"/>
      <c r="E10" s="708"/>
      <c r="F10" s="704"/>
      <c r="G10" s="708"/>
      <c r="H10" s="703"/>
      <c r="I10" s="703"/>
      <c r="J10" s="703"/>
      <c r="K10" s="704"/>
      <c r="L10" s="708"/>
      <c r="M10" s="703"/>
      <c r="N10" s="703"/>
      <c r="O10" s="711"/>
      <c r="P10" s="725" t="s">
        <v>451</v>
      </c>
      <c r="Q10" s="726"/>
      <c r="R10" s="726"/>
      <c r="S10" s="726"/>
      <c r="T10" s="726"/>
      <c r="U10" s="726"/>
      <c r="V10" s="727"/>
      <c r="W10" s="725" t="s">
        <v>452</v>
      </c>
      <c r="X10" s="726"/>
      <c r="Y10" s="726"/>
      <c r="Z10" s="726"/>
      <c r="AA10" s="726"/>
      <c r="AB10" s="726"/>
      <c r="AC10" s="727"/>
      <c r="AD10" s="725" t="s">
        <v>453</v>
      </c>
      <c r="AE10" s="726"/>
      <c r="AF10" s="726"/>
      <c r="AG10" s="726"/>
      <c r="AH10" s="726"/>
      <c r="AI10" s="726"/>
      <c r="AJ10" s="727"/>
      <c r="AK10" s="725" t="s">
        <v>454</v>
      </c>
      <c r="AL10" s="726"/>
      <c r="AM10" s="726"/>
      <c r="AN10" s="726"/>
      <c r="AO10" s="726"/>
      <c r="AP10" s="726"/>
      <c r="AQ10" s="727"/>
      <c r="AR10" s="725" t="s">
        <v>455</v>
      </c>
      <c r="AS10" s="726"/>
      <c r="AT10" s="727"/>
      <c r="AU10" s="717"/>
      <c r="AV10" s="718"/>
      <c r="AW10" s="717"/>
      <c r="AX10" s="718"/>
      <c r="AY10" s="723"/>
      <c r="AZ10" s="723"/>
      <c r="BA10" s="723"/>
      <c r="BB10" s="723"/>
      <c r="BC10" s="723"/>
      <c r="BD10" s="723"/>
    </row>
    <row r="11" spans="1:57" ht="20.25" customHeight="1" thickBot="1" x14ac:dyDescent="0.25">
      <c r="A11" s="146"/>
      <c r="B11" s="699"/>
      <c r="C11" s="703"/>
      <c r="D11" s="704"/>
      <c r="E11" s="708"/>
      <c r="F11" s="704"/>
      <c r="G11" s="708"/>
      <c r="H11" s="703"/>
      <c r="I11" s="703"/>
      <c r="J11" s="703"/>
      <c r="K11" s="704"/>
      <c r="L11" s="708"/>
      <c r="M11" s="703"/>
      <c r="N11" s="703"/>
      <c r="O11" s="711"/>
      <c r="P11" s="152">
        <f>DAY(DATE($X$2,$AB$2,1))</f>
        <v>1</v>
      </c>
      <c r="Q11" s="153">
        <f>DAY(DATE($X$2,$AB$2,2))</f>
        <v>2</v>
      </c>
      <c r="R11" s="153">
        <f>DAY(DATE($X$2,$AB$2,3))</f>
        <v>3</v>
      </c>
      <c r="S11" s="153">
        <f>DAY(DATE($X$2,$AB$2,4))</f>
        <v>4</v>
      </c>
      <c r="T11" s="153">
        <f>DAY(DATE($X$2,$AB$2,5))</f>
        <v>5</v>
      </c>
      <c r="U11" s="153">
        <f>DAY(DATE($X$2,$AB$2,6))</f>
        <v>6</v>
      </c>
      <c r="V11" s="154">
        <f>DAY(DATE($X$2,$AB$2,7))</f>
        <v>7</v>
      </c>
      <c r="W11" s="152">
        <f>DAY(DATE($X$2,$AB$2,8))</f>
        <v>8</v>
      </c>
      <c r="X11" s="153">
        <f>DAY(DATE($X$2,$AB$2,9))</f>
        <v>9</v>
      </c>
      <c r="Y11" s="153">
        <f>DAY(DATE($X$2,$AB$2,10))</f>
        <v>10</v>
      </c>
      <c r="Z11" s="153">
        <f>DAY(DATE($X$2,$AB$2,11))</f>
        <v>11</v>
      </c>
      <c r="AA11" s="153">
        <f>DAY(DATE($X$2,$AB$2,12))</f>
        <v>12</v>
      </c>
      <c r="AB11" s="153">
        <f>DAY(DATE($X$2,$AB$2,13))</f>
        <v>13</v>
      </c>
      <c r="AC11" s="154">
        <f>DAY(DATE($X$2,$AB$2,14))</f>
        <v>14</v>
      </c>
      <c r="AD11" s="152">
        <f>DAY(DATE($X$2,$AB$2,15))</f>
        <v>15</v>
      </c>
      <c r="AE11" s="153">
        <f>DAY(DATE($X$2,$AB$2,16))</f>
        <v>16</v>
      </c>
      <c r="AF11" s="153">
        <f>DAY(DATE($X$2,$AB$2,17))</f>
        <v>17</v>
      </c>
      <c r="AG11" s="153">
        <f>DAY(DATE($X$2,$AB$2,18))</f>
        <v>18</v>
      </c>
      <c r="AH11" s="153">
        <f>DAY(DATE($X$2,$AB$2,19))</f>
        <v>19</v>
      </c>
      <c r="AI11" s="153">
        <f>DAY(DATE($X$2,$AB$2,20))</f>
        <v>20</v>
      </c>
      <c r="AJ11" s="154">
        <f>DAY(DATE($X$2,$AB$2,21))</f>
        <v>21</v>
      </c>
      <c r="AK11" s="152">
        <f>DAY(DATE($X$2,$AB$2,22))</f>
        <v>22</v>
      </c>
      <c r="AL11" s="153">
        <f>DAY(DATE($X$2,$AB$2,23))</f>
        <v>23</v>
      </c>
      <c r="AM11" s="153">
        <f>DAY(DATE($X$2,$AB$2,24))</f>
        <v>24</v>
      </c>
      <c r="AN11" s="153">
        <f>DAY(DATE($X$2,$AB$2,25))</f>
        <v>25</v>
      </c>
      <c r="AO11" s="153">
        <f>DAY(DATE($X$2,$AB$2,26))</f>
        <v>26</v>
      </c>
      <c r="AP11" s="153">
        <f>DAY(DATE($X$2,$AB$2,27))</f>
        <v>27</v>
      </c>
      <c r="AQ11" s="154">
        <f>DAY(DATE($X$2,$AB$2,28))</f>
        <v>28</v>
      </c>
      <c r="AR11" s="152" t="str">
        <f>IF(AZ3="暦月",IF(DAY(DATE($X$2,$AB$2,29))=29,29,""),"")</f>
        <v/>
      </c>
      <c r="AS11" s="153" t="str">
        <f>IF(AZ3="暦月",IF(DAY(DATE($X$2,$AB$2,30))=30,30,""),"")</f>
        <v/>
      </c>
      <c r="AT11" s="154" t="str">
        <f>IF(AZ3="暦月",IF(DAY(DATE($X$2,$AB$2,31))=31,31,""),"")</f>
        <v/>
      </c>
      <c r="AU11" s="717"/>
      <c r="AV11" s="718"/>
      <c r="AW11" s="717"/>
      <c r="AX11" s="718"/>
      <c r="AY11" s="723"/>
      <c r="AZ11" s="723"/>
      <c r="BA11" s="723"/>
      <c r="BB11" s="723"/>
      <c r="BC11" s="723"/>
      <c r="BD11" s="723"/>
    </row>
    <row r="12" spans="1:57" ht="20.25" hidden="1" customHeight="1" thickBot="1" x14ac:dyDescent="0.25">
      <c r="A12" s="146"/>
      <c r="B12" s="699"/>
      <c r="C12" s="703"/>
      <c r="D12" s="704"/>
      <c r="E12" s="708"/>
      <c r="F12" s="704"/>
      <c r="G12" s="708"/>
      <c r="H12" s="703"/>
      <c r="I12" s="703"/>
      <c r="J12" s="703"/>
      <c r="K12" s="704"/>
      <c r="L12" s="708"/>
      <c r="M12" s="703"/>
      <c r="N12" s="703"/>
      <c r="O12" s="711"/>
      <c r="P12" s="152">
        <f>WEEKDAY(DATE($X$2,$AB$2,1))</f>
        <v>2</v>
      </c>
      <c r="Q12" s="153">
        <f>WEEKDAY(DATE($X$2,$AB$2,2))</f>
        <v>3</v>
      </c>
      <c r="R12" s="153">
        <f>WEEKDAY(DATE($X$2,$AB$2,3))</f>
        <v>4</v>
      </c>
      <c r="S12" s="153">
        <f>WEEKDAY(DATE($X$2,$AB$2,4))</f>
        <v>5</v>
      </c>
      <c r="T12" s="153">
        <f>WEEKDAY(DATE($X$2,$AB$2,5))</f>
        <v>6</v>
      </c>
      <c r="U12" s="153">
        <f>WEEKDAY(DATE($X$2,$AB$2,6))</f>
        <v>7</v>
      </c>
      <c r="V12" s="154">
        <f>WEEKDAY(DATE($X$2,$AB$2,7))</f>
        <v>1</v>
      </c>
      <c r="W12" s="152">
        <f>WEEKDAY(DATE($X$2,$AB$2,8))</f>
        <v>2</v>
      </c>
      <c r="X12" s="153">
        <f>WEEKDAY(DATE($X$2,$AB$2,9))</f>
        <v>3</v>
      </c>
      <c r="Y12" s="153">
        <f>WEEKDAY(DATE($X$2,$AB$2,10))</f>
        <v>4</v>
      </c>
      <c r="Z12" s="153">
        <f>WEEKDAY(DATE($X$2,$AB$2,11))</f>
        <v>5</v>
      </c>
      <c r="AA12" s="153">
        <f>WEEKDAY(DATE($X$2,$AB$2,12))</f>
        <v>6</v>
      </c>
      <c r="AB12" s="153">
        <f>WEEKDAY(DATE($X$2,$AB$2,13))</f>
        <v>7</v>
      </c>
      <c r="AC12" s="154">
        <f>WEEKDAY(DATE($X$2,$AB$2,14))</f>
        <v>1</v>
      </c>
      <c r="AD12" s="152">
        <f>WEEKDAY(DATE($X$2,$AB$2,15))</f>
        <v>2</v>
      </c>
      <c r="AE12" s="153">
        <f>WEEKDAY(DATE($X$2,$AB$2,16))</f>
        <v>3</v>
      </c>
      <c r="AF12" s="153">
        <f>WEEKDAY(DATE($X$2,$AB$2,17))</f>
        <v>4</v>
      </c>
      <c r="AG12" s="153">
        <f>WEEKDAY(DATE($X$2,$AB$2,18))</f>
        <v>5</v>
      </c>
      <c r="AH12" s="153">
        <f>WEEKDAY(DATE($X$2,$AB$2,19))</f>
        <v>6</v>
      </c>
      <c r="AI12" s="153">
        <f>WEEKDAY(DATE($X$2,$AB$2,20))</f>
        <v>7</v>
      </c>
      <c r="AJ12" s="154">
        <f>WEEKDAY(DATE($X$2,$AB$2,21))</f>
        <v>1</v>
      </c>
      <c r="AK12" s="152">
        <f>WEEKDAY(DATE($X$2,$AB$2,22))</f>
        <v>2</v>
      </c>
      <c r="AL12" s="153">
        <f>WEEKDAY(DATE($X$2,$AB$2,23))</f>
        <v>3</v>
      </c>
      <c r="AM12" s="153">
        <f>WEEKDAY(DATE($X$2,$AB$2,24))</f>
        <v>4</v>
      </c>
      <c r="AN12" s="153">
        <f>WEEKDAY(DATE($X$2,$AB$2,25))</f>
        <v>5</v>
      </c>
      <c r="AO12" s="153">
        <f>WEEKDAY(DATE($X$2,$AB$2,26))</f>
        <v>6</v>
      </c>
      <c r="AP12" s="153">
        <f>WEEKDAY(DATE($X$2,$AB$2,27))</f>
        <v>7</v>
      </c>
      <c r="AQ12" s="154">
        <f>WEEKDAY(DATE($X$2,$AB$2,28))</f>
        <v>1</v>
      </c>
      <c r="AR12" s="152">
        <f>IF(AR11=29,WEEKDAY(DATE($X$2,$AB$2,29)),0)</f>
        <v>0</v>
      </c>
      <c r="AS12" s="153">
        <f>IF(AS11=30,WEEKDAY(DATE($X$2,$AB$2,30)),0)</f>
        <v>0</v>
      </c>
      <c r="AT12" s="154">
        <f>IF(AT11=31,WEEKDAY(DATE($X$2,$AB$2,31)),0)</f>
        <v>0</v>
      </c>
      <c r="AU12" s="719"/>
      <c r="AV12" s="720"/>
      <c r="AW12" s="719"/>
      <c r="AX12" s="720"/>
      <c r="AY12" s="724"/>
      <c r="AZ12" s="724"/>
      <c r="BA12" s="724"/>
      <c r="BB12" s="724"/>
      <c r="BC12" s="724"/>
      <c r="BD12" s="724"/>
    </row>
    <row r="13" spans="1:57" ht="20.25" customHeight="1" thickBot="1" x14ac:dyDescent="0.25">
      <c r="A13" s="146"/>
      <c r="B13" s="700"/>
      <c r="C13" s="705"/>
      <c r="D13" s="706"/>
      <c r="E13" s="709"/>
      <c r="F13" s="706"/>
      <c r="G13" s="709"/>
      <c r="H13" s="705"/>
      <c r="I13" s="705"/>
      <c r="J13" s="705"/>
      <c r="K13" s="706"/>
      <c r="L13" s="709"/>
      <c r="M13" s="705"/>
      <c r="N13" s="705"/>
      <c r="O13" s="712"/>
      <c r="P13" s="155" t="str">
        <f>IF(P12=1,"日",IF(P12=2,"月",IF(P12=3,"火",IF(P12=4,"水",IF(P12=5,"木",IF(P12=6,"金","土"))))))</f>
        <v>月</v>
      </c>
      <c r="Q13" s="156" t="str">
        <f t="shared" ref="Q13:AQ13" si="0">IF(Q12=1,"日",IF(Q12=2,"月",IF(Q12=3,"火",IF(Q12=4,"水",IF(Q12=5,"木",IF(Q12=6,"金","土"))))))</f>
        <v>火</v>
      </c>
      <c r="R13" s="156" t="str">
        <f t="shared" si="0"/>
        <v>水</v>
      </c>
      <c r="S13" s="156" t="str">
        <f t="shared" si="0"/>
        <v>木</v>
      </c>
      <c r="T13" s="156" t="str">
        <f t="shared" si="0"/>
        <v>金</v>
      </c>
      <c r="U13" s="156" t="str">
        <f t="shared" si="0"/>
        <v>土</v>
      </c>
      <c r="V13" s="157" t="str">
        <f t="shared" si="0"/>
        <v>日</v>
      </c>
      <c r="W13" s="155" t="str">
        <f t="shared" si="0"/>
        <v>月</v>
      </c>
      <c r="X13" s="156" t="str">
        <f t="shared" si="0"/>
        <v>火</v>
      </c>
      <c r="Y13" s="156" t="str">
        <f t="shared" si="0"/>
        <v>水</v>
      </c>
      <c r="Z13" s="156" t="str">
        <f t="shared" si="0"/>
        <v>木</v>
      </c>
      <c r="AA13" s="156" t="str">
        <f t="shared" si="0"/>
        <v>金</v>
      </c>
      <c r="AB13" s="156" t="str">
        <f t="shared" si="0"/>
        <v>土</v>
      </c>
      <c r="AC13" s="157" t="str">
        <f t="shared" si="0"/>
        <v>日</v>
      </c>
      <c r="AD13" s="155" t="str">
        <f t="shared" si="0"/>
        <v>月</v>
      </c>
      <c r="AE13" s="156" t="str">
        <f t="shared" si="0"/>
        <v>火</v>
      </c>
      <c r="AF13" s="156" t="str">
        <f t="shared" si="0"/>
        <v>水</v>
      </c>
      <c r="AG13" s="156" t="str">
        <f t="shared" si="0"/>
        <v>木</v>
      </c>
      <c r="AH13" s="156" t="str">
        <f t="shared" si="0"/>
        <v>金</v>
      </c>
      <c r="AI13" s="156" t="str">
        <f t="shared" si="0"/>
        <v>土</v>
      </c>
      <c r="AJ13" s="157" t="str">
        <f t="shared" si="0"/>
        <v>日</v>
      </c>
      <c r="AK13" s="155" t="str">
        <f t="shared" si="0"/>
        <v>月</v>
      </c>
      <c r="AL13" s="156" t="str">
        <f t="shared" si="0"/>
        <v>火</v>
      </c>
      <c r="AM13" s="156" t="str">
        <f t="shared" si="0"/>
        <v>水</v>
      </c>
      <c r="AN13" s="156" t="str">
        <f t="shared" si="0"/>
        <v>木</v>
      </c>
      <c r="AO13" s="156" t="str">
        <f t="shared" si="0"/>
        <v>金</v>
      </c>
      <c r="AP13" s="156" t="str">
        <f t="shared" si="0"/>
        <v>土</v>
      </c>
      <c r="AQ13" s="157" t="str">
        <f t="shared" si="0"/>
        <v>日</v>
      </c>
      <c r="AR13" s="156" t="str">
        <f>IF(AR12=1,"日",IF(AR12=2,"月",IF(AR12=3,"火",IF(AR12=4,"水",IF(AR12=5,"木",IF(AR12=6,"金",IF(AR12=0,"","土")))))))</f>
        <v/>
      </c>
      <c r="AS13" s="156" t="str">
        <f>IF(AS12=1,"日",IF(AS12=2,"月",IF(AS12=3,"火",IF(AS12=4,"水",IF(AS12=5,"木",IF(AS12=6,"金",IF(AS12=0,"","土")))))))</f>
        <v/>
      </c>
      <c r="AT13" s="156" t="str">
        <f>IF(AT12=1,"日",IF(AT12=2,"月",IF(AT12=3,"火",IF(AT12=4,"水",IF(AT12=5,"木",IF(AT12=6,"金",IF(AT12=0,"","土")))))))</f>
        <v/>
      </c>
      <c r="AU13" s="721"/>
      <c r="AV13" s="722"/>
      <c r="AW13" s="721"/>
      <c r="AX13" s="722"/>
      <c r="AY13" s="724"/>
      <c r="AZ13" s="724"/>
      <c r="BA13" s="724"/>
      <c r="BB13" s="724"/>
      <c r="BC13" s="724"/>
      <c r="BD13" s="724"/>
    </row>
    <row r="14" spans="1:57" ht="39.9" customHeight="1" x14ac:dyDescent="0.2">
      <c r="A14" s="146"/>
      <c r="B14" s="158">
        <v>1</v>
      </c>
      <c r="C14" s="748" t="s">
        <v>456</v>
      </c>
      <c r="D14" s="749"/>
      <c r="E14" s="750" t="s">
        <v>460</v>
      </c>
      <c r="F14" s="751"/>
      <c r="G14" s="752" t="s">
        <v>457</v>
      </c>
      <c r="H14" s="753"/>
      <c r="I14" s="753"/>
      <c r="J14" s="753"/>
      <c r="K14" s="754"/>
      <c r="L14" s="755" t="s">
        <v>458</v>
      </c>
      <c r="M14" s="756"/>
      <c r="N14" s="756"/>
      <c r="O14" s="757"/>
      <c r="P14" s="159">
        <v>8</v>
      </c>
      <c r="Q14" s="160">
        <v>8</v>
      </c>
      <c r="R14" s="160"/>
      <c r="S14" s="160"/>
      <c r="T14" s="160">
        <v>8</v>
      </c>
      <c r="U14" s="160">
        <v>8</v>
      </c>
      <c r="V14" s="161">
        <v>8</v>
      </c>
      <c r="W14" s="159">
        <v>8</v>
      </c>
      <c r="X14" s="160">
        <v>8</v>
      </c>
      <c r="Y14" s="160"/>
      <c r="Z14" s="160"/>
      <c r="AA14" s="160">
        <v>8</v>
      </c>
      <c r="AB14" s="160">
        <v>8</v>
      </c>
      <c r="AC14" s="161">
        <v>8</v>
      </c>
      <c r="AD14" s="159">
        <v>8</v>
      </c>
      <c r="AE14" s="160">
        <v>8</v>
      </c>
      <c r="AF14" s="160"/>
      <c r="AG14" s="160"/>
      <c r="AH14" s="160">
        <v>8</v>
      </c>
      <c r="AI14" s="160">
        <v>8</v>
      </c>
      <c r="AJ14" s="161">
        <v>8</v>
      </c>
      <c r="AK14" s="159">
        <v>8</v>
      </c>
      <c r="AL14" s="160">
        <v>8</v>
      </c>
      <c r="AM14" s="160"/>
      <c r="AN14" s="160"/>
      <c r="AO14" s="160">
        <v>8</v>
      </c>
      <c r="AP14" s="160">
        <v>8</v>
      </c>
      <c r="AQ14" s="161">
        <v>8</v>
      </c>
      <c r="AR14" s="159"/>
      <c r="AS14" s="160"/>
      <c r="AT14" s="161"/>
      <c r="AU14" s="758">
        <f>IF($AZ$3="４週",SUM(P14:AQ14),IF($AZ$3="暦月",SUM(P14:AT14),""))</f>
        <v>160</v>
      </c>
      <c r="AV14" s="759"/>
      <c r="AW14" s="760">
        <f t="shared" ref="AW14:AW31" si="1">IF($AZ$3="４週",AU14/4,IF($AZ$3="暦月",AU14/($AZ$7/7),""))</f>
        <v>40</v>
      </c>
      <c r="AX14" s="761"/>
      <c r="AY14" s="728"/>
      <c r="AZ14" s="729"/>
      <c r="BA14" s="729"/>
      <c r="BB14" s="729"/>
      <c r="BC14" s="729"/>
      <c r="BD14" s="730"/>
    </row>
    <row r="15" spans="1:57" ht="39.9" customHeight="1" x14ac:dyDescent="0.2">
      <c r="A15" s="146"/>
      <c r="B15" s="162">
        <f t="shared" ref="B15:B31" si="2">B14+1</f>
        <v>2</v>
      </c>
      <c r="C15" s="731" t="s">
        <v>459</v>
      </c>
      <c r="D15" s="732"/>
      <c r="E15" s="733" t="s">
        <v>460</v>
      </c>
      <c r="F15" s="734"/>
      <c r="G15" s="735" t="s">
        <v>457</v>
      </c>
      <c r="H15" s="736"/>
      <c r="I15" s="736"/>
      <c r="J15" s="736"/>
      <c r="K15" s="737"/>
      <c r="L15" s="738" t="s">
        <v>597</v>
      </c>
      <c r="M15" s="739"/>
      <c r="N15" s="739"/>
      <c r="O15" s="740"/>
      <c r="P15" s="163">
        <v>8</v>
      </c>
      <c r="Q15" s="164">
        <v>8</v>
      </c>
      <c r="R15" s="164"/>
      <c r="S15" s="164"/>
      <c r="T15" s="164">
        <v>8</v>
      </c>
      <c r="U15" s="164">
        <v>8</v>
      </c>
      <c r="V15" s="165">
        <v>8</v>
      </c>
      <c r="W15" s="163">
        <v>8</v>
      </c>
      <c r="X15" s="164">
        <v>8</v>
      </c>
      <c r="Y15" s="164"/>
      <c r="Z15" s="164"/>
      <c r="AA15" s="164">
        <v>8</v>
      </c>
      <c r="AB15" s="164">
        <v>8</v>
      </c>
      <c r="AC15" s="165">
        <v>8</v>
      </c>
      <c r="AD15" s="163">
        <v>8</v>
      </c>
      <c r="AE15" s="164">
        <v>8</v>
      </c>
      <c r="AF15" s="164"/>
      <c r="AG15" s="164"/>
      <c r="AH15" s="164">
        <v>8</v>
      </c>
      <c r="AI15" s="164">
        <v>8</v>
      </c>
      <c r="AJ15" s="165">
        <v>8</v>
      </c>
      <c r="AK15" s="163">
        <v>8</v>
      </c>
      <c r="AL15" s="164">
        <v>8</v>
      </c>
      <c r="AM15" s="164"/>
      <c r="AN15" s="164"/>
      <c r="AO15" s="164">
        <v>8</v>
      </c>
      <c r="AP15" s="164">
        <v>8</v>
      </c>
      <c r="AQ15" s="165">
        <v>8</v>
      </c>
      <c r="AR15" s="163"/>
      <c r="AS15" s="164"/>
      <c r="AT15" s="165"/>
      <c r="AU15" s="741">
        <f>IF($AZ$3="４週",SUM(P15:AQ15),IF($AZ$3="暦月",SUM(P15:AT15),""))</f>
        <v>160</v>
      </c>
      <c r="AV15" s="742"/>
      <c r="AW15" s="743">
        <f t="shared" si="1"/>
        <v>40</v>
      </c>
      <c r="AX15" s="744"/>
      <c r="AY15" s="745"/>
      <c r="AZ15" s="746"/>
      <c r="BA15" s="746"/>
      <c r="BB15" s="746"/>
      <c r="BC15" s="746"/>
      <c r="BD15" s="747"/>
    </row>
    <row r="16" spans="1:57" ht="39.9" customHeight="1" x14ac:dyDescent="0.2">
      <c r="A16" s="146"/>
      <c r="B16" s="162">
        <f t="shared" si="2"/>
        <v>3</v>
      </c>
      <c r="C16" s="731" t="s">
        <v>459</v>
      </c>
      <c r="D16" s="732"/>
      <c r="E16" s="733" t="s">
        <v>460</v>
      </c>
      <c r="F16" s="734"/>
      <c r="G16" s="735" t="s">
        <v>459</v>
      </c>
      <c r="H16" s="736"/>
      <c r="I16" s="736"/>
      <c r="J16" s="736"/>
      <c r="K16" s="737"/>
      <c r="L16" s="738" t="s">
        <v>461</v>
      </c>
      <c r="M16" s="739"/>
      <c r="N16" s="739"/>
      <c r="O16" s="740"/>
      <c r="P16" s="163">
        <v>8</v>
      </c>
      <c r="Q16" s="164">
        <v>8</v>
      </c>
      <c r="R16" s="164"/>
      <c r="S16" s="164"/>
      <c r="T16" s="164">
        <v>8</v>
      </c>
      <c r="U16" s="164">
        <v>8</v>
      </c>
      <c r="V16" s="165">
        <v>8</v>
      </c>
      <c r="W16" s="163">
        <v>8</v>
      </c>
      <c r="X16" s="164">
        <v>8</v>
      </c>
      <c r="Y16" s="164"/>
      <c r="Z16" s="164"/>
      <c r="AA16" s="164">
        <v>8</v>
      </c>
      <c r="AB16" s="164">
        <v>8</v>
      </c>
      <c r="AC16" s="165">
        <v>8</v>
      </c>
      <c r="AD16" s="163">
        <v>8</v>
      </c>
      <c r="AE16" s="164">
        <v>8</v>
      </c>
      <c r="AF16" s="164"/>
      <c r="AG16" s="164"/>
      <c r="AH16" s="164">
        <v>8</v>
      </c>
      <c r="AI16" s="164">
        <v>8</v>
      </c>
      <c r="AJ16" s="165">
        <v>8</v>
      </c>
      <c r="AK16" s="163">
        <v>8</v>
      </c>
      <c r="AL16" s="164">
        <v>8</v>
      </c>
      <c r="AM16" s="164"/>
      <c r="AN16" s="164"/>
      <c r="AO16" s="164">
        <v>8</v>
      </c>
      <c r="AP16" s="164">
        <v>8</v>
      </c>
      <c r="AQ16" s="165">
        <v>8</v>
      </c>
      <c r="AR16" s="163"/>
      <c r="AS16" s="164"/>
      <c r="AT16" s="165"/>
      <c r="AU16" s="741">
        <f>IF($AZ$3="４週",SUM(P16:AQ16),IF($AZ$3="暦月",SUM(P16:AT16),""))</f>
        <v>160</v>
      </c>
      <c r="AV16" s="742"/>
      <c r="AW16" s="743">
        <f t="shared" si="1"/>
        <v>40</v>
      </c>
      <c r="AX16" s="744"/>
      <c r="AY16" s="745"/>
      <c r="AZ16" s="746"/>
      <c r="BA16" s="746"/>
      <c r="BB16" s="746"/>
      <c r="BC16" s="746"/>
      <c r="BD16" s="747"/>
    </row>
    <row r="17" spans="1:56" ht="39.9" customHeight="1" x14ac:dyDescent="0.2">
      <c r="A17" s="146"/>
      <c r="B17" s="162">
        <f t="shared" si="2"/>
        <v>4</v>
      </c>
      <c r="C17" s="731" t="s">
        <v>459</v>
      </c>
      <c r="D17" s="732"/>
      <c r="E17" s="733" t="s">
        <v>460</v>
      </c>
      <c r="F17" s="734"/>
      <c r="G17" s="735" t="s">
        <v>459</v>
      </c>
      <c r="H17" s="736"/>
      <c r="I17" s="736"/>
      <c r="J17" s="736"/>
      <c r="K17" s="737"/>
      <c r="L17" s="738" t="s">
        <v>463</v>
      </c>
      <c r="M17" s="739"/>
      <c r="N17" s="739"/>
      <c r="O17" s="740"/>
      <c r="P17" s="163">
        <v>8</v>
      </c>
      <c r="Q17" s="164">
        <v>8</v>
      </c>
      <c r="R17" s="164"/>
      <c r="S17" s="164"/>
      <c r="T17" s="164">
        <v>8</v>
      </c>
      <c r="U17" s="164">
        <v>8</v>
      </c>
      <c r="V17" s="165">
        <v>8</v>
      </c>
      <c r="W17" s="163">
        <v>8</v>
      </c>
      <c r="X17" s="164">
        <v>8</v>
      </c>
      <c r="Y17" s="164"/>
      <c r="Z17" s="164"/>
      <c r="AA17" s="164">
        <v>8</v>
      </c>
      <c r="AB17" s="164">
        <v>8</v>
      </c>
      <c r="AC17" s="165">
        <v>8</v>
      </c>
      <c r="AD17" s="163">
        <v>8</v>
      </c>
      <c r="AE17" s="164">
        <v>8</v>
      </c>
      <c r="AF17" s="164"/>
      <c r="AG17" s="164"/>
      <c r="AH17" s="164">
        <v>8</v>
      </c>
      <c r="AI17" s="164">
        <v>8</v>
      </c>
      <c r="AJ17" s="165">
        <v>8</v>
      </c>
      <c r="AK17" s="163">
        <v>8</v>
      </c>
      <c r="AL17" s="164">
        <v>8</v>
      </c>
      <c r="AM17" s="164"/>
      <c r="AN17" s="164"/>
      <c r="AO17" s="164">
        <v>8</v>
      </c>
      <c r="AP17" s="164">
        <v>8</v>
      </c>
      <c r="AQ17" s="165">
        <v>8</v>
      </c>
      <c r="AR17" s="163"/>
      <c r="AS17" s="164"/>
      <c r="AT17" s="165"/>
      <c r="AU17" s="741">
        <f>IF($AZ$3="４週",SUM(P17:AQ17),IF($AZ$3="暦月",SUM(P17:AT17),""))</f>
        <v>160</v>
      </c>
      <c r="AV17" s="742"/>
      <c r="AW17" s="743">
        <f t="shared" si="1"/>
        <v>40</v>
      </c>
      <c r="AX17" s="744"/>
      <c r="AY17" s="745"/>
      <c r="AZ17" s="746"/>
      <c r="BA17" s="746"/>
      <c r="BB17" s="746"/>
      <c r="BC17" s="746"/>
      <c r="BD17" s="747"/>
    </row>
    <row r="18" spans="1:56" ht="39.9" customHeight="1" x14ac:dyDescent="0.2">
      <c r="A18" s="146"/>
      <c r="B18" s="162">
        <f t="shared" si="2"/>
        <v>5</v>
      </c>
      <c r="C18" s="731" t="s">
        <v>459</v>
      </c>
      <c r="D18" s="732"/>
      <c r="E18" s="733" t="s">
        <v>462</v>
      </c>
      <c r="F18" s="734"/>
      <c r="G18" s="735" t="s">
        <v>459</v>
      </c>
      <c r="H18" s="736"/>
      <c r="I18" s="736"/>
      <c r="J18" s="736"/>
      <c r="K18" s="737"/>
      <c r="L18" s="738" t="s">
        <v>598</v>
      </c>
      <c r="M18" s="739"/>
      <c r="N18" s="739"/>
      <c r="O18" s="740"/>
      <c r="P18" s="163">
        <v>4</v>
      </c>
      <c r="Q18" s="164">
        <v>4</v>
      </c>
      <c r="R18" s="164"/>
      <c r="S18" s="164"/>
      <c r="T18" s="164">
        <v>4</v>
      </c>
      <c r="U18" s="164">
        <v>4</v>
      </c>
      <c r="V18" s="165">
        <v>4</v>
      </c>
      <c r="W18" s="163">
        <v>4</v>
      </c>
      <c r="X18" s="164">
        <v>4</v>
      </c>
      <c r="Y18" s="164"/>
      <c r="Z18" s="164"/>
      <c r="AA18" s="164">
        <v>4</v>
      </c>
      <c r="AB18" s="164">
        <v>4</v>
      </c>
      <c r="AC18" s="165">
        <v>4</v>
      </c>
      <c r="AD18" s="163">
        <v>4</v>
      </c>
      <c r="AE18" s="164">
        <v>4</v>
      </c>
      <c r="AF18" s="164"/>
      <c r="AG18" s="164"/>
      <c r="AH18" s="164">
        <v>4</v>
      </c>
      <c r="AI18" s="164">
        <v>4</v>
      </c>
      <c r="AJ18" s="165">
        <v>4</v>
      </c>
      <c r="AK18" s="163">
        <v>4</v>
      </c>
      <c r="AL18" s="164">
        <v>4</v>
      </c>
      <c r="AM18" s="164"/>
      <c r="AN18" s="164"/>
      <c r="AO18" s="164">
        <v>4</v>
      </c>
      <c r="AP18" s="164">
        <v>4</v>
      </c>
      <c r="AQ18" s="165">
        <v>4</v>
      </c>
      <c r="AR18" s="163"/>
      <c r="AS18" s="164"/>
      <c r="AT18" s="165"/>
      <c r="AU18" s="741">
        <f t="shared" ref="AU18:AU31" si="3">IF($AZ$3="４週",SUM(P18:AQ18),IF($AZ$3="暦月",SUM(P18:AT18),""))</f>
        <v>80</v>
      </c>
      <c r="AV18" s="742"/>
      <c r="AW18" s="743">
        <f t="shared" si="1"/>
        <v>20</v>
      </c>
      <c r="AX18" s="744"/>
      <c r="AY18" s="745"/>
      <c r="AZ18" s="746"/>
      <c r="BA18" s="746"/>
      <c r="BB18" s="746"/>
      <c r="BC18" s="746"/>
      <c r="BD18" s="747"/>
    </row>
    <row r="19" spans="1:56" ht="39.9" customHeight="1" x14ac:dyDescent="0.2">
      <c r="A19" s="146"/>
      <c r="B19" s="162">
        <f t="shared" si="2"/>
        <v>6</v>
      </c>
      <c r="C19" s="731"/>
      <c r="D19" s="732"/>
      <c r="E19" s="733"/>
      <c r="F19" s="734"/>
      <c r="G19" s="735"/>
      <c r="H19" s="736"/>
      <c r="I19" s="736"/>
      <c r="J19" s="736"/>
      <c r="K19" s="737"/>
      <c r="L19" s="738"/>
      <c r="M19" s="739"/>
      <c r="N19" s="739"/>
      <c r="O19" s="740"/>
      <c r="P19" s="163"/>
      <c r="Q19" s="164"/>
      <c r="R19" s="164"/>
      <c r="S19" s="164"/>
      <c r="T19" s="164"/>
      <c r="U19" s="164"/>
      <c r="V19" s="165"/>
      <c r="W19" s="163"/>
      <c r="X19" s="164"/>
      <c r="Y19" s="164"/>
      <c r="Z19" s="164"/>
      <c r="AA19" s="164"/>
      <c r="AB19" s="164"/>
      <c r="AC19" s="165"/>
      <c r="AD19" s="163"/>
      <c r="AE19" s="164"/>
      <c r="AF19" s="164"/>
      <c r="AG19" s="164"/>
      <c r="AH19" s="164"/>
      <c r="AI19" s="164"/>
      <c r="AJ19" s="165"/>
      <c r="AK19" s="163"/>
      <c r="AL19" s="164"/>
      <c r="AM19" s="164"/>
      <c r="AN19" s="164"/>
      <c r="AO19" s="164"/>
      <c r="AP19" s="164"/>
      <c r="AQ19" s="165"/>
      <c r="AR19" s="163"/>
      <c r="AS19" s="164"/>
      <c r="AT19" s="165"/>
      <c r="AU19" s="741">
        <f t="shared" si="3"/>
        <v>0</v>
      </c>
      <c r="AV19" s="742"/>
      <c r="AW19" s="743">
        <f t="shared" si="1"/>
        <v>0</v>
      </c>
      <c r="AX19" s="744"/>
      <c r="AY19" s="745"/>
      <c r="AZ19" s="746"/>
      <c r="BA19" s="746"/>
      <c r="BB19" s="746"/>
      <c r="BC19" s="746"/>
      <c r="BD19" s="747"/>
    </row>
    <row r="20" spans="1:56" ht="39.9" customHeight="1" x14ac:dyDescent="0.2">
      <c r="A20" s="146"/>
      <c r="B20" s="162">
        <f t="shared" si="2"/>
        <v>7</v>
      </c>
      <c r="C20" s="731"/>
      <c r="D20" s="732"/>
      <c r="E20" s="733"/>
      <c r="F20" s="734"/>
      <c r="G20" s="735"/>
      <c r="H20" s="736"/>
      <c r="I20" s="736"/>
      <c r="J20" s="736"/>
      <c r="K20" s="737"/>
      <c r="L20" s="738"/>
      <c r="M20" s="739"/>
      <c r="N20" s="739"/>
      <c r="O20" s="740"/>
      <c r="P20" s="163"/>
      <c r="Q20" s="164"/>
      <c r="R20" s="164"/>
      <c r="S20" s="164"/>
      <c r="T20" s="164"/>
      <c r="U20" s="164"/>
      <c r="V20" s="165"/>
      <c r="W20" s="163"/>
      <c r="X20" s="164"/>
      <c r="Y20" s="164"/>
      <c r="Z20" s="164"/>
      <c r="AA20" s="164"/>
      <c r="AB20" s="164"/>
      <c r="AC20" s="165"/>
      <c r="AD20" s="163"/>
      <c r="AE20" s="164"/>
      <c r="AF20" s="164"/>
      <c r="AG20" s="164"/>
      <c r="AH20" s="164"/>
      <c r="AI20" s="164"/>
      <c r="AJ20" s="165"/>
      <c r="AK20" s="163"/>
      <c r="AL20" s="164"/>
      <c r="AM20" s="164"/>
      <c r="AN20" s="164"/>
      <c r="AO20" s="164"/>
      <c r="AP20" s="164"/>
      <c r="AQ20" s="165"/>
      <c r="AR20" s="163"/>
      <c r="AS20" s="164"/>
      <c r="AT20" s="165"/>
      <c r="AU20" s="741">
        <f>IF($AZ$3="４週",SUM(P20:AQ20),IF($AZ$3="暦月",SUM(P20:AT20),""))</f>
        <v>0</v>
      </c>
      <c r="AV20" s="742"/>
      <c r="AW20" s="743">
        <f t="shared" si="1"/>
        <v>0</v>
      </c>
      <c r="AX20" s="744"/>
      <c r="AY20" s="745"/>
      <c r="AZ20" s="746"/>
      <c r="BA20" s="746"/>
      <c r="BB20" s="746"/>
      <c r="BC20" s="746"/>
      <c r="BD20" s="747"/>
    </row>
    <row r="21" spans="1:56" ht="39.9" customHeight="1" x14ac:dyDescent="0.2">
      <c r="A21" s="146"/>
      <c r="B21" s="162">
        <f t="shared" si="2"/>
        <v>8</v>
      </c>
      <c r="C21" s="731"/>
      <c r="D21" s="732"/>
      <c r="E21" s="733"/>
      <c r="F21" s="734"/>
      <c r="G21" s="735"/>
      <c r="H21" s="736"/>
      <c r="I21" s="736"/>
      <c r="J21" s="736"/>
      <c r="K21" s="737"/>
      <c r="L21" s="738"/>
      <c r="M21" s="739"/>
      <c r="N21" s="739"/>
      <c r="O21" s="740"/>
      <c r="P21" s="163"/>
      <c r="Q21" s="164"/>
      <c r="R21" s="164"/>
      <c r="S21" s="164"/>
      <c r="T21" s="164"/>
      <c r="U21" s="164"/>
      <c r="V21" s="165"/>
      <c r="W21" s="163"/>
      <c r="X21" s="164"/>
      <c r="Y21" s="164"/>
      <c r="Z21" s="164"/>
      <c r="AA21" s="164"/>
      <c r="AB21" s="164"/>
      <c r="AC21" s="165"/>
      <c r="AD21" s="163"/>
      <c r="AE21" s="164"/>
      <c r="AF21" s="164"/>
      <c r="AG21" s="164"/>
      <c r="AH21" s="164"/>
      <c r="AI21" s="164"/>
      <c r="AJ21" s="165"/>
      <c r="AK21" s="163"/>
      <c r="AL21" s="164"/>
      <c r="AM21" s="164"/>
      <c r="AN21" s="164"/>
      <c r="AO21" s="164"/>
      <c r="AP21" s="164"/>
      <c r="AQ21" s="165"/>
      <c r="AR21" s="163"/>
      <c r="AS21" s="164"/>
      <c r="AT21" s="165"/>
      <c r="AU21" s="741">
        <f t="shared" si="3"/>
        <v>0</v>
      </c>
      <c r="AV21" s="742"/>
      <c r="AW21" s="743">
        <f t="shared" si="1"/>
        <v>0</v>
      </c>
      <c r="AX21" s="744"/>
      <c r="AY21" s="745"/>
      <c r="AZ21" s="746"/>
      <c r="BA21" s="746"/>
      <c r="BB21" s="746"/>
      <c r="BC21" s="746"/>
      <c r="BD21" s="747"/>
    </row>
    <row r="22" spans="1:56" ht="39.9" customHeight="1" x14ac:dyDescent="0.2">
      <c r="A22" s="146"/>
      <c r="B22" s="162">
        <f t="shared" si="2"/>
        <v>9</v>
      </c>
      <c r="C22" s="731"/>
      <c r="D22" s="732"/>
      <c r="E22" s="733"/>
      <c r="F22" s="734"/>
      <c r="G22" s="735"/>
      <c r="H22" s="736"/>
      <c r="I22" s="736"/>
      <c r="J22" s="736"/>
      <c r="K22" s="737"/>
      <c r="L22" s="738"/>
      <c r="M22" s="739"/>
      <c r="N22" s="739"/>
      <c r="O22" s="740"/>
      <c r="P22" s="163"/>
      <c r="Q22" s="164"/>
      <c r="R22" s="164"/>
      <c r="S22" s="164"/>
      <c r="T22" s="164"/>
      <c r="U22" s="164"/>
      <c r="V22" s="165"/>
      <c r="W22" s="163"/>
      <c r="X22" s="164"/>
      <c r="Y22" s="164"/>
      <c r="Z22" s="164"/>
      <c r="AA22" s="164"/>
      <c r="AB22" s="164"/>
      <c r="AC22" s="165"/>
      <c r="AD22" s="163"/>
      <c r="AE22" s="164"/>
      <c r="AF22" s="164"/>
      <c r="AG22" s="164"/>
      <c r="AH22" s="164"/>
      <c r="AI22" s="164"/>
      <c r="AJ22" s="165"/>
      <c r="AK22" s="163"/>
      <c r="AL22" s="164"/>
      <c r="AM22" s="164"/>
      <c r="AN22" s="164"/>
      <c r="AO22" s="164"/>
      <c r="AP22" s="164"/>
      <c r="AQ22" s="165"/>
      <c r="AR22" s="163"/>
      <c r="AS22" s="164"/>
      <c r="AT22" s="165"/>
      <c r="AU22" s="741">
        <f t="shared" si="3"/>
        <v>0</v>
      </c>
      <c r="AV22" s="742"/>
      <c r="AW22" s="743">
        <f t="shared" si="1"/>
        <v>0</v>
      </c>
      <c r="AX22" s="744"/>
      <c r="AY22" s="745"/>
      <c r="AZ22" s="746"/>
      <c r="BA22" s="746"/>
      <c r="BB22" s="746"/>
      <c r="BC22" s="746"/>
      <c r="BD22" s="747"/>
    </row>
    <row r="23" spans="1:56" ht="39.9" customHeight="1" x14ac:dyDescent="0.2">
      <c r="A23" s="146"/>
      <c r="B23" s="162">
        <f t="shared" si="2"/>
        <v>10</v>
      </c>
      <c r="C23" s="731"/>
      <c r="D23" s="732"/>
      <c r="E23" s="733"/>
      <c r="F23" s="734"/>
      <c r="G23" s="735"/>
      <c r="H23" s="736"/>
      <c r="I23" s="736"/>
      <c r="J23" s="736"/>
      <c r="K23" s="737"/>
      <c r="L23" s="738"/>
      <c r="M23" s="739"/>
      <c r="N23" s="739"/>
      <c r="O23" s="740"/>
      <c r="P23" s="163"/>
      <c r="Q23" s="164"/>
      <c r="R23" s="164"/>
      <c r="S23" s="164"/>
      <c r="T23" s="164"/>
      <c r="U23" s="164"/>
      <c r="V23" s="165"/>
      <c r="W23" s="163"/>
      <c r="X23" s="164"/>
      <c r="Y23" s="164"/>
      <c r="Z23" s="164"/>
      <c r="AA23" s="164"/>
      <c r="AB23" s="164"/>
      <c r="AC23" s="165"/>
      <c r="AD23" s="163"/>
      <c r="AE23" s="164"/>
      <c r="AF23" s="164"/>
      <c r="AG23" s="164"/>
      <c r="AH23" s="164"/>
      <c r="AI23" s="164"/>
      <c r="AJ23" s="165"/>
      <c r="AK23" s="163"/>
      <c r="AL23" s="164"/>
      <c r="AM23" s="164"/>
      <c r="AN23" s="164"/>
      <c r="AO23" s="164"/>
      <c r="AP23" s="164"/>
      <c r="AQ23" s="165"/>
      <c r="AR23" s="163"/>
      <c r="AS23" s="164"/>
      <c r="AT23" s="165"/>
      <c r="AU23" s="741">
        <f t="shared" si="3"/>
        <v>0</v>
      </c>
      <c r="AV23" s="742"/>
      <c r="AW23" s="743">
        <f t="shared" si="1"/>
        <v>0</v>
      </c>
      <c r="AX23" s="744"/>
      <c r="AY23" s="745"/>
      <c r="AZ23" s="746"/>
      <c r="BA23" s="746"/>
      <c r="BB23" s="746"/>
      <c r="BC23" s="746"/>
      <c r="BD23" s="747"/>
    </row>
    <row r="24" spans="1:56" ht="39.9" customHeight="1" x14ac:dyDescent="0.2">
      <c r="A24" s="146"/>
      <c r="B24" s="162">
        <f t="shared" si="2"/>
        <v>11</v>
      </c>
      <c r="C24" s="731"/>
      <c r="D24" s="732"/>
      <c r="E24" s="733"/>
      <c r="F24" s="734"/>
      <c r="G24" s="735"/>
      <c r="H24" s="736"/>
      <c r="I24" s="736"/>
      <c r="J24" s="736"/>
      <c r="K24" s="737"/>
      <c r="L24" s="738"/>
      <c r="M24" s="739"/>
      <c r="N24" s="739"/>
      <c r="O24" s="740"/>
      <c r="P24" s="163"/>
      <c r="Q24" s="164"/>
      <c r="R24" s="164"/>
      <c r="S24" s="164"/>
      <c r="T24" s="164"/>
      <c r="U24" s="164"/>
      <c r="V24" s="165"/>
      <c r="W24" s="163"/>
      <c r="X24" s="164"/>
      <c r="Y24" s="164"/>
      <c r="Z24" s="164"/>
      <c r="AA24" s="164"/>
      <c r="AB24" s="164"/>
      <c r="AC24" s="165"/>
      <c r="AD24" s="163"/>
      <c r="AE24" s="164"/>
      <c r="AF24" s="164"/>
      <c r="AG24" s="164"/>
      <c r="AH24" s="164"/>
      <c r="AI24" s="164"/>
      <c r="AJ24" s="165"/>
      <c r="AK24" s="163"/>
      <c r="AL24" s="164"/>
      <c r="AM24" s="164"/>
      <c r="AN24" s="164"/>
      <c r="AO24" s="164"/>
      <c r="AP24" s="164"/>
      <c r="AQ24" s="165"/>
      <c r="AR24" s="163"/>
      <c r="AS24" s="164"/>
      <c r="AT24" s="165"/>
      <c r="AU24" s="741">
        <f t="shared" si="3"/>
        <v>0</v>
      </c>
      <c r="AV24" s="742"/>
      <c r="AW24" s="743">
        <f t="shared" si="1"/>
        <v>0</v>
      </c>
      <c r="AX24" s="744"/>
      <c r="AY24" s="745"/>
      <c r="AZ24" s="746"/>
      <c r="BA24" s="746"/>
      <c r="BB24" s="746"/>
      <c r="BC24" s="746"/>
      <c r="BD24" s="747"/>
    </row>
    <row r="25" spans="1:56" ht="39.9" customHeight="1" x14ac:dyDescent="0.2">
      <c r="A25" s="146"/>
      <c r="B25" s="162">
        <f t="shared" si="2"/>
        <v>12</v>
      </c>
      <c r="C25" s="731"/>
      <c r="D25" s="732"/>
      <c r="E25" s="733"/>
      <c r="F25" s="734"/>
      <c r="G25" s="735"/>
      <c r="H25" s="736"/>
      <c r="I25" s="736"/>
      <c r="J25" s="736"/>
      <c r="K25" s="737"/>
      <c r="L25" s="738"/>
      <c r="M25" s="739"/>
      <c r="N25" s="739"/>
      <c r="O25" s="740"/>
      <c r="P25" s="163"/>
      <c r="Q25" s="164"/>
      <c r="R25" s="164"/>
      <c r="S25" s="164"/>
      <c r="T25" s="164"/>
      <c r="U25" s="164"/>
      <c r="V25" s="165"/>
      <c r="W25" s="163"/>
      <c r="X25" s="164"/>
      <c r="Y25" s="164"/>
      <c r="Z25" s="164"/>
      <c r="AA25" s="164"/>
      <c r="AB25" s="164"/>
      <c r="AC25" s="165"/>
      <c r="AD25" s="163"/>
      <c r="AE25" s="164"/>
      <c r="AF25" s="164"/>
      <c r="AG25" s="164"/>
      <c r="AH25" s="164"/>
      <c r="AI25" s="164"/>
      <c r="AJ25" s="165"/>
      <c r="AK25" s="163"/>
      <c r="AL25" s="164"/>
      <c r="AM25" s="164"/>
      <c r="AN25" s="164"/>
      <c r="AO25" s="164"/>
      <c r="AP25" s="164"/>
      <c r="AQ25" s="165"/>
      <c r="AR25" s="163"/>
      <c r="AS25" s="164"/>
      <c r="AT25" s="165"/>
      <c r="AU25" s="741">
        <f t="shared" si="3"/>
        <v>0</v>
      </c>
      <c r="AV25" s="742"/>
      <c r="AW25" s="743">
        <f t="shared" si="1"/>
        <v>0</v>
      </c>
      <c r="AX25" s="744"/>
      <c r="AY25" s="745"/>
      <c r="AZ25" s="746"/>
      <c r="BA25" s="746"/>
      <c r="BB25" s="746"/>
      <c r="BC25" s="746"/>
      <c r="BD25" s="747"/>
    </row>
    <row r="26" spans="1:56" ht="39.9" customHeight="1" x14ac:dyDescent="0.2">
      <c r="A26" s="146"/>
      <c r="B26" s="162">
        <f t="shared" si="2"/>
        <v>13</v>
      </c>
      <c r="C26" s="731"/>
      <c r="D26" s="732"/>
      <c r="E26" s="733"/>
      <c r="F26" s="734"/>
      <c r="G26" s="735"/>
      <c r="H26" s="736"/>
      <c r="I26" s="736"/>
      <c r="J26" s="736"/>
      <c r="K26" s="737"/>
      <c r="L26" s="738"/>
      <c r="M26" s="739"/>
      <c r="N26" s="739"/>
      <c r="O26" s="740"/>
      <c r="P26" s="163"/>
      <c r="Q26" s="164"/>
      <c r="R26" s="164"/>
      <c r="S26" s="164"/>
      <c r="T26" s="164"/>
      <c r="U26" s="164"/>
      <c r="V26" s="165"/>
      <c r="W26" s="163"/>
      <c r="X26" s="164"/>
      <c r="Y26" s="164"/>
      <c r="Z26" s="164"/>
      <c r="AA26" s="164"/>
      <c r="AB26" s="164"/>
      <c r="AC26" s="165"/>
      <c r="AD26" s="163"/>
      <c r="AE26" s="164"/>
      <c r="AF26" s="164"/>
      <c r="AG26" s="164"/>
      <c r="AH26" s="164"/>
      <c r="AI26" s="164"/>
      <c r="AJ26" s="165"/>
      <c r="AK26" s="163"/>
      <c r="AL26" s="164"/>
      <c r="AM26" s="164"/>
      <c r="AN26" s="164"/>
      <c r="AO26" s="164"/>
      <c r="AP26" s="164"/>
      <c r="AQ26" s="165"/>
      <c r="AR26" s="163"/>
      <c r="AS26" s="164"/>
      <c r="AT26" s="165"/>
      <c r="AU26" s="741">
        <f t="shared" si="3"/>
        <v>0</v>
      </c>
      <c r="AV26" s="742"/>
      <c r="AW26" s="743">
        <f t="shared" si="1"/>
        <v>0</v>
      </c>
      <c r="AX26" s="744"/>
      <c r="AY26" s="745"/>
      <c r="AZ26" s="746"/>
      <c r="BA26" s="746"/>
      <c r="BB26" s="746"/>
      <c r="BC26" s="746"/>
      <c r="BD26" s="747"/>
    </row>
    <row r="27" spans="1:56" ht="39.9" customHeight="1" x14ac:dyDescent="0.2">
      <c r="A27" s="146"/>
      <c r="B27" s="162">
        <f t="shared" si="2"/>
        <v>14</v>
      </c>
      <c r="C27" s="731"/>
      <c r="D27" s="732"/>
      <c r="E27" s="733"/>
      <c r="F27" s="734"/>
      <c r="G27" s="735"/>
      <c r="H27" s="736"/>
      <c r="I27" s="736"/>
      <c r="J27" s="736"/>
      <c r="K27" s="737"/>
      <c r="L27" s="738"/>
      <c r="M27" s="739"/>
      <c r="N27" s="739"/>
      <c r="O27" s="740"/>
      <c r="P27" s="163"/>
      <c r="Q27" s="164"/>
      <c r="R27" s="164"/>
      <c r="S27" s="164"/>
      <c r="T27" s="164"/>
      <c r="U27" s="164"/>
      <c r="V27" s="165"/>
      <c r="W27" s="163"/>
      <c r="X27" s="164"/>
      <c r="Y27" s="164"/>
      <c r="Z27" s="164"/>
      <c r="AA27" s="164"/>
      <c r="AB27" s="164"/>
      <c r="AC27" s="165"/>
      <c r="AD27" s="163"/>
      <c r="AE27" s="164"/>
      <c r="AF27" s="164"/>
      <c r="AG27" s="164"/>
      <c r="AH27" s="164"/>
      <c r="AI27" s="164"/>
      <c r="AJ27" s="165"/>
      <c r="AK27" s="163"/>
      <c r="AL27" s="164"/>
      <c r="AM27" s="164"/>
      <c r="AN27" s="164"/>
      <c r="AO27" s="164"/>
      <c r="AP27" s="164"/>
      <c r="AQ27" s="165"/>
      <c r="AR27" s="163"/>
      <c r="AS27" s="164"/>
      <c r="AT27" s="165"/>
      <c r="AU27" s="741">
        <f t="shared" si="3"/>
        <v>0</v>
      </c>
      <c r="AV27" s="742"/>
      <c r="AW27" s="743">
        <f t="shared" si="1"/>
        <v>0</v>
      </c>
      <c r="AX27" s="744"/>
      <c r="AY27" s="745"/>
      <c r="AZ27" s="746"/>
      <c r="BA27" s="746"/>
      <c r="BB27" s="746"/>
      <c r="BC27" s="746"/>
      <c r="BD27" s="747"/>
    </row>
    <row r="28" spans="1:56" ht="39.9" customHeight="1" x14ac:dyDescent="0.2">
      <c r="A28" s="146"/>
      <c r="B28" s="162">
        <f t="shared" si="2"/>
        <v>15</v>
      </c>
      <c r="C28" s="731"/>
      <c r="D28" s="732"/>
      <c r="E28" s="733"/>
      <c r="F28" s="734"/>
      <c r="G28" s="735"/>
      <c r="H28" s="736"/>
      <c r="I28" s="736"/>
      <c r="J28" s="736"/>
      <c r="K28" s="737"/>
      <c r="L28" s="738"/>
      <c r="M28" s="739"/>
      <c r="N28" s="739"/>
      <c r="O28" s="740"/>
      <c r="P28" s="163"/>
      <c r="Q28" s="164"/>
      <c r="R28" s="164"/>
      <c r="S28" s="164"/>
      <c r="T28" s="164"/>
      <c r="U28" s="164"/>
      <c r="V28" s="165"/>
      <c r="W28" s="163"/>
      <c r="X28" s="164"/>
      <c r="Y28" s="164"/>
      <c r="Z28" s="164"/>
      <c r="AA28" s="164"/>
      <c r="AB28" s="164"/>
      <c r="AC28" s="165"/>
      <c r="AD28" s="163"/>
      <c r="AE28" s="164"/>
      <c r="AF28" s="164"/>
      <c r="AG28" s="164"/>
      <c r="AH28" s="164"/>
      <c r="AI28" s="164"/>
      <c r="AJ28" s="165"/>
      <c r="AK28" s="163"/>
      <c r="AL28" s="164"/>
      <c r="AM28" s="164"/>
      <c r="AN28" s="164"/>
      <c r="AO28" s="164"/>
      <c r="AP28" s="164"/>
      <c r="AQ28" s="165"/>
      <c r="AR28" s="163"/>
      <c r="AS28" s="164"/>
      <c r="AT28" s="165"/>
      <c r="AU28" s="741">
        <f t="shared" si="3"/>
        <v>0</v>
      </c>
      <c r="AV28" s="742"/>
      <c r="AW28" s="743">
        <f t="shared" si="1"/>
        <v>0</v>
      </c>
      <c r="AX28" s="744"/>
      <c r="AY28" s="745"/>
      <c r="AZ28" s="746"/>
      <c r="BA28" s="746"/>
      <c r="BB28" s="746"/>
      <c r="BC28" s="746"/>
      <c r="BD28" s="747"/>
    </row>
    <row r="29" spans="1:56" ht="39.9" customHeight="1" x14ac:dyDescent="0.2">
      <c r="A29" s="146"/>
      <c r="B29" s="162">
        <f t="shared" si="2"/>
        <v>16</v>
      </c>
      <c r="C29" s="731"/>
      <c r="D29" s="732"/>
      <c r="E29" s="733"/>
      <c r="F29" s="734"/>
      <c r="G29" s="735"/>
      <c r="H29" s="736"/>
      <c r="I29" s="736"/>
      <c r="J29" s="736"/>
      <c r="K29" s="737"/>
      <c r="L29" s="738"/>
      <c r="M29" s="739"/>
      <c r="N29" s="739"/>
      <c r="O29" s="740"/>
      <c r="P29" s="163"/>
      <c r="Q29" s="164"/>
      <c r="R29" s="164"/>
      <c r="S29" s="164"/>
      <c r="T29" s="164"/>
      <c r="U29" s="164"/>
      <c r="V29" s="165"/>
      <c r="W29" s="163"/>
      <c r="X29" s="164"/>
      <c r="Y29" s="164"/>
      <c r="Z29" s="164"/>
      <c r="AA29" s="164"/>
      <c r="AB29" s="164"/>
      <c r="AC29" s="165"/>
      <c r="AD29" s="163"/>
      <c r="AE29" s="164"/>
      <c r="AF29" s="164"/>
      <c r="AG29" s="164"/>
      <c r="AH29" s="164"/>
      <c r="AI29" s="164"/>
      <c r="AJ29" s="165"/>
      <c r="AK29" s="163"/>
      <c r="AL29" s="164"/>
      <c r="AM29" s="164"/>
      <c r="AN29" s="164"/>
      <c r="AO29" s="164"/>
      <c r="AP29" s="164"/>
      <c r="AQ29" s="165"/>
      <c r="AR29" s="163"/>
      <c r="AS29" s="164"/>
      <c r="AT29" s="165"/>
      <c r="AU29" s="741">
        <f t="shared" si="3"/>
        <v>0</v>
      </c>
      <c r="AV29" s="742"/>
      <c r="AW29" s="743">
        <f t="shared" si="1"/>
        <v>0</v>
      </c>
      <c r="AX29" s="744"/>
      <c r="AY29" s="745"/>
      <c r="AZ29" s="746"/>
      <c r="BA29" s="746"/>
      <c r="BB29" s="746"/>
      <c r="BC29" s="746"/>
      <c r="BD29" s="747"/>
    </row>
    <row r="30" spans="1:56" ht="39.9" customHeight="1" x14ac:dyDescent="0.2">
      <c r="A30" s="146"/>
      <c r="B30" s="162">
        <f t="shared" si="2"/>
        <v>17</v>
      </c>
      <c r="C30" s="731"/>
      <c r="D30" s="732"/>
      <c r="E30" s="733"/>
      <c r="F30" s="734"/>
      <c r="G30" s="735"/>
      <c r="H30" s="736"/>
      <c r="I30" s="736"/>
      <c r="J30" s="736"/>
      <c r="K30" s="737"/>
      <c r="L30" s="738"/>
      <c r="M30" s="739"/>
      <c r="N30" s="739"/>
      <c r="O30" s="740"/>
      <c r="P30" s="163"/>
      <c r="Q30" s="164"/>
      <c r="R30" s="164"/>
      <c r="S30" s="164"/>
      <c r="T30" s="164"/>
      <c r="U30" s="164"/>
      <c r="V30" s="165"/>
      <c r="W30" s="163"/>
      <c r="X30" s="164"/>
      <c r="Y30" s="164"/>
      <c r="Z30" s="164"/>
      <c r="AA30" s="164"/>
      <c r="AB30" s="164"/>
      <c r="AC30" s="165"/>
      <c r="AD30" s="163"/>
      <c r="AE30" s="164"/>
      <c r="AF30" s="164"/>
      <c r="AG30" s="164"/>
      <c r="AH30" s="164"/>
      <c r="AI30" s="164"/>
      <c r="AJ30" s="165"/>
      <c r="AK30" s="163"/>
      <c r="AL30" s="164"/>
      <c r="AM30" s="164"/>
      <c r="AN30" s="164"/>
      <c r="AO30" s="164"/>
      <c r="AP30" s="164"/>
      <c r="AQ30" s="165"/>
      <c r="AR30" s="163"/>
      <c r="AS30" s="164"/>
      <c r="AT30" s="165"/>
      <c r="AU30" s="741">
        <f t="shared" si="3"/>
        <v>0</v>
      </c>
      <c r="AV30" s="742"/>
      <c r="AW30" s="743">
        <f t="shared" si="1"/>
        <v>0</v>
      </c>
      <c r="AX30" s="744"/>
      <c r="AY30" s="745"/>
      <c r="AZ30" s="746"/>
      <c r="BA30" s="746"/>
      <c r="BB30" s="746"/>
      <c r="BC30" s="746"/>
      <c r="BD30" s="747"/>
    </row>
    <row r="31" spans="1:56" ht="39.9" customHeight="1" thickBot="1" x14ac:dyDescent="0.25">
      <c r="A31" s="146"/>
      <c r="B31" s="166">
        <f t="shared" si="2"/>
        <v>18</v>
      </c>
      <c r="C31" s="762"/>
      <c r="D31" s="763"/>
      <c r="E31" s="764"/>
      <c r="F31" s="765"/>
      <c r="G31" s="766"/>
      <c r="H31" s="767"/>
      <c r="I31" s="767"/>
      <c r="J31" s="767"/>
      <c r="K31" s="768"/>
      <c r="L31" s="769"/>
      <c r="M31" s="770"/>
      <c r="N31" s="770"/>
      <c r="O31" s="771"/>
      <c r="P31" s="167"/>
      <c r="Q31" s="168"/>
      <c r="R31" s="168"/>
      <c r="S31" s="168"/>
      <c r="T31" s="168"/>
      <c r="U31" s="168"/>
      <c r="V31" s="169"/>
      <c r="W31" s="167"/>
      <c r="X31" s="168"/>
      <c r="Y31" s="168"/>
      <c r="Z31" s="168"/>
      <c r="AA31" s="168"/>
      <c r="AB31" s="168"/>
      <c r="AC31" s="169"/>
      <c r="AD31" s="167"/>
      <c r="AE31" s="168"/>
      <c r="AF31" s="168"/>
      <c r="AG31" s="168"/>
      <c r="AH31" s="168"/>
      <c r="AI31" s="168"/>
      <c r="AJ31" s="169"/>
      <c r="AK31" s="167"/>
      <c r="AL31" s="168"/>
      <c r="AM31" s="168"/>
      <c r="AN31" s="168"/>
      <c r="AO31" s="168"/>
      <c r="AP31" s="168"/>
      <c r="AQ31" s="169"/>
      <c r="AR31" s="167"/>
      <c r="AS31" s="168"/>
      <c r="AT31" s="169"/>
      <c r="AU31" s="772">
        <f t="shared" si="3"/>
        <v>0</v>
      </c>
      <c r="AV31" s="773"/>
      <c r="AW31" s="774">
        <f t="shared" si="1"/>
        <v>0</v>
      </c>
      <c r="AX31" s="775"/>
      <c r="AY31" s="776"/>
      <c r="AZ31" s="777"/>
      <c r="BA31" s="777"/>
      <c r="BB31" s="777"/>
      <c r="BC31" s="777"/>
      <c r="BD31" s="778"/>
    </row>
    <row r="32" spans="1:56" ht="20.25" customHeight="1" x14ac:dyDescent="0.2">
      <c r="A32" s="146"/>
      <c r="B32" s="146"/>
      <c r="C32" s="170"/>
      <c r="D32" s="171"/>
      <c r="E32" s="172"/>
      <c r="F32" s="148"/>
      <c r="G32" s="148"/>
      <c r="H32" s="148"/>
      <c r="I32" s="148"/>
      <c r="J32" s="148"/>
      <c r="K32" s="148"/>
      <c r="L32" s="148"/>
      <c r="M32" s="148"/>
      <c r="N32" s="148"/>
      <c r="O32" s="148"/>
      <c r="P32" s="148"/>
      <c r="Q32" s="148"/>
      <c r="R32" s="148"/>
      <c r="S32" s="148"/>
      <c r="T32" s="148"/>
      <c r="U32" s="148"/>
      <c r="V32" s="148"/>
      <c r="W32" s="148"/>
      <c r="X32" s="148"/>
      <c r="Y32" s="148"/>
      <c r="Z32" s="148"/>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173"/>
    </row>
    <row r="33" spans="1:56" ht="20.25" customHeight="1" x14ac:dyDescent="0.2">
      <c r="A33" s="146"/>
      <c r="B33" s="174" t="s">
        <v>599</v>
      </c>
      <c r="C33" s="174"/>
      <c r="D33" s="174"/>
      <c r="E33" s="174"/>
      <c r="F33" s="174"/>
      <c r="G33" s="174"/>
      <c r="H33" s="174"/>
      <c r="I33" s="174"/>
      <c r="J33" s="174"/>
      <c r="K33" s="174"/>
      <c r="L33" s="175"/>
      <c r="M33" s="174"/>
      <c r="N33" s="174"/>
      <c r="O33" s="174"/>
      <c r="P33" s="174"/>
      <c r="Q33" s="174"/>
      <c r="R33" s="174"/>
      <c r="S33" s="174"/>
      <c r="T33" s="174" t="s">
        <v>473</v>
      </c>
      <c r="U33" s="174"/>
      <c r="V33" s="174"/>
      <c r="W33" s="174"/>
      <c r="X33" s="174"/>
      <c r="Y33" s="174"/>
      <c r="Z33" s="176"/>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row>
    <row r="34" spans="1:56" ht="20.25" customHeight="1" x14ac:dyDescent="0.2">
      <c r="A34" s="146"/>
      <c r="B34" s="174"/>
      <c r="C34" s="788" t="s">
        <v>464</v>
      </c>
      <c r="D34" s="788"/>
      <c r="E34" s="788" t="s">
        <v>465</v>
      </c>
      <c r="F34" s="788"/>
      <c r="G34" s="788"/>
      <c r="H34" s="788"/>
      <c r="I34" s="174"/>
      <c r="J34" s="790" t="s">
        <v>466</v>
      </c>
      <c r="K34" s="790"/>
      <c r="L34" s="790"/>
      <c r="M34" s="790"/>
      <c r="N34" s="142"/>
      <c r="O34" s="142"/>
      <c r="P34" s="177" t="s">
        <v>467</v>
      </c>
      <c r="Q34" s="177"/>
      <c r="R34" s="174"/>
      <c r="S34" s="174"/>
      <c r="T34" s="779" t="s">
        <v>476</v>
      </c>
      <c r="U34" s="781"/>
      <c r="V34" s="779" t="s">
        <v>477</v>
      </c>
      <c r="W34" s="780"/>
      <c r="X34" s="780"/>
      <c r="Y34" s="781"/>
      <c r="Z34" s="176"/>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row>
    <row r="35" spans="1:56" ht="20.25" customHeight="1" x14ac:dyDescent="0.2">
      <c r="A35" s="146"/>
      <c r="B35" s="174"/>
      <c r="C35" s="789"/>
      <c r="D35" s="789"/>
      <c r="E35" s="789" t="s">
        <v>468</v>
      </c>
      <c r="F35" s="789"/>
      <c r="G35" s="789" t="s">
        <v>469</v>
      </c>
      <c r="H35" s="789"/>
      <c r="I35" s="174"/>
      <c r="J35" s="789" t="s">
        <v>468</v>
      </c>
      <c r="K35" s="789"/>
      <c r="L35" s="789" t="s">
        <v>469</v>
      </c>
      <c r="M35" s="789"/>
      <c r="N35" s="142"/>
      <c r="O35" s="142"/>
      <c r="P35" s="177" t="s">
        <v>470</v>
      </c>
      <c r="Q35" s="177"/>
      <c r="R35" s="174"/>
      <c r="S35" s="174"/>
      <c r="T35" s="779" t="s">
        <v>600</v>
      </c>
      <c r="U35" s="781"/>
      <c r="V35" s="779" t="s">
        <v>479</v>
      </c>
      <c r="W35" s="780"/>
      <c r="X35" s="780"/>
      <c r="Y35" s="781"/>
      <c r="Z35" s="17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row>
    <row r="36" spans="1:56" ht="20.25" customHeight="1" x14ac:dyDescent="0.2">
      <c r="A36" s="146"/>
      <c r="B36" s="174"/>
      <c r="C36" s="779" t="s">
        <v>601</v>
      </c>
      <c r="D36" s="781"/>
      <c r="E36" s="782">
        <f>SUMIFS($AU$14:$AV$31,$C$14:$D$31,"介護支援専門員",$E$14:$F$31,"A")</f>
        <v>480</v>
      </c>
      <c r="F36" s="783"/>
      <c r="G36" s="784">
        <f>SUMIFS($AW$14:$AX$31,$C$14:$D$31,"介護支援専門員",$E$14:$F$31,"A")</f>
        <v>120</v>
      </c>
      <c r="H36" s="785"/>
      <c r="I36" s="179"/>
      <c r="J36" s="786">
        <v>0</v>
      </c>
      <c r="K36" s="787"/>
      <c r="L36" s="786">
        <v>0</v>
      </c>
      <c r="M36" s="787"/>
      <c r="N36" s="180"/>
      <c r="O36" s="180"/>
      <c r="P36" s="786">
        <v>3</v>
      </c>
      <c r="Q36" s="787"/>
      <c r="R36" s="174"/>
      <c r="S36" s="174"/>
      <c r="T36" s="779" t="s">
        <v>602</v>
      </c>
      <c r="U36" s="781"/>
      <c r="V36" s="779" t="s">
        <v>480</v>
      </c>
      <c r="W36" s="780"/>
      <c r="X36" s="780"/>
      <c r="Y36" s="781"/>
      <c r="Z36" s="181"/>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row>
    <row r="37" spans="1:56" ht="20.25" customHeight="1" x14ac:dyDescent="0.2">
      <c r="A37" s="146"/>
      <c r="B37" s="174"/>
      <c r="C37" s="779" t="s">
        <v>603</v>
      </c>
      <c r="D37" s="781"/>
      <c r="E37" s="782">
        <f>SUMIFS($AU$14:$AV$31,$C$14:$D$31,"介護支援専門員",$E$14:$F$31,"B")</f>
        <v>0</v>
      </c>
      <c r="F37" s="783"/>
      <c r="G37" s="784">
        <f>SUMIFS($AW$14:$AX$31,$C$14:$D$31,"介護支援専門員",$E$14:$F$31,"B")</f>
        <v>0</v>
      </c>
      <c r="H37" s="785"/>
      <c r="I37" s="179"/>
      <c r="J37" s="786">
        <v>0</v>
      </c>
      <c r="K37" s="787"/>
      <c r="L37" s="786">
        <v>0</v>
      </c>
      <c r="M37" s="787"/>
      <c r="N37" s="180"/>
      <c r="O37" s="180"/>
      <c r="P37" s="786">
        <v>0</v>
      </c>
      <c r="Q37" s="787"/>
      <c r="R37" s="174"/>
      <c r="S37" s="174"/>
      <c r="T37" s="779" t="s">
        <v>604</v>
      </c>
      <c r="U37" s="781"/>
      <c r="V37" s="779" t="s">
        <v>482</v>
      </c>
      <c r="W37" s="780"/>
      <c r="X37" s="780"/>
      <c r="Y37" s="781"/>
      <c r="Z37" s="181"/>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row>
    <row r="38" spans="1:56" ht="20.25" customHeight="1" x14ac:dyDescent="0.2">
      <c r="A38" s="146"/>
      <c r="B38" s="174"/>
      <c r="C38" s="779" t="s">
        <v>605</v>
      </c>
      <c r="D38" s="781"/>
      <c r="E38" s="782">
        <f>SUMIFS($AU$14:$AV$31,$C$14:$D$31,"介護支援専門員",$E$14:$F$31,"C")</f>
        <v>80</v>
      </c>
      <c r="F38" s="783"/>
      <c r="G38" s="784">
        <f>SUMIFS($AW$14:$AX$31,$C$14:$D$31,"介護支援専門員",$E$14:$F$31,"C")</f>
        <v>20</v>
      </c>
      <c r="H38" s="785"/>
      <c r="I38" s="179"/>
      <c r="J38" s="786">
        <v>80</v>
      </c>
      <c r="K38" s="787"/>
      <c r="L38" s="791">
        <v>20</v>
      </c>
      <c r="M38" s="792"/>
      <c r="N38" s="180"/>
      <c r="O38" s="180"/>
      <c r="P38" s="782" t="s">
        <v>606</v>
      </c>
      <c r="Q38" s="783"/>
      <c r="R38" s="174"/>
      <c r="S38" s="174"/>
      <c r="T38" s="779" t="s">
        <v>607</v>
      </c>
      <c r="U38" s="781"/>
      <c r="V38" s="779" t="s">
        <v>483</v>
      </c>
      <c r="W38" s="780"/>
      <c r="X38" s="780"/>
      <c r="Y38" s="781"/>
      <c r="Z38" s="182"/>
      <c r="AA38" s="148"/>
      <c r="AB38" s="148"/>
      <c r="AC38" s="148"/>
      <c r="AD38" s="148"/>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row>
    <row r="39" spans="1:56" ht="20.25" customHeight="1" x14ac:dyDescent="0.2">
      <c r="A39" s="146"/>
      <c r="B39" s="174"/>
      <c r="C39" s="779" t="s">
        <v>608</v>
      </c>
      <c r="D39" s="781"/>
      <c r="E39" s="782">
        <f>SUMIFS($AU$14:$AV$31,$C$14:$D$31,"介護支援専門員",$E$14:$F$31,"D")</f>
        <v>0</v>
      </c>
      <c r="F39" s="783"/>
      <c r="G39" s="784">
        <f>SUMIFS($AW$14:$AX$31,$C$14:$D$31,"介護支援専門員",$E$14:$F$31,"D")</f>
        <v>0</v>
      </c>
      <c r="H39" s="785"/>
      <c r="I39" s="179"/>
      <c r="J39" s="786">
        <v>0</v>
      </c>
      <c r="K39" s="787"/>
      <c r="L39" s="791">
        <v>0</v>
      </c>
      <c r="M39" s="792"/>
      <c r="N39" s="180"/>
      <c r="O39" s="180"/>
      <c r="P39" s="782" t="s">
        <v>609</v>
      </c>
      <c r="Q39" s="783"/>
      <c r="R39" s="174"/>
      <c r="S39" s="174"/>
      <c r="T39" s="174"/>
      <c r="U39" s="794"/>
      <c r="V39" s="794"/>
      <c r="W39" s="795"/>
      <c r="X39" s="795"/>
      <c r="Y39" s="183"/>
      <c r="Z39" s="183"/>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row>
    <row r="40" spans="1:56" ht="20.25" customHeight="1" x14ac:dyDescent="0.2">
      <c r="A40" s="146"/>
      <c r="B40" s="174"/>
      <c r="C40" s="779" t="s">
        <v>471</v>
      </c>
      <c r="D40" s="781"/>
      <c r="E40" s="782">
        <f>SUM(E36:F39)</f>
        <v>560</v>
      </c>
      <c r="F40" s="783"/>
      <c r="G40" s="784">
        <f>SUM(G36:H39)</f>
        <v>140</v>
      </c>
      <c r="H40" s="785"/>
      <c r="I40" s="179"/>
      <c r="J40" s="782">
        <f>SUM(J36:K39)</f>
        <v>80</v>
      </c>
      <c r="K40" s="783"/>
      <c r="L40" s="782">
        <f>SUM(L36:M39)</f>
        <v>20</v>
      </c>
      <c r="M40" s="783"/>
      <c r="N40" s="180"/>
      <c r="O40" s="180"/>
      <c r="P40" s="782">
        <f>SUM(P36:Q37)</f>
        <v>3</v>
      </c>
      <c r="Q40" s="783"/>
      <c r="R40" s="174"/>
      <c r="S40" s="174"/>
      <c r="T40" s="174"/>
      <c r="U40" s="794"/>
      <c r="V40" s="794"/>
      <c r="W40" s="795"/>
      <c r="X40" s="795"/>
      <c r="Y40" s="184"/>
      <c r="Z40" s="184"/>
      <c r="AA40" s="148"/>
      <c r="AB40" s="148"/>
      <c r="AC40" s="148"/>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row>
    <row r="41" spans="1:56" ht="20.25" customHeight="1" x14ac:dyDescent="0.2">
      <c r="A41" s="146"/>
      <c r="B41" s="174"/>
      <c r="C41" s="174"/>
      <c r="D41" s="174"/>
      <c r="E41" s="174"/>
      <c r="F41" s="174"/>
      <c r="G41" s="174"/>
      <c r="H41" s="174"/>
      <c r="I41" s="174"/>
      <c r="J41" s="174"/>
      <c r="K41" s="174"/>
      <c r="L41" s="175"/>
      <c r="M41" s="174"/>
      <c r="N41" s="174"/>
      <c r="O41" s="174"/>
      <c r="P41" s="174"/>
      <c r="Q41" s="174"/>
      <c r="R41" s="174"/>
      <c r="S41" s="174"/>
      <c r="T41" s="174"/>
      <c r="U41" s="176"/>
      <c r="V41" s="176"/>
      <c r="W41" s="176"/>
      <c r="X41" s="176"/>
      <c r="Y41" s="176"/>
      <c r="Z41" s="176"/>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row>
    <row r="42" spans="1:56" ht="20.25" customHeight="1" x14ac:dyDescent="0.2">
      <c r="A42" s="146"/>
      <c r="B42" s="174"/>
      <c r="C42" s="175" t="s">
        <v>472</v>
      </c>
      <c r="D42" s="174"/>
      <c r="E42" s="174"/>
      <c r="F42" s="174"/>
      <c r="G42" s="174"/>
      <c r="H42" s="174"/>
      <c r="I42" s="185" t="s">
        <v>610</v>
      </c>
      <c r="J42" s="802" t="s">
        <v>611</v>
      </c>
      <c r="K42" s="803"/>
      <c r="L42" s="186"/>
      <c r="M42" s="185"/>
      <c r="N42" s="174"/>
      <c r="O42" s="174"/>
      <c r="P42" s="174"/>
      <c r="Q42" s="174"/>
      <c r="R42" s="174"/>
      <c r="S42" s="174"/>
      <c r="T42" s="174"/>
      <c r="U42" s="187"/>
      <c r="V42" s="176"/>
      <c r="W42" s="176"/>
      <c r="X42" s="176"/>
      <c r="Y42" s="176"/>
      <c r="Z42" s="176"/>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row>
    <row r="43" spans="1:56" ht="20.25" customHeight="1" x14ac:dyDescent="0.2">
      <c r="A43" s="146"/>
      <c r="B43" s="174"/>
      <c r="C43" s="174" t="s">
        <v>474</v>
      </c>
      <c r="D43" s="174"/>
      <c r="E43" s="174"/>
      <c r="F43" s="174"/>
      <c r="G43" s="174"/>
      <c r="H43" s="174" t="s">
        <v>475</v>
      </c>
      <c r="I43" s="174"/>
      <c r="J43" s="174"/>
      <c r="K43" s="174"/>
      <c r="L43" s="175"/>
      <c r="M43" s="174"/>
      <c r="N43" s="174"/>
      <c r="O43" s="174"/>
      <c r="P43" s="174"/>
      <c r="Q43" s="174"/>
      <c r="R43" s="174"/>
      <c r="S43" s="174"/>
      <c r="T43" s="174"/>
      <c r="U43" s="176"/>
      <c r="V43" s="176"/>
      <c r="W43" s="176"/>
      <c r="X43" s="176"/>
      <c r="Y43" s="176"/>
      <c r="Z43" s="176"/>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row>
    <row r="44" spans="1:56" ht="20.25" customHeight="1" x14ac:dyDescent="0.2">
      <c r="A44" s="146"/>
      <c r="B44" s="174"/>
      <c r="C44" s="174" t="str">
        <f>IF($J$42="週","対象時間数（週平均）","対象時間数（当月合計）")</f>
        <v>対象時間数（週平均）</v>
      </c>
      <c r="D44" s="174"/>
      <c r="E44" s="174"/>
      <c r="F44" s="174"/>
      <c r="G44" s="174"/>
      <c r="H44" s="174" t="str">
        <f>IF($J$42="週","週に勤務すべき時間数","当月に勤務すべき時間数")</f>
        <v>週に勤務すべき時間数</v>
      </c>
      <c r="I44" s="174"/>
      <c r="J44" s="174"/>
      <c r="K44" s="174"/>
      <c r="L44" s="175"/>
      <c r="M44" s="789" t="s">
        <v>478</v>
      </c>
      <c r="N44" s="789"/>
      <c r="O44" s="789"/>
      <c r="P44" s="789"/>
      <c r="Q44" s="174"/>
      <c r="R44" s="174"/>
      <c r="S44" s="174"/>
      <c r="T44" s="174"/>
      <c r="U44" s="176"/>
      <c r="V44" s="176"/>
      <c r="W44" s="176"/>
      <c r="X44" s="176"/>
      <c r="Y44" s="176"/>
      <c r="Z44" s="176"/>
      <c r="AA44" s="148"/>
      <c r="AB44" s="148"/>
      <c r="AC44" s="148"/>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row>
    <row r="45" spans="1:56" ht="20.25" customHeight="1" x14ac:dyDescent="0.2">
      <c r="A45" s="146"/>
      <c r="B45" s="174"/>
      <c r="C45" s="804">
        <f>IF($J$42="週",L40,J40)</f>
        <v>20</v>
      </c>
      <c r="D45" s="805"/>
      <c r="E45" s="805"/>
      <c r="F45" s="806"/>
      <c r="G45" s="188" t="s">
        <v>612</v>
      </c>
      <c r="H45" s="779">
        <f>IF($J$42="週",$AV$5,$AZ$5)</f>
        <v>40</v>
      </c>
      <c r="I45" s="780"/>
      <c r="J45" s="780"/>
      <c r="K45" s="781"/>
      <c r="L45" s="188" t="s">
        <v>613</v>
      </c>
      <c r="M45" s="796">
        <f>ROUNDDOWN(C45/H45,1)</f>
        <v>0.5</v>
      </c>
      <c r="N45" s="797"/>
      <c r="O45" s="797"/>
      <c r="P45" s="798"/>
      <c r="Q45" s="174"/>
      <c r="R45" s="174"/>
      <c r="S45" s="174"/>
      <c r="T45" s="174"/>
      <c r="U45" s="793"/>
      <c r="V45" s="793"/>
      <c r="W45" s="793"/>
      <c r="X45" s="793"/>
      <c r="Y45" s="181"/>
      <c r="Z45" s="176"/>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row>
    <row r="46" spans="1:56" ht="20.25" customHeight="1" x14ac:dyDescent="0.2">
      <c r="A46" s="146"/>
      <c r="B46" s="174"/>
      <c r="C46" s="174"/>
      <c r="D46" s="174"/>
      <c r="E46" s="174"/>
      <c r="F46" s="174"/>
      <c r="G46" s="174"/>
      <c r="H46" s="174"/>
      <c r="I46" s="174"/>
      <c r="J46" s="174"/>
      <c r="K46" s="174"/>
      <c r="L46" s="175"/>
      <c r="M46" s="174" t="s">
        <v>481</v>
      </c>
      <c r="N46" s="174"/>
      <c r="O46" s="174"/>
      <c r="P46" s="174"/>
      <c r="Q46" s="174"/>
      <c r="R46" s="174"/>
      <c r="S46" s="174"/>
      <c r="T46" s="174"/>
      <c r="U46" s="176"/>
      <c r="V46" s="176"/>
      <c r="W46" s="176"/>
      <c r="X46" s="176"/>
      <c r="Y46" s="176"/>
      <c r="Z46" s="176"/>
      <c r="AA46" s="148"/>
      <c r="AB46" s="148"/>
      <c r="AC46" s="148"/>
      <c r="AD46" s="148"/>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row>
    <row r="47" spans="1:56" ht="20.25" customHeight="1" x14ac:dyDescent="0.2">
      <c r="A47" s="146"/>
      <c r="B47" s="174"/>
      <c r="C47" s="174" t="s">
        <v>614</v>
      </c>
      <c r="D47" s="174"/>
      <c r="E47" s="174"/>
      <c r="F47" s="174"/>
      <c r="G47" s="174"/>
      <c r="H47" s="174"/>
      <c r="I47" s="174"/>
      <c r="J47" s="174"/>
      <c r="K47" s="174"/>
      <c r="L47" s="175"/>
      <c r="M47" s="174"/>
      <c r="N47" s="174"/>
      <c r="O47" s="174"/>
      <c r="P47" s="174"/>
      <c r="Q47" s="174"/>
      <c r="R47" s="174"/>
      <c r="S47" s="174"/>
      <c r="T47" s="174"/>
      <c r="U47" s="174"/>
      <c r="V47" s="189"/>
      <c r="W47" s="190"/>
      <c r="X47" s="190"/>
      <c r="Y47" s="174"/>
      <c r="Z47" s="174"/>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row>
    <row r="48" spans="1:56" ht="20.25" customHeight="1" x14ac:dyDescent="0.2">
      <c r="A48" s="146"/>
      <c r="B48" s="174"/>
      <c r="C48" s="174" t="s">
        <v>467</v>
      </c>
      <c r="D48" s="174"/>
      <c r="E48" s="174"/>
      <c r="F48" s="174"/>
      <c r="G48" s="174"/>
      <c r="H48" s="174"/>
      <c r="I48" s="174"/>
      <c r="J48" s="174"/>
      <c r="K48" s="174"/>
      <c r="L48" s="175"/>
      <c r="M48" s="188"/>
      <c r="N48" s="188"/>
      <c r="O48" s="188"/>
      <c r="P48" s="188"/>
      <c r="Q48" s="174"/>
      <c r="R48" s="174"/>
      <c r="S48" s="174"/>
      <c r="T48" s="174"/>
      <c r="U48" s="174"/>
      <c r="V48" s="189"/>
      <c r="W48" s="190"/>
      <c r="X48" s="190"/>
      <c r="Y48" s="174"/>
      <c r="Z48" s="174"/>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row>
    <row r="49" spans="1:58" ht="20.25" customHeight="1" x14ac:dyDescent="0.2">
      <c r="A49" s="146"/>
      <c r="B49" s="174"/>
      <c r="C49" s="142" t="s">
        <v>484</v>
      </c>
      <c r="D49" s="142"/>
      <c r="E49" s="142"/>
      <c r="F49" s="142"/>
      <c r="G49" s="142"/>
      <c r="H49" s="174" t="s">
        <v>485</v>
      </c>
      <c r="I49" s="142"/>
      <c r="J49" s="142"/>
      <c r="K49" s="142"/>
      <c r="L49" s="142"/>
      <c r="M49" s="789" t="s">
        <v>471</v>
      </c>
      <c r="N49" s="789"/>
      <c r="O49" s="789"/>
      <c r="P49" s="789"/>
      <c r="Q49" s="174"/>
      <c r="R49" s="174"/>
      <c r="S49" s="174"/>
      <c r="T49" s="174"/>
      <c r="U49" s="174"/>
      <c r="V49" s="189"/>
      <c r="W49" s="190"/>
      <c r="X49" s="190"/>
      <c r="Y49" s="174"/>
      <c r="Z49" s="174"/>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row>
    <row r="50" spans="1:58" ht="20.25" customHeight="1" x14ac:dyDescent="0.2">
      <c r="A50" s="146"/>
      <c r="B50" s="174"/>
      <c r="C50" s="779">
        <f>P40</f>
        <v>3</v>
      </c>
      <c r="D50" s="780"/>
      <c r="E50" s="780"/>
      <c r="F50" s="781"/>
      <c r="G50" s="188" t="s">
        <v>615</v>
      </c>
      <c r="H50" s="796">
        <f>M45</f>
        <v>0.5</v>
      </c>
      <c r="I50" s="797"/>
      <c r="J50" s="797"/>
      <c r="K50" s="798"/>
      <c r="L50" s="188" t="s">
        <v>616</v>
      </c>
      <c r="M50" s="799">
        <f>ROUNDDOWN(C50+H50,1)</f>
        <v>3.5</v>
      </c>
      <c r="N50" s="800"/>
      <c r="O50" s="800"/>
      <c r="P50" s="801"/>
      <c r="Q50" s="174"/>
      <c r="R50" s="174"/>
      <c r="S50" s="174"/>
      <c r="T50" s="174"/>
      <c r="U50" s="174"/>
      <c r="V50" s="189"/>
      <c r="W50" s="190"/>
      <c r="X50" s="190"/>
      <c r="Y50" s="174"/>
      <c r="Z50" s="174"/>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row>
    <row r="51" spans="1:58" ht="20.25" customHeight="1" x14ac:dyDescent="0.2">
      <c r="A51" s="146"/>
      <c r="B51" s="174"/>
      <c r="C51" s="174"/>
      <c r="D51" s="174"/>
      <c r="E51" s="174"/>
      <c r="F51" s="174"/>
      <c r="G51" s="174"/>
      <c r="H51" s="174"/>
      <c r="I51" s="174"/>
      <c r="J51" s="174"/>
      <c r="K51" s="174"/>
      <c r="L51" s="174"/>
      <c r="M51" s="174"/>
      <c r="N51" s="175"/>
      <c r="O51" s="174"/>
      <c r="P51" s="174"/>
      <c r="Q51" s="174"/>
      <c r="R51" s="174"/>
      <c r="S51" s="174"/>
      <c r="T51" s="174"/>
      <c r="U51" s="174"/>
      <c r="V51" s="189"/>
      <c r="W51" s="190"/>
      <c r="X51" s="190"/>
      <c r="Y51" s="174"/>
      <c r="Z51" s="174"/>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row>
    <row r="52" spans="1:58" ht="20.25" customHeight="1" x14ac:dyDescent="0.2">
      <c r="C52" s="191"/>
      <c r="D52" s="191"/>
      <c r="E52" s="192"/>
      <c r="F52" s="192"/>
      <c r="G52" s="192"/>
      <c r="H52" s="192"/>
      <c r="I52" s="192"/>
      <c r="J52" s="192"/>
      <c r="K52" s="192"/>
      <c r="L52" s="192"/>
      <c r="M52" s="192"/>
      <c r="N52" s="192"/>
      <c r="O52" s="192"/>
      <c r="P52" s="192"/>
      <c r="Q52" s="192"/>
      <c r="R52" s="192"/>
      <c r="S52" s="192"/>
      <c r="T52" s="191"/>
      <c r="U52" s="192"/>
      <c r="V52" s="192"/>
      <c r="W52" s="192"/>
      <c r="X52" s="192"/>
      <c r="Y52" s="192"/>
      <c r="Z52" s="192"/>
      <c r="AA52" s="192"/>
      <c r="AB52" s="192"/>
      <c r="AC52" s="192"/>
      <c r="AD52" s="192"/>
      <c r="AE52" s="192"/>
      <c r="AF52" s="192"/>
      <c r="AJ52" s="193"/>
      <c r="AK52" s="194"/>
      <c r="AL52" s="194"/>
      <c r="AM52" s="192"/>
      <c r="AN52" s="192"/>
      <c r="AO52" s="192"/>
      <c r="AP52" s="192"/>
      <c r="AQ52" s="192"/>
      <c r="AR52" s="192"/>
      <c r="AS52" s="192"/>
      <c r="AT52" s="192"/>
      <c r="AU52" s="192"/>
      <c r="AV52" s="192"/>
      <c r="AW52" s="192"/>
      <c r="AX52" s="192"/>
      <c r="AY52" s="192"/>
      <c r="AZ52" s="192"/>
      <c r="BA52" s="192"/>
      <c r="BB52" s="192"/>
      <c r="BC52" s="192"/>
      <c r="BD52" s="192"/>
      <c r="BE52" s="194"/>
    </row>
    <row r="53" spans="1:58" ht="20.25" customHeight="1" x14ac:dyDescent="0.2">
      <c r="A53" s="192"/>
      <c r="B53" s="192"/>
      <c r="C53" s="191"/>
      <c r="D53" s="191"/>
      <c r="E53" s="192"/>
      <c r="F53" s="192"/>
      <c r="G53" s="192"/>
      <c r="H53" s="192"/>
      <c r="I53" s="192"/>
      <c r="J53" s="192"/>
      <c r="K53" s="192"/>
      <c r="L53" s="192"/>
      <c r="M53" s="192"/>
      <c r="N53" s="192"/>
      <c r="O53" s="192"/>
      <c r="P53" s="192"/>
      <c r="Q53" s="192"/>
      <c r="R53" s="192"/>
      <c r="S53" s="192"/>
      <c r="T53" s="192"/>
      <c r="U53" s="191"/>
      <c r="V53" s="192"/>
      <c r="W53" s="192"/>
      <c r="X53" s="192"/>
      <c r="Y53" s="192"/>
      <c r="Z53" s="192"/>
      <c r="AA53" s="192"/>
      <c r="AB53" s="192"/>
      <c r="AC53" s="192"/>
      <c r="AD53" s="192"/>
      <c r="AE53" s="192"/>
      <c r="AF53" s="192"/>
      <c r="AG53" s="192"/>
      <c r="AK53" s="193"/>
      <c r="AL53" s="194"/>
      <c r="AM53" s="194"/>
      <c r="AN53" s="192"/>
      <c r="AO53" s="192"/>
      <c r="AP53" s="192"/>
      <c r="AQ53" s="192"/>
      <c r="AR53" s="192"/>
      <c r="AS53" s="192"/>
      <c r="AT53" s="192"/>
      <c r="AU53" s="192"/>
      <c r="AV53" s="192"/>
      <c r="AW53" s="192"/>
      <c r="AX53" s="192"/>
      <c r="AY53" s="192"/>
      <c r="AZ53" s="192"/>
      <c r="BA53" s="192"/>
      <c r="BB53" s="192"/>
      <c r="BC53" s="192"/>
      <c r="BD53" s="192"/>
      <c r="BE53" s="192"/>
      <c r="BF53" s="194"/>
    </row>
    <row r="54" spans="1:58" ht="20.25" customHeight="1" x14ac:dyDescent="0.2">
      <c r="A54" s="192"/>
      <c r="B54" s="192"/>
      <c r="C54" s="192"/>
      <c r="D54" s="191"/>
      <c r="E54" s="192"/>
      <c r="F54" s="192"/>
      <c r="G54" s="192"/>
      <c r="H54" s="192"/>
      <c r="I54" s="192"/>
      <c r="J54" s="192"/>
      <c r="K54" s="192"/>
      <c r="L54" s="192"/>
      <c r="M54" s="192"/>
      <c r="N54" s="192"/>
      <c r="O54" s="192"/>
      <c r="P54" s="192"/>
      <c r="Q54" s="192"/>
      <c r="R54" s="192"/>
      <c r="S54" s="192"/>
      <c r="T54" s="192"/>
      <c r="U54" s="191"/>
      <c r="V54" s="192"/>
      <c r="W54" s="192"/>
      <c r="X54" s="192"/>
      <c r="Y54" s="192"/>
      <c r="Z54" s="192"/>
      <c r="AA54" s="192"/>
      <c r="AB54" s="192"/>
      <c r="AC54" s="192"/>
      <c r="AD54" s="192"/>
      <c r="AE54" s="192"/>
      <c r="AF54" s="192"/>
      <c r="AG54" s="192"/>
      <c r="AK54" s="193"/>
      <c r="AL54" s="194"/>
      <c r="AM54" s="194"/>
      <c r="AN54" s="192"/>
      <c r="AO54" s="192"/>
      <c r="AP54" s="192"/>
      <c r="AQ54" s="192"/>
      <c r="AR54" s="192"/>
      <c r="AS54" s="192"/>
      <c r="AT54" s="192"/>
      <c r="AU54" s="192"/>
      <c r="AV54" s="192"/>
      <c r="AW54" s="192"/>
      <c r="AX54" s="192"/>
      <c r="AY54" s="192"/>
      <c r="AZ54" s="192"/>
      <c r="BA54" s="192"/>
      <c r="BB54" s="192"/>
      <c r="BC54" s="192"/>
      <c r="BD54" s="192"/>
      <c r="BE54" s="192"/>
      <c r="BF54" s="194"/>
    </row>
    <row r="55" spans="1:58" ht="20.25" customHeight="1" x14ac:dyDescent="0.2">
      <c r="A55" s="192"/>
      <c r="B55" s="192"/>
      <c r="C55" s="191"/>
      <c r="D55" s="191"/>
      <c r="E55" s="192"/>
      <c r="F55" s="192"/>
      <c r="G55" s="192"/>
      <c r="H55" s="192"/>
      <c r="I55" s="192"/>
      <c r="J55" s="192"/>
      <c r="K55" s="192"/>
      <c r="L55" s="192"/>
      <c r="M55" s="192"/>
      <c r="N55" s="192"/>
      <c r="O55" s="192"/>
      <c r="P55" s="192"/>
      <c r="Q55" s="192"/>
      <c r="R55" s="192"/>
      <c r="S55" s="192"/>
      <c r="T55" s="192"/>
      <c r="U55" s="191"/>
      <c r="V55" s="192"/>
      <c r="W55" s="192"/>
      <c r="X55" s="192"/>
      <c r="Y55" s="192"/>
      <c r="Z55" s="192"/>
      <c r="AA55" s="192"/>
      <c r="AB55" s="192"/>
      <c r="AC55" s="192"/>
      <c r="AD55" s="192"/>
      <c r="AE55" s="192"/>
      <c r="AF55" s="192"/>
      <c r="AG55" s="192"/>
      <c r="AK55" s="193"/>
      <c r="AL55" s="194"/>
      <c r="AM55" s="194"/>
      <c r="AN55" s="192"/>
      <c r="AO55" s="192"/>
      <c r="AP55" s="192"/>
      <c r="AQ55" s="192"/>
      <c r="AR55" s="192"/>
      <c r="AS55" s="192"/>
      <c r="AT55" s="192"/>
      <c r="AU55" s="192"/>
      <c r="AV55" s="192"/>
      <c r="AW55" s="192"/>
      <c r="AX55" s="192"/>
      <c r="AY55" s="192"/>
      <c r="AZ55" s="192"/>
      <c r="BA55" s="192"/>
      <c r="BB55" s="192"/>
      <c r="BC55" s="192"/>
      <c r="BD55" s="192"/>
      <c r="BE55" s="192"/>
      <c r="BF55" s="194"/>
    </row>
    <row r="56" spans="1:58" ht="20.25" customHeight="1" x14ac:dyDescent="0.2">
      <c r="C56" s="193"/>
      <c r="D56" s="193"/>
      <c r="E56" s="193"/>
      <c r="F56" s="193"/>
      <c r="G56" s="193"/>
      <c r="H56" s="193"/>
      <c r="I56" s="193"/>
      <c r="J56" s="193"/>
      <c r="K56" s="193"/>
      <c r="L56" s="193"/>
      <c r="M56" s="193"/>
      <c r="N56" s="193"/>
      <c r="O56" s="193"/>
      <c r="P56" s="193"/>
      <c r="Q56" s="193"/>
      <c r="R56" s="193"/>
      <c r="S56" s="193"/>
      <c r="T56" s="193"/>
      <c r="U56" s="194"/>
      <c r="V56" s="194"/>
      <c r="W56" s="193"/>
      <c r="X56" s="193"/>
      <c r="Y56" s="193"/>
      <c r="Z56" s="193"/>
      <c r="AA56" s="193"/>
      <c r="AB56" s="193"/>
      <c r="AC56" s="193"/>
      <c r="AD56" s="193"/>
      <c r="AE56" s="193"/>
      <c r="AF56" s="193"/>
      <c r="AG56" s="193"/>
      <c r="AH56" s="193"/>
      <c r="AI56" s="193"/>
      <c r="AJ56" s="193"/>
      <c r="AK56" s="193"/>
      <c r="AL56" s="194"/>
      <c r="AM56" s="194"/>
      <c r="AN56" s="192"/>
      <c r="AO56" s="192"/>
      <c r="AP56" s="192"/>
      <c r="AQ56" s="192"/>
      <c r="AR56" s="192"/>
      <c r="AS56" s="192"/>
      <c r="AT56" s="192"/>
      <c r="AU56" s="192"/>
      <c r="AV56" s="192"/>
      <c r="AW56" s="192"/>
      <c r="AX56" s="192"/>
      <c r="AY56" s="192"/>
      <c r="AZ56" s="192"/>
      <c r="BA56" s="192"/>
      <c r="BB56" s="192"/>
      <c r="BC56" s="192"/>
      <c r="BD56" s="192"/>
      <c r="BE56" s="192"/>
      <c r="BF56" s="194"/>
    </row>
    <row r="57" spans="1:58" ht="20.25" customHeight="1" x14ac:dyDescent="0.2">
      <c r="C57" s="193"/>
      <c r="D57" s="193"/>
      <c r="E57" s="193"/>
      <c r="F57" s="193"/>
      <c r="G57" s="193"/>
      <c r="H57" s="193"/>
      <c r="I57" s="193"/>
      <c r="J57" s="193"/>
      <c r="K57" s="193"/>
      <c r="L57" s="193"/>
      <c r="M57" s="193"/>
      <c r="N57" s="193"/>
      <c r="O57" s="193"/>
      <c r="P57" s="193"/>
      <c r="Q57" s="193"/>
      <c r="R57" s="193"/>
      <c r="S57" s="193"/>
      <c r="T57" s="193"/>
      <c r="U57" s="194"/>
      <c r="V57" s="194"/>
      <c r="W57" s="193"/>
      <c r="X57" s="193"/>
      <c r="Y57" s="193"/>
      <c r="Z57" s="193"/>
      <c r="AA57" s="193"/>
      <c r="AB57" s="193"/>
      <c r="AC57" s="193"/>
      <c r="AD57" s="193"/>
      <c r="AE57" s="193"/>
      <c r="AF57" s="193"/>
      <c r="AG57" s="193"/>
      <c r="AH57" s="193"/>
      <c r="AI57" s="193"/>
      <c r="AJ57" s="193"/>
      <c r="AK57" s="193"/>
      <c r="AL57" s="194"/>
      <c r="AM57" s="194"/>
      <c r="AN57" s="192"/>
      <c r="AO57" s="192"/>
      <c r="AP57" s="192"/>
      <c r="AQ57" s="192"/>
      <c r="AR57" s="192"/>
      <c r="AS57" s="192"/>
      <c r="AT57" s="192"/>
      <c r="AU57" s="192"/>
      <c r="AV57" s="192"/>
      <c r="AW57" s="192"/>
      <c r="AX57" s="192"/>
      <c r="AY57" s="192"/>
      <c r="AZ57" s="192"/>
      <c r="BA57" s="192"/>
      <c r="BB57" s="192"/>
      <c r="BC57" s="192"/>
      <c r="BD57" s="192"/>
      <c r="BE57" s="192"/>
      <c r="BF57" s="194"/>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15"/>
  <conditionalFormatting sqref="P14:AX31">
    <cfRule type="expression" dxfId="2" priority="3">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C45:F45">
    <cfRule type="expression" dxfId="0" priority="1">
      <formula>INDIRECT(ADDRESS(ROW(),COLUMN()))=TRUNC(INDIRECT(ADDRESS(ROW(),COLUMN())))</formula>
    </cfRule>
  </conditionalFormatting>
  <dataValidations count="8">
    <dataValidation allowBlank="1" showInputMessage="1" showErrorMessage="1" error="入力可能範囲　32～40" sqref="AZ6"/>
    <dataValidation type="list" allowBlank="1" showInputMessage="1" sqref="E14:F31">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4:K31">
      <formula1>INDIRECT(C14)</formula1>
    </dataValidation>
    <dataValidation type="list" allowBlank="1" showInputMessage="1" sqref="C14:D31">
      <formula1>職種</formula1>
    </dataValidation>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プルダウン・リスト!$C$4:$C$6</xm:f>
          </x14:formula1>
          <xm:sqref>AM1:BA1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1"/>
  <sheetViews>
    <sheetView workbookViewId="0">
      <selection activeCell="F8" sqref="F8"/>
    </sheetView>
  </sheetViews>
  <sheetFormatPr defaultColWidth="9" defaultRowHeight="13.2" x14ac:dyDescent="0.2"/>
  <cols>
    <col min="1" max="2" width="9" style="83"/>
    <col min="3" max="3" width="44.21875" style="83" customWidth="1"/>
    <col min="4" max="16384" width="9" style="83"/>
  </cols>
  <sheetData>
    <row r="1" spans="1:10" x14ac:dyDescent="0.2">
      <c r="A1" s="83" t="s">
        <v>486</v>
      </c>
    </row>
    <row r="2" spans="1:10" s="86" customFormat="1" ht="20.25" customHeight="1" x14ac:dyDescent="0.2">
      <c r="A2" s="84" t="s">
        <v>487</v>
      </c>
      <c r="B2" s="84"/>
      <c r="C2" s="85"/>
    </row>
    <row r="3" spans="1:10" s="86" customFormat="1" ht="20.25" customHeight="1" x14ac:dyDescent="0.2">
      <c r="A3" s="85"/>
      <c r="B3" s="85"/>
      <c r="C3" s="85"/>
    </row>
    <row r="4" spans="1:10" s="86" customFormat="1" ht="20.25" customHeight="1" x14ac:dyDescent="0.2">
      <c r="A4" s="87"/>
      <c r="B4" s="85" t="s">
        <v>488</v>
      </c>
      <c r="C4" s="85"/>
      <c r="E4" s="894" t="s">
        <v>546</v>
      </c>
      <c r="F4" s="894"/>
      <c r="G4" s="894"/>
      <c r="H4" s="894"/>
      <c r="I4" s="894"/>
      <c r="J4" s="894"/>
    </row>
    <row r="5" spans="1:10" s="86" customFormat="1" ht="20.25" customHeight="1" x14ac:dyDescent="0.2">
      <c r="A5" s="88"/>
      <c r="B5" s="85" t="s">
        <v>489</v>
      </c>
      <c r="C5" s="85"/>
      <c r="E5" s="894"/>
      <c r="F5" s="894"/>
      <c r="G5" s="894"/>
      <c r="H5" s="894"/>
      <c r="I5" s="894"/>
      <c r="J5" s="894"/>
    </row>
    <row r="6" spans="1:10" s="86" customFormat="1" ht="20.25" customHeight="1" x14ac:dyDescent="0.2">
      <c r="A6" s="89"/>
      <c r="B6" s="85"/>
      <c r="C6" s="85"/>
    </row>
    <row r="7" spans="1:10" s="86" customFormat="1" ht="20.25" customHeight="1" x14ac:dyDescent="0.2">
      <c r="A7" s="89"/>
      <c r="B7" s="85"/>
      <c r="C7" s="85"/>
    </row>
    <row r="8" spans="1:10" s="86" customFormat="1" ht="20.25" customHeight="1" x14ac:dyDescent="0.2">
      <c r="A8" s="85" t="s">
        <v>490</v>
      </c>
      <c r="B8" s="85"/>
      <c r="C8" s="85"/>
    </row>
    <row r="9" spans="1:10" s="86" customFormat="1" ht="20.25" customHeight="1" x14ac:dyDescent="0.2">
      <c r="A9" s="89"/>
      <c r="B9" s="85"/>
      <c r="C9" s="85"/>
    </row>
    <row r="10" spans="1:10" s="86" customFormat="1" ht="20.25" customHeight="1" x14ac:dyDescent="0.2">
      <c r="A10" s="85" t="s">
        <v>547</v>
      </c>
      <c r="B10" s="85"/>
      <c r="C10" s="85"/>
    </row>
    <row r="11" spans="1:10" s="86" customFormat="1" ht="20.25" customHeight="1" x14ac:dyDescent="0.2">
      <c r="A11" s="85"/>
      <c r="B11" s="85"/>
      <c r="C11" s="85"/>
    </row>
    <row r="12" spans="1:10" s="86" customFormat="1" ht="20.25" customHeight="1" x14ac:dyDescent="0.2">
      <c r="A12" s="85" t="s">
        <v>548</v>
      </c>
      <c r="B12" s="85"/>
      <c r="C12" s="85"/>
    </row>
    <row r="13" spans="1:10" s="86" customFormat="1" ht="20.25" customHeight="1" x14ac:dyDescent="0.2">
      <c r="A13" s="85"/>
      <c r="B13" s="85"/>
      <c r="C13" s="85"/>
    </row>
    <row r="14" spans="1:10" s="86" customFormat="1" ht="20.25" customHeight="1" x14ac:dyDescent="0.2">
      <c r="A14" s="85" t="s">
        <v>491</v>
      </c>
      <c r="B14" s="85"/>
      <c r="C14" s="85"/>
    </row>
    <row r="15" spans="1:10" s="86" customFormat="1" ht="20.25" customHeight="1" x14ac:dyDescent="0.2">
      <c r="A15" s="85"/>
      <c r="B15" s="85"/>
      <c r="C15" s="85"/>
    </row>
    <row r="16" spans="1:10" s="86" customFormat="1" ht="20.25" customHeight="1" x14ac:dyDescent="0.2">
      <c r="A16" s="85" t="s">
        <v>549</v>
      </c>
      <c r="B16" s="85"/>
      <c r="C16" s="85"/>
    </row>
    <row r="17" spans="1:3" s="86" customFormat="1" ht="20.25" customHeight="1" x14ac:dyDescent="0.2">
      <c r="A17" s="85"/>
      <c r="B17" s="85"/>
      <c r="C17" s="85"/>
    </row>
    <row r="18" spans="1:3" s="86" customFormat="1" ht="20.25" customHeight="1" x14ac:dyDescent="0.2">
      <c r="A18" s="85" t="s">
        <v>550</v>
      </c>
      <c r="B18" s="85"/>
      <c r="C18" s="85"/>
    </row>
    <row r="19" spans="1:3" s="86" customFormat="1" ht="20.25" customHeight="1" x14ac:dyDescent="0.2">
      <c r="A19" s="85" t="s">
        <v>492</v>
      </c>
      <c r="B19" s="85"/>
      <c r="C19" s="85"/>
    </row>
    <row r="20" spans="1:3" s="86" customFormat="1" ht="20.25" customHeight="1" x14ac:dyDescent="0.2">
      <c r="A20" s="85"/>
      <c r="B20" s="85"/>
      <c r="C20" s="85"/>
    </row>
    <row r="21" spans="1:3" s="86" customFormat="1" ht="20.25" customHeight="1" x14ac:dyDescent="0.2">
      <c r="A21" s="85"/>
      <c r="B21" s="90" t="s">
        <v>551</v>
      </c>
      <c r="C21" s="90" t="s">
        <v>493</v>
      </c>
    </row>
    <row r="22" spans="1:3" s="86" customFormat="1" ht="20.25" customHeight="1" x14ac:dyDescent="0.2">
      <c r="A22" s="85"/>
      <c r="B22" s="90">
        <v>1</v>
      </c>
      <c r="C22" s="91" t="s">
        <v>456</v>
      </c>
    </row>
    <row r="23" spans="1:3" s="86" customFormat="1" ht="20.25" customHeight="1" x14ac:dyDescent="0.2">
      <c r="A23" s="85"/>
      <c r="B23" s="90">
        <v>2</v>
      </c>
      <c r="C23" s="91" t="s">
        <v>459</v>
      </c>
    </row>
    <row r="24" spans="1:3" s="86" customFormat="1" ht="20.25" customHeight="1" x14ac:dyDescent="0.2">
      <c r="A24" s="85"/>
      <c r="B24" s="90">
        <v>3</v>
      </c>
      <c r="C24" s="91" t="s">
        <v>494</v>
      </c>
    </row>
    <row r="25" spans="1:3" s="86" customFormat="1" ht="20.25" customHeight="1" x14ac:dyDescent="0.2">
      <c r="A25" s="85"/>
      <c r="B25" s="85"/>
      <c r="C25" s="85"/>
    </row>
    <row r="26" spans="1:3" s="86" customFormat="1" ht="20.25" customHeight="1" x14ac:dyDescent="0.2">
      <c r="A26" s="85" t="s">
        <v>552</v>
      </c>
      <c r="B26" s="85"/>
      <c r="C26" s="85"/>
    </row>
    <row r="27" spans="1:3" s="86" customFormat="1" ht="20.25" customHeight="1" x14ac:dyDescent="0.2">
      <c r="A27" s="85" t="s">
        <v>495</v>
      </c>
      <c r="B27" s="85"/>
      <c r="C27" s="85"/>
    </row>
    <row r="28" spans="1:3" s="86" customFormat="1" ht="20.25" customHeight="1" x14ac:dyDescent="0.2">
      <c r="A28" s="85"/>
      <c r="B28" s="85"/>
      <c r="C28" s="85"/>
    </row>
    <row r="29" spans="1:3" s="86" customFormat="1" ht="20.25" customHeight="1" x14ac:dyDescent="0.2">
      <c r="A29" s="85"/>
      <c r="B29" s="90" t="s">
        <v>476</v>
      </c>
      <c r="C29" s="90" t="s">
        <v>477</v>
      </c>
    </row>
    <row r="30" spans="1:3" s="86" customFormat="1" ht="20.25" customHeight="1" x14ac:dyDescent="0.2">
      <c r="A30" s="85"/>
      <c r="B30" s="90" t="s">
        <v>553</v>
      </c>
      <c r="C30" s="91" t="s">
        <v>479</v>
      </c>
    </row>
    <row r="31" spans="1:3" s="86" customFormat="1" ht="20.25" customHeight="1" x14ac:dyDescent="0.2">
      <c r="A31" s="85"/>
      <c r="B31" s="90" t="s">
        <v>554</v>
      </c>
      <c r="C31" s="91" t="s">
        <v>480</v>
      </c>
    </row>
    <row r="32" spans="1:3" s="86" customFormat="1" ht="20.25" customHeight="1" x14ac:dyDescent="0.2">
      <c r="A32" s="85"/>
      <c r="B32" s="90" t="s">
        <v>555</v>
      </c>
      <c r="C32" s="91" t="s">
        <v>482</v>
      </c>
    </row>
    <row r="33" spans="1:55" s="86" customFormat="1" ht="20.25" customHeight="1" x14ac:dyDescent="0.2">
      <c r="A33" s="85"/>
      <c r="B33" s="90" t="s">
        <v>556</v>
      </c>
      <c r="C33" s="91" t="s">
        <v>483</v>
      </c>
    </row>
    <row r="34" spans="1:55" s="86" customFormat="1" ht="20.25" customHeight="1" x14ac:dyDescent="0.2">
      <c r="A34" s="85"/>
      <c r="B34" s="85"/>
      <c r="C34" s="85"/>
    </row>
    <row r="35" spans="1:55" s="86" customFormat="1" ht="20.25" customHeight="1" x14ac:dyDescent="0.2">
      <c r="A35" s="85"/>
      <c r="B35" s="92" t="s">
        <v>496</v>
      </c>
      <c r="C35" s="85"/>
    </row>
    <row r="36" spans="1:55" s="86" customFormat="1" ht="20.25" customHeight="1" x14ac:dyDescent="0.2">
      <c r="B36" s="85" t="s">
        <v>497</v>
      </c>
      <c r="E36" s="92"/>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row>
    <row r="37" spans="1:55" s="86" customFormat="1" ht="20.25" customHeight="1" x14ac:dyDescent="0.2">
      <c r="B37" s="85" t="s">
        <v>498</v>
      </c>
      <c r="E37" s="85"/>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row>
    <row r="38" spans="1:55" s="86" customFormat="1" ht="20.25" customHeight="1" x14ac:dyDescent="0.2">
      <c r="E38" s="85"/>
    </row>
    <row r="39" spans="1:55" s="86" customFormat="1" ht="20.25" customHeight="1" x14ac:dyDescent="0.2">
      <c r="A39" s="85"/>
      <c r="B39" s="85"/>
      <c r="C39" s="85"/>
      <c r="D39" s="94"/>
      <c r="E39" s="95"/>
      <c r="F39" s="95"/>
      <c r="G39" s="95"/>
      <c r="H39" s="96"/>
      <c r="I39" s="96"/>
      <c r="J39" s="95"/>
      <c r="K39" s="95"/>
      <c r="L39" s="95"/>
      <c r="M39" s="96"/>
      <c r="N39" s="96"/>
      <c r="O39" s="96"/>
      <c r="P39" s="96"/>
      <c r="Q39" s="96"/>
      <c r="R39" s="95"/>
      <c r="S39" s="95"/>
      <c r="T39" s="95"/>
      <c r="U39" s="96"/>
      <c r="V39" s="96"/>
      <c r="W39" s="95"/>
      <c r="X39" s="95"/>
      <c r="Y39" s="95"/>
      <c r="Z39" s="96"/>
      <c r="AA39" s="96"/>
    </row>
    <row r="40" spans="1:55" s="86" customFormat="1" ht="20.25" customHeight="1" x14ac:dyDescent="0.2">
      <c r="A40" s="85" t="s">
        <v>557</v>
      </c>
      <c r="B40" s="85"/>
      <c r="C40" s="85"/>
    </row>
    <row r="41" spans="1:55" s="86" customFormat="1" ht="20.25" customHeight="1" x14ac:dyDescent="0.2">
      <c r="A41" s="85" t="s">
        <v>499</v>
      </c>
      <c r="B41" s="85"/>
      <c r="C41" s="85"/>
    </row>
    <row r="42" spans="1:55" s="86" customFormat="1" ht="20.25" customHeight="1" x14ac:dyDescent="0.2">
      <c r="A42" s="97" t="s">
        <v>558</v>
      </c>
      <c r="D42" s="98"/>
      <c r="E42" s="99"/>
      <c r="F42" s="95"/>
      <c r="G42" s="95"/>
      <c r="H42" s="95"/>
      <c r="I42" s="95"/>
      <c r="J42" s="96"/>
      <c r="K42" s="95"/>
      <c r="L42" s="96"/>
      <c r="M42" s="95"/>
      <c r="N42" s="95"/>
      <c r="O42" s="95"/>
      <c r="P42" s="95"/>
      <c r="Q42" s="95"/>
      <c r="R42" s="96"/>
      <c r="S42" s="95"/>
      <c r="T42" s="96"/>
      <c r="U42" s="95"/>
      <c r="V42" s="95"/>
      <c r="W42" s="96"/>
      <c r="X42" s="95"/>
      <c r="Y42" s="96"/>
      <c r="Z42" s="95"/>
      <c r="AA42" s="95"/>
      <c r="AB42" s="95"/>
      <c r="AC42" s="95"/>
      <c r="AD42" s="95"/>
      <c r="AE42" s="96"/>
      <c r="AF42" s="94"/>
      <c r="AG42" s="96"/>
      <c r="AH42" s="95"/>
      <c r="AI42" s="96"/>
      <c r="AJ42" s="96"/>
      <c r="AK42" s="96"/>
      <c r="AL42" s="96"/>
      <c r="AM42" s="95"/>
      <c r="AN42" s="96"/>
      <c r="AO42" s="96"/>
    </row>
    <row r="43" spans="1:55" s="86" customFormat="1" ht="20.25" customHeight="1" x14ac:dyDescent="0.2">
      <c r="C43" s="97"/>
      <c r="D43" s="98"/>
      <c r="E43" s="99"/>
      <c r="F43" s="95"/>
      <c r="G43" s="95"/>
      <c r="H43" s="95"/>
      <c r="I43" s="95"/>
      <c r="J43" s="96"/>
      <c r="K43" s="95"/>
      <c r="L43" s="96"/>
      <c r="M43" s="95"/>
      <c r="N43" s="95"/>
      <c r="O43" s="95"/>
      <c r="P43" s="95"/>
      <c r="Q43" s="95"/>
      <c r="R43" s="96"/>
      <c r="S43" s="95"/>
      <c r="T43" s="96"/>
      <c r="U43" s="95"/>
      <c r="V43" s="95"/>
      <c r="W43" s="96"/>
      <c r="X43" s="95"/>
      <c r="Y43" s="96"/>
      <c r="Z43" s="95"/>
      <c r="AA43" s="95"/>
      <c r="AB43" s="95"/>
      <c r="AC43" s="95"/>
      <c r="AD43" s="95"/>
      <c r="AE43" s="96"/>
      <c r="AF43" s="94"/>
      <c r="AG43" s="96"/>
      <c r="AH43" s="95"/>
      <c r="AI43" s="96"/>
      <c r="AJ43" s="96"/>
      <c r="AK43" s="96"/>
      <c r="AL43" s="96"/>
      <c r="AM43" s="95"/>
      <c r="AN43" s="96"/>
      <c r="AO43" s="96"/>
    </row>
    <row r="44" spans="1:55" s="86" customFormat="1" ht="20.25" customHeight="1" x14ac:dyDescent="0.2">
      <c r="A44" s="85" t="s">
        <v>559</v>
      </c>
      <c r="B44" s="85"/>
    </row>
    <row r="45" spans="1:55" s="86" customFormat="1" ht="20.25" customHeight="1" x14ac:dyDescent="0.2"/>
    <row r="46" spans="1:55" s="86" customFormat="1" ht="20.25" customHeight="1" x14ac:dyDescent="0.2">
      <c r="A46" s="85" t="s">
        <v>560</v>
      </c>
      <c r="B46" s="85"/>
      <c r="C46" s="85"/>
    </row>
    <row r="47" spans="1:55" s="86" customFormat="1" ht="20.25" customHeight="1" x14ac:dyDescent="0.2">
      <c r="A47" s="85" t="s">
        <v>561</v>
      </c>
      <c r="B47" s="85"/>
      <c r="C47" s="85"/>
    </row>
    <row r="48" spans="1:55" s="86" customFormat="1" ht="20.25" customHeight="1" x14ac:dyDescent="0.2"/>
    <row r="49" spans="1:55" s="86" customFormat="1" ht="20.25" customHeight="1" x14ac:dyDescent="0.2">
      <c r="A49" s="85" t="s">
        <v>562</v>
      </c>
      <c r="B49" s="85"/>
      <c r="C49" s="85"/>
    </row>
    <row r="50" spans="1:55" s="86" customFormat="1" ht="20.25" customHeight="1" x14ac:dyDescent="0.2">
      <c r="A50" s="85" t="s">
        <v>563</v>
      </c>
      <c r="B50" s="85"/>
      <c r="C50" s="85"/>
    </row>
    <row r="51" spans="1:55" s="86" customFormat="1" ht="20.25" customHeight="1" x14ac:dyDescent="0.2">
      <c r="A51" s="85"/>
      <c r="B51" s="85"/>
      <c r="C51" s="85"/>
    </row>
    <row r="52" spans="1:55" s="86" customFormat="1" ht="20.25" customHeight="1" x14ac:dyDescent="0.2">
      <c r="A52" s="85" t="s">
        <v>564</v>
      </c>
      <c r="B52" s="85"/>
      <c r="C52" s="85"/>
    </row>
    <row r="53" spans="1:55" s="86" customFormat="1" ht="20.25" customHeight="1" x14ac:dyDescent="0.2">
      <c r="A53" s="85"/>
      <c r="B53" s="85"/>
      <c r="C53" s="85"/>
    </row>
    <row r="54" spans="1:55" s="86" customFormat="1" ht="20.25" customHeight="1" x14ac:dyDescent="0.2">
      <c r="A54" s="86" t="s">
        <v>565</v>
      </c>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row>
    <row r="55" spans="1:55" s="86" customFormat="1" ht="20.25" customHeight="1" x14ac:dyDescent="0.2">
      <c r="A55" s="86" t="s">
        <v>500</v>
      </c>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row>
    <row r="56" spans="1:55" s="86" customFormat="1" ht="20.25" customHeight="1" x14ac:dyDescent="0.2">
      <c r="A56" s="86" t="s">
        <v>566</v>
      </c>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row>
    <row r="57" spans="1:55" s="86" customFormat="1" ht="20.25" customHeight="1" x14ac:dyDescent="0.2">
      <c r="A57" s="85"/>
      <c r="B57" s="85"/>
      <c r="C57" s="85"/>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row>
    <row r="58" spans="1:55" s="86" customFormat="1" ht="20.25" customHeight="1" x14ac:dyDescent="0.2">
      <c r="A58" s="86" t="s">
        <v>567</v>
      </c>
      <c r="C58" s="101"/>
      <c r="D58" s="92"/>
      <c r="E58" s="92"/>
    </row>
    <row r="59" spans="1:55" s="86" customFormat="1" ht="20.25" customHeight="1" x14ac:dyDescent="0.2">
      <c r="A59" s="102" t="s">
        <v>568</v>
      </c>
      <c r="B59" s="101"/>
      <c r="C59" s="101"/>
      <c r="D59" s="85"/>
      <c r="E59" s="85"/>
    </row>
    <row r="60" spans="1:55" s="86" customFormat="1" ht="20.25" customHeight="1" x14ac:dyDescent="0.2">
      <c r="A60" s="103" t="s">
        <v>569</v>
      </c>
      <c r="B60" s="101"/>
      <c r="C60" s="101"/>
      <c r="D60" s="85"/>
      <c r="E60" s="85"/>
    </row>
    <row r="61" spans="1:55" s="86" customFormat="1" ht="20.25" customHeight="1" x14ac:dyDescent="0.2">
      <c r="A61" s="102" t="s">
        <v>570</v>
      </c>
      <c r="B61" s="101"/>
      <c r="C61" s="101"/>
      <c r="D61" s="85"/>
      <c r="E61" s="85"/>
    </row>
    <row r="62" spans="1:55" s="86" customFormat="1" ht="20.25" customHeight="1" x14ac:dyDescent="0.2">
      <c r="A62" s="103" t="s">
        <v>571</v>
      </c>
      <c r="B62" s="101"/>
      <c r="C62" s="101"/>
      <c r="D62" s="85"/>
      <c r="E62" s="85"/>
    </row>
    <row r="63" spans="1:55" s="86" customFormat="1" ht="20.25" customHeight="1" x14ac:dyDescent="0.2">
      <c r="A63" s="102" t="s">
        <v>572</v>
      </c>
      <c r="B63" s="101"/>
      <c r="C63" s="101"/>
      <c r="D63" s="85"/>
      <c r="E63" s="85"/>
    </row>
    <row r="64" spans="1:55" s="86" customFormat="1" ht="20.25" customHeight="1" x14ac:dyDescent="0.2">
      <c r="A64" s="102" t="s">
        <v>573</v>
      </c>
      <c r="B64" s="101"/>
      <c r="C64" s="101"/>
      <c r="D64" s="85"/>
      <c r="E64" s="85"/>
    </row>
    <row r="65" spans="1:5" s="86" customFormat="1" ht="20.25" customHeight="1" x14ac:dyDescent="0.2">
      <c r="A65" s="102" t="s">
        <v>574</v>
      </c>
      <c r="B65" s="101"/>
      <c r="C65" s="101"/>
      <c r="D65" s="85"/>
      <c r="E65" s="85"/>
    </row>
    <row r="66" spans="1:5" s="86" customFormat="1" ht="20.25" customHeight="1" x14ac:dyDescent="0.2">
      <c r="A66" s="101"/>
      <c r="B66" s="101"/>
      <c r="C66" s="101"/>
      <c r="D66" s="85"/>
      <c r="E66" s="85"/>
    </row>
    <row r="67" spans="1:5" s="86" customFormat="1" ht="20.25" customHeight="1" x14ac:dyDescent="0.2">
      <c r="A67" s="101"/>
      <c r="B67" s="101"/>
      <c r="C67" s="101"/>
      <c r="D67" s="85"/>
      <c r="E67" s="85"/>
    </row>
    <row r="68" spans="1:5" s="86" customFormat="1" ht="20.25" customHeight="1" x14ac:dyDescent="0.2">
      <c r="A68" s="101"/>
      <c r="B68" s="101"/>
      <c r="C68" s="101"/>
      <c r="D68" s="85"/>
      <c r="E68" s="85"/>
    </row>
    <row r="69" spans="1:5" s="86" customFormat="1" ht="20.25" customHeight="1" x14ac:dyDescent="0.2">
      <c r="A69" s="101"/>
      <c r="B69" s="101"/>
      <c r="C69" s="101"/>
      <c r="D69" s="85"/>
      <c r="E69" s="85"/>
    </row>
    <row r="70" spans="1:5" ht="20.25" customHeight="1" x14ac:dyDescent="0.2"/>
    <row r="71" spans="1:5" ht="20.25" customHeight="1" x14ac:dyDescent="0.2"/>
  </sheetData>
  <mergeCells count="1">
    <mergeCell ref="E4:J5"/>
  </mergeCells>
  <phoneticPr fontId="15"/>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42"/>
  <sheetViews>
    <sheetView workbookViewId="0">
      <selection activeCell="E6" sqref="E6"/>
    </sheetView>
  </sheetViews>
  <sheetFormatPr defaultColWidth="9" defaultRowHeight="13.2" x14ac:dyDescent="0.2"/>
  <cols>
    <col min="1" max="1" width="2" style="57" customWidth="1"/>
    <col min="2" max="2" width="7.109375" style="57" bestFit="1" customWidth="1"/>
    <col min="3" max="10" width="40.6640625" style="57" customWidth="1"/>
    <col min="11" max="16384" width="9" style="57"/>
  </cols>
  <sheetData>
    <row r="1" spans="2:10" x14ac:dyDescent="0.2">
      <c r="B1" s="57" t="s">
        <v>501</v>
      </c>
    </row>
    <row r="3" spans="2:10" x14ac:dyDescent="0.2">
      <c r="B3" s="58" t="s">
        <v>450</v>
      </c>
      <c r="C3" s="58" t="s">
        <v>502</v>
      </c>
    </row>
    <row r="4" spans="2:10" x14ac:dyDescent="0.2">
      <c r="B4" s="58">
        <v>1</v>
      </c>
      <c r="C4" s="59" t="s">
        <v>439</v>
      </c>
    </row>
    <row r="5" spans="2:10" x14ac:dyDescent="0.2">
      <c r="B5" s="58">
        <v>2</v>
      </c>
      <c r="C5" s="59" t="s">
        <v>503</v>
      </c>
    </row>
    <row r="6" spans="2:10" x14ac:dyDescent="0.2">
      <c r="B6" s="58">
        <v>3</v>
      </c>
      <c r="C6" s="59"/>
    </row>
    <row r="7" spans="2:10" x14ac:dyDescent="0.2">
      <c r="B7" s="58">
        <v>4</v>
      </c>
      <c r="C7" s="59"/>
    </row>
    <row r="8" spans="2:10" x14ac:dyDescent="0.2">
      <c r="B8" s="58">
        <v>5</v>
      </c>
      <c r="C8" s="59"/>
    </row>
    <row r="10" spans="2:10" x14ac:dyDescent="0.2">
      <c r="B10" s="57" t="s">
        <v>504</v>
      </c>
    </row>
    <row r="11" spans="2:10" ht="13.8" thickBot="1" x14ac:dyDescent="0.25"/>
    <row r="12" spans="2:10" ht="15" thickBot="1" x14ac:dyDescent="0.25">
      <c r="B12" s="60" t="s">
        <v>493</v>
      </c>
      <c r="C12" s="61" t="s">
        <v>456</v>
      </c>
      <c r="D12" s="62" t="s">
        <v>459</v>
      </c>
      <c r="E12" s="63" t="s">
        <v>494</v>
      </c>
      <c r="F12" s="64"/>
      <c r="G12" s="64"/>
      <c r="H12" s="64"/>
      <c r="I12" s="64"/>
      <c r="J12" s="65"/>
    </row>
    <row r="13" spans="2:10" ht="14.4" x14ac:dyDescent="0.2">
      <c r="B13" s="895" t="s">
        <v>505</v>
      </c>
      <c r="C13" s="66" t="s">
        <v>457</v>
      </c>
      <c r="D13" s="67" t="s">
        <v>457</v>
      </c>
      <c r="E13" s="68" t="s">
        <v>506</v>
      </c>
      <c r="F13" s="69"/>
      <c r="G13" s="69"/>
      <c r="H13" s="69"/>
      <c r="I13" s="69"/>
      <c r="J13" s="70"/>
    </row>
    <row r="14" spans="2:10" ht="14.4" x14ac:dyDescent="0.2">
      <c r="B14" s="895"/>
      <c r="C14" s="71"/>
      <c r="D14" s="72" t="s">
        <v>459</v>
      </c>
      <c r="E14" s="73" t="s">
        <v>459</v>
      </c>
      <c r="F14" s="59"/>
      <c r="G14" s="59"/>
      <c r="H14" s="59"/>
      <c r="I14" s="59"/>
      <c r="J14" s="74"/>
    </row>
    <row r="15" spans="2:10" ht="14.4" x14ac:dyDescent="0.2">
      <c r="B15" s="895"/>
      <c r="C15" s="71"/>
      <c r="D15" s="75"/>
      <c r="E15" s="76" t="s">
        <v>507</v>
      </c>
      <c r="F15" s="59"/>
      <c r="G15" s="59"/>
      <c r="H15" s="59"/>
      <c r="I15" s="59"/>
      <c r="J15" s="74"/>
    </row>
    <row r="16" spans="2:10" ht="14.4" x14ac:dyDescent="0.2">
      <c r="B16" s="895"/>
      <c r="C16" s="71"/>
      <c r="D16" s="75"/>
      <c r="E16" s="76" t="s">
        <v>508</v>
      </c>
      <c r="F16" s="59"/>
      <c r="G16" s="59"/>
      <c r="H16" s="59"/>
      <c r="I16" s="59"/>
      <c r="J16" s="74"/>
    </row>
    <row r="17" spans="2:10" ht="14.4" x14ac:dyDescent="0.2">
      <c r="B17" s="895"/>
      <c r="C17" s="71"/>
      <c r="D17" s="75"/>
      <c r="E17" s="75" t="s">
        <v>509</v>
      </c>
      <c r="F17" s="59"/>
      <c r="G17" s="59"/>
      <c r="H17" s="59"/>
      <c r="I17" s="59"/>
      <c r="J17" s="74"/>
    </row>
    <row r="18" spans="2:10" ht="14.4" x14ac:dyDescent="0.2">
      <c r="B18" s="895"/>
      <c r="C18" s="71"/>
      <c r="D18" s="75"/>
      <c r="E18" s="75"/>
      <c r="F18" s="59"/>
      <c r="G18" s="59"/>
      <c r="H18" s="59"/>
      <c r="I18" s="59"/>
      <c r="J18" s="74"/>
    </row>
    <row r="19" spans="2:10" ht="14.4" x14ac:dyDescent="0.2">
      <c r="B19" s="895"/>
      <c r="C19" s="71"/>
      <c r="D19" s="75"/>
      <c r="E19" s="75"/>
      <c r="F19" s="59"/>
      <c r="G19" s="59"/>
      <c r="H19" s="59"/>
      <c r="I19" s="59"/>
      <c r="J19" s="74"/>
    </row>
    <row r="20" spans="2:10" ht="14.4" x14ac:dyDescent="0.2">
      <c r="B20" s="895"/>
      <c r="C20" s="71"/>
      <c r="D20" s="75"/>
      <c r="E20" s="75"/>
      <c r="F20" s="59"/>
      <c r="G20" s="59"/>
      <c r="H20" s="59"/>
      <c r="I20" s="59"/>
      <c r="J20" s="74"/>
    </row>
    <row r="21" spans="2:10" ht="14.4" x14ac:dyDescent="0.2">
      <c r="B21" s="895"/>
      <c r="C21" s="71"/>
      <c r="D21" s="75"/>
      <c r="E21" s="75"/>
      <c r="F21" s="59"/>
      <c r="G21" s="59"/>
      <c r="H21" s="59"/>
      <c r="I21" s="59"/>
      <c r="J21" s="74"/>
    </row>
    <row r="22" spans="2:10" ht="14.4" x14ac:dyDescent="0.2">
      <c r="B22" s="895"/>
      <c r="C22" s="71"/>
      <c r="D22" s="75"/>
      <c r="E22" s="77"/>
      <c r="F22" s="59"/>
      <c r="G22" s="59"/>
      <c r="H22" s="59"/>
      <c r="I22" s="59"/>
      <c r="J22" s="74"/>
    </row>
    <row r="23" spans="2:10" ht="14.4" x14ac:dyDescent="0.2">
      <c r="B23" s="895"/>
      <c r="C23" s="71"/>
      <c r="D23" s="75"/>
      <c r="E23" s="77"/>
      <c r="F23" s="59"/>
      <c r="G23" s="59"/>
      <c r="H23" s="59"/>
      <c r="I23" s="59"/>
      <c r="J23" s="74"/>
    </row>
    <row r="24" spans="2:10" ht="14.4" x14ac:dyDescent="0.2">
      <c r="B24" s="895"/>
      <c r="C24" s="71"/>
      <c r="D24" s="75"/>
      <c r="E24" s="77"/>
      <c r="F24" s="59"/>
      <c r="G24" s="59"/>
      <c r="H24" s="59"/>
      <c r="I24" s="59"/>
      <c r="J24" s="74"/>
    </row>
    <row r="25" spans="2:10" ht="15" thickBot="1" x14ac:dyDescent="0.25">
      <c r="B25" s="896"/>
      <c r="C25" s="78"/>
      <c r="D25" s="79"/>
      <c r="E25" s="80"/>
      <c r="F25" s="81"/>
      <c r="G25" s="81"/>
      <c r="H25" s="81"/>
      <c r="I25" s="81"/>
      <c r="J25" s="82"/>
    </row>
    <row r="28" spans="2:10" x14ac:dyDescent="0.2">
      <c r="C28" s="57" t="s">
        <v>510</v>
      </c>
    </row>
    <row r="29" spans="2:10" x14ac:dyDescent="0.2">
      <c r="C29" s="57" t="s">
        <v>511</v>
      </c>
    </row>
    <row r="30" spans="2:10" x14ac:dyDescent="0.2">
      <c r="C30" s="57" t="s">
        <v>512</v>
      </c>
    </row>
    <row r="31" spans="2:10" x14ac:dyDescent="0.2">
      <c r="C31" s="57" t="s">
        <v>513</v>
      </c>
    </row>
    <row r="32" spans="2:10" x14ac:dyDescent="0.2">
      <c r="C32" s="57" t="s">
        <v>514</v>
      </c>
    </row>
    <row r="33" spans="3:3" x14ac:dyDescent="0.2">
      <c r="C33" s="57" t="s">
        <v>515</v>
      </c>
    </row>
    <row r="34" spans="3:3" x14ac:dyDescent="0.2">
      <c r="C34" s="57" t="s">
        <v>516</v>
      </c>
    </row>
    <row r="35" spans="3:3" x14ac:dyDescent="0.2">
      <c r="C35" s="57" t="s">
        <v>517</v>
      </c>
    </row>
    <row r="37" spans="3:3" x14ac:dyDescent="0.2">
      <c r="C37" s="57" t="s">
        <v>518</v>
      </c>
    </row>
    <row r="38" spans="3:3" x14ac:dyDescent="0.2">
      <c r="C38" s="57" t="s">
        <v>519</v>
      </c>
    </row>
    <row r="39" spans="3:3" x14ac:dyDescent="0.2">
      <c r="C39" s="57" t="s">
        <v>520</v>
      </c>
    </row>
    <row r="40" spans="3:3" x14ac:dyDescent="0.2">
      <c r="C40" s="57" t="s">
        <v>521</v>
      </c>
    </row>
    <row r="41" spans="3:3" x14ac:dyDescent="0.2">
      <c r="C41" s="57" t="s">
        <v>522</v>
      </c>
    </row>
    <row r="42" spans="3:3" x14ac:dyDescent="0.2">
      <c r="C42" s="57" t="s">
        <v>523</v>
      </c>
    </row>
  </sheetData>
  <mergeCells count="1">
    <mergeCell ref="B13:B25"/>
  </mergeCells>
  <phoneticPr fontId="15"/>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運営状況点検書</vt:lpstr>
      <vt:lpstr>非常災害対策点検票</vt:lpstr>
      <vt:lpstr>勤務形態一覧表（１枚版）</vt:lpstr>
      <vt:lpstr>勤務形態一覧表（100名）</vt:lpstr>
      <vt:lpstr>特定事業所加算用チェック表</vt:lpstr>
      <vt:lpstr>【記載例】勤務形態一覧表</vt:lpstr>
      <vt:lpstr>【参考】勤務形態一覧表記入方法</vt:lpstr>
      <vt:lpstr>プルダウン・リスト</vt:lpstr>
      <vt:lpstr>【記載例】勤務形態一覧表!Print_Area</vt:lpstr>
      <vt:lpstr>【参考】勤務形態一覧表記入方法!Print_Area</vt:lpstr>
      <vt:lpstr>運営状況点検書!Print_Area</vt:lpstr>
      <vt:lpstr>'勤務形態一覧表（100名）'!Print_Area</vt:lpstr>
      <vt:lpstr>'勤務形態一覧表（１枚版）'!Print_Area</vt:lpstr>
      <vt:lpstr>特定事業所加算用チェック表!Print_Area</vt:lpstr>
      <vt:lpstr>【記載例】勤務形態一覧表!Print_Titles</vt:lpstr>
      <vt:lpstr>'勤務形態一覧表（100名）'!Print_Titles</vt:lpstr>
      <vt:lpstr>'勤務形態一覧表（１枚版）'!Print_Titles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42287639</dc:creator>
  <cp:lastModifiedBy>Windows ユーザー</cp:lastModifiedBy>
  <cp:lastPrinted>2024-08-05T09:15:45Z</cp:lastPrinted>
  <dcterms:created xsi:type="dcterms:W3CDTF">2011-05-10T06:53:22Z</dcterms:created>
  <dcterms:modified xsi:type="dcterms:W3CDTF">2024-12-03T07:11:17Z</dcterms:modified>
</cp:coreProperties>
</file>