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2.xml" ContentType="application/vnd.openxmlformats-officedocument.drawing+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02573\Desktop\更新届出書（修正\修正\"/>
    </mc:Choice>
  </mc:AlternateContent>
  <bookViews>
    <workbookView xWindow="30315" yWindow="195" windowWidth="25515" windowHeight="16845" tabRatio="981"/>
  </bookViews>
  <sheets>
    <sheet name="チェック表" sheetId="13" r:id="rId1"/>
    <sheet name="更新申請書(第4号様式）" sheetId="14" r:id="rId2"/>
    <sheet name="付表2-1" sheetId="15" r:id="rId3"/>
    <sheet name="付表2-2" sheetId="16" r:id="rId4"/>
    <sheet name="認知症対応型通所（1枚版）" sheetId="10" r:id="rId5"/>
    <sheet name="シフト記号表（勤務時間帯）" sheetId="11" r:id="rId6"/>
    <sheet name="記入方法" sheetId="7" r:id="rId7"/>
    <sheet name="プルダウン・リスト" sheetId="3" r:id="rId8"/>
    <sheet name="【記載例】認知症対応型通所" sheetId="8" r:id="rId9"/>
    <sheet name="【記載例】シフト記号表（勤務時間帯）" sheetId="6" r:id="rId10"/>
  </sheets>
  <externalReferences>
    <externalReference r:id="rId11"/>
  </externalReferences>
  <definedNames>
    <definedName name="【記載例】シフト記号" localSheetId="5">'シフト記号表（勤務時間帯）'!$C$6:$C$35</definedName>
    <definedName name="【記載例】シフト記号" localSheetId="0">'[1]【記載例】シフト記号表（勤務時間帯）'!$C$6:$C$35</definedName>
    <definedName name="【記載例】シフト記号">'【記載例】シフト記号表（勤務時間帯）'!$C$6:$C$35</definedName>
    <definedName name="_xlnm.Print_Area" localSheetId="8">【記載例】認知症対応型通所!$A$1:$BF$71</definedName>
    <definedName name="_xlnm.Print_Area" localSheetId="0">チェック表!$A$1:$H$25</definedName>
    <definedName name="_xlnm.Print_Area" localSheetId="6">記入方法!$B$1:$P$81</definedName>
    <definedName name="_xlnm.Print_Area" localSheetId="1">'更新申請書(第4号様式）'!$A$1:$AH$60</definedName>
    <definedName name="_xlnm.Print_Area" localSheetId="4">'認知症対応型通所（1枚版）'!$A$1:$BF$71</definedName>
    <definedName name="_xlnm.Print_Area" localSheetId="2">'付表2-1'!$A$1:$V$116</definedName>
    <definedName name="_xlnm.Print_Area" localSheetId="3">'付表2-2'!$A$1:$V$117</definedName>
    <definedName name="_xlnm.Print_Titles" localSheetId="4">'認知症対応型通所（1枚版）'!$1:$21</definedName>
    <definedName name="シフト記号表" localSheetId="0">'[1]シフト記号表（勤務時間帯）'!$C$6:$C$35</definedName>
    <definedName name="シフト記号表">'シフト記号表（勤務時間帯）'!$C$6:$C$35</definedName>
    <definedName name="介護職員">プルダウン・リスト!$F$13:$F$25</definedName>
    <definedName name="看護職員">プルダウン・リスト!$E$13:$E$25</definedName>
    <definedName name="管理者">プルダウン・リスト!$C$13:$C$25</definedName>
    <definedName name="機能訓練指導員">プルダウン・リスト!$G$13:$G$25</definedName>
    <definedName name="職種" localSheetId="0">[1]プルダウン・リスト!$C$12:$L$12</definedName>
    <definedName name="職種">プルダウン・リスト!$C$12:$L$12</definedName>
    <definedName name="生活相談員">プルダウン・リスト!$D$13:$D$25</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X17" i="10" l="1"/>
  <c r="AX17" i="8"/>
  <c r="AW60" i="10" l="1"/>
  <c r="AV60" i="10"/>
  <c r="AU60" i="10"/>
  <c r="AT60" i="10"/>
  <c r="AS60" i="10"/>
  <c r="AR60" i="10"/>
  <c r="AQ60" i="10"/>
  <c r="AP60" i="10"/>
  <c r="AO60" i="10"/>
  <c r="AN60" i="10"/>
  <c r="AM60" i="10"/>
  <c r="AL60" i="10"/>
  <c r="AK60" i="10"/>
  <c r="AJ60" i="10"/>
  <c r="AI60" i="10"/>
  <c r="AH60" i="10"/>
  <c r="AG60" i="10"/>
  <c r="AF60" i="10"/>
  <c r="AE60" i="10"/>
  <c r="AD60" i="10"/>
  <c r="AC60" i="10"/>
  <c r="AB60" i="10"/>
  <c r="AA60" i="10"/>
  <c r="Z60" i="10"/>
  <c r="Y60" i="10"/>
  <c r="X60" i="10"/>
  <c r="W60" i="10"/>
  <c r="V60" i="10"/>
  <c r="U60" i="10"/>
  <c r="T60" i="10"/>
  <c r="S60" i="10"/>
  <c r="AW59" i="10"/>
  <c r="AV59" i="10"/>
  <c r="AU59" i="10"/>
  <c r="AT59" i="10"/>
  <c r="AS59" i="10"/>
  <c r="AR59" i="10"/>
  <c r="AQ59" i="10"/>
  <c r="AP59" i="10"/>
  <c r="AO59" i="10"/>
  <c r="AN59" i="10"/>
  <c r="AM59" i="10"/>
  <c r="AL59" i="10"/>
  <c r="AK59" i="10"/>
  <c r="AJ59" i="10"/>
  <c r="AI59" i="10"/>
  <c r="AH59" i="10"/>
  <c r="AG59" i="10"/>
  <c r="AF59" i="10"/>
  <c r="AE59" i="10"/>
  <c r="AD59" i="10"/>
  <c r="AC59" i="10"/>
  <c r="AB59" i="10"/>
  <c r="AA59" i="10"/>
  <c r="Z59" i="10"/>
  <c r="Y59" i="10"/>
  <c r="X59" i="10"/>
  <c r="W59" i="10"/>
  <c r="V59" i="10"/>
  <c r="U59" i="10"/>
  <c r="T59" i="10"/>
  <c r="S59" i="10"/>
  <c r="AW57" i="10"/>
  <c r="AV57" i="10"/>
  <c r="AU57" i="10"/>
  <c r="AT57" i="10"/>
  <c r="AS57" i="10"/>
  <c r="AR57" i="10"/>
  <c r="AQ57" i="10"/>
  <c r="AP57" i="10"/>
  <c r="AO57" i="10"/>
  <c r="AN57" i="10"/>
  <c r="AM57" i="10"/>
  <c r="AL57" i="10"/>
  <c r="AK57" i="10"/>
  <c r="AJ57" i="10"/>
  <c r="AI57" i="10"/>
  <c r="AH57" i="10"/>
  <c r="AG57" i="10"/>
  <c r="AF57" i="10"/>
  <c r="AE57" i="10"/>
  <c r="AD57" i="10"/>
  <c r="AC57" i="10"/>
  <c r="AB57" i="10"/>
  <c r="AA57" i="10"/>
  <c r="Z57" i="10"/>
  <c r="Y57" i="10"/>
  <c r="X57" i="10"/>
  <c r="W57" i="10"/>
  <c r="V57" i="10"/>
  <c r="U57" i="10"/>
  <c r="T57" i="10"/>
  <c r="S57" i="10"/>
  <c r="AW56" i="10"/>
  <c r="AV56" i="10"/>
  <c r="AU56" i="10"/>
  <c r="AT56" i="10"/>
  <c r="AS56" i="10"/>
  <c r="AR56" i="10"/>
  <c r="AQ56" i="10"/>
  <c r="AP56" i="10"/>
  <c r="AO56" i="10"/>
  <c r="AN56" i="10"/>
  <c r="AM56" i="10"/>
  <c r="AL56" i="10"/>
  <c r="AK56" i="10"/>
  <c r="AJ56" i="10"/>
  <c r="AI56" i="10"/>
  <c r="AH56" i="10"/>
  <c r="AG56" i="10"/>
  <c r="AF56" i="10"/>
  <c r="AE56" i="10"/>
  <c r="AD56" i="10"/>
  <c r="AC56" i="10"/>
  <c r="AB56" i="10"/>
  <c r="AA56" i="10"/>
  <c r="Z56" i="10"/>
  <c r="Y56" i="10"/>
  <c r="X56" i="10"/>
  <c r="W56" i="10"/>
  <c r="V56" i="10"/>
  <c r="U56" i="10"/>
  <c r="T56" i="10"/>
  <c r="S56" i="10"/>
  <c r="AW54" i="10"/>
  <c r="AV54" i="10"/>
  <c r="AU54" i="10"/>
  <c r="AT54" i="10"/>
  <c r="AS54" i="10"/>
  <c r="AR54" i="10"/>
  <c r="AQ54" i="10"/>
  <c r="AP54" i="10"/>
  <c r="AO54" i="10"/>
  <c r="AN54" i="10"/>
  <c r="AM54" i="10"/>
  <c r="AL54" i="10"/>
  <c r="AK54" i="10"/>
  <c r="AJ54" i="10"/>
  <c r="AI54" i="10"/>
  <c r="AH54" i="10"/>
  <c r="AG54" i="10"/>
  <c r="AF54" i="10"/>
  <c r="AE54" i="10"/>
  <c r="AD54" i="10"/>
  <c r="AC54" i="10"/>
  <c r="AB54" i="10"/>
  <c r="AA54" i="10"/>
  <c r="Z54" i="10"/>
  <c r="Y54" i="10"/>
  <c r="X54" i="10"/>
  <c r="W54" i="10"/>
  <c r="V54" i="10"/>
  <c r="U54" i="10"/>
  <c r="T54" i="10"/>
  <c r="S54" i="10"/>
  <c r="AW53" i="10"/>
  <c r="AV53" i="10"/>
  <c r="AU53" i="10"/>
  <c r="AT53" i="10"/>
  <c r="AS53" i="10"/>
  <c r="AR53" i="10"/>
  <c r="AQ53" i="10"/>
  <c r="AP53" i="10"/>
  <c r="AO53" i="10"/>
  <c r="AN53" i="10"/>
  <c r="AM53" i="10"/>
  <c r="AL53" i="10"/>
  <c r="AK53" i="10"/>
  <c r="AJ53" i="10"/>
  <c r="AI53" i="10"/>
  <c r="AH53" i="10"/>
  <c r="AG53" i="10"/>
  <c r="AF53" i="10"/>
  <c r="AE53" i="10"/>
  <c r="AD53" i="10"/>
  <c r="AC53" i="10"/>
  <c r="AB53" i="10"/>
  <c r="AA53" i="10"/>
  <c r="Z53" i="10"/>
  <c r="Y53" i="10"/>
  <c r="X53" i="10"/>
  <c r="W53" i="10"/>
  <c r="V53" i="10"/>
  <c r="U53" i="10"/>
  <c r="T53" i="10"/>
  <c r="S53" i="10"/>
  <c r="AW51" i="10"/>
  <c r="AV51" i="10"/>
  <c r="AU51" i="10"/>
  <c r="AT51" i="10"/>
  <c r="AS51" i="10"/>
  <c r="AR51" i="10"/>
  <c r="AQ51" i="10"/>
  <c r="AP51" i="10"/>
  <c r="AO51" i="10"/>
  <c r="AN51" i="10"/>
  <c r="AM51" i="10"/>
  <c r="AL51" i="10"/>
  <c r="AK51" i="10"/>
  <c r="AJ51" i="10"/>
  <c r="AI51" i="10"/>
  <c r="AH51" i="10"/>
  <c r="AG51" i="10"/>
  <c r="AF51" i="10"/>
  <c r="AE51" i="10"/>
  <c r="AD51" i="10"/>
  <c r="AC51" i="10"/>
  <c r="AB51" i="10"/>
  <c r="AA51" i="10"/>
  <c r="Z51" i="10"/>
  <c r="Y51" i="10"/>
  <c r="X51" i="10"/>
  <c r="W51" i="10"/>
  <c r="V51" i="10"/>
  <c r="U51" i="10"/>
  <c r="T51" i="10"/>
  <c r="S51" i="10"/>
  <c r="AW50" i="10"/>
  <c r="AV50" i="10"/>
  <c r="AU50" i="10"/>
  <c r="AT50" i="10"/>
  <c r="AS50" i="10"/>
  <c r="AR50" i="10"/>
  <c r="AQ50" i="10"/>
  <c r="AP50" i="10"/>
  <c r="AO50" i="10"/>
  <c r="AN50" i="10"/>
  <c r="AM50" i="10"/>
  <c r="AL50" i="10"/>
  <c r="AK50" i="10"/>
  <c r="AJ50" i="10"/>
  <c r="AI50" i="10"/>
  <c r="AH50" i="10"/>
  <c r="AG50" i="10"/>
  <c r="AF50" i="10"/>
  <c r="AE50" i="10"/>
  <c r="AD50" i="10"/>
  <c r="AC50" i="10"/>
  <c r="AB50" i="10"/>
  <c r="AA50" i="10"/>
  <c r="Z50" i="10"/>
  <c r="Y50" i="10"/>
  <c r="X50" i="10"/>
  <c r="W50" i="10"/>
  <c r="V50" i="10"/>
  <c r="U50" i="10"/>
  <c r="T50" i="10"/>
  <c r="S50" i="10"/>
  <c r="AX50" i="10" s="1"/>
  <c r="AZ50" i="10" s="1"/>
  <c r="AW48" i="10"/>
  <c r="AV48" i="10"/>
  <c r="AU48" i="10"/>
  <c r="AT48" i="10"/>
  <c r="AS48" i="10"/>
  <c r="AR48" i="10"/>
  <c r="AQ48" i="10"/>
  <c r="AP48" i="10"/>
  <c r="AO48" i="10"/>
  <c r="AN48" i="10"/>
  <c r="AM48" i="10"/>
  <c r="AL48" i="10"/>
  <c r="AK48" i="10"/>
  <c r="AJ48" i="10"/>
  <c r="AI48" i="10"/>
  <c r="AH48" i="10"/>
  <c r="AG48" i="10"/>
  <c r="AF48" i="10"/>
  <c r="AE48" i="10"/>
  <c r="AD48" i="10"/>
  <c r="AC48" i="10"/>
  <c r="AB48" i="10"/>
  <c r="AA48" i="10"/>
  <c r="Z48" i="10"/>
  <c r="Y48" i="10"/>
  <c r="X48" i="10"/>
  <c r="W48" i="10"/>
  <c r="V48" i="10"/>
  <c r="U48" i="10"/>
  <c r="T48" i="10"/>
  <c r="S48" i="10"/>
  <c r="AW47" i="10"/>
  <c r="AV47" i="10"/>
  <c r="AU47" i="10"/>
  <c r="AT47" i="10"/>
  <c r="AS47" i="10"/>
  <c r="AR47" i="10"/>
  <c r="AQ47" i="10"/>
  <c r="AP47" i="10"/>
  <c r="AO47" i="10"/>
  <c r="AN47" i="10"/>
  <c r="AM47" i="10"/>
  <c r="AL47" i="10"/>
  <c r="AK47" i="10"/>
  <c r="AJ47" i="10"/>
  <c r="AI47" i="10"/>
  <c r="AH47" i="10"/>
  <c r="AG47" i="10"/>
  <c r="AF47" i="10"/>
  <c r="AE47" i="10"/>
  <c r="AD47" i="10"/>
  <c r="AC47" i="10"/>
  <c r="AB47" i="10"/>
  <c r="AA47" i="10"/>
  <c r="Z47" i="10"/>
  <c r="Y47" i="10"/>
  <c r="X47" i="10"/>
  <c r="W47" i="10"/>
  <c r="V47" i="10"/>
  <c r="U47" i="10"/>
  <c r="T47" i="10"/>
  <c r="S47" i="10"/>
  <c r="AW45" i="10"/>
  <c r="AV45" i="10"/>
  <c r="AU45" i="10"/>
  <c r="AT45" i="10"/>
  <c r="AS45" i="10"/>
  <c r="AR45" i="10"/>
  <c r="AQ45" i="10"/>
  <c r="AP45" i="10"/>
  <c r="AO45" i="10"/>
  <c r="AN45" i="10"/>
  <c r="AM45" i="10"/>
  <c r="AL45" i="10"/>
  <c r="AK45" i="10"/>
  <c r="AJ45" i="10"/>
  <c r="AI45" i="10"/>
  <c r="AH45" i="10"/>
  <c r="AG45" i="10"/>
  <c r="AF45" i="10"/>
  <c r="AE45" i="10"/>
  <c r="AD45" i="10"/>
  <c r="AC45" i="10"/>
  <c r="AB45" i="10"/>
  <c r="AA45" i="10"/>
  <c r="Z45" i="10"/>
  <c r="Y45" i="10"/>
  <c r="X45" i="10"/>
  <c r="W45" i="10"/>
  <c r="V45" i="10"/>
  <c r="U45" i="10"/>
  <c r="T45" i="10"/>
  <c r="S45" i="10"/>
  <c r="AW44" i="10"/>
  <c r="AV44" i="10"/>
  <c r="AU44" i="10"/>
  <c r="AT44" i="10"/>
  <c r="AS44" i="10"/>
  <c r="AR44" i="10"/>
  <c r="AQ44" i="10"/>
  <c r="AP44" i="10"/>
  <c r="AO44" i="10"/>
  <c r="AN44" i="10"/>
  <c r="AM44" i="10"/>
  <c r="AL44" i="10"/>
  <c r="AK44" i="10"/>
  <c r="AJ44" i="10"/>
  <c r="AI44" i="10"/>
  <c r="AH44" i="10"/>
  <c r="AG44" i="10"/>
  <c r="AF44" i="10"/>
  <c r="AE44" i="10"/>
  <c r="AD44" i="10"/>
  <c r="AC44" i="10"/>
  <c r="AB44" i="10"/>
  <c r="AA44" i="10"/>
  <c r="Z44" i="10"/>
  <c r="Y44" i="10"/>
  <c r="X44" i="10"/>
  <c r="W44" i="10"/>
  <c r="V44" i="10"/>
  <c r="U44" i="10"/>
  <c r="T44" i="10"/>
  <c r="S44" i="10"/>
  <c r="AW42" i="10"/>
  <c r="AV42" i="10"/>
  <c r="AU42" i="10"/>
  <c r="AT42" i="10"/>
  <c r="AS42" i="10"/>
  <c r="AR42" i="10"/>
  <c r="AQ42" i="10"/>
  <c r="AP42" i="10"/>
  <c r="AO42" i="10"/>
  <c r="AN42" i="10"/>
  <c r="AM42" i="10"/>
  <c r="AL42" i="10"/>
  <c r="AK42" i="10"/>
  <c r="AJ42" i="10"/>
  <c r="AI42" i="10"/>
  <c r="AH42" i="10"/>
  <c r="AG42" i="10"/>
  <c r="AF42" i="10"/>
  <c r="AE42" i="10"/>
  <c r="AD42" i="10"/>
  <c r="AC42" i="10"/>
  <c r="AB42" i="10"/>
  <c r="AA42" i="10"/>
  <c r="Z42" i="10"/>
  <c r="Y42" i="10"/>
  <c r="X42" i="10"/>
  <c r="W42" i="10"/>
  <c r="V42" i="10"/>
  <c r="U42" i="10"/>
  <c r="T42" i="10"/>
  <c r="S42" i="10"/>
  <c r="AW41" i="10"/>
  <c r="AV41" i="10"/>
  <c r="AU41" i="10"/>
  <c r="AT41" i="10"/>
  <c r="AS41" i="10"/>
  <c r="AR41" i="10"/>
  <c r="AQ41" i="10"/>
  <c r="AP41" i="10"/>
  <c r="AO41" i="10"/>
  <c r="AN41" i="10"/>
  <c r="AM41" i="10"/>
  <c r="AL41" i="10"/>
  <c r="AK41" i="10"/>
  <c r="AJ41" i="10"/>
  <c r="AI41" i="10"/>
  <c r="AH41" i="10"/>
  <c r="AG41" i="10"/>
  <c r="AF41" i="10"/>
  <c r="AE41" i="10"/>
  <c r="AD41" i="10"/>
  <c r="AC41" i="10"/>
  <c r="AB41" i="10"/>
  <c r="AA41" i="10"/>
  <c r="Z41" i="10"/>
  <c r="Y41" i="10"/>
  <c r="X41" i="10"/>
  <c r="W41" i="10"/>
  <c r="V41" i="10"/>
  <c r="U41" i="10"/>
  <c r="T41" i="10"/>
  <c r="S41" i="10"/>
  <c r="AW39" i="10"/>
  <c r="AV39" i="10"/>
  <c r="AU39" i="10"/>
  <c r="AT39" i="10"/>
  <c r="AS39" i="10"/>
  <c r="AR39" i="10"/>
  <c r="AQ39" i="10"/>
  <c r="AP39" i="10"/>
  <c r="AO39" i="10"/>
  <c r="AN39" i="10"/>
  <c r="AM39" i="10"/>
  <c r="AL39" i="10"/>
  <c r="AK39" i="10"/>
  <c r="AJ39" i="10"/>
  <c r="AI39" i="10"/>
  <c r="AH39" i="10"/>
  <c r="AG39" i="10"/>
  <c r="AF39" i="10"/>
  <c r="AE39" i="10"/>
  <c r="AD39" i="10"/>
  <c r="AC39" i="10"/>
  <c r="AB39" i="10"/>
  <c r="AA39" i="10"/>
  <c r="Z39" i="10"/>
  <c r="Y39" i="10"/>
  <c r="X39" i="10"/>
  <c r="W39" i="10"/>
  <c r="V39" i="10"/>
  <c r="U39" i="10"/>
  <c r="T39" i="10"/>
  <c r="S39" i="10"/>
  <c r="AW38" i="10"/>
  <c r="AV38" i="10"/>
  <c r="AU38" i="10"/>
  <c r="AT38" i="10"/>
  <c r="AS38" i="10"/>
  <c r="AR38" i="10"/>
  <c r="AQ38" i="10"/>
  <c r="AP38" i="10"/>
  <c r="AO38" i="10"/>
  <c r="AN38" i="10"/>
  <c r="AM38" i="10"/>
  <c r="AL38" i="10"/>
  <c r="AK38" i="10"/>
  <c r="AJ38" i="10"/>
  <c r="AI38" i="10"/>
  <c r="AH38" i="10"/>
  <c r="AG38" i="10"/>
  <c r="AF38" i="10"/>
  <c r="AE38" i="10"/>
  <c r="AD38" i="10"/>
  <c r="AC38" i="10"/>
  <c r="AB38" i="10"/>
  <c r="AA38" i="10"/>
  <c r="Z38" i="10"/>
  <c r="Y38" i="10"/>
  <c r="X38" i="10"/>
  <c r="W38" i="10"/>
  <c r="V38" i="10"/>
  <c r="U38" i="10"/>
  <c r="T38" i="10"/>
  <c r="S38" i="10"/>
  <c r="AW36" i="10"/>
  <c r="AV36" i="10"/>
  <c r="AU36" i="10"/>
  <c r="AT36" i="10"/>
  <c r="AS36" i="10"/>
  <c r="AR36" i="10"/>
  <c r="AQ36" i="10"/>
  <c r="AP36" i="10"/>
  <c r="AO36" i="10"/>
  <c r="AN36" i="10"/>
  <c r="AM36" i="10"/>
  <c r="AL36" i="10"/>
  <c r="AK36" i="10"/>
  <c r="AJ36" i="10"/>
  <c r="AI36" i="10"/>
  <c r="AH36" i="10"/>
  <c r="AG36" i="10"/>
  <c r="AF36" i="10"/>
  <c r="AE36" i="10"/>
  <c r="AD36" i="10"/>
  <c r="AC36" i="10"/>
  <c r="AB36" i="10"/>
  <c r="AA36" i="10"/>
  <c r="Z36" i="10"/>
  <c r="Y36" i="10"/>
  <c r="X36" i="10"/>
  <c r="W36" i="10"/>
  <c r="V36" i="10"/>
  <c r="U36" i="10"/>
  <c r="T36" i="10"/>
  <c r="S36" i="10"/>
  <c r="AW35" i="10"/>
  <c r="AV35" i="10"/>
  <c r="AU35" i="10"/>
  <c r="AT35" i="10"/>
  <c r="AS35" i="10"/>
  <c r="AR35" i="10"/>
  <c r="AQ35" i="10"/>
  <c r="AP35" i="10"/>
  <c r="AO35" i="10"/>
  <c r="AN35" i="10"/>
  <c r="AM35" i="10"/>
  <c r="AL35" i="10"/>
  <c r="AK35" i="10"/>
  <c r="AJ35" i="10"/>
  <c r="AI35" i="10"/>
  <c r="AH35" i="10"/>
  <c r="AG35" i="10"/>
  <c r="AF35" i="10"/>
  <c r="AE35" i="10"/>
  <c r="AD35" i="10"/>
  <c r="AC35" i="10"/>
  <c r="AB35" i="10"/>
  <c r="AA35" i="10"/>
  <c r="Z35" i="10"/>
  <c r="Y35" i="10"/>
  <c r="X35" i="10"/>
  <c r="W35" i="10"/>
  <c r="V35" i="10"/>
  <c r="U35" i="10"/>
  <c r="T35" i="10"/>
  <c r="S35" i="10"/>
  <c r="AW33" i="10"/>
  <c r="AV33" i="10"/>
  <c r="AU33" i="10"/>
  <c r="AT33" i="10"/>
  <c r="AS33" i="10"/>
  <c r="AR33" i="10"/>
  <c r="AQ33" i="10"/>
  <c r="AP33" i="10"/>
  <c r="AO33" i="10"/>
  <c r="AN33" i="10"/>
  <c r="AM33" i="10"/>
  <c r="AL33" i="10"/>
  <c r="AK33" i="10"/>
  <c r="AJ33" i="10"/>
  <c r="AI33" i="10"/>
  <c r="AH33" i="10"/>
  <c r="AG33" i="10"/>
  <c r="AF33" i="10"/>
  <c r="AE33" i="10"/>
  <c r="AD33" i="10"/>
  <c r="AC33" i="10"/>
  <c r="AB33" i="10"/>
  <c r="AA33" i="10"/>
  <c r="Z33" i="10"/>
  <c r="Y33" i="10"/>
  <c r="X33" i="10"/>
  <c r="W33" i="10"/>
  <c r="V33" i="10"/>
  <c r="U33" i="10"/>
  <c r="T33" i="10"/>
  <c r="S33" i="10"/>
  <c r="AW32" i="10"/>
  <c r="AV32" i="10"/>
  <c r="AU32" i="10"/>
  <c r="AT32" i="10"/>
  <c r="AS32" i="10"/>
  <c r="AR32" i="10"/>
  <c r="AQ32" i="10"/>
  <c r="AP32" i="10"/>
  <c r="AO32" i="10"/>
  <c r="AN32" i="10"/>
  <c r="AM32" i="10"/>
  <c r="AL32" i="10"/>
  <c r="AK32" i="10"/>
  <c r="AJ32" i="10"/>
  <c r="AI32" i="10"/>
  <c r="AH32" i="10"/>
  <c r="AG32" i="10"/>
  <c r="AF32" i="10"/>
  <c r="AE32" i="10"/>
  <c r="AD32" i="10"/>
  <c r="AC32" i="10"/>
  <c r="AB32" i="10"/>
  <c r="AA32" i="10"/>
  <c r="Z32" i="10"/>
  <c r="Y32" i="10"/>
  <c r="X32" i="10"/>
  <c r="W32" i="10"/>
  <c r="V32" i="10"/>
  <c r="U32" i="10"/>
  <c r="T32" i="10"/>
  <c r="S32" i="10"/>
  <c r="AW30" i="10"/>
  <c r="AV30" i="10"/>
  <c r="AU30" i="10"/>
  <c r="AT30" i="10"/>
  <c r="AS30" i="10"/>
  <c r="AR30" i="10"/>
  <c r="AQ30" i="10"/>
  <c r="AP30" i="10"/>
  <c r="AO30" i="10"/>
  <c r="AN30" i="10"/>
  <c r="AM30" i="10"/>
  <c r="AL30" i="10"/>
  <c r="AK30" i="10"/>
  <c r="AJ30" i="10"/>
  <c r="AI30" i="10"/>
  <c r="AH30" i="10"/>
  <c r="AG30" i="10"/>
  <c r="AF30" i="10"/>
  <c r="AE30" i="10"/>
  <c r="AD30" i="10"/>
  <c r="AC30" i="10"/>
  <c r="AB30" i="10"/>
  <c r="AA30" i="10"/>
  <c r="Z30" i="10"/>
  <c r="Y30" i="10"/>
  <c r="X30" i="10"/>
  <c r="W30" i="10"/>
  <c r="V30" i="10"/>
  <c r="AX30" i="10" s="1"/>
  <c r="AZ30" i="10" s="1"/>
  <c r="U30" i="10"/>
  <c r="T30" i="10"/>
  <c r="S30" i="10"/>
  <c r="AW29" i="10"/>
  <c r="AV29" i="10"/>
  <c r="AU29" i="10"/>
  <c r="AT29" i="10"/>
  <c r="AS29" i="10"/>
  <c r="AR29" i="10"/>
  <c r="AQ29" i="10"/>
  <c r="AP29" i="10"/>
  <c r="AO29" i="10"/>
  <c r="AN29" i="10"/>
  <c r="AM29" i="10"/>
  <c r="AL29" i="10"/>
  <c r="AK29" i="10"/>
  <c r="AJ29" i="10"/>
  <c r="AI29" i="10"/>
  <c r="AH29" i="10"/>
  <c r="AG29" i="10"/>
  <c r="AF29" i="10"/>
  <c r="AE29" i="10"/>
  <c r="AD29" i="10"/>
  <c r="AC29" i="10"/>
  <c r="AB29" i="10"/>
  <c r="AA29" i="10"/>
  <c r="Z29" i="10"/>
  <c r="Y29" i="10"/>
  <c r="X29" i="10"/>
  <c r="W29" i="10"/>
  <c r="V29" i="10"/>
  <c r="U29" i="10"/>
  <c r="T29" i="10"/>
  <c r="S29" i="10"/>
  <c r="AW27" i="10"/>
  <c r="AV27" i="10"/>
  <c r="AU27" i="10"/>
  <c r="AT27" i="10"/>
  <c r="AS27" i="10"/>
  <c r="AR27" i="10"/>
  <c r="AQ27" i="10"/>
  <c r="AP27" i="10"/>
  <c r="AO27" i="10"/>
  <c r="AN27" i="10"/>
  <c r="AM27" i="10"/>
  <c r="AL27" i="10"/>
  <c r="AK27" i="10"/>
  <c r="AJ27" i="10"/>
  <c r="AI27" i="10"/>
  <c r="AH27" i="10"/>
  <c r="AG27" i="10"/>
  <c r="AF27" i="10"/>
  <c r="AE27" i="10"/>
  <c r="AD27" i="10"/>
  <c r="AC27" i="10"/>
  <c r="AB27" i="10"/>
  <c r="AA27" i="10"/>
  <c r="Z27" i="10"/>
  <c r="Y27" i="10"/>
  <c r="X27" i="10"/>
  <c r="W27" i="10"/>
  <c r="V27" i="10"/>
  <c r="U27" i="10"/>
  <c r="T27" i="10"/>
  <c r="S27" i="10"/>
  <c r="AW26" i="10"/>
  <c r="AV26" i="10"/>
  <c r="AU26" i="10"/>
  <c r="AT26" i="10"/>
  <c r="AS26" i="10"/>
  <c r="AR26" i="10"/>
  <c r="AQ26" i="10"/>
  <c r="AP26" i="10"/>
  <c r="AO26" i="10"/>
  <c r="AN26" i="10"/>
  <c r="AM26" i="10"/>
  <c r="AL26" i="10"/>
  <c r="AK26" i="10"/>
  <c r="AJ26" i="10"/>
  <c r="AI26" i="10"/>
  <c r="AH26" i="10"/>
  <c r="AG26" i="10"/>
  <c r="AF26" i="10"/>
  <c r="AE26" i="10"/>
  <c r="AD26" i="10"/>
  <c r="AC26" i="10"/>
  <c r="AB26" i="10"/>
  <c r="AA26" i="10"/>
  <c r="Z26" i="10"/>
  <c r="Y26" i="10"/>
  <c r="X26" i="10"/>
  <c r="W26" i="10"/>
  <c r="V26" i="10"/>
  <c r="U26" i="10"/>
  <c r="T26" i="10"/>
  <c r="S26" i="10"/>
  <c r="AX56" i="10" l="1"/>
  <c r="AZ56" i="10" s="1"/>
  <c r="AX42" i="10"/>
  <c r="AZ42" i="10" s="1"/>
  <c r="AX29" i="10"/>
  <c r="AZ29" i="10" s="1"/>
  <c r="AX41" i="10"/>
  <c r="AZ41" i="10" s="1"/>
  <c r="AX33" i="10"/>
  <c r="AZ33" i="10" s="1"/>
  <c r="AX38" i="10"/>
  <c r="AZ38" i="10" s="1"/>
  <c r="AX39" i="10"/>
  <c r="AZ39" i="10" s="1"/>
  <c r="AX44" i="10"/>
  <c r="AZ44" i="10" s="1"/>
  <c r="AX45" i="10"/>
  <c r="AZ45" i="10" s="1"/>
  <c r="AX27" i="10"/>
  <c r="AZ27" i="10" s="1"/>
  <c r="AX32" i="10"/>
  <c r="AZ32" i="10" s="1"/>
  <c r="AX48" i="10"/>
  <c r="AZ48" i="10" s="1"/>
  <c r="AX54" i="10"/>
  <c r="AZ54" i="10" s="1"/>
  <c r="AX60" i="10"/>
  <c r="AZ60" i="10" s="1"/>
  <c r="AX36" i="10"/>
  <c r="AZ36" i="10" s="1"/>
  <c r="AX47" i="10"/>
  <c r="AZ47" i="10" s="1"/>
  <c r="AX53" i="10"/>
  <c r="AZ53" i="10" s="1"/>
  <c r="AX59" i="10"/>
  <c r="AZ59" i="10" s="1"/>
  <c r="AX26" i="10"/>
  <c r="AZ26" i="10" s="1"/>
  <c r="AX35" i="10"/>
  <c r="AZ35" i="10" s="1"/>
  <c r="AX51" i="10"/>
  <c r="AZ51" i="10" s="1"/>
  <c r="AX57" i="10"/>
  <c r="AZ57" i="10" s="1"/>
  <c r="AW24" i="10" l="1"/>
  <c r="AV24" i="10"/>
  <c r="AU24" i="10"/>
  <c r="AW23" i="10"/>
  <c r="AV23" i="10"/>
  <c r="AU23" i="10"/>
  <c r="AT24" i="10"/>
  <c r="AS24" i="10"/>
  <c r="AR24" i="10"/>
  <c r="AQ24" i="10"/>
  <c r="AP24" i="10"/>
  <c r="AO24" i="10"/>
  <c r="AN24" i="10"/>
  <c r="AT23" i="10"/>
  <c r="AS23" i="10"/>
  <c r="AR23" i="10"/>
  <c r="AQ23" i="10"/>
  <c r="AP23" i="10"/>
  <c r="AO23" i="10"/>
  <c r="AN23" i="10"/>
  <c r="AM24" i="10"/>
  <c r="AL24" i="10"/>
  <c r="AK24" i="10"/>
  <c r="AJ24" i="10"/>
  <c r="AI24" i="10"/>
  <c r="AH24" i="10"/>
  <c r="AG24" i="10"/>
  <c r="AM23" i="10"/>
  <c r="AL23" i="10"/>
  <c r="AK23" i="10"/>
  <c r="AJ23" i="10"/>
  <c r="AI23" i="10"/>
  <c r="AH23" i="10"/>
  <c r="AG23" i="10"/>
  <c r="AF24" i="10"/>
  <c r="AE24" i="10"/>
  <c r="AD24" i="10"/>
  <c r="AC24" i="10"/>
  <c r="AB24" i="10"/>
  <c r="AA24" i="10"/>
  <c r="Z24" i="10"/>
  <c r="AF23" i="10"/>
  <c r="AE23" i="10"/>
  <c r="AD23" i="10"/>
  <c r="AC23" i="10"/>
  <c r="AB23" i="10"/>
  <c r="AA23" i="10"/>
  <c r="Z23" i="10"/>
  <c r="Y24" i="10"/>
  <c r="Y23" i="10"/>
  <c r="X24" i="10"/>
  <c r="X23" i="10"/>
  <c r="W24" i="10"/>
  <c r="W23" i="10"/>
  <c r="V24" i="10"/>
  <c r="V23" i="10"/>
  <c r="U24" i="10"/>
  <c r="U23" i="10"/>
  <c r="T24" i="10"/>
  <c r="T23" i="10"/>
  <c r="S24" i="10"/>
  <c r="S23" i="10"/>
  <c r="S25" i="11" l="1"/>
  <c r="Q25" i="11"/>
  <c r="K25" i="11"/>
  <c r="S24" i="11"/>
  <c r="Q24" i="11"/>
  <c r="K24" i="11"/>
  <c r="S23" i="11"/>
  <c r="U23" i="11" s="1"/>
  <c r="Q23" i="11"/>
  <c r="K23" i="11"/>
  <c r="S22" i="11"/>
  <c r="Q22" i="11"/>
  <c r="K22" i="11"/>
  <c r="S21" i="11"/>
  <c r="U21" i="11" s="1"/>
  <c r="Q21" i="11"/>
  <c r="K21" i="11"/>
  <c r="S20" i="11"/>
  <c r="Q20" i="11"/>
  <c r="K20" i="11"/>
  <c r="S19" i="11"/>
  <c r="Q19" i="11"/>
  <c r="K19" i="11"/>
  <c r="S18" i="11"/>
  <c r="Q18" i="11"/>
  <c r="K18" i="11"/>
  <c r="S17" i="11"/>
  <c r="U17" i="11" s="1"/>
  <c r="Q17" i="11"/>
  <c r="K17" i="11"/>
  <c r="S16" i="11"/>
  <c r="Q16" i="11"/>
  <c r="K16" i="11"/>
  <c r="S15" i="11"/>
  <c r="U15" i="11" s="1"/>
  <c r="Q15" i="11"/>
  <c r="K15" i="11"/>
  <c r="S14" i="11"/>
  <c r="Q14" i="11"/>
  <c r="K14" i="11"/>
  <c r="S13" i="11"/>
  <c r="U13" i="11" s="1"/>
  <c r="Q13" i="11"/>
  <c r="K13" i="11"/>
  <c r="S12" i="11"/>
  <c r="Q12" i="11"/>
  <c r="K12" i="11"/>
  <c r="S11" i="11"/>
  <c r="Q11" i="11"/>
  <c r="K11" i="11"/>
  <c r="S10" i="11"/>
  <c r="Q10" i="11"/>
  <c r="K10" i="11"/>
  <c r="S9" i="11"/>
  <c r="U9" i="11" s="1"/>
  <c r="Q9" i="11"/>
  <c r="K9" i="11"/>
  <c r="S8" i="11"/>
  <c r="Q8" i="11"/>
  <c r="K8" i="11"/>
  <c r="S7" i="11"/>
  <c r="Q7" i="11"/>
  <c r="K7" i="11"/>
  <c r="S6" i="11"/>
  <c r="Q6" i="11"/>
  <c r="K6" i="11"/>
  <c r="U10" i="11" l="1"/>
  <c r="U6" i="11"/>
  <c r="U19" i="11"/>
  <c r="U8" i="11"/>
  <c r="U12" i="11"/>
  <c r="U16" i="11"/>
  <c r="U20" i="11"/>
  <c r="U24" i="11"/>
  <c r="U22" i="11"/>
  <c r="U18" i="11"/>
  <c r="U11" i="11"/>
  <c r="U14" i="11"/>
  <c r="U7" i="11"/>
  <c r="U25" i="11"/>
  <c r="BC14" i="10"/>
  <c r="AW71" i="10"/>
  <c r="AV71" i="10"/>
  <c r="AU71" i="10"/>
  <c r="AT71" i="10"/>
  <c r="AS71" i="10"/>
  <c r="AR71" i="10"/>
  <c r="AQ71" i="10"/>
  <c r="AP71" i="10"/>
  <c r="AO71" i="10"/>
  <c r="AN71" i="10"/>
  <c r="AM71" i="10"/>
  <c r="AL71" i="10"/>
  <c r="AK71" i="10"/>
  <c r="AJ71" i="10"/>
  <c r="AI71" i="10"/>
  <c r="AH71" i="10"/>
  <c r="AG71" i="10"/>
  <c r="AF71" i="10"/>
  <c r="AE71" i="10"/>
  <c r="AD71" i="10"/>
  <c r="AC71" i="10"/>
  <c r="AB71" i="10"/>
  <c r="AA71" i="10"/>
  <c r="Z71" i="10"/>
  <c r="Y71" i="10"/>
  <c r="X71" i="10"/>
  <c r="W71" i="10"/>
  <c r="V71" i="10"/>
  <c r="U71" i="10"/>
  <c r="T71" i="10"/>
  <c r="S71" i="10"/>
  <c r="F60" i="10"/>
  <c r="F57" i="10"/>
  <c r="F54" i="10"/>
  <c r="F51" i="10"/>
  <c r="F48" i="10"/>
  <c r="F45" i="10"/>
  <c r="F42" i="10"/>
  <c r="F39" i="10"/>
  <c r="F36" i="10"/>
  <c r="F33" i="10"/>
  <c r="F30" i="10"/>
  <c r="F27" i="10"/>
  <c r="B25" i="10"/>
  <c r="B28" i="10" s="1"/>
  <c r="B31" i="10" s="1"/>
  <c r="B34" i="10" s="1"/>
  <c r="B37" i="10" s="1"/>
  <c r="B40" i="10" s="1"/>
  <c r="B43" i="10" s="1"/>
  <c r="B46" i="10" s="1"/>
  <c r="B49" i="10" s="1"/>
  <c r="B52" i="10" s="1"/>
  <c r="B55" i="10" s="1"/>
  <c r="B58" i="10" s="1"/>
  <c r="F24" i="10"/>
  <c r="AW19" i="10"/>
  <c r="AW20" i="10" s="1"/>
  <c r="AW21" i="10" s="1"/>
  <c r="AV19" i="10"/>
  <c r="AV20" i="10" s="1"/>
  <c r="AV21" i="10" s="1"/>
  <c r="AU19" i="10"/>
  <c r="AU20" i="10" s="1"/>
  <c r="AU21" i="10" s="1"/>
  <c r="AC2" i="10"/>
  <c r="AW60" i="8"/>
  <c r="AV60" i="8"/>
  <c r="AU60" i="8"/>
  <c r="AT60" i="8"/>
  <c r="AS60" i="8"/>
  <c r="AR60" i="8"/>
  <c r="AQ60" i="8"/>
  <c r="AP60" i="8"/>
  <c r="AO60" i="8"/>
  <c r="AN60" i="8"/>
  <c r="AM60" i="8"/>
  <c r="AL60" i="8"/>
  <c r="AK60" i="8"/>
  <c r="AJ60" i="8"/>
  <c r="AI60" i="8"/>
  <c r="AH60" i="8"/>
  <c r="AG60" i="8"/>
  <c r="AF60" i="8"/>
  <c r="AE60" i="8"/>
  <c r="AD60" i="8"/>
  <c r="AC60" i="8"/>
  <c r="AB60" i="8"/>
  <c r="AA60" i="8"/>
  <c r="Z60" i="8"/>
  <c r="Y60" i="8"/>
  <c r="X60" i="8"/>
  <c r="W60" i="8"/>
  <c r="V60" i="8"/>
  <c r="U60" i="8"/>
  <c r="T60" i="8"/>
  <c r="S60" i="8"/>
  <c r="AW59" i="8"/>
  <c r="AV59" i="8"/>
  <c r="AU59" i="8"/>
  <c r="AT59" i="8"/>
  <c r="AS59" i="8"/>
  <c r="AR59" i="8"/>
  <c r="AQ59" i="8"/>
  <c r="AP59" i="8"/>
  <c r="AO59" i="8"/>
  <c r="AN59" i="8"/>
  <c r="AM59" i="8"/>
  <c r="AL59" i="8"/>
  <c r="AK59" i="8"/>
  <c r="AJ59" i="8"/>
  <c r="AI59" i="8"/>
  <c r="AH59" i="8"/>
  <c r="AG59" i="8"/>
  <c r="AF59" i="8"/>
  <c r="AE59" i="8"/>
  <c r="AD59" i="8"/>
  <c r="AC59" i="8"/>
  <c r="AB59" i="8"/>
  <c r="AA59" i="8"/>
  <c r="Z59" i="8"/>
  <c r="Y59" i="8"/>
  <c r="X59" i="8"/>
  <c r="W59" i="8"/>
  <c r="V59" i="8"/>
  <c r="U59" i="8"/>
  <c r="T59" i="8"/>
  <c r="S59" i="8"/>
  <c r="AW57" i="8"/>
  <c r="AV57" i="8"/>
  <c r="AU57" i="8"/>
  <c r="AT57" i="8"/>
  <c r="AS57" i="8"/>
  <c r="AR57" i="8"/>
  <c r="AQ57" i="8"/>
  <c r="AP57" i="8"/>
  <c r="AO57" i="8"/>
  <c r="AN57" i="8"/>
  <c r="AM57" i="8"/>
  <c r="AL57" i="8"/>
  <c r="AK57" i="8"/>
  <c r="AJ57" i="8"/>
  <c r="AI57" i="8"/>
  <c r="AH57" i="8"/>
  <c r="AG57" i="8"/>
  <c r="AF57" i="8"/>
  <c r="AE57" i="8"/>
  <c r="AD57" i="8"/>
  <c r="AC57" i="8"/>
  <c r="AB57" i="8"/>
  <c r="AA57" i="8"/>
  <c r="Z57" i="8"/>
  <c r="Y57" i="8"/>
  <c r="X57" i="8"/>
  <c r="W57" i="8"/>
  <c r="V57" i="8"/>
  <c r="U57" i="8"/>
  <c r="T57" i="8"/>
  <c r="S57" i="8"/>
  <c r="AW56" i="8"/>
  <c r="AV56" i="8"/>
  <c r="AU56" i="8"/>
  <c r="AT56" i="8"/>
  <c r="AS56" i="8"/>
  <c r="AR56" i="8"/>
  <c r="AQ56" i="8"/>
  <c r="AP56" i="8"/>
  <c r="AO56" i="8"/>
  <c r="AN56" i="8"/>
  <c r="AM56" i="8"/>
  <c r="AL56" i="8"/>
  <c r="AK56" i="8"/>
  <c r="AJ56" i="8"/>
  <c r="AI56" i="8"/>
  <c r="AH56" i="8"/>
  <c r="AG56" i="8"/>
  <c r="AF56" i="8"/>
  <c r="AE56" i="8"/>
  <c r="AD56" i="8"/>
  <c r="AC56" i="8"/>
  <c r="AB56" i="8"/>
  <c r="AA56" i="8"/>
  <c r="Z56" i="8"/>
  <c r="Y56" i="8"/>
  <c r="X56" i="8"/>
  <c r="W56" i="8"/>
  <c r="V56" i="8"/>
  <c r="U56" i="8"/>
  <c r="T56" i="8"/>
  <c r="S56" i="8"/>
  <c r="AW54" i="8"/>
  <c r="AV54" i="8"/>
  <c r="AU54" i="8"/>
  <c r="AT54" i="8"/>
  <c r="AS54" i="8"/>
  <c r="AR54" i="8"/>
  <c r="AQ54" i="8"/>
  <c r="AP54" i="8"/>
  <c r="AO54" i="8"/>
  <c r="AN54" i="8"/>
  <c r="AM54" i="8"/>
  <c r="AL54" i="8"/>
  <c r="AK54" i="8"/>
  <c r="AJ54" i="8"/>
  <c r="AI54" i="8"/>
  <c r="AH54" i="8"/>
  <c r="AG54" i="8"/>
  <c r="AF54" i="8"/>
  <c r="AE54" i="8"/>
  <c r="AD54" i="8"/>
  <c r="AC54" i="8"/>
  <c r="AB54" i="8"/>
  <c r="AA54" i="8"/>
  <c r="Z54" i="8"/>
  <c r="Y54" i="8"/>
  <c r="X54" i="8"/>
  <c r="W54" i="8"/>
  <c r="V54" i="8"/>
  <c r="U54" i="8"/>
  <c r="T54" i="8"/>
  <c r="S54" i="8"/>
  <c r="AW53" i="8"/>
  <c r="AV53" i="8"/>
  <c r="AU53" i="8"/>
  <c r="AT53" i="8"/>
  <c r="AS53" i="8"/>
  <c r="AR53" i="8"/>
  <c r="AQ53" i="8"/>
  <c r="AP53" i="8"/>
  <c r="AO53" i="8"/>
  <c r="AN53" i="8"/>
  <c r="AM53" i="8"/>
  <c r="AL53" i="8"/>
  <c r="AK53" i="8"/>
  <c r="AJ53" i="8"/>
  <c r="AI53" i="8"/>
  <c r="AH53" i="8"/>
  <c r="AG53" i="8"/>
  <c r="AF53" i="8"/>
  <c r="AE53" i="8"/>
  <c r="AD53" i="8"/>
  <c r="AC53" i="8"/>
  <c r="AB53" i="8"/>
  <c r="AA53" i="8"/>
  <c r="Z53" i="8"/>
  <c r="Y53" i="8"/>
  <c r="X53" i="8"/>
  <c r="W53" i="8"/>
  <c r="V53" i="8"/>
  <c r="U53" i="8"/>
  <c r="T53" i="8"/>
  <c r="S53" i="8"/>
  <c r="AW51" i="8"/>
  <c r="AV51" i="8"/>
  <c r="AU51" i="8"/>
  <c r="AT51" i="8"/>
  <c r="AS51" i="8"/>
  <c r="AR51" i="8"/>
  <c r="AQ51" i="8"/>
  <c r="AP51" i="8"/>
  <c r="AO51" i="8"/>
  <c r="AN51" i="8"/>
  <c r="AM51" i="8"/>
  <c r="AL51" i="8"/>
  <c r="AK51" i="8"/>
  <c r="AJ51" i="8"/>
  <c r="AI51" i="8"/>
  <c r="AH51" i="8"/>
  <c r="AG51" i="8"/>
  <c r="AF51" i="8"/>
  <c r="AE51" i="8"/>
  <c r="AD51" i="8"/>
  <c r="AC51" i="8"/>
  <c r="AB51" i="8"/>
  <c r="AA51" i="8"/>
  <c r="Z51" i="8"/>
  <c r="Y51" i="8"/>
  <c r="X51" i="8"/>
  <c r="W51" i="8"/>
  <c r="V51" i="8"/>
  <c r="U51" i="8"/>
  <c r="T51" i="8"/>
  <c r="S51" i="8"/>
  <c r="AW50" i="8"/>
  <c r="AV50" i="8"/>
  <c r="AU50" i="8"/>
  <c r="AT50" i="8"/>
  <c r="AS50" i="8"/>
  <c r="AR50" i="8"/>
  <c r="AQ50" i="8"/>
  <c r="AP50" i="8"/>
  <c r="AO50" i="8"/>
  <c r="AN50" i="8"/>
  <c r="AM50" i="8"/>
  <c r="AL50" i="8"/>
  <c r="AK50" i="8"/>
  <c r="AJ50" i="8"/>
  <c r="AI50" i="8"/>
  <c r="AH50" i="8"/>
  <c r="AG50" i="8"/>
  <c r="AF50" i="8"/>
  <c r="AE50" i="8"/>
  <c r="AD50" i="8"/>
  <c r="AC50" i="8"/>
  <c r="AB50" i="8"/>
  <c r="AA50" i="8"/>
  <c r="Z50" i="8"/>
  <c r="Y50" i="8"/>
  <c r="X50" i="8"/>
  <c r="W50" i="8"/>
  <c r="V50" i="8"/>
  <c r="U50" i="8"/>
  <c r="T50" i="8"/>
  <c r="S50" i="8"/>
  <c r="AW48" i="8"/>
  <c r="AV48" i="8"/>
  <c r="AU48" i="8"/>
  <c r="AT48" i="8"/>
  <c r="AP48" i="8"/>
  <c r="AM48" i="8"/>
  <c r="AI48" i="8"/>
  <c r="AF48" i="8"/>
  <c r="AB48" i="8"/>
  <c r="Y48" i="8"/>
  <c r="U48" i="8"/>
  <c r="AW47" i="8"/>
  <c r="AV47" i="8"/>
  <c r="AU47" i="8"/>
  <c r="AT47" i="8"/>
  <c r="AP47" i="8"/>
  <c r="AM47" i="8"/>
  <c r="AI47" i="8"/>
  <c r="AF47" i="8"/>
  <c r="AB47" i="8"/>
  <c r="Y47" i="8"/>
  <c r="U47" i="8"/>
  <c r="AW45" i="8"/>
  <c r="AV45" i="8"/>
  <c r="AU45" i="8"/>
  <c r="AS45" i="8"/>
  <c r="AO45" i="8"/>
  <c r="AL45" i="8"/>
  <c r="AH45" i="8"/>
  <c r="AE45" i="8"/>
  <c r="AA45" i="8"/>
  <c r="X45" i="8"/>
  <c r="T45" i="8"/>
  <c r="AW44" i="8"/>
  <c r="AV44" i="8"/>
  <c r="AU44" i="8"/>
  <c r="AS44" i="8"/>
  <c r="AO44" i="8"/>
  <c r="AL44" i="8"/>
  <c r="AH44" i="8"/>
  <c r="AE44" i="8"/>
  <c r="AA44" i="8"/>
  <c r="X44" i="8"/>
  <c r="T44" i="8"/>
  <c r="AW42" i="8"/>
  <c r="AV42" i="8"/>
  <c r="AU42" i="8"/>
  <c r="AS42" i="8"/>
  <c r="AR42" i="8"/>
  <c r="AQ42" i="8"/>
  <c r="AP42" i="8"/>
  <c r="AO42" i="8"/>
  <c r="AN42" i="8"/>
  <c r="AL42" i="8"/>
  <c r="AK42" i="8"/>
  <c r="AJ42" i="8"/>
  <c r="AI42" i="8"/>
  <c r="AH42" i="8"/>
  <c r="AG42" i="8"/>
  <c r="AE42" i="8"/>
  <c r="AD42" i="8"/>
  <c r="AC42" i="8"/>
  <c r="AB42" i="8"/>
  <c r="AA42" i="8"/>
  <c r="Z42" i="8"/>
  <c r="X42" i="8"/>
  <c r="W42" i="8"/>
  <c r="V42" i="8"/>
  <c r="U42" i="8"/>
  <c r="T42" i="8"/>
  <c r="S42" i="8"/>
  <c r="AW41" i="8"/>
  <c r="AV41" i="8"/>
  <c r="AU41" i="8"/>
  <c r="AS41" i="8"/>
  <c r="AR41" i="8"/>
  <c r="AQ41" i="8"/>
  <c r="AP41" i="8"/>
  <c r="AO41" i="8"/>
  <c r="AN41" i="8"/>
  <c r="AL41" i="8"/>
  <c r="AK41" i="8"/>
  <c r="AJ41" i="8"/>
  <c r="AI41" i="8"/>
  <c r="AH41" i="8"/>
  <c r="AG41" i="8"/>
  <c r="AE41" i="8"/>
  <c r="AD41" i="8"/>
  <c r="AC41" i="8"/>
  <c r="AB41" i="8"/>
  <c r="AA41" i="8"/>
  <c r="Z41" i="8"/>
  <c r="X41" i="8"/>
  <c r="W41" i="8"/>
  <c r="V41" i="8"/>
  <c r="U41" i="8"/>
  <c r="T41" i="8"/>
  <c r="S41" i="8"/>
  <c r="AW39" i="8"/>
  <c r="AV39" i="8"/>
  <c r="AU39" i="8"/>
  <c r="AT39" i="8"/>
  <c r="AR39" i="8"/>
  <c r="AQ39" i="8"/>
  <c r="AN39" i="8"/>
  <c r="AM39" i="8"/>
  <c r="AK39" i="8"/>
  <c r="AJ39" i="8"/>
  <c r="AG39" i="8"/>
  <c r="AF39" i="8"/>
  <c r="AD39" i="8"/>
  <c r="AC39" i="8"/>
  <c r="Z39" i="8"/>
  <c r="Y39" i="8"/>
  <c r="W39" i="8"/>
  <c r="V39" i="8"/>
  <c r="S39" i="8"/>
  <c r="AW38" i="8"/>
  <c r="AV38" i="8"/>
  <c r="AU38" i="8"/>
  <c r="AT38" i="8"/>
  <c r="AR38" i="8"/>
  <c r="AQ38" i="8"/>
  <c r="AN38" i="8"/>
  <c r="AM38" i="8"/>
  <c r="AK38" i="8"/>
  <c r="AJ38" i="8"/>
  <c r="AG38" i="8"/>
  <c r="AF38" i="8"/>
  <c r="AD38" i="8"/>
  <c r="AC38" i="8"/>
  <c r="Z38" i="8"/>
  <c r="Y38" i="8"/>
  <c r="W38" i="8"/>
  <c r="V38" i="8"/>
  <c r="S38" i="8"/>
  <c r="AW36" i="8"/>
  <c r="AV36" i="8"/>
  <c r="AU36" i="8"/>
  <c r="AT36" i="8"/>
  <c r="AS36" i="8"/>
  <c r="AR36" i="8"/>
  <c r="AQ36" i="8"/>
  <c r="AP36" i="8"/>
  <c r="AO36" i="8"/>
  <c r="AN36" i="8"/>
  <c r="AM36" i="8"/>
  <c r="AL36" i="8"/>
  <c r="AK36" i="8"/>
  <c r="AJ36" i="8"/>
  <c r="AI36" i="8"/>
  <c r="AH36" i="8"/>
  <c r="AG36" i="8"/>
  <c r="AF36" i="8"/>
  <c r="AE36" i="8"/>
  <c r="AD36" i="8"/>
  <c r="AC36" i="8"/>
  <c r="AB36" i="8"/>
  <c r="AA36" i="8"/>
  <c r="Z36" i="8"/>
  <c r="Y36" i="8"/>
  <c r="X36" i="8"/>
  <c r="W36" i="8"/>
  <c r="V36" i="8"/>
  <c r="U36" i="8"/>
  <c r="T36" i="8"/>
  <c r="S36" i="8"/>
  <c r="AW35" i="8"/>
  <c r="AV35" i="8"/>
  <c r="AU35" i="8"/>
  <c r="AT35" i="8"/>
  <c r="AS35" i="8"/>
  <c r="AR35" i="8"/>
  <c r="AQ35" i="8"/>
  <c r="AP35" i="8"/>
  <c r="AO35" i="8"/>
  <c r="AN35" i="8"/>
  <c r="AM35" i="8"/>
  <c r="AL35" i="8"/>
  <c r="AK35" i="8"/>
  <c r="AJ35" i="8"/>
  <c r="AI35" i="8"/>
  <c r="AH35" i="8"/>
  <c r="AG35" i="8"/>
  <c r="AF35" i="8"/>
  <c r="AE35" i="8"/>
  <c r="AD35" i="8"/>
  <c r="AC35" i="8"/>
  <c r="AB35" i="8"/>
  <c r="AA35" i="8"/>
  <c r="Z35" i="8"/>
  <c r="Y35" i="8"/>
  <c r="X35" i="8"/>
  <c r="W35" i="8"/>
  <c r="V35" i="8"/>
  <c r="U35" i="8"/>
  <c r="T35" i="8"/>
  <c r="S35" i="8"/>
  <c r="AW33" i="8"/>
  <c r="AV33" i="8"/>
  <c r="AU33" i="8"/>
  <c r="AT33" i="8"/>
  <c r="AS33" i="8"/>
  <c r="AR33" i="8"/>
  <c r="AQ33" i="8"/>
  <c r="AP33" i="8"/>
  <c r="AO33" i="8"/>
  <c r="AN33" i="8"/>
  <c r="AM33" i="8"/>
  <c r="AL33" i="8"/>
  <c r="AK33" i="8"/>
  <c r="AJ33" i="8"/>
  <c r="AI33" i="8"/>
  <c r="AH33" i="8"/>
  <c r="AG33" i="8"/>
  <c r="AF33" i="8"/>
  <c r="AE33" i="8"/>
  <c r="AD33" i="8"/>
  <c r="AC33" i="8"/>
  <c r="AB33" i="8"/>
  <c r="AA33" i="8"/>
  <c r="Z33" i="8"/>
  <c r="Y33" i="8"/>
  <c r="X33" i="8"/>
  <c r="W33" i="8"/>
  <c r="V33" i="8"/>
  <c r="U33" i="8"/>
  <c r="T33" i="8"/>
  <c r="S33" i="8"/>
  <c r="AW32" i="8"/>
  <c r="AV32" i="8"/>
  <c r="AU32" i="8"/>
  <c r="AT32" i="8"/>
  <c r="AS32" i="8"/>
  <c r="AR32" i="8"/>
  <c r="AQ32" i="8"/>
  <c r="AP32" i="8"/>
  <c r="AO32" i="8"/>
  <c r="AN32" i="8"/>
  <c r="AM32" i="8"/>
  <c r="AL32" i="8"/>
  <c r="AK32" i="8"/>
  <c r="AJ32" i="8"/>
  <c r="AI32" i="8"/>
  <c r="AH32" i="8"/>
  <c r="AG32" i="8"/>
  <c r="AF32" i="8"/>
  <c r="AE32" i="8"/>
  <c r="AD32" i="8"/>
  <c r="AC32" i="8"/>
  <c r="AB32" i="8"/>
  <c r="AA32" i="8"/>
  <c r="Z32" i="8"/>
  <c r="Y32" i="8"/>
  <c r="X32" i="8"/>
  <c r="W32" i="8"/>
  <c r="V32" i="8"/>
  <c r="U32" i="8"/>
  <c r="T32" i="8"/>
  <c r="S32" i="8"/>
  <c r="AW30" i="8"/>
  <c r="AV30" i="8"/>
  <c r="AU30" i="8"/>
  <c r="AS30" i="8"/>
  <c r="AR30" i="8"/>
  <c r="AQ30" i="8"/>
  <c r="AP30" i="8"/>
  <c r="AO30" i="8"/>
  <c r="AL30" i="8"/>
  <c r="AK30" i="8"/>
  <c r="AJ30" i="8"/>
  <c r="AI30" i="8"/>
  <c r="AH30" i="8"/>
  <c r="AE30" i="8"/>
  <c r="AD30" i="8"/>
  <c r="AC30" i="8"/>
  <c r="AB30" i="8"/>
  <c r="AA30" i="8"/>
  <c r="X30" i="8"/>
  <c r="W30" i="8"/>
  <c r="V30" i="8"/>
  <c r="U30" i="8"/>
  <c r="T30" i="8"/>
  <c r="AW29" i="8"/>
  <c r="AV29" i="8"/>
  <c r="AU29" i="8"/>
  <c r="AS29" i="8"/>
  <c r="AR29" i="8"/>
  <c r="AQ29" i="8"/>
  <c r="AP29" i="8"/>
  <c r="AO29" i="8"/>
  <c r="AL29" i="8"/>
  <c r="AK29" i="8"/>
  <c r="AJ29" i="8"/>
  <c r="AI29" i="8"/>
  <c r="AH29" i="8"/>
  <c r="AE29" i="8"/>
  <c r="AD29" i="8"/>
  <c r="AC29" i="8"/>
  <c r="AB29" i="8"/>
  <c r="AA29" i="8"/>
  <c r="X29" i="8"/>
  <c r="W29" i="8"/>
  <c r="V29" i="8"/>
  <c r="U29" i="8"/>
  <c r="T29" i="8"/>
  <c r="AW27" i="8"/>
  <c r="AV27" i="8"/>
  <c r="AU27" i="8"/>
  <c r="AT27" i="8"/>
  <c r="AN27" i="8"/>
  <c r="AM27" i="8"/>
  <c r="AG27" i="8"/>
  <c r="AF27" i="8"/>
  <c r="Z27" i="8"/>
  <c r="Y27" i="8"/>
  <c r="S27" i="8"/>
  <c r="AW26" i="8"/>
  <c r="AV26" i="8"/>
  <c r="AU26" i="8"/>
  <c r="AT26" i="8"/>
  <c r="AN26" i="8"/>
  <c r="AM26" i="8"/>
  <c r="AG26" i="8"/>
  <c r="AF26" i="8"/>
  <c r="Z26" i="8"/>
  <c r="Y26" i="8"/>
  <c r="S26" i="8"/>
  <c r="U64" i="10" l="1"/>
  <c r="AV64" i="10"/>
  <c r="AR64" i="10"/>
  <c r="AN64" i="10"/>
  <c r="AJ64" i="10"/>
  <c r="AF64" i="10"/>
  <c r="AB64" i="10"/>
  <c r="X64" i="10"/>
  <c r="S64" i="10"/>
  <c r="AU63" i="10"/>
  <c r="AQ63" i="10"/>
  <c r="AM63" i="10"/>
  <c r="AI63" i="10"/>
  <c r="AE63" i="10"/>
  <c r="AA63" i="10"/>
  <c r="W63" i="10"/>
  <c r="AX62" i="10"/>
  <c r="AZ62" i="10" s="1"/>
  <c r="AT62" i="10"/>
  <c r="AP62" i="10"/>
  <c r="AL62" i="10"/>
  <c r="AH62" i="10"/>
  <c r="AD62" i="10"/>
  <c r="Z62" i="10"/>
  <c r="V62" i="10"/>
  <c r="AW64" i="10"/>
  <c r="AK64" i="10"/>
  <c r="Y64" i="10"/>
  <c r="AR63" i="10"/>
  <c r="AF63" i="10"/>
  <c r="S63" i="10"/>
  <c r="AM62" i="10"/>
  <c r="AA62" i="10"/>
  <c r="U63" i="10"/>
  <c r="AU64" i="10"/>
  <c r="AQ64" i="10"/>
  <c r="AM64" i="10"/>
  <c r="AI64" i="10"/>
  <c r="AE64" i="10"/>
  <c r="AA64" i="10"/>
  <c r="W64" i="10"/>
  <c r="AX63" i="10"/>
  <c r="AZ63" i="10" s="1"/>
  <c r="AT63" i="10"/>
  <c r="AP63" i="10"/>
  <c r="AL63" i="10"/>
  <c r="AH63" i="10"/>
  <c r="AD63" i="10"/>
  <c r="Z63" i="10"/>
  <c r="V63" i="10"/>
  <c r="AW62" i="10"/>
  <c r="AS62" i="10"/>
  <c r="AO62" i="10"/>
  <c r="AK62" i="10"/>
  <c r="AG62" i="10"/>
  <c r="AC62" i="10"/>
  <c r="Y62" i="10"/>
  <c r="U62" i="10"/>
  <c r="AS64" i="10"/>
  <c r="AG64" i="10"/>
  <c r="T64" i="10"/>
  <c r="AN63" i="10"/>
  <c r="AB63" i="10"/>
  <c r="AU62" i="10"/>
  <c r="AI62" i="10"/>
  <c r="W62" i="10"/>
  <c r="AX64" i="10"/>
  <c r="AZ64" i="10" s="1"/>
  <c r="AT64" i="10"/>
  <c r="AP64" i="10"/>
  <c r="AL64" i="10"/>
  <c r="AH64" i="10"/>
  <c r="AD64" i="10"/>
  <c r="Z64" i="10"/>
  <c r="V64" i="10"/>
  <c r="AW63" i="10"/>
  <c r="AS63" i="10"/>
  <c r="AO63" i="10"/>
  <c r="AK63" i="10"/>
  <c r="AG63" i="10"/>
  <c r="AC63" i="10"/>
  <c r="Y63" i="10"/>
  <c r="T63" i="10"/>
  <c r="AV62" i="10"/>
  <c r="AR62" i="10"/>
  <c r="AN62" i="10"/>
  <c r="AJ62" i="10"/>
  <c r="AF62" i="10"/>
  <c r="AB62" i="10"/>
  <c r="X62" i="10"/>
  <c r="T62" i="10"/>
  <c r="AO64" i="10"/>
  <c r="AC64" i="10"/>
  <c r="AV63" i="10"/>
  <c r="AJ63" i="10"/>
  <c r="X63" i="10"/>
  <c r="AQ62" i="10"/>
  <c r="AE62" i="10"/>
  <c r="S62" i="10"/>
  <c r="AV70" i="10"/>
  <c r="AX23" i="10"/>
  <c r="AZ23" i="10" s="1"/>
  <c r="AA68" i="10"/>
  <c r="W68" i="10"/>
  <c r="V67" i="10"/>
  <c r="AL67" i="10"/>
  <c r="X69" i="10"/>
  <c r="AN69" i="10"/>
  <c r="Y70" i="10"/>
  <c r="AO70" i="10"/>
  <c r="AI68" i="10"/>
  <c r="AU68" i="10"/>
  <c r="Z67" i="10"/>
  <c r="AP67" i="10"/>
  <c r="AB69" i="10"/>
  <c r="AR69" i="10"/>
  <c r="AC70" i="10"/>
  <c r="AS70" i="10"/>
  <c r="AE68" i="10"/>
  <c r="AQ68" i="10"/>
  <c r="AD67" i="10"/>
  <c r="AT67" i="10"/>
  <c r="AF69" i="10"/>
  <c r="AV69" i="10"/>
  <c r="AG70" i="10"/>
  <c r="AW70" i="10"/>
  <c r="AM68" i="10"/>
  <c r="AH67" i="10"/>
  <c r="T69" i="10"/>
  <c r="AJ69" i="10"/>
  <c r="U70" i="10"/>
  <c r="AK70" i="10"/>
  <c r="AT20" i="10"/>
  <c r="AT21" i="10" s="1"/>
  <c r="AP20" i="10"/>
  <c r="AP21" i="10" s="1"/>
  <c r="AL20" i="10"/>
  <c r="AL21" i="10" s="1"/>
  <c r="AH20" i="10"/>
  <c r="AH21" i="10" s="1"/>
  <c r="AD20" i="10"/>
  <c r="AD21" i="10" s="1"/>
  <c r="Z20" i="10"/>
  <c r="Z21" i="10" s="1"/>
  <c r="V20" i="10"/>
  <c r="V21" i="10" s="1"/>
  <c r="AS20" i="10"/>
  <c r="AS21" i="10" s="1"/>
  <c r="AO20" i="10"/>
  <c r="AO21" i="10" s="1"/>
  <c r="AK20" i="10"/>
  <c r="AK21" i="10" s="1"/>
  <c r="AG20" i="10"/>
  <c r="AG21" i="10" s="1"/>
  <c r="AC20" i="10"/>
  <c r="AC21" i="10" s="1"/>
  <c r="Y20" i="10"/>
  <c r="Y21" i="10" s="1"/>
  <c r="U20" i="10"/>
  <c r="U21" i="10" s="1"/>
  <c r="BB8" i="10"/>
  <c r="AF20" i="10"/>
  <c r="AF21" i="10" s="1"/>
  <c r="S68" i="10"/>
  <c r="W20" i="10"/>
  <c r="W21" i="10" s="1"/>
  <c r="AE20" i="10"/>
  <c r="AE21" i="10" s="1"/>
  <c r="AM20" i="10"/>
  <c r="AM21" i="10" s="1"/>
  <c r="X20" i="10"/>
  <c r="X21" i="10" s="1"/>
  <c r="AN20" i="10"/>
  <c r="AN21" i="10" s="1"/>
  <c r="S20" i="10"/>
  <c r="S21" i="10" s="1"/>
  <c r="AA20" i="10"/>
  <c r="AA21" i="10" s="1"/>
  <c r="AI20" i="10"/>
  <c r="AI21" i="10" s="1"/>
  <c r="AQ20" i="10"/>
  <c r="AQ21" i="10" s="1"/>
  <c r="T20" i="10"/>
  <c r="T21" i="10" s="1"/>
  <c r="AB20" i="10"/>
  <c r="AB21" i="10" s="1"/>
  <c r="AJ20" i="10"/>
  <c r="AJ21" i="10" s="1"/>
  <c r="AR20" i="10"/>
  <c r="AR21" i="10" s="1"/>
  <c r="AX24" i="10"/>
  <c r="AZ24" i="10" s="1"/>
  <c r="S67" i="10"/>
  <c r="W67" i="10"/>
  <c r="AA67" i="10"/>
  <c r="AE67" i="10"/>
  <c r="AI67" i="10"/>
  <c r="AM67" i="10"/>
  <c r="AQ67" i="10"/>
  <c r="AU67" i="10"/>
  <c r="T68" i="10"/>
  <c r="X68" i="10"/>
  <c r="AB68" i="10"/>
  <c r="AF68" i="10"/>
  <c r="AJ68" i="10"/>
  <c r="AN68" i="10"/>
  <c r="AR68" i="10"/>
  <c r="AV68" i="10"/>
  <c r="U69" i="10"/>
  <c r="Y69" i="10"/>
  <c r="AC69" i="10"/>
  <c r="AG69" i="10"/>
  <c r="AK69" i="10"/>
  <c r="AO69" i="10"/>
  <c r="AS69" i="10"/>
  <c r="AW69" i="10"/>
  <c r="V70" i="10"/>
  <c r="Z70" i="10"/>
  <c r="AD70" i="10"/>
  <c r="AH70" i="10"/>
  <c r="AL70" i="10"/>
  <c r="AP70" i="10"/>
  <c r="AT70" i="10"/>
  <c r="T67" i="10"/>
  <c r="X67" i="10"/>
  <c r="AB67" i="10"/>
  <c r="AF67" i="10"/>
  <c r="AJ67" i="10"/>
  <c r="AN67" i="10"/>
  <c r="AR67" i="10"/>
  <c r="AV67" i="10"/>
  <c r="U68" i="10"/>
  <c r="Y68" i="10"/>
  <c r="AC68" i="10"/>
  <c r="AG68" i="10"/>
  <c r="AK68" i="10"/>
  <c r="AO68" i="10"/>
  <c r="AS68" i="10"/>
  <c r="AW68" i="10"/>
  <c r="V69" i="10"/>
  <c r="Z69" i="10"/>
  <c r="AD69" i="10"/>
  <c r="AH69" i="10"/>
  <c r="AL69" i="10"/>
  <c r="AP69" i="10"/>
  <c r="AT69" i="10"/>
  <c r="S70" i="10"/>
  <c r="W70" i="10"/>
  <c r="AA70" i="10"/>
  <c r="AE70" i="10"/>
  <c r="AI70" i="10"/>
  <c r="AM70" i="10"/>
  <c r="AQ70" i="10"/>
  <c r="AU70" i="10"/>
  <c r="U67" i="10"/>
  <c r="Y67" i="10"/>
  <c r="AC67" i="10"/>
  <c r="AG67" i="10"/>
  <c r="AK67" i="10"/>
  <c r="AO67" i="10"/>
  <c r="AS67" i="10"/>
  <c r="AW67" i="10"/>
  <c r="V68" i="10"/>
  <c r="Z68" i="10"/>
  <c r="AD68" i="10"/>
  <c r="AH68" i="10"/>
  <c r="AL68" i="10"/>
  <c r="AP68" i="10"/>
  <c r="AT68" i="10"/>
  <c r="S69" i="10"/>
  <c r="W69" i="10"/>
  <c r="AA69" i="10"/>
  <c r="AE69" i="10"/>
  <c r="AI69" i="10"/>
  <c r="AM69" i="10"/>
  <c r="AQ69" i="10"/>
  <c r="AU69" i="10"/>
  <c r="T70" i="10"/>
  <c r="X70" i="10"/>
  <c r="AB70" i="10"/>
  <c r="AF70" i="10"/>
  <c r="AJ70" i="10"/>
  <c r="AN70" i="10"/>
  <c r="AR70" i="10"/>
  <c r="AX32" i="8"/>
  <c r="AZ32" i="8" s="1"/>
  <c r="AX50" i="8"/>
  <c r="AZ50" i="8" s="1"/>
  <c r="AX56" i="8"/>
  <c r="AZ56" i="8" s="1"/>
  <c r="AX59" i="8"/>
  <c r="AZ59" i="8" s="1"/>
  <c r="AX35" i="8"/>
  <c r="AZ35" i="8" s="1"/>
  <c r="AX53" i="8"/>
  <c r="AZ53" i="8" s="1"/>
  <c r="AX36" i="8"/>
  <c r="AZ36" i="8" s="1"/>
  <c r="AX54" i="8"/>
  <c r="AZ54" i="8" s="1"/>
  <c r="AX60" i="8"/>
  <c r="AZ60" i="8" s="1"/>
  <c r="AX33" i="8"/>
  <c r="AZ33" i="8" s="1"/>
  <c r="AX51" i="8"/>
  <c r="AZ51" i="8" s="1"/>
  <c r="AX57" i="8"/>
  <c r="AZ57" i="8" s="1"/>
  <c r="Q6" i="6" l="1"/>
  <c r="F60" i="8" l="1"/>
  <c r="F54" i="8"/>
  <c r="F57" i="8"/>
  <c r="F24" i="8"/>
  <c r="S6" i="6" l="1"/>
  <c r="U6" i="6" s="1"/>
  <c r="S7" i="6"/>
  <c r="S8" i="6"/>
  <c r="Q7" i="6"/>
  <c r="Q8" i="6"/>
  <c r="AS48" i="8" l="1"/>
  <c r="AO48" i="8"/>
  <c r="AK48" i="8"/>
  <c r="AG48" i="8"/>
  <c r="AC48" i="8"/>
  <c r="AQ45" i="8"/>
  <c r="AM45" i="8"/>
  <c r="AI45" i="8"/>
  <c r="W45" i="8"/>
  <c r="S45" i="8"/>
  <c r="Y42" i="8"/>
  <c r="AI39" i="8"/>
  <c r="AE39" i="8"/>
  <c r="AA39" i="8"/>
  <c r="AG30" i="8"/>
  <c r="Y30" i="8"/>
  <c r="AQ27" i="8"/>
  <c r="AI27" i="8"/>
  <c r="AE27" i="8"/>
  <c r="AA27" i="8"/>
  <c r="W27" i="8"/>
  <c r="AL48" i="8"/>
  <c r="AH48" i="8"/>
  <c r="AD48" i="8"/>
  <c r="V48" i="8"/>
  <c r="AN45" i="8"/>
  <c r="AB45" i="8"/>
  <c r="AT42" i="8"/>
  <c r="AB39" i="8"/>
  <c r="Z30" i="8"/>
  <c r="AR27" i="8"/>
  <c r="AB27" i="8"/>
  <c r="T27" i="8"/>
  <c r="AR48" i="8"/>
  <c r="AN48" i="8"/>
  <c r="AJ48" i="8"/>
  <c r="X48" i="8"/>
  <c r="T48" i="8"/>
  <c r="AT45" i="8"/>
  <c r="AP45" i="8"/>
  <c r="AD45" i="8"/>
  <c r="Z45" i="8"/>
  <c r="V45" i="8"/>
  <c r="AF42" i="8"/>
  <c r="AP39" i="8"/>
  <c r="AL39" i="8"/>
  <c r="AH39" i="8"/>
  <c r="AN30" i="8"/>
  <c r="AF30" i="8"/>
  <c r="AP27" i="8"/>
  <c r="AL27" i="8"/>
  <c r="AH27" i="8"/>
  <c r="AD27" i="8"/>
  <c r="V27" i="8"/>
  <c r="U27" i="8"/>
  <c r="Z48" i="8"/>
  <c r="AR45" i="8"/>
  <c r="AF45" i="8"/>
  <c r="T39" i="8"/>
  <c r="AQ48" i="8"/>
  <c r="AE48" i="8"/>
  <c r="AA48" i="8"/>
  <c r="W48" i="8"/>
  <c r="S48" i="8"/>
  <c r="AK45" i="8"/>
  <c r="AG45" i="8"/>
  <c r="AC45" i="8"/>
  <c r="Y45" i="8"/>
  <c r="U45" i="8"/>
  <c r="AM42" i="8"/>
  <c r="AS39" i="8"/>
  <c r="AO39" i="8"/>
  <c r="U39" i="8"/>
  <c r="AM30" i="8"/>
  <c r="S30" i="8"/>
  <c r="AS27" i="8"/>
  <c r="AO27" i="8"/>
  <c r="AK27" i="8"/>
  <c r="AC27" i="8"/>
  <c r="AJ45" i="8"/>
  <c r="X39" i="8"/>
  <c r="AT30" i="8"/>
  <c r="AJ27" i="8"/>
  <c r="X27" i="8"/>
  <c r="S24" i="8"/>
  <c r="AW24" i="8"/>
  <c r="AR24" i="8"/>
  <c r="AN24" i="8"/>
  <c r="AM24" i="8"/>
  <c r="AI24" i="8"/>
  <c r="AD24" i="8"/>
  <c r="Z24" i="8"/>
  <c r="V24" i="8"/>
  <c r="AO24" i="8"/>
  <c r="Y24" i="8"/>
  <c r="AV24" i="8"/>
  <c r="AQ24" i="8"/>
  <c r="AL24" i="8"/>
  <c r="AH24" i="8"/>
  <c r="AC24" i="8"/>
  <c r="W24" i="8"/>
  <c r="U24" i="8"/>
  <c r="AS24" i="8"/>
  <c r="AJ24" i="8"/>
  <c r="AE24" i="8"/>
  <c r="AU24" i="8"/>
  <c r="AT24" i="8"/>
  <c r="AP24" i="8"/>
  <c r="AK24" i="8"/>
  <c r="AG24" i="8"/>
  <c r="AF24" i="8"/>
  <c r="AB24" i="8"/>
  <c r="X24" i="8"/>
  <c r="T24" i="8"/>
  <c r="AA24" i="8"/>
  <c r="U8" i="6"/>
  <c r="U7" i="6"/>
  <c r="S24" i="6"/>
  <c r="Q24" i="6"/>
  <c r="K24" i="6"/>
  <c r="S23" i="6"/>
  <c r="Q23" i="6"/>
  <c r="K23" i="6"/>
  <c r="S22" i="6"/>
  <c r="Q22" i="6"/>
  <c r="K22" i="6"/>
  <c r="K6" i="6"/>
  <c r="K7" i="6"/>
  <c r="K8" i="6"/>
  <c r="AJ47" i="8" l="1"/>
  <c r="X47" i="8"/>
  <c r="AP44" i="8"/>
  <c r="AD44" i="8"/>
  <c r="AP38" i="8"/>
  <c r="AN29" i="8"/>
  <c r="AH26" i="8"/>
  <c r="V26" i="8"/>
  <c r="AM29" i="8"/>
  <c r="Y29" i="8"/>
  <c r="AP26" i="8"/>
  <c r="AT29" i="8"/>
  <c r="W47" i="8"/>
  <c r="AC44" i="8"/>
  <c r="AM41" i="8"/>
  <c r="AO38" i="8"/>
  <c r="AD26" i="8"/>
  <c r="AH47" i="8"/>
  <c r="V47" i="8"/>
  <c r="AN44" i="8"/>
  <c r="AB44" i="8"/>
  <c r="AB38" i="8"/>
  <c r="Z29" i="8"/>
  <c r="AR26" i="8"/>
  <c r="T26" i="8"/>
  <c r="AQ26" i="8"/>
  <c r="AS47" i="8"/>
  <c r="AG47" i="8"/>
  <c r="AM44" i="8"/>
  <c r="Y41" i="8"/>
  <c r="AA38" i="8"/>
  <c r="X38" i="8"/>
  <c r="AB26" i="8"/>
  <c r="AR47" i="8"/>
  <c r="T47" i="8"/>
  <c r="Z44" i="8"/>
  <c r="AL38" i="8"/>
  <c r="AQ47" i="8"/>
  <c r="AE47" i="8"/>
  <c r="S47" i="8"/>
  <c r="AK44" i="8"/>
  <c r="Y44" i="8"/>
  <c r="AO26" i="8"/>
  <c r="AC26" i="8"/>
  <c r="AJ44" i="8"/>
  <c r="AD47" i="8"/>
  <c r="AO47" i="8"/>
  <c r="AC47" i="8"/>
  <c r="AI44" i="8"/>
  <c r="W44" i="8"/>
  <c r="AI38" i="8"/>
  <c r="AG29" i="8"/>
  <c r="AA26" i="8"/>
  <c r="AF29" i="8"/>
  <c r="AL26" i="8"/>
  <c r="AN47" i="8"/>
  <c r="AT44" i="8"/>
  <c r="V44" i="8"/>
  <c r="AF41" i="8"/>
  <c r="AH38" i="8"/>
  <c r="AS26" i="8"/>
  <c r="AA47" i="8"/>
  <c r="AG44" i="8"/>
  <c r="U44" i="8"/>
  <c r="AS38" i="8"/>
  <c r="U38" i="8"/>
  <c r="S29" i="8"/>
  <c r="AK26" i="8"/>
  <c r="X26" i="8"/>
  <c r="AI26" i="8"/>
  <c r="AE26" i="8"/>
  <c r="AT41" i="8"/>
  <c r="AL47" i="8"/>
  <c r="Z47" i="8"/>
  <c r="AR44" i="8"/>
  <c r="AF44" i="8"/>
  <c r="T38" i="8"/>
  <c r="AJ26" i="8"/>
  <c r="AK47" i="8"/>
  <c r="AQ44" i="8"/>
  <c r="S44" i="8"/>
  <c r="AE38" i="8"/>
  <c r="W26" i="8"/>
  <c r="U26" i="8"/>
  <c r="AX48" i="8"/>
  <c r="AZ48" i="8" s="1"/>
  <c r="AX30" i="8"/>
  <c r="AZ30" i="8" s="1"/>
  <c r="AX39" i="8"/>
  <c r="AX42" i="8"/>
  <c r="AZ42" i="8" s="1"/>
  <c r="AX45" i="8"/>
  <c r="AZ45" i="8" s="1"/>
  <c r="AX27" i="8"/>
  <c r="AV23" i="8"/>
  <c r="AQ23" i="8"/>
  <c r="AL23" i="8"/>
  <c r="AH23" i="8"/>
  <c r="AC23" i="8"/>
  <c r="V23" i="8"/>
  <c r="U23" i="8"/>
  <c r="AN23" i="8"/>
  <c r="AI23" i="8"/>
  <c r="AD23" i="8"/>
  <c r="AU23" i="8"/>
  <c r="AT23" i="8"/>
  <c r="AP23" i="8"/>
  <c r="AK23" i="8"/>
  <c r="AG23" i="8"/>
  <c r="AF23" i="8"/>
  <c r="AB23" i="8"/>
  <c r="W23" i="8"/>
  <c r="Z23" i="8"/>
  <c r="T23" i="8"/>
  <c r="AS23" i="8"/>
  <c r="AO23" i="8"/>
  <c r="AJ23" i="8"/>
  <c r="AE23" i="8"/>
  <c r="AA23" i="8"/>
  <c r="X23" i="8"/>
  <c r="AW23" i="8"/>
  <c r="AR23" i="8"/>
  <c r="AM23" i="8"/>
  <c r="Y23" i="8"/>
  <c r="U24" i="6"/>
  <c r="U23" i="6"/>
  <c r="U22" i="6"/>
  <c r="AX44" i="8" l="1"/>
  <c r="AZ44" i="8" s="1"/>
  <c r="AX29" i="8"/>
  <c r="AZ29" i="8" s="1"/>
  <c r="AX41" i="8"/>
  <c r="AZ41" i="8" s="1"/>
  <c r="AX38" i="8"/>
  <c r="AZ38" i="8" s="1"/>
  <c r="AX47" i="8"/>
  <c r="AZ47" i="8" s="1"/>
  <c r="AX26" i="8"/>
  <c r="AZ26" i="8" s="1"/>
  <c r="AZ39" i="8"/>
  <c r="AZ27" i="8"/>
  <c r="AW71" i="8"/>
  <c r="AV71" i="8"/>
  <c r="AU71" i="8"/>
  <c r="AT71" i="8"/>
  <c r="AS71" i="8"/>
  <c r="AR71" i="8"/>
  <c r="AQ71" i="8"/>
  <c r="AP71" i="8"/>
  <c r="AO71" i="8"/>
  <c r="AN71" i="8"/>
  <c r="AM71" i="8"/>
  <c r="AL71" i="8"/>
  <c r="AK71" i="8"/>
  <c r="AJ71" i="8"/>
  <c r="AI71" i="8"/>
  <c r="AH71" i="8"/>
  <c r="AG71" i="8"/>
  <c r="AF71" i="8"/>
  <c r="AE71" i="8"/>
  <c r="AD71" i="8"/>
  <c r="AC71" i="8"/>
  <c r="AB71" i="8"/>
  <c r="AA71" i="8"/>
  <c r="Z71" i="8"/>
  <c r="Y71" i="8"/>
  <c r="X71" i="8"/>
  <c r="W71" i="8"/>
  <c r="V71" i="8"/>
  <c r="U71" i="8"/>
  <c r="T71" i="8"/>
  <c r="S71" i="8"/>
  <c r="F51" i="8" l="1"/>
  <c r="F48" i="8"/>
  <c r="F45" i="8"/>
  <c r="F42" i="8"/>
  <c r="F39" i="8"/>
  <c r="F36" i="8"/>
  <c r="F33" i="8"/>
  <c r="F30" i="8"/>
  <c r="F27" i="8"/>
  <c r="B25" i="8"/>
  <c r="B28" i="8" s="1"/>
  <c r="B31" i="8" s="1"/>
  <c r="B34" i="8" s="1"/>
  <c r="B37" i="8" s="1"/>
  <c r="B40" i="8" s="1"/>
  <c r="B43" i="8" s="1"/>
  <c r="B46" i="8" s="1"/>
  <c r="B49" i="8" s="1"/>
  <c r="B52" i="8" s="1"/>
  <c r="B55" i="8" s="1"/>
  <c r="B58" i="8" s="1"/>
  <c r="S23" i="8"/>
  <c r="BC14" i="8"/>
  <c r="AC2" i="8"/>
  <c r="AF20" i="8" s="1"/>
  <c r="AF21" i="8" s="1"/>
  <c r="AX64" i="8" l="1"/>
  <c r="AZ64" i="8" s="1"/>
  <c r="AJ64" i="8"/>
  <c r="T64" i="8"/>
  <c r="AI63" i="8"/>
  <c r="S63" i="8"/>
  <c r="AH62" i="8"/>
  <c r="AW64" i="8"/>
  <c r="AF63" i="8"/>
  <c r="AX63" i="8"/>
  <c r="AZ63" i="8" s="1"/>
  <c r="AI64" i="8"/>
  <c r="S64" i="8"/>
  <c r="AH63" i="8"/>
  <c r="AW62" i="8"/>
  <c r="AG62" i="8"/>
  <c r="AS64" i="8"/>
  <c r="AB63" i="8"/>
  <c r="AX62" i="8"/>
  <c r="AZ62" i="8" s="1"/>
  <c r="AH64" i="8"/>
  <c r="AW63" i="8"/>
  <c r="AG63" i="8"/>
  <c r="AV62" i="8"/>
  <c r="AF62" i="8"/>
  <c r="AO64" i="8"/>
  <c r="X63" i="8"/>
  <c r="AV64" i="8"/>
  <c r="AF64" i="8"/>
  <c r="AU63" i="8"/>
  <c r="AE63" i="8"/>
  <c r="AT62" i="8"/>
  <c r="AD62" i="8"/>
  <c r="AK64" i="8"/>
  <c r="T63" i="8"/>
  <c r="AU64" i="8"/>
  <c r="AE64" i="8"/>
  <c r="AT63" i="8"/>
  <c r="AD63" i="8"/>
  <c r="AS62" i="8"/>
  <c r="AC62" i="8"/>
  <c r="AG64" i="8"/>
  <c r="AU62" i="8"/>
  <c r="AT64" i="8"/>
  <c r="AD64" i="8"/>
  <c r="AS63" i="8"/>
  <c r="AC63" i="8"/>
  <c r="AR62" i="8"/>
  <c r="AB62" i="8"/>
  <c r="AC64" i="8"/>
  <c r="AQ62" i="8"/>
  <c r="AR64" i="8"/>
  <c r="AB64" i="8"/>
  <c r="AQ63" i="8"/>
  <c r="AA63" i="8"/>
  <c r="AP62" i="8"/>
  <c r="Z62" i="8"/>
  <c r="Y64" i="8"/>
  <c r="AM62" i="8"/>
  <c r="AQ64" i="8"/>
  <c r="AA64" i="8"/>
  <c r="AP63" i="8"/>
  <c r="Z63" i="8"/>
  <c r="AO62" i="8"/>
  <c r="Y62" i="8"/>
  <c r="U64" i="8"/>
  <c r="AI62" i="8"/>
  <c r="AP64" i="8"/>
  <c r="Z64" i="8"/>
  <c r="AO63" i="8"/>
  <c r="Y63" i="8"/>
  <c r="AN62" i="8"/>
  <c r="X62" i="8"/>
  <c r="AV63" i="8"/>
  <c r="AE62" i="8"/>
  <c r="AN64" i="8"/>
  <c r="X64" i="8"/>
  <c r="AM63" i="8"/>
  <c r="W63" i="8"/>
  <c r="AL62" i="8"/>
  <c r="V62" i="8"/>
  <c r="AR63" i="8"/>
  <c r="AA62" i="8"/>
  <c r="AM64" i="8"/>
  <c r="W64" i="8"/>
  <c r="AL63" i="8"/>
  <c r="V63" i="8"/>
  <c r="AK62" i="8"/>
  <c r="U62" i="8"/>
  <c r="AN63" i="8"/>
  <c r="W62" i="8"/>
  <c r="AL64" i="8"/>
  <c r="V64" i="8"/>
  <c r="AK63" i="8"/>
  <c r="U63" i="8"/>
  <c r="AJ62" i="8"/>
  <c r="T62" i="8"/>
  <c r="AJ63" i="8"/>
  <c r="S62" i="8"/>
  <c r="Z20" i="8"/>
  <c r="Z21" i="8" s="1"/>
  <c r="AQ20" i="8"/>
  <c r="AQ21" i="8" s="1"/>
  <c r="AW19" i="8"/>
  <c r="AW20" i="8" s="1"/>
  <c r="AW21" i="8" s="1"/>
  <c r="AV19" i="8"/>
  <c r="AV20" i="8" s="1"/>
  <c r="AV21" i="8" s="1"/>
  <c r="AU19" i="8"/>
  <c r="AU20" i="8" s="1"/>
  <c r="AU21" i="8" s="1"/>
  <c r="AK20" i="8"/>
  <c r="AK21" i="8" s="1"/>
  <c r="U20" i="8"/>
  <c r="U21" i="8" s="1"/>
  <c r="AP20" i="8"/>
  <c r="AP21" i="8" s="1"/>
  <c r="V20" i="8"/>
  <c r="V21" i="8" s="1"/>
  <c r="AB20" i="8"/>
  <c r="AB21" i="8" s="1"/>
  <c r="AG20" i="8"/>
  <c r="AG21" i="8" s="1"/>
  <c r="AL20" i="8"/>
  <c r="AL21" i="8" s="1"/>
  <c r="AR20" i="8"/>
  <c r="AR21" i="8" s="1"/>
  <c r="BB8" i="8"/>
  <c r="X20" i="8"/>
  <c r="X21" i="8" s="1"/>
  <c r="AC20" i="8"/>
  <c r="AC21" i="8" s="1"/>
  <c r="AH20" i="8"/>
  <c r="AH21" i="8" s="1"/>
  <c r="AN20" i="8"/>
  <c r="AN21" i="8" s="1"/>
  <c r="AS20" i="8"/>
  <c r="AS21" i="8" s="1"/>
  <c r="T20" i="8"/>
  <c r="T21" i="8" s="1"/>
  <c r="Y20" i="8"/>
  <c r="Y21" i="8" s="1"/>
  <c r="AD20" i="8"/>
  <c r="AD21" i="8" s="1"/>
  <c r="AJ20" i="8"/>
  <c r="AJ21" i="8" s="1"/>
  <c r="AO20" i="8"/>
  <c r="AO21" i="8" s="1"/>
  <c r="AT20" i="8"/>
  <c r="AT21" i="8" s="1"/>
  <c r="AV70" i="8"/>
  <c r="AW68" i="8"/>
  <c r="AT68" i="8"/>
  <c r="Y68" i="8"/>
  <c r="AB69" i="8"/>
  <c r="AM70" i="8"/>
  <c r="AU70" i="8"/>
  <c r="AN69" i="8"/>
  <c r="AH67" i="8"/>
  <c r="AF68" i="8"/>
  <c r="AT70" i="8"/>
  <c r="AI67" i="8"/>
  <c r="AU67" i="8"/>
  <c r="AE67" i="8"/>
  <c r="AA67" i="8"/>
  <c r="X67" i="8"/>
  <c r="AB67" i="8"/>
  <c r="T67" i="8"/>
  <c r="U67" i="8"/>
  <c r="AG67" i="8"/>
  <c r="AO67" i="8"/>
  <c r="AS67" i="8"/>
  <c r="AW67" i="8"/>
  <c r="AM68" i="8"/>
  <c r="AU68" i="8"/>
  <c r="AG69" i="8"/>
  <c r="AW69" i="8"/>
  <c r="Y70" i="8"/>
  <c r="AW70" i="8"/>
  <c r="Z69" i="8"/>
  <c r="AP69" i="8"/>
  <c r="S69" i="8"/>
  <c r="AI69" i="8"/>
  <c r="AU69" i="8"/>
  <c r="AV67" i="8"/>
  <c r="AV69" i="8"/>
  <c r="AL67" i="8"/>
  <c r="AP67" i="8"/>
  <c r="AV68" i="8"/>
  <c r="AF70" i="8"/>
  <c r="S20" i="8"/>
  <c r="S21" i="8" s="1"/>
  <c r="W20" i="8"/>
  <c r="W21" i="8" s="1"/>
  <c r="AA20" i="8"/>
  <c r="AA21" i="8" s="1"/>
  <c r="AE20" i="8"/>
  <c r="AE21" i="8" s="1"/>
  <c r="AI20" i="8"/>
  <c r="AI21" i="8" s="1"/>
  <c r="AM20" i="8"/>
  <c r="AM21" i="8" s="1"/>
  <c r="S15" i="6" l="1"/>
  <c r="S10" i="6"/>
  <c r="S11" i="6"/>
  <c r="S12" i="6"/>
  <c r="S13" i="6"/>
  <c r="S14" i="6"/>
  <c r="S16" i="6"/>
  <c r="S17" i="6"/>
  <c r="S18" i="6"/>
  <c r="S19" i="6"/>
  <c r="S20" i="6"/>
  <c r="S21" i="6"/>
  <c r="S25" i="6"/>
  <c r="Q10" i="6"/>
  <c r="Q11" i="6"/>
  <c r="Q12" i="6"/>
  <c r="Q13" i="6"/>
  <c r="Q14" i="6"/>
  <c r="Q15" i="6"/>
  <c r="Q16" i="6"/>
  <c r="Q17" i="6"/>
  <c r="Q18" i="6"/>
  <c r="Q19" i="6"/>
  <c r="Q20" i="6"/>
  <c r="Q21" i="6"/>
  <c r="Q25" i="6"/>
  <c r="S9" i="6"/>
  <c r="Q9" i="6"/>
  <c r="U9" i="6" l="1"/>
  <c r="U21" i="6"/>
  <c r="U14" i="6"/>
  <c r="U10" i="6"/>
  <c r="U17" i="6"/>
  <c r="U25" i="6"/>
  <c r="U18" i="6"/>
  <c r="U13" i="6"/>
  <c r="U12" i="6"/>
  <c r="U15" i="6"/>
  <c r="U20" i="6"/>
  <c r="U16" i="6"/>
  <c r="U11" i="6"/>
  <c r="U19" i="6"/>
  <c r="AN70" i="8" l="1"/>
  <c r="AJ70" i="8"/>
  <c r="AB70" i="8"/>
  <c r="X70" i="8"/>
  <c r="AA70" i="8"/>
  <c r="W70" i="8"/>
  <c r="AP68" i="8"/>
  <c r="AL68" i="8"/>
  <c r="Z68" i="8"/>
  <c r="V68" i="8"/>
  <c r="AO68" i="8"/>
  <c r="AK68" i="8"/>
  <c r="AQ70" i="8"/>
  <c r="AI70" i="8"/>
  <c r="AE70" i="8"/>
  <c r="AH70" i="8"/>
  <c r="AD70" i="8"/>
  <c r="AS68" i="8"/>
  <c r="AG68" i="8"/>
  <c r="AC68" i="8"/>
  <c r="U68" i="8"/>
  <c r="AR68" i="8"/>
  <c r="AS70" i="8"/>
  <c r="AC70" i="8"/>
  <c r="U70" i="8"/>
  <c r="AQ68" i="8"/>
  <c r="AH68" i="8"/>
  <c r="AD68" i="8"/>
  <c r="AP70" i="8"/>
  <c r="AL70" i="8"/>
  <c r="Z70" i="8"/>
  <c r="V70" i="8"/>
  <c r="AO70" i="8"/>
  <c r="AK70" i="8"/>
  <c r="AN68" i="8"/>
  <c r="AJ68" i="8"/>
  <c r="AB68" i="8"/>
  <c r="X68" i="8"/>
  <c r="AA68" i="8"/>
  <c r="W68" i="8"/>
  <c r="AG70" i="8"/>
  <c r="AR70" i="8"/>
  <c r="AI68" i="8"/>
  <c r="AE68" i="8"/>
  <c r="K25" i="6"/>
  <c r="K21" i="6"/>
  <c r="K20" i="6"/>
  <c r="K19" i="6"/>
  <c r="K18" i="6"/>
  <c r="K17" i="6"/>
  <c r="K16" i="6"/>
  <c r="K15" i="6"/>
  <c r="K14" i="6"/>
  <c r="K13" i="6"/>
  <c r="K12" i="6"/>
  <c r="K11" i="6"/>
  <c r="K10" i="6"/>
  <c r="K9" i="6"/>
  <c r="AX24" i="8" l="1"/>
  <c r="AZ24" i="8" s="1"/>
  <c r="T70" i="8"/>
  <c r="T68" i="8"/>
  <c r="AR69" i="8"/>
  <c r="AL69" i="8"/>
  <c r="AD67" i="8"/>
  <c r="AK69" i="8"/>
  <c r="AE69" i="8"/>
  <c r="AT67" i="8"/>
  <c r="AA69" i="8"/>
  <c r="Y69" i="8"/>
  <c r="AF67" i="8"/>
  <c r="AR67" i="8"/>
  <c r="AQ69" i="8"/>
  <c r="AS69" i="8"/>
  <c r="AN67" i="8"/>
  <c r="AC67" i="8"/>
  <c r="AF69" i="8"/>
  <c r="AM69" i="8"/>
  <c r="W67" i="8"/>
  <c r="V69" i="8"/>
  <c r="AK67" i="8"/>
  <c r="S67" i="8"/>
  <c r="T69" i="8"/>
  <c r="AT69" i="8"/>
  <c r="S68" i="8"/>
  <c r="AH69" i="8"/>
  <c r="AQ67" i="8"/>
  <c r="AD69" i="8"/>
  <c r="X69" i="8"/>
  <c r="AJ69" i="8"/>
  <c r="AM67" i="8"/>
  <c r="Y67" i="8"/>
  <c r="V67" i="8"/>
  <c r="AC69" i="8"/>
  <c r="AO69" i="8"/>
  <c r="Z67" i="8"/>
  <c r="U69" i="8"/>
  <c r="S70" i="8"/>
  <c r="AJ67" i="8"/>
  <c r="W69" i="8"/>
  <c r="AX23" i="8" l="1"/>
  <c r="AZ23" i="8" s="1"/>
</calcChain>
</file>

<file path=xl/sharedStrings.xml><?xml version="1.0" encoding="utf-8"?>
<sst xmlns="http://schemas.openxmlformats.org/spreadsheetml/2006/main" count="1919" uniqueCount="432">
  <si>
    <t>従業者の勤務の体制及び勤務形態一覧表　</t>
  </si>
  <si>
    <t>年</t>
    <rPh sb="0" eb="1">
      <t>ネン</t>
    </rPh>
    <phoneticPr fontId="2"/>
  </si>
  <si>
    <t>～</t>
    <phoneticPr fontId="2"/>
  </si>
  <si>
    <t>職種名</t>
    <rPh sb="0" eb="2">
      <t>ショクシュ</t>
    </rPh>
    <rPh sb="2" eb="3">
      <t>メイ</t>
    </rPh>
    <phoneticPr fontId="2"/>
  </si>
  <si>
    <t>管理者</t>
    <rPh sb="0" eb="3">
      <t>カンリシャ</t>
    </rPh>
    <phoneticPr fontId="2"/>
  </si>
  <si>
    <t>看護職員</t>
    <rPh sb="0" eb="2">
      <t>カンゴ</t>
    </rPh>
    <rPh sb="2" eb="4">
      <t>ショクイン</t>
    </rPh>
    <phoneticPr fontId="2"/>
  </si>
  <si>
    <t>准看護師</t>
    <rPh sb="0" eb="4">
      <t>ジュンカンゴシ</t>
    </rPh>
    <phoneticPr fontId="2"/>
  </si>
  <si>
    <t>記号</t>
    <rPh sb="0" eb="2">
      <t>キゴウ</t>
    </rPh>
    <phoneticPr fontId="2"/>
  </si>
  <si>
    <t>区分</t>
    <rPh sb="0" eb="2">
      <t>クブン</t>
    </rPh>
    <phoneticPr fontId="2"/>
  </si>
  <si>
    <t>A</t>
    <phoneticPr fontId="2"/>
  </si>
  <si>
    <t>B</t>
    <phoneticPr fontId="2"/>
  </si>
  <si>
    <t>C</t>
    <phoneticPr fontId="2"/>
  </si>
  <si>
    <t>D</t>
    <phoneticPr fontId="2"/>
  </si>
  <si>
    <t>（注）常勤・非常勤の区分について</t>
    <rPh sb="1" eb="2">
      <t>チュウ</t>
    </rPh>
    <rPh sb="3" eb="5">
      <t>ジョウキン</t>
    </rPh>
    <rPh sb="6" eb="9">
      <t>ヒジョウキン</t>
    </rPh>
    <rPh sb="10" eb="12">
      <t>クブン</t>
    </rPh>
    <phoneticPr fontId="2"/>
  </si>
  <si>
    <t>看護師</t>
    <rPh sb="0" eb="3">
      <t>カンゴシ</t>
    </rPh>
    <phoneticPr fontId="2"/>
  </si>
  <si>
    <t>勤務時間数</t>
    <rPh sb="0" eb="2">
      <t>キンム</t>
    </rPh>
    <rPh sb="2" eb="4">
      <t>ジカン</t>
    </rPh>
    <rPh sb="4" eb="5">
      <t>スウ</t>
    </rPh>
    <phoneticPr fontId="2"/>
  </si>
  <si>
    <t>1週目</t>
    <rPh sb="1" eb="2">
      <t>シュウ</t>
    </rPh>
    <rPh sb="2" eb="3">
      <t>メ</t>
    </rPh>
    <phoneticPr fontId="2"/>
  </si>
  <si>
    <t>2週目</t>
    <rPh sb="1" eb="2">
      <t>シュウ</t>
    </rPh>
    <rPh sb="2" eb="3">
      <t>メ</t>
    </rPh>
    <phoneticPr fontId="2"/>
  </si>
  <si>
    <t>3週目</t>
    <rPh sb="1" eb="2">
      <t>シュウ</t>
    </rPh>
    <rPh sb="2" eb="3">
      <t>メ</t>
    </rPh>
    <phoneticPr fontId="2"/>
  </si>
  <si>
    <t>4週目</t>
    <rPh sb="1" eb="2">
      <t>シュウ</t>
    </rPh>
    <rPh sb="2" eb="3">
      <t>メ</t>
    </rPh>
    <phoneticPr fontId="2"/>
  </si>
  <si>
    <t>5週目</t>
    <rPh sb="1" eb="2">
      <t>シュウ</t>
    </rPh>
    <rPh sb="2" eb="3">
      <t>メ</t>
    </rPh>
    <phoneticPr fontId="2"/>
  </si>
  <si>
    <t>）</t>
    <phoneticPr fontId="2"/>
  </si>
  <si>
    <t>単位</t>
    <rPh sb="0" eb="2">
      <t>タンイ</t>
    </rPh>
    <phoneticPr fontId="2"/>
  </si>
  <si>
    <t>単位目</t>
    <rPh sb="0" eb="2">
      <t>タンイ</t>
    </rPh>
    <rPh sb="2" eb="3">
      <t>メ</t>
    </rPh>
    <phoneticPr fontId="2"/>
  </si>
  <si>
    <t>（計</t>
    <rPh sb="1" eb="2">
      <t>ケイ</t>
    </rPh>
    <phoneticPr fontId="2"/>
  </si>
  <si>
    <t>時間）</t>
    <rPh sb="0" eb="2">
      <t>ジカン</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</si>
  <si>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</si>
  <si>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</si>
  <si>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</si>
  <si>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ー</t>
    <phoneticPr fontId="2"/>
  </si>
  <si>
    <t>はり師</t>
    <rPh sb="2" eb="3">
      <t>シ</t>
    </rPh>
    <phoneticPr fontId="2"/>
  </si>
  <si>
    <t>きゅう師</t>
    <rPh sb="3" eb="4">
      <t>シ</t>
    </rPh>
    <phoneticPr fontId="2"/>
  </si>
  <si>
    <t>介護福祉士</t>
    <rPh sb="0" eb="2">
      <t>カイゴ</t>
    </rPh>
    <rPh sb="2" eb="5">
      <t>フクシシ</t>
    </rPh>
    <phoneticPr fontId="2"/>
  </si>
  <si>
    <t>a</t>
    <phoneticPr fontId="2"/>
  </si>
  <si>
    <t>c</t>
    <phoneticPr fontId="2"/>
  </si>
  <si>
    <t>h</t>
    <phoneticPr fontId="2"/>
  </si>
  <si>
    <t>b</t>
    <phoneticPr fontId="2"/>
  </si>
  <si>
    <t>e</t>
    <phoneticPr fontId="2"/>
  </si>
  <si>
    <t>f</t>
    <phoneticPr fontId="2"/>
  </si>
  <si>
    <t>o</t>
    <phoneticPr fontId="2"/>
  </si>
  <si>
    <t>○○デイサービス</t>
    <phoneticPr fontId="2"/>
  </si>
  <si>
    <t>d</t>
    <phoneticPr fontId="2"/>
  </si>
  <si>
    <t>g</t>
    <phoneticPr fontId="2"/>
  </si>
  <si>
    <t>i</t>
    <phoneticPr fontId="2"/>
  </si>
  <si>
    <t>j</t>
    <phoneticPr fontId="2"/>
  </si>
  <si>
    <t>k</t>
    <phoneticPr fontId="2"/>
  </si>
  <si>
    <t>l</t>
    <phoneticPr fontId="2"/>
  </si>
  <si>
    <t>m</t>
    <phoneticPr fontId="2"/>
  </si>
  <si>
    <t>n</t>
    <phoneticPr fontId="2"/>
  </si>
  <si>
    <t>シフト記号</t>
    <phoneticPr fontId="2"/>
  </si>
  <si>
    <t>サービス提供時間内
の勤務時間数</t>
    <rPh sb="4" eb="6">
      <t>テイキョウ</t>
    </rPh>
    <rPh sb="6" eb="9">
      <t>ジカンナイ</t>
    </rPh>
    <rPh sb="11" eb="13">
      <t>キンム</t>
    </rPh>
    <rPh sb="13" eb="15">
      <t>ジカン</t>
    </rPh>
    <rPh sb="15" eb="16">
      <t>スウ</t>
    </rPh>
    <phoneticPr fontId="2"/>
  </si>
  <si>
    <t>サービス提供時間</t>
    <rPh sb="4" eb="6">
      <t>テイキョウ</t>
    </rPh>
    <rPh sb="6" eb="8">
      <t>ジカン</t>
    </rPh>
    <phoneticPr fontId="2"/>
  </si>
  <si>
    <t>勤務時間</t>
    <rPh sb="0" eb="2">
      <t>キンム</t>
    </rPh>
    <rPh sb="2" eb="4">
      <t>ジカン</t>
    </rPh>
    <phoneticPr fontId="2"/>
  </si>
  <si>
    <t>月</t>
    <rPh sb="0" eb="1">
      <t>ゲツ</t>
    </rPh>
    <phoneticPr fontId="2"/>
  </si>
  <si>
    <t>日</t>
    <rPh sb="0" eb="1">
      <t>ニチ</t>
    </rPh>
    <phoneticPr fontId="2"/>
  </si>
  <si>
    <t>p</t>
    <phoneticPr fontId="2"/>
  </si>
  <si>
    <t>q</t>
    <phoneticPr fontId="2"/>
  </si>
  <si>
    <t>r</t>
    <phoneticPr fontId="2"/>
  </si>
  <si>
    <t>y</t>
    <phoneticPr fontId="2"/>
  </si>
  <si>
    <t>z</t>
    <phoneticPr fontId="2"/>
  </si>
  <si>
    <t>生活相談員</t>
    <rPh sb="0" eb="2">
      <t>セイカツ</t>
    </rPh>
    <rPh sb="2" eb="5">
      <t>ソウダンイン</t>
    </rPh>
    <phoneticPr fontId="2"/>
  </si>
  <si>
    <t>介護職員</t>
    <rPh sb="0" eb="2">
      <t>カイゴ</t>
    </rPh>
    <rPh sb="2" eb="4">
      <t>ショクイン</t>
    </rPh>
    <phoneticPr fontId="2"/>
  </si>
  <si>
    <t>機能訓練指導員</t>
    <rPh sb="0" eb="2">
      <t>キノウ</t>
    </rPh>
    <rPh sb="2" eb="4">
      <t>クンレン</t>
    </rPh>
    <rPh sb="4" eb="7">
      <t>シドウイン</t>
    </rPh>
    <phoneticPr fontId="2"/>
  </si>
  <si>
    <t>当月の日数</t>
    <rPh sb="0" eb="2">
      <t>トウゲツ</t>
    </rPh>
    <rPh sb="3" eb="5">
      <t>ニッスウ</t>
    </rPh>
    <phoneticPr fontId="2"/>
  </si>
  <si>
    <t>令和</t>
    <rPh sb="0" eb="2">
      <t>レイワ</t>
    </rPh>
    <phoneticPr fontId="2"/>
  </si>
  <si>
    <t>(</t>
    <phoneticPr fontId="2"/>
  </si>
  <si>
    <t>)</t>
    <phoneticPr fontId="2"/>
  </si>
  <si>
    <t>事業所名（</t>
    <rPh sb="0" eb="3">
      <t>ジギョウショ</t>
    </rPh>
    <rPh sb="3" eb="4">
      <t>メイ</t>
    </rPh>
    <phoneticPr fontId="2"/>
  </si>
  <si>
    <t>サービス種別（</t>
    <rPh sb="4" eb="6">
      <t>シュベツ</t>
    </rPh>
    <phoneticPr fontId="2"/>
  </si>
  <si>
    <t>≪要 提出≫</t>
    <rPh sb="1" eb="2">
      <t>ヨウ</t>
    </rPh>
    <rPh sb="3" eb="5">
      <t>テイシュツ</t>
    </rPh>
    <phoneticPr fontId="2"/>
  </si>
  <si>
    <t>■シフト記号表（勤務時間帯）</t>
    <rPh sb="4" eb="6">
      <t>キゴウ</t>
    </rPh>
    <rPh sb="6" eb="7">
      <t>ヒョウ</t>
    </rPh>
    <rPh sb="8" eb="10">
      <t>キンム</t>
    </rPh>
    <rPh sb="10" eb="13">
      <t>ジカンタイ</t>
    </rPh>
    <phoneticPr fontId="2"/>
  </si>
  <si>
    <t>うち、休憩時間</t>
    <rPh sb="3" eb="5">
      <t>キュウケイ</t>
    </rPh>
    <rPh sb="5" eb="7">
      <t>ジカン</t>
    </rPh>
    <phoneticPr fontId="2"/>
  </si>
  <si>
    <t>休</t>
    <rPh sb="0" eb="1">
      <t>ヤス</t>
    </rPh>
    <phoneticPr fontId="2"/>
  </si>
  <si>
    <t>：</t>
    <phoneticPr fontId="2"/>
  </si>
  <si>
    <t>-</t>
    <phoneticPr fontId="2"/>
  </si>
  <si>
    <t>（</t>
    <phoneticPr fontId="2"/>
  </si>
  <si>
    <t>s</t>
    <phoneticPr fontId="2"/>
  </si>
  <si>
    <t>t</t>
    <phoneticPr fontId="2"/>
  </si>
  <si>
    <t>u</t>
    <phoneticPr fontId="2"/>
  </si>
  <si>
    <t>v</t>
    <phoneticPr fontId="2"/>
  </si>
  <si>
    <t>w</t>
    <phoneticPr fontId="2"/>
  </si>
  <si>
    <t>x</t>
    <phoneticPr fontId="2"/>
  </si>
  <si>
    <t>サービス提供時間内の勤務時間</t>
    <rPh sb="4" eb="6">
      <t>テイキョウ</t>
    </rPh>
    <rPh sb="6" eb="8">
      <t>ジカン</t>
    </rPh>
    <rPh sb="8" eb="9">
      <t>ナイ</t>
    </rPh>
    <rPh sb="10" eb="12">
      <t>キンム</t>
    </rPh>
    <rPh sb="12" eb="14">
      <t>ジカン</t>
    </rPh>
    <phoneticPr fontId="2"/>
  </si>
  <si>
    <t>１．サービス種別</t>
    <rPh sb="6" eb="8">
      <t>シュベツ</t>
    </rPh>
    <phoneticPr fontId="2"/>
  </si>
  <si>
    <t>看護師</t>
    <rPh sb="0" eb="3">
      <t>カンゴシ</t>
    </rPh>
    <phoneticPr fontId="2"/>
  </si>
  <si>
    <t>准看護師</t>
    <rPh sb="0" eb="4">
      <t>ジュンカンゴシ</t>
    </rPh>
    <phoneticPr fontId="2"/>
  </si>
  <si>
    <t>柔道整復師</t>
    <rPh sb="0" eb="2">
      <t>ジュウドウ</t>
    </rPh>
    <rPh sb="2" eb="5">
      <t>セイフクシ</t>
    </rPh>
    <phoneticPr fontId="2"/>
  </si>
  <si>
    <t>あん摩マッサージ指圧師</t>
    <rPh sb="2" eb="3">
      <t>マ</t>
    </rPh>
    <rPh sb="8" eb="11">
      <t>シアツシ</t>
    </rPh>
    <phoneticPr fontId="2"/>
  </si>
  <si>
    <t>職種名</t>
    <rPh sb="0" eb="2">
      <t>ショクシュ</t>
    </rPh>
    <rPh sb="2" eb="3">
      <t>メイ</t>
    </rPh>
    <phoneticPr fontId="2"/>
  </si>
  <si>
    <t>資格</t>
    <rPh sb="0" eb="2">
      <t>シカク</t>
    </rPh>
    <phoneticPr fontId="2"/>
  </si>
  <si>
    <t>※ INDIRECT関数使用のため、以下のとおりセルに「名前の定義」をしています。</t>
    <rPh sb="10" eb="12">
      <t>カンスウ</t>
    </rPh>
    <rPh sb="12" eb="14">
      <t>シヨウ</t>
    </rPh>
    <rPh sb="18" eb="20">
      <t>イカ</t>
    </rPh>
    <rPh sb="28" eb="30">
      <t>ナマエ</t>
    </rPh>
    <rPh sb="31" eb="33">
      <t>テイギ</t>
    </rPh>
    <phoneticPr fontId="2"/>
  </si>
  <si>
    <t>※自治体の条例により定められた資格等、自治体独自の資格を追加する必要がある場合は、上表の空欄に資格名称を追加してください。</t>
    <rPh sb="1" eb="4">
      <t>ジチタイ</t>
    </rPh>
    <rPh sb="5" eb="7">
      <t>ジョウレイ</t>
    </rPh>
    <rPh sb="10" eb="11">
      <t>サダ</t>
    </rPh>
    <rPh sb="15" eb="17">
      <t>シカク</t>
    </rPh>
    <rPh sb="17" eb="18">
      <t>トウ</t>
    </rPh>
    <rPh sb="19" eb="22">
      <t>ジチタイ</t>
    </rPh>
    <rPh sb="22" eb="24">
      <t>ドクジ</t>
    </rPh>
    <rPh sb="25" eb="27">
      <t>シカク</t>
    </rPh>
    <rPh sb="28" eb="30">
      <t>ツイカ</t>
    </rPh>
    <rPh sb="32" eb="34">
      <t>ヒツヨウ</t>
    </rPh>
    <rPh sb="37" eb="39">
      <t>バアイ</t>
    </rPh>
    <rPh sb="41" eb="43">
      <t>ジョウヒョウ</t>
    </rPh>
    <rPh sb="44" eb="46">
      <t>クウラン</t>
    </rPh>
    <rPh sb="47" eb="49">
      <t>シカク</t>
    </rPh>
    <rPh sb="49" eb="51">
      <t>メイショウ</t>
    </rPh>
    <rPh sb="52" eb="54">
      <t>ツイカ</t>
    </rPh>
    <phoneticPr fontId="2"/>
  </si>
  <si>
    <t>　行が足りない場合は、適宜追加してください。</t>
    <rPh sb="1" eb="2">
      <t>ギョウ</t>
    </rPh>
    <rPh sb="3" eb="4">
      <t>タ</t>
    </rPh>
    <rPh sb="7" eb="9">
      <t>バアイ</t>
    </rPh>
    <rPh sb="11" eb="13">
      <t>テキギ</t>
    </rPh>
    <rPh sb="13" eb="15">
      <t>ツイカ</t>
    </rPh>
    <phoneticPr fontId="2"/>
  </si>
  <si>
    <t>　その後、以下の手順で必要資格について「名前の定義」をします。</t>
    <rPh sb="3" eb="4">
      <t>ゴ</t>
    </rPh>
    <rPh sb="5" eb="7">
      <t>イカ</t>
    </rPh>
    <rPh sb="8" eb="10">
      <t>テジュン</t>
    </rPh>
    <rPh sb="11" eb="13">
      <t>ヒツヨウ</t>
    </rPh>
    <rPh sb="13" eb="15">
      <t>シカク</t>
    </rPh>
    <rPh sb="20" eb="22">
      <t>ナマエ</t>
    </rPh>
    <rPh sb="23" eb="25">
      <t>テイギ</t>
    </rPh>
    <phoneticPr fontId="2"/>
  </si>
  <si>
    <t>　・「数式」タブ　⇒　「名前の定義」を選択</t>
    <rPh sb="3" eb="5">
      <t>スウシキ</t>
    </rPh>
    <rPh sb="12" eb="14">
      <t>ナマエ</t>
    </rPh>
    <rPh sb="15" eb="17">
      <t>テイギ</t>
    </rPh>
    <rPh sb="19" eb="21">
      <t>センタク</t>
    </rPh>
    <phoneticPr fontId="2"/>
  </si>
  <si>
    <t>　・「名前」に職種名を入力</t>
    <rPh sb="3" eb="5">
      <t>ナマエ</t>
    </rPh>
    <rPh sb="7" eb="9">
      <t>ショクシュ</t>
    </rPh>
    <rPh sb="9" eb="10">
      <t>メイ</t>
    </rPh>
    <rPh sb="11" eb="13">
      <t>ニュウリョク</t>
    </rPh>
    <phoneticPr fontId="2"/>
  </si>
  <si>
    <t>　・「参照範囲」にその職種の必要資格を範囲設定する　⇒　OKボタン</t>
    <rPh sb="3" eb="5">
      <t>サンショウ</t>
    </rPh>
    <rPh sb="5" eb="7">
      <t>ハンイ</t>
    </rPh>
    <rPh sb="11" eb="13">
      <t>ショクシュ</t>
    </rPh>
    <rPh sb="14" eb="16">
      <t>ヒツヨウ</t>
    </rPh>
    <rPh sb="16" eb="18">
      <t>シカク</t>
    </rPh>
    <rPh sb="19" eb="21">
      <t>ハンイ</t>
    </rPh>
    <rPh sb="21" eb="23">
      <t>セッテイ</t>
    </rPh>
    <phoneticPr fontId="2"/>
  </si>
  <si>
    <t>　編集したい場合は、「数式」タブ　⇒　「名前の管理」で編集してください。</t>
    <rPh sb="1" eb="3">
      <t>ヘンシュウ</t>
    </rPh>
    <rPh sb="6" eb="8">
      <t>バアイ</t>
    </rPh>
    <rPh sb="11" eb="13">
      <t>スウシキ</t>
    </rPh>
    <rPh sb="20" eb="22">
      <t>ナマエ</t>
    </rPh>
    <rPh sb="23" eb="25">
      <t>カンリ</t>
    </rPh>
    <rPh sb="27" eb="29">
      <t>ヘンシュウ</t>
    </rPh>
    <phoneticPr fontId="2"/>
  </si>
  <si>
    <t>No</t>
    <phoneticPr fontId="2"/>
  </si>
  <si>
    <t>サービス種別</t>
    <rPh sb="4" eb="6">
      <t>シュベツ</t>
    </rPh>
    <phoneticPr fontId="2"/>
  </si>
  <si>
    <t>２．職種名・資格名称</t>
    <rPh sb="2" eb="4">
      <t>ショクシュ</t>
    </rPh>
    <rPh sb="4" eb="5">
      <t>メイ</t>
    </rPh>
    <rPh sb="6" eb="8">
      <t>シカク</t>
    </rPh>
    <rPh sb="8" eb="10">
      <t>メイショウ</t>
    </rPh>
    <phoneticPr fontId="2"/>
  </si>
  <si>
    <t>　C12～L12・・・「職種」</t>
    <rPh sb="12" eb="14">
      <t>ショクシュ</t>
    </rPh>
    <phoneticPr fontId="2"/>
  </si>
  <si>
    <t>　C列・・・「管理者」</t>
    <rPh sb="2" eb="3">
      <t>レツ</t>
    </rPh>
    <rPh sb="7" eb="10">
      <t>カンリシャ</t>
    </rPh>
    <phoneticPr fontId="2"/>
  </si>
  <si>
    <t>　D列・・・「生活相談員」</t>
    <rPh sb="2" eb="3">
      <t>レツ</t>
    </rPh>
    <rPh sb="7" eb="9">
      <t>セイカツ</t>
    </rPh>
    <rPh sb="9" eb="12">
      <t>ソウダンイン</t>
    </rPh>
    <phoneticPr fontId="2"/>
  </si>
  <si>
    <t>　E列・・・「看護職員」</t>
    <rPh sb="2" eb="3">
      <t>レツ</t>
    </rPh>
    <rPh sb="7" eb="9">
      <t>カンゴ</t>
    </rPh>
    <rPh sb="9" eb="11">
      <t>ショクイン</t>
    </rPh>
    <phoneticPr fontId="2"/>
  </si>
  <si>
    <t>　F列・・・「介護職員」</t>
    <rPh sb="2" eb="3">
      <t>レツ</t>
    </rPh>
    <rPh sb="7" eb="9">
      <t>カイゴ</t>
    </rPh>
    <rPh sb="9" eb="11">
      <t>ショクイン</t>
    </rPh>
    <phoneticPr fontId="2"/>
  </si>
  <si>
    <t>ー</t>
  </si>
  <si>
    <t>(1)</t>
    <phoneticPr fontId="2"/>
  </si>
  <si>
    <t>≪提出不要≫</t>
    <rPh sb="1" eb="3">
      <t>テイシュツ</t>
    </rPh>
    <rPh sb="3" eb="5">
      <t>フヨウ</t>
    </rPh>
    <phoneticPr fontId="2"/>
  </si>
  <si>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2"/>
  </si>
  <si>
    <t xml:space="preserve"> 　　 記入の順序は、職種ごとにまとめてください。</t>
    <rPh sb="4" eb="6">
      <t>キニュウ</t>
    </rPh>
    <rPh sb="7" eb="9">
      <t>ジュンジョ</t>
    </rPh>
    <rPh sb="11" eb="13">
      <t>ショクシュ</t>
    </rPh>
    <phoneticPr fontId="2"/>
  </si>
  <si>
    <t>介護職員</t>
    <rPh sb="0" eb="2">
      <t>カイゴ</t>
    </rPh>
    <rPh sb="2" eb="4">
      <t>ショクイン</t>
    </rPh>
    <phoneticPr fontId="2"/>
  </si>
  <si>
    <t>機能訓練指導員</t>
    <rPh sb="0" eb="2">
      <t>キノウ</t>
    </rPh>
    <rPh sb="2" eb="4">
      <t>クンレン</t>
    </rPh>
    <rPh sb="4" eb="7">
      <t>シドウイン</t>
    </rPh>
    <phoneticPr fontId="2"/>
  </si>
  <si>
    <t xml:space="preserve"> 　　 記入の順序は、各職種の中で勤務形態の区分ごとにまとめてください。</t>
    <rPh sb="4" eb="6">
      <t>キニュウ</t>
    </rPh>
    <rPh sb="7" eb="9">
      <t>ジュンジョ</t>
    </rPh>
    <rPh sb="11" eb="12">
      <t>カク</t>
    </rPh>
    <rPh sb="12" eb="14">
      <t>ショクシュ</t>
    </rPh>
    <rPh sb="15" eb="16">
      <t>ナカ</t>
    </rPh>
    <rPh sb="17" eb="19">
      <t>キンム</t>
    </rPh>
    <rPh sb="19" eb="21">
      <t>ケイタイ</t>
    </rPh>
    <rPh sb="22" eb="24">
      <t>クブン</t>
    </rPh>
    <phoneticPr fontId="2"/>
  </si>
  <si>
    <t>常勤で専従</t>
    <rPh sb="0" eb="2">
      <t>ジョウキン</t>
    </rPh>
    <rPh sb="3" eb="5">
      <t>センジュウ</t>
    </rPh>
    <phoneticPr fontId="2"/>
  </si>
  <si>
    <t>常勤で兼務</t>
    <rPh sb="0" eb="2">
      <t>ジョウキン</t>
    </rPh>
    <rPh sb="3" eb="5">
      <t>ケンム</t>
    </rPh>
    <phoneticPr fontId="2"/>
  </si>
  <si>
    <t>非常勤で専従</t>
    <rPh sb="0" eb="3">
      <t>ヒジョウキン</t>
    </rPh>
    <rPh sb="4" eb="6">
      <t>センジュウ</t>
    </rPh>
    <phoneticPr fontId="2"/>
  </si>
  <si>
    <r>
      <t>　　　当該事業所における勤務時間が、当該事業所において定められている常勤の従業者が勤務すべき時間数に達していることをいいます。</t>
    </r>
    <r>
      <rPr>
        <u/>
        <sz val="12"/>
        <rFont val="HGSｺﾞｼｯｸE"/>
        <family val="3"/>
        <charset val="128"/>
      </rPr>
      <t>雇用の形態は考慮しません</t>
    </r>
    <r>
      <rPr>
        <sz val="12"/>
        <rFont val="HGSｺﾞｼｯｸM"/>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2"/>
  </si>
  <si>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2"/>
  </si>
  <si>
    <r>
      <t xml:space="preserve">       ※選択した資格及び研修に関して、</t>
    </r>
    <r>
      <rPr>
        <b/>
        <u/>
        <sz val="12"/>
        <rFont val="HGSｺﾞｼｯｸM"/>
        <family val="3"/>
        <charset val="128"/>
      </rPr>
      <t>必要に応じて、資格証又は研修修了証等の写しを添付資料として提出</t>
    </r>
    <r>
      <rPr>
        <b/>
        <sz val="12"/>
        <rFont val="HGSｺﾞｼｯｸM"/>
        <family val="3"/>
        <charset val="128"/>
      </rPr>
      <t>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2"/>
  </si>
  <si>
    <t xml:space="preserve"> 　　 ※入力することができる勤務時間数は、当該事業所において常勤の従業者が勤務すべき勤務時間数を上限とします。</t>
    <rPh sb="5" eb="7">
      <t>ニュウリョク</t>
    </rPh>
    <rPh sb="15" eb="17">
      <t>キンム</t>
    </rPh>
    <rPh sb="17" eb="19">
      <t>ジカン</t>
    </rPh>
    <rPh sb="19" eb="20">
      <t>スウ</t>
    </rPh>
    <rPh sb="20" eb="21">
      <t>ジスウ</t>
    </rPh>
    <rPh sb="22" eb="24">
      <t>トウガイ</t>
    </rPh>
    <rPh sb="24" eb="27">
      <t>ジギョウショ</t>
    </rPh>
    <rPh sb="31" eb="33">
      <t>ジョウキン</t>
    </rPh>
    <rPh sb="34" eb="37">
      <t>ジュウギョウシャ</t>
    </rPh>
    <rPh sb="38" eb="40">
      <t>キンム</t>
    </rPh>
    <rPh sb="43" eb="45">
      <t>キンム</t>
    </rPh>
    <rPh sb="45" eb="47">
      <t>ジカン</t>
    </rPh>
    <rPh sb="47" eb="48">
      <t>スウ</t>
    </rPh>
    <rPh sb="49" eb="51">
      <t>ジョウゲン</t>
    </rPh>
    <phoneticPr fontId="2"/>
  </si>
  <si>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2"/>
  </si>
  <si>
    <t>B</t>
  </si>
  <si>
    <t>A</t>
  </si>
  <si>
    <t>厚労　太郎</t>
    <rPh sb="0" eb="2">
      <t>コウロウ</t>
    </rPh>
    <rPh sb="3" eb="5">
      <t>タロウ</t>
    </rPh>
    <phoneticPr fontId="2"/>
  </si>
  <si>
    <t>社会福祉主事任用資格</t>
    <phoneticPr fontId="2"/>
  </si>
  <si>
    <t>社会福祉士</t>
    <rPh sb="0" eb="2">
      <t>シャカイ</t>
    </rPh>
    <rPh sb="2" eb="5">
      <t>フクシシ</t>
    </rPh>
    <phoneticPr fontId="1"/>
  </si>
  <si>
    <t>精神保健福祉士</t>
    <rPh sb="0" eb="2">
      <t>セイシン</t>
    </rPh>
    <rPh sb="2" eb="4">
      <t>ホケン</t>
    </rPh>
    <rPh sb="4" eb="7">
      <t>フクシシ</t>
    </rPh>
    <phoneticPr fontId="2"/>
  </si>
  <si>
    <t>○○　A太</t>
    <rPh sb="4" eb="5">
      <t>タ</t>
    </rPh>
    <phoneticPr fontId="2"/>
  </si>
  <si>
    <t>○○　B子</t>
    <rPh sb="4" eb="5">
      <t>コ</t>
    </rPh>
    <phoneticPr fontId="2"/>
  </si>
  <si>
    <t>○○　C男</t>
    <rPh sb="4" eb="5">
      <t>オトコ</t>
    </rPh>
    <phoneticPr fontId="2"/>
  </si>
  <si>
    <t>○○　C男</t>
    <phoneticPr fontId="2"/>
  </si>
  <si>
    <t>○○　D美</t>
    <rPh sb="4" eb="5">
      <t>ミ</t>
    </rPh>
    <phoneticPr fontId="2"/>
  </si>
  <si>
    <t>○○　E次</t>
    <rPh sb="4" eb="5">
      <t>ツギ</t>
    </rPh>
    <phoneticPr fontId="2"/>
  </si>
  <si>
    <t>○○　F子</t>
    <rPh sb="4" eb="5">
      <t>コ</t>
    </rPh>
    <phoneticPr fontId="2"/>
  </si>
  <si>
    <t>機能訓練指導員</t>
    <rPh sb="0" eb="2">
      <t>キノウ</t>
    </rPh>
    <rPh sb="2" eb="4">
      <t>クンレン</t>
    </rPh>
    <rPh sb="4" eb="7">
      <t>シドウイン</t>
    </rPh>
    <phoneticPr fontId="2"/>
  </si>
  <si>
    <t>看護職員</t>
    <rPh sb="0" eb="2">
      <t>カンゴ</t>
    </rPh>
    <rPh sb="2" eb="4">
      <t>ショクイン</t>
    </rPh>
    <phoneticPr fontId="2"/>
  </si>
  <si>
    <t>介護職員</t>
    <rPh sb="0" eb="2">
      <t>カイゴ</t>
    </rPh>
    <rPh sb="2" eb="4">
      <t>ショクイン</t>
    </rPh>
    <phoneticPr fontId="2"/>
  </si>
  <si>
    <t>生活相談員</t>
    <rPh sb="0" eb="2">
      <t>セイカツ</t>
    </rPh>
    <rPh sb="2" eb="5">
      <t>ソウダンイン</t>
    </rPh>
    <phoneticPr fontId="2"/>
  </si>
  <si>
    <t>看護職員、機能訓練指導員</t>
    <rPh sb="0" eb="2">
      <t>カンゴ</t>
    </rPh>
    <rPh sb="2" eb="4">
      <t>ショクイン</t>
    </rPh>
    <rPh sb="5" eb="7">
      <t>キノウ</t>
    </rPh>
    <rPh sb="7" eb="9">
      <t>クンレン</t>
    </rPh>
    <rPh sb="9" eb="12">
      <t>シドウイン</t>
    </rPh>
    <phoneticPr fontId="2"/>
  </si>
  <si>
    <t>機能訓練指導員、介護職員</t>
    <rPh sb="0" eb="2">
      <t>キノウ</t>
    </rPh>
    <rPh sb="2" eb="4">
      <t>クンレン</t>
    </rPh>
    <rPh sb="4" eb="7">
      <t>シドウイン</t>
    </rPh>
    <rPh sb="8" eb="10">
      <t>カイゴ</t>
    </rPh>
    <rPh sb="10" eb="12">
      <t>ショクイン</t>
    </rPh>
    <phoneticPr fontId="2"/>
  </si>
  <si>
    <t>看護職員、介護職員</t>
    <rPh sb="0" eb="2">
      <t>カンゴ</t>
    </rPh>
    <rPh sb="2" eb="4">
      <t>ショクイン</t>
    </rPh>
    <rPh sb="5" eb="7">
      <t>カイゴ</t>
    </rPh>
    <rPh sb="7" eb="9">
      <t>ショクイン</t>
    </rPh>
    <phoneticPr fontId="2"/>
  </si>
  <si>
    <t>　G列・・・「機能訓練指導員」</t>
    <rPh sb="2" eb="3">
      <t>レツ</t>
    </rPh>
    <rPh sb="7" eb="9">
      <t>キノウ</t>
    </rPh>
    <rPh sb="9" eb="11">
      <t>クンレン</t>
    </rPh>
    <rPh sb="11" eb="14">
      <t>シドウイン</t>
    </rPh>
    <phoneticPr fontId="2"/>
  </si>
  <si>
    <t>　なお、「従業者の勤務の体制及び勤務形態一覧表」に「シフト記号表（勤務時間帯）」も必ず添付して提出してください。</t>
    <rPh sb="5" eb="8">
      <t>ジュウギョウシャ</t>
    </rPh>
    <rPh sb="9" eb="11">
      <t>キンム</t>
    </rPh>
    <rPh sb="12" eb="14">
      <t>タイセイ</t>
    </rPh>
    <rPh sb="14" eb="15">
      <t>オヨ</t>
    </rPh>
    <rPh sb="16" eb="18">
      <t>キンム</t>
    </rPh>
    <rPh sb="18" eb="20">
      <t>ケイタイ</t>
    </rPh>
    <rPh sb="20" eb="23">
      <t>イチランヒョウ</t>
    </rPh>
    <rPh sb="29" eb="31">
      <t>キゴウ</t>
    </rPh>
    <rPh sb="31" eb="32">
      <t>ヒョウ</t>
    </rPh>
    <rPh sb="33" eb="35">
      <t>キンム</t>
    </rPh>
    <rPh sb="35" eb="38">
      <t>ジカンタイ</t>
    </rPh>
    <rPh sb="41" eb="42">
      <t>カナラ</t>
    </rPh>
    <rPh sb="43" eb="45">
      <t>テンプ</t>
    </rPh>
    <rPh sb="47" eb="49">
      <t>テイシュツ</t>
    </rPh>
    <phoneticPr fontId="2"/>
  </si>
  <si>
    <t>非常勤で兼務</t>
    <rPh sb="0" eb="1">
      <t>ヒ</t>
    </rPh>
    <rPh sb="1" eb="3">
      <t>ジョウキン</t>
    </rPh>
    <rPh sb="4" eb="6">
      <t>ケンム</t>
    </rPh>
    <phoneticPr fontId="2"/>
  </si>
  <si>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2"/>
  </si>
  <si>
    <t>・・・直接入力する必要がある箇所です。</t>
    <rPh sb="3" eb="5">
      <t>チョクセツ</t>
    </rPh>
    <rPh sb="5" eb="7">
      <t>ニュウリョク</t>
    </rPh>
    <rPh sb="9" eb="11">
      <t>ヒツヨウ</t>
    </rPh>
    <rPh sb="14" eb="16">
      <t>カショ</t>
    </rPh>
    <phoneticPr fontId="2"/>
  </si>
  <si>
    <t>下記の記入方法に従って、入力してください。</t>
    <phoneticPr fontId="2"/>
  </si>
  <si>
    <t>・・・プルダウンから選択して入力する必要がある箇所です。</t>
    <rPh sb="10" eb="12">
      <t>センタク</t>
    </rPh>
    <rPh sb="14" eb="16">
      <t>ニュウリョク</t>
    </rPh>
    <rPh sb="18" eb="20">
      <t>ヒツヨウ</t>
    </rPh>
    <rPh sb="23" eb="25">
      <t>カショ</t>
    </rPh>
    <phoneticPr fontId="2"/>
  </si>
  <si>
    <t>【自治体の皆様へ】</t>
    <rPh sb="1" eb="4">
      <t>ジチタイ</t>
    </rPh>
    <rPh sb="5" eb="7">
      <t>ミナサマ</t>
    </rPh>
    <phoneticPr fontId="2"/>
  </si>
  <si>
    <t>※職種を追加したい場合は、12行目に職種名を追加し、それぞれの列に必要資格を入力してください。</t>
    <rPh sb="1" eb="3">
      <t>ショクシュ</t>
    </rPh>
    <rPh sb="4" eb="6">
      <t>ツイカ</t>
    </rPh>
    <rPh sb="9" eb="11">
      <t>バアイ</t>
    </rPh>
    <rPh sb="15" eb="17">
      <t>ギョウメ</t>
    </rPh>
    <rPh sb="18" eb="20">
      <t>ショクシュ</t>
    </rPh>
    <rPh sb="20" eb="21">
      <t>メイ</t>
    </rPh>
    <rPh sb="22" eb="24">
      <t>ツイカ</t>
    </rPh>
    <rPh sb="31" eb="32">
      <t>レツ</t>
    </rPh>
    <rPh sb="33" eb="35">
      <t>ヒツヨウ</t>
    </rPh>
    <rPh sb="35" eb="37">
      <t>シカク</t>
    </rPh>
    <rPh sb="38" eb="40">
      <t>ニュウリョク</t>
    </rPh>
    <phoneticPr fontId="2"/>
  </si>
  <si>
    <t>終業時刻</t>
    <rPh sb="0" eb="2">
      <t>シュウギョウ</t>
    </rPh>
    <rPh sb="2" eb="4">
      <t>ジコク</t>
    </rPh>
    <phoneticPr fontId="2"/>
  </si>
  <si>
    <t>始業時刻</t>
    <rPh sb="0" eb="2">
      <t>シギョウ</t>
    </rPh>
    <rPh sb="2" eb="4">
      <t>ジコク</t>
    </rPh>
    <phoneticPr fontId="2"/>
  </si>
  <si>
    <t>※24時間表記</t>
  </si>
  <si>
    <t>開始時刻</t>
    <rPh sb="0" eb="2">
      <t>カイシ</t>
    </rPh>
    <rPh sb="2" eb="4">
      <t>ジコク</t>
    </rPh>
    <phoneticPr fontId="2"/>
  </si>
  <si>
    <t>終了時刻</t>
    <rPh sb="0" eb="2">
      <t>シュウリョウ</t>
    </rPh>
    <rPh sb="2" eb="4">
      <t>ジコク</t>
    </rPh>
    <phoneticPr fontId="2"/>
  </si>
  <si>
    <t>自由記載欄</t>
    <rPh sb="0" eb="2">
      <t>ジユウ</t>
    </rPh>
    <rPh sb="2" eb="4">
      <t>キサイ</t>
    </rPh>
    <rPh sb="4" eb="5">
      <t>ラン</t>
    </rPh>
    <phoneticPr fontId="2"/>
  </si>
  <si>
    <t>休憩時間1時間は「1:00」、休憩時間45分は「00:45」と入力してください。</t>
    <phoneticPr fontId="2"/>
  </si>
  <si>
    <t>ー</t>
    <phoneticPr fontId="2"/>
  </si>
  <si>
    <t>４週</t>
  </si>
  <si>
    <t>(2)</t>
    <phoneticPr fontId="2"/>
  </si>
  <si>
    <t>予定</t>
  </si>
  <si>
    <t>a</t>
    <phoneticPr fontId="2"/>
  </si>
  <si>
    <t>x</t>
    <phoneticPr fontId="2"/>
  </si>
  <si>
    <t>休日</t>
    <rPh sb="0" eb="2">
      <t>キュウジツ</t>
    </rPh>
    <phoneticPr fontId="2"/>
  </si>
  <si>
    <t>y</t>
    <phoneticPr fontId="2"/>
  </si>
  <si>
    <t>社会福祉主事任用資格</t>
  </si>
  <si>
    <t>a</t>
  </si>
  <si>
    <t>・職種ごとの勤務時間を「○：○○～○：○○」と表記することが困難な場合は、No21～30を活用し、勤務時間数のみを入力してください。</t>
    <rPh sb="45" eb="47">
      <t>カツヨウ</t>
    </rPh>
    <phoneticPr fontId="2"/>
  </si>
  <si>
    <t>・No1～20は始業時刻・終業時刻・休憩時間等を入力すると勤務時間数が計算されますが、入力の補助を目的とするものですので、結果に誤りがないかご確認ください。</t>
    <rPh sb="8" eb="10">
      <t>シギョウ</t>
    </rPh>
    <rPh sb="10" eb="12">
      <t>ジコク</t>
    </rPh>
    <rPh sb="13" eb="15">
      <t>シュウギョウ</t>
    </rPh>
    <rPh sb="15" eb="17">
      <t>ジコク</t>
    </rPh>
    <rPh sb="18" eb="20">
      <t>キュウケイ</t>
    </rPh>
    <rPh sb="20" eb="22">
      <t>ジカン</t>
    </rPh>
    <rPh sb="22" eb="23">
      <t>トウ</t>
    </rPh>
    <rPh sb="24" eb="26">
      <t>ニュウリョク</t>
    </rPh>
    <rPh sb="29" eb="31">
      <t>キンム</t>
    </rPh>
    <rPh sb="31" eb="34">
      <t>ジカンスウ</t>
    </rPh>
    <rPh sb="35" eb="37">
      <t>ケイサン</t>
    </rPh>
    <rPh sb="43" eb="45">
      <t>ニュウリョク</t>
    </rPh>
    <rPh sb="46" eb="48">
      <t>ホジョ</t>
    </rPh>
    <rPh sb="49" eb="51">
      <t>モクテキ</t>
    </rPh>
    <rPh sb="61" eb="63">
      <t>ケッカ</t>
    </rPh>
    <rPh sb="64" eb="65">
      <t>アヤマ</t>
    </rPh>
    <rPh sb="71" eb="73">
      <t>カクニン</t>
    </rPh>
    <phoneticPr fontId="2"/>
  </si>
  <si>
    <t>・シフト記号が足りない場合は、適宜、行を追加してください。</t>
    <rPh sb="4" eb="6">
      <t>キゴウ</t>
    </rPh>
    <rPh sb="7" eb="8">
      <t>タ</t>
    </rPh>
    <rPh sb="11" eb="13">
      <t>バアイ</t>
    </rPh>
    <rPh sb="15" eb="17">
      <t>テキギ</t>
    </rPh>
    <rPh sb="18" eb="19">
      <t>ギョウ</t>
    </rPh>
    <rPh sb="20" eb="22">
      <t>ツイカ</t>
    </rPh>
    <phoneticPr fontId="2"/>
  </si>
  <si>
    <t>・シフト記号は、適宜、使いやすい記号に変更していただいて構いません。</t>
    <rPh sb="4" eb="6">
      <t>キゴウ</t>
    </rPh>
    <rPh sb="8" eb="10">
      <t>テキギ</t>
    </rPh>
    <rPh sb="11" eb="12">
      <t>ツカ</t>
    </rPh>
    <rPh sb="16" eb="18">
      <t>キゴウ</t>
    </rPh>
    <rPh sb="19" eb="21">
      <t>ヘンコウ</t>
    </rPh>
    <rPh sb="28" eb="29">
      <t>カマ</t>
    </rPh>
    <phoneticPr fontId="2"/>
  </si>
  <si>
    <t>　(1) 「４週」・「暦月」のいずれかを選択してください。</t>
    <rPh sb="7" eb="8">
      <t>シュウ</t>
    </rPh>
    <rPh sb="11" eb="12">
      <t>レキ</t>
    </rPh>
    <rPh sb="12" eb="13">
      <t>ツキ</t>
    </rPh>
    <rPh sb="20" eb="22">
      <t>センタク</t>
    </rPh>
    <phoneticPr fontId="2"/>
  </si>
  <si>
    <t>　　  ※ 指定基準の確認に際しては、４週分の入力で差し支えありません。</t>
  </si>
  <si>
    <t>　　　 その他、特記事項欄としてもご活用ください。</t>
    <rPh sb="6" eb="7">
      <t>タ</t>
    </rPh>
    <rPh sb="8" eb="10">
      <t>トッキ</t>
    </rPh>
    <rPh sb="10" eb="12">
      <t>ジコウ</t>
    </rPh>
    <rPh sb="12" eb="13">
      <t>ラン</t>
    </rPh>
    <rPh sb="18" eb="20">
      <t>カツヨウ</t>
    </rPh>
    <phoneticPr fontId="2"/>
  </si>
  <si>
    <t xml:space="preserve"> （参考）</t>
    <rPh sb="2" eb="4">
      <t>サンコウ</t>
    </rPh>
    <phoneticPr fontId="2"/>
  </si>
  <si>
    <t>認知症対応型通所介護</t>
    <rPh sb="0" eb="3">
      <t>ニンチショウ</t>
    </rPh>
    <rPh sb="3" eb="5">
      <t>タイオウ</t>
    </rPh>
    <rPh sb="5" eb="6">
      <t>ガタ</t>
    </rPh>
    <rPh sb="6" eb="8">
      <t>ツウショ</t>
    </rPh>
    <rPh sb="8" eb="10">
      <t>カイゴ</t>
    </rPh>
    <phoneticPr fontId="2"/>
  </si>
  <si>
    <t>介護予防認知症対応型通所介護</t>
    <rPh sb="0" eb="2">
      <t>カイゴ</t>
    </rPh>
    <rPh sb="2" eb="4">
      <t>ヨボウ</t>
    </rPh>
    <rPh sb="4" eb="7">
      <t>ニンチショウ</t>
    </rPh>
    <rPh sb="7" eb="10">
      <t>タイオウガタ</t>
    </rPh>
    <rPh sb="10" eb="12">
      <t>ツウショ</t>
    </rPh>
    <rPh sb="12" eb="14">
      <t>カイゴ</t>
    </rPh>
    <phoneticPr fontId="2"/>
  </si>
  <si>
    <t>認知症対応型通所介護・介護予防認知症対応型通所介護</t>
    <rPh sb="0" eb="3">
      <t>ニンチショウ</t>
    </rPh>
    <rPh sb="3" eb="5">
      <t>タイオウ</t>
    </rPh>
    <rPh sb="5" eb="6">
      <t>ガタ</t>
    </rPh>
    <rPh sb="6" eb="8">
      <t>ツウショ</t>
    </rPh>
    <rPh sb="8" eb="10">
      <t>カイゴ</t>
    </rPh>
    <rPh sb="11" eb="13">
      <t>カイゴ</t>
    </rPh>
    <rPh sb="13" eb="15">
      <t>ヨボウ</t>
    </rPh>
    <rPh sb="15" eb="18">
      <t>ニンチショウ</t>
    </rPh>
    <rPh sb="18" eb="21">
      <t>タイオウガタ</t>
    </rPh>
    <rPh sb="21" eb="23">
      <t>ツウショ</t>
    </rPh>
    <rPh sb="23" eb="25">
      <t>カイゴ</t>
    </rPh>
    <phoneticPr fontId="2"/>
  </si>
  <si>
    <t>従業者の勤務の体制及び勤務形態一覧表　記入方法　（認知症対応型通所介護）</t>
    <rPh sb="0" eb="3">
      <t>ジュウギョウシャ</t>
    </rPh>
    <rPh sb="4" eb="6">
      <t>キンム</t>
    </rPh>
    <rPh sb="7" eb="9">
      <t>タイセイ</t>
    </rPh>
    <rPh sb="9" eb="10">
      <t>オヨ</t>
    </rPh>
    <rPh sb="11" eb="13">
      <t>キンム</t>
    </rPh>
    <rPh sb="13" eb="15">
      <t>ケイタイ</t>
    </rPh>
    <rPh sb="15" eb="18">
      <t>イチランヒョウ</t>
    </rPh>
    <rPh sb="19" eb="21">
      <t>キニュウ</t>
    </rPh>
    <rPh sb="21" eb="23">
      <t>ホウホウ</t>
    </rPh>
    <rPh sb="25" eb="28">
      <t>ニンチショウ</t>
    </rPh>
    <rPh sb="28" eb="30">
      <t>タイオウ</t>
    </rPh>
    <rPh sb="30" eb="31">
      <t>ガタ</t>
    </rPh>
    <rPh sb="31" eb="33">
      <t>ツウショ</t>
    </rPh>
    <rPh sb="33" eb="35">
      <t>カイゴ</t>
    </rPh>
    <phoneticPr fontId="3"/>
  </si>
  <si>
    <t>　(2) 「予定」・「実績」・「予定・実績」のいずれかを選択してください。（「予定・実績」は予定と実績が同じだったことを示す場合に選択してください。）</t>
    <rPh sb="6" eb="8">
      <t>ヨテイ</t>
    </rPh>
    <rPh sb="11" eb="13">
      <t>ジッセキ</t>
    </rPh>
    <rPh sb="16" eb="18">
      <t>ヨテイ</t>
    </rPh>
    <rPh sb="19" eb="21">
      <t>ジッセキ</t>
    </rPh>
    <rPh sb="28" eb="30">
      <t>センタク</t>
    </rPh>
    <rPh sb="39" eb="41">
      <t>ヨテイ</t>
    </rPh>
    <rPh sb="42" eb="44">
      <t>ジッセキ</t>
    </rPh>
    <rPh sb="46" eb="48">
      <t>ヨテイ</t>
    </rPh>
    <rPh sb="49" eb="51">
      <t>ジッセキ</t>
    </rPh>
    <rPh sb="52" eb="53">
      <t>オナ</t>
    </rPh>
    <rPh sb="60" eb="61">
      <t>シメ</t>
    </rPh>
    <rPh sb="62" eb="64">
      <t>バアイ</t>
    </rPh>
    <rPh sb="65" eb="67">
      <t>センタク</t>
    </rPh>
    <phoneticPr fontId="2"/>
  </si>
  <si>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2"/>
  </si>
  <si>
    <t>時間/週</t>
    <rPh sb="0" eb="2">
      <t>ジカン</t>
    </rPh>
    <rPh sb="3" eb="4">
      <t>シュウ</t>
    </rPh>
    <phoneticPr fontId="2"/>
  </si>
  <si>
    <t>時間/月</t>
    <rPh sb="0" eb="2">
      <t>ジカン</t>
    </rPh>
    <rPh sb="3" eb="4">
      <t>ツキ</t>
    </rPh>
    <phoneticPr fontId="2"/>
  </si>
  <si>
    <t>(4) 事業所全体のサービス提供単位数</t>
    <phoneticPr fontId="2"/>
  </si>
  <si>
    <t xml:space="preserve">(5) 当該サービス提供単位のサービス提供時間 </t>
    <rPh sb="4" eb="6">
      <t>トウガイ</t>
    </rPh>
    <rPh sb="10" eb="12">
      <t>テイキョウ</t>
    </rPh>
    <rPh sb="12" eb="14">
      <t>タンイ</t>
    </rPh>
    <rPh sb="19" eb="21">
      <t>テイキョウ</t>
    </rPh>
    <rPh sb="21" eb="23">
      <t>ジカン</t>
    </rPh>
    <phoneticPr fontId="2"/>
  </si>
  <si>
    <t>(6) 
職種</t>
    <phoneticPr fontId="3"/>
  </si>
  <si>
    <t>(7)
勤務
形態</t>
    <phoneticPr fontId="3"/>
  </si>
  <si>
    <t>(8)
資格</t>
    <rPh sb="4" eb="6">
      <t>シカク</t>
    </rPh>
    <phoneticPr fontId="2"/>
  </si>
  <si>
    <t>(9) 氏　名</t>
    <phoneticPr fontId="3"/>
  </si>
  <si>
    <t>(10)</t>
    <phoneticPr fontId="2"/>
  </si>
  <si>
    <t>(12)
週平均
勤務時間
数</t>
    <phoneticPr fontId="2"/>
  </si>
  <si>
    <t>(13) 兼務状況
（兼務先及び兼務する
職務の内容）等</t>
    <rPh sb="5" eb="7">
      <t>ケンム</t>
    </rPh>
    <rPh sb="7" eb="9">
      <t>ジョウキョウ</t>
    </rPh>
    <rPh sb="11" eb="13">
      <t>ケンム</t>
    </rPh>
    <rPh sb="13" eb="14">
      <t>サキ</t>
    </rPh>
    <rPh sb="14" eb="15">
      <t>オヨ</t>
    </rPh>
    <rPh sb="16" eb="18">
      <t>ケンム</t>
    </rPh>
    <rPh sb="21" eb="23">
      <t>ショクム</t>
    </rPh>
    <rPh sb="24" eb="26">
      <t>ナイヨウ</t>
    </rPh>
    <rPh sb="27" eb="28">
      <t>トウ</t>
    </rPh>
    <phoneticPr fontId="3"/>
  </si>
  <si>
    <t>(14) サービス提供時間内の勤務延時間数</t>
    <phoneticPr fontId="2"/>
  </si>
  <si>
    <t>(15) 利用者数　　　</t>
    <phoneticPr fontId="2"/>
  </si>
  <si>
    <t>(16) サービス提供時間（平均提供時間）</t>
    <rPh sb="9" eb="11">
      <t>テイキョウ</t>
    </rPh>
    <rPh sb="11" eb="13">
      <t>ジカン</t>
    </rPh>
    <rPh sb="14" eb="16">
      <t>ヘイキン</t>
    </rPh>
    <rPh sb="16" eb="18">
      <t>テイキョウ</t>
    </rPh>
    <rPh sb="18" eb="20">
      <t>ジカン</t>
    </rPh>
    <phoneticPr fontId="2"/>
  </si>
  <si>
    <t>（参考）
(17) 1日の職種別人員内訳</t>
    <rPh sb="1" eb="3">
      <t>サンコウ</t>
    </rPh>
    <rPh sb="11" eb="12">
      <t>ニチ</t>
    </rPh>
    <rPh sb="13" eb="16">
      <t>ショクシュベツ</t>
    </rPh>
    <rPh sb="16" eb="17">
      <t>ニン</t>
    </rPh>
    <rPh sb="17" eb="18">
      <t>イン</t>
    </rPh>
    <rPh sb="18" eb="19">
      <t>ウチ</t>
    </rPh>
    <rPh sb="19" eb="20">
      <t>ヤク</t>
    </rPh>
    <phoneticPr fontId="2"/>
  </si>
  <si>
    <t>D</t>
  </si>
  <si>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2"/>
  </si>
  <si>
    <t>　(4) 事業所全体のサービス提供単位数及び、本シートに記入する単位目を入力してください。</t>
    <rPh sb="5" eb="8">
      <t>ジギョウショ</t>
    </rPh>
    <rPh sb="8" eb="10">
      <t>ゼンタイ</t>
    </rPh>
    <rPh sb="15" eb="17">
      <t>テイキョウ</t>
    </rPh>
    <rPh sb="17" eb="19">
      <t>タンイ</t>
    </rPh>
    <rPh sb="19" eb="20">
      <t>スウ</t>
    </rPh>
    <rPh sb="20" eb="21">
      <t>オヨ</t>
    </rPh>
    <rPh sb="23" eb="24">
      <t>ホン</t>
    </rPh>
    <rPh sb="28" eb="30">
      <t>キニュウ</t>
    </rPh>
    <rPh sb="32" eb="34">
      <t>タンイ</t>
    </rPh>
    <rPh sb="34" eb="35">
      <t>メ</t>
    </rPh>
    <rPh sb="36" eb="38">
      <t>ニュウリョク</t>
    </rPh>
    <phoneticPr fontId="2"/>
  </si>
  <si>
    <t>　(5) 当該サービス提供単位のサービス提供時間を入力してください。（送迎時間は含まれません。）</t>
    <rPh sb="5" eb="7">
      <t>トウガイ</t>
    </rPh>
    <rPh sb="11" eb="13">
      <t>テイキョウ</t>
    </rPh>
    <rPh sb="13" eb="15">
      <t>タンイ</t>
    </rPh>
    <rPh sb="20" eb="22">
      <t>テイキョウ</t>
    </rPh>
    <rPh sb="22" eb="24">
      <t>ジカン</t>
    </rPh>
    <rPh sb="25" eb="27">
      <t>ニュウリョク</t>
    </rPh>
    <rPh sb="35" eb="37">
      <t>ソウゲイ</t>
    </rPh>
    <rPh sb="37" eb="39">
      <t>ジカン</t>
    </rPh>
    <rPh sb="40" eb="41">
      <t>フク</t>
    </rPh>
    <phoneticPr fontId="2"/>
  </si>
  <si>
    <t>　(6) 従業者の職種について、下記のうち該当する職種をプルダウンより選択してください。（直接入力も可能です。）</t>
    <rPh sb="5" eb="8">
      <t>ジュウギョウシャ</t>
    </rPh>
    <rPh sb="9" eb="11">
      <t>ショクシュ</t>
    </rPh>
    <rPh sb="16" eb="18">
      <t>カキ</t>
    </rPh>
    <rPh sb="21" eb="23">
      <t>ガイトウ</t>
    </rPh>
    <rPh sb="25" eb="27">
      <t>ショクシュ</t>
    </rPh>
    <rPh sb="35" eb="37">
      <t>センタク</t>
    </rPh>
    <phoneticPr fontId="2"/>
  </si>
  <si>
    <t>　(7) 従業者の勤務形態について、下記のうち該当する区分の記号をプルダウンより選択してください。</t>
    <rPh sb="5" eb="8">
      <t>ジュウギョウシャ</t>
    </rPh>
    <rPh sb="9" eb="11">
      <t>キンム</t>
    </rPh>
    <rPh sb="11" eb="13">
      <t>ケイタイ</t>
    </rPh>
    <rPh sb="18" eb="20">
      <t>カキ</t>
    </rPh>
    <rPh sb="23" eb="25">
      <t>ガイトウ</t>
    </rPh>
    <rPh sb="27" eb="29">
      <t>クブン</t>
    </rPh>
    <rPh sb="30" eb="32">
      <t>キゴウ</t>
    </rPh>
    <rPh sb="40" eb="42">
      <t>センタク</t>
    </rPh>
    <phoneticPr fontId="3"/>
  </si>
  <si>
    <t>　(8) 従業者の保有する資格について、該当する資格名称をプルダウンより選択してください。（直接入力も可能です。）</t>
    <rPh sb="5" eb="8">
      <t>ジュウギョウシャ</t>
    </rPh>
    <rPh sb="9" eb="11">
      <t>ホユウ</t>
    </rPh>
    <rPh sb="13" eb="15">
      <t>シカク</t>
    </rPh>
    <rPh sb="20" eb="22">
      <t>ガイトウ</t>
    </rPh>
    <rPh sb="24" eb="26">
      <t>シカク</t>
    </rPh>
    <rPh sb="26" eb="28">
      <t>メイショウ</t>
    </rPh>
    <rPh sb="36" eb="38">
      <t>センタク</t>
    </rPh>
    <phoneticPr fontId="2"/>
  </si>
  <si>
    <t>　(9) 従業者の氏名を記入してください。</t>
    <rPh sb="5" eb="8">
      <t>ジュウギョウシャ</t>
    </rPh>
    <rPh sb="9" eb="11">
      <t>シメイ</t>
    </rPh>
    <rPh sb="12" eb="14">
      <t>キニュウ</t>
    </rPh>
    <phoneticPr fontId="2"/>
  </si>
  <si>
    <t>　(10) 申請する事業に係る従業者（管理者を含む。）の1ヶ月分の勤務時間を入力してください。（別シートの「シフト記号表」を作成し、シフト記号を選択してください。）</t>
    <rPh sb="6" eb="8">
      <t>シンセイ</t>
    </rPh>
    <rPh sb="10" eb="12">
      <t>ジギョウ</t>
    </rPh>
    <rPh sb="13" eb="14">
      <t>カカ</t>
    </rPh>
    <rPh sb="15" eb="18">
      <t>ジュウギョウシャ</t>
    </rPh>
    <rPh sb="19" eb="22">
      <t>カンリシャ</t>
    </rPh>
    <rPh sb="23" eb="24">
      <t>フク</t>
    </rPh>
    <rPh sb="30" eb="31">
      <t>ゲツ</t>
    </rPh>
    <rPh sb="31" eb="32">
      <t>ブン</t>
    </rPh>
    <rPh sb="33" eb="35">
      <t>キンム</t>
    </rPh>
    <rPh sb="35" eb="37">
      <t>ジカン</t>
    </rPh>
    <rPh sb="38" eb="40">
      <t>ニュウリョク</t>
    </rPh>
    <rPh sb="48" eb="49">
      <t>ベツ</t>
    </rPh>
    <rPh sb="57" eb="59">
      <t>キゴウ</t>
    </rPh>
    <rPh sb="59" eb="60">
      <t>ヒョウ</t>
    </rPh>
    <rPh sb="62" eb="64">
      <t>サクセイ</t>
    </rPh>
    <rPh sb="69" eb="71">
      <t>キゴウ</t>
    </rPh>
    <rPh sb="72" eb="74">
      <t>センタク</t>
    </rPh>
    <phoneticPr fontId="2"/>
  </si>
  <si>
    <t>　(11) 従業者ごとに、合計勤務時間数が自動計算されますので、誤りがないか確認してください。</t>
    <rPh sb="6" eb="9">
      <t>ジュウギョウシャ</t>
    </rPh>
    <rPh sb="13" eb="15">
      <t>ゴウケイ</t>
    </rPh>
    <rPh sb="15" eb="17">
      <t>キンム</t>
    </rPh>
    <rPh sb="17" eb="20">
      <t>ジカンスウ</t>
    </rPh>
    <rPh sb="21" eb="23">
      <t>ジドウ</t>
    </rPh>
    <rPh sb="23" eb="25">
      <t>ケイサン</t>
    </rPh>
    <rPh sb="32" eb="33">
      <t>アヤマ</t>
    </rPh>
    <rPh sb="38" eb="40">
      <t>カクニン</t>
    </rPh>
    <phoneticPr fontId="2"/>
  </si>
  <si>
    <t>　(12) 従業者ごとに、週平均の勤務時間数が自動計算されますので、誤りがないか確認してください。</t>
    <rPh sb="6" eb="9">
      <t>ジュウギョウシャ</t>
    </rPh>
    <rPh sb="13" eb="16">
      <t>シュウヘイキン</t>
    </rPh>
    <rPh sb="17" eb="19">
      <t>キンム</t>
    </rPh>
    <rPh sb="19" eb="22">
      <t>ジカンスウ</t>
    </rPh>
    <rPh sb="23" eb="25">
      <t>ジドウ</t>
    </rPh>
    <rPh sb="25" eb="27">
      <t>ケイサン</t>
    </rPh>
    <rPh sb="34" eb="35">
      <t>アヤマ</t>
    </rPh>
    <rPh sb="40" eb="42">
      <t>カクニン</t>
    </rPh>
    <phoneticPr fontId="2"/>
  </si>
  <si>
    <t>　(13) 申請する事業所以外の事業所・施設との兼務がある場合は、兼務先の事業所・施設の名称及び兼務する職務の内容について記入してください。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6" eb="47">
      <t>オヨ</t>
    </rPh>
    <rPh sb="48" eb="50">
      <t>ケンム</t>
    </rPh>
    <rPh sb="52" eb="54">
      <t>ショクム</t>
    </rPh>
    <rPh sb="55" eb="57">
      <t>ナイヨウ</t>
    </rPh>
    <rPh sb="61" eb="63">
      <t>キニュウ</t>
    </rPh>
    <phoneticPr fontId="2"/>
  </si>
  <si>
    <t>　(14) 生活相談員・看護職員・介護職員のサービス提供時間内に勤務する時間数の合計（勤務延時間数）が自動計算されますので、誤りがないか確認してください。</t>
    <rPh sb="6" eb="8">
      <t>セイカツ</t>
    </rPh>
    <rPh sb="8" eb="11">
      <t>ソウダンイン</t>
    </rPh>
    <rPh sb="12" eb="14">
      <t>カンゴ</t>
    </rPh>
    <rPh sb="14" eb="16">
      <t>ショクイン</t>
    </rPh>
    <rPh sb="17" eb="19">
      <t>カイゴ</t>
    </rPh>
    <rPh sb="19" eb="21">
      <t>ショクイン</t>
    </rPh>
    <rPh sb="26" eb="28">
      <t>テイキョウ</t>
    </rPh>
    <rPh sb="28" eb="30">
      <t>ジカン</t>
    </rPh>
    <rPh sb="30" eb="31">
      <t>ナイ</t>
    </rPh>
    <rPh sb="32" eb="34">
      <t>キンム</t>
    </rPh>
    <rPh sb="36" eb="38">
      <t>ジカン</t>
    </rPh>
    <rPh sb="38" eb="39">
      <t>スウ</t>
    </rPh>
    <rPh sb="40" eb="42">
      <t>ゴウケイ</t>
    </rPh>
    <rPh sb="43" eb="45">
      <t>キンム</t>
    </rPh>
    <rPh sb="45" eb="46">
      <t>エン</t>
    </rPh>
    <rPh sb="46" eb="48">
      <t>ジカン</t>
    </rPh>
    <rPh sb="48" eb="49">
      <t>スウ</t>
    </rPh>
    <rPh sb="51" eb="53">
      <t>ジドウ</t>
    </rPh>
    <rPh sb="53" eb="55">
      <t>ケイサン</t>
    </rPh>
    <rPh sb="62" eb="63">
      <t>アヤマ</t>
    </rPh>
    <rPh sb="68" eb="70">
      <t>カクニン</t>
    </rPh>
    <phoneticPr fontId="2"/>
  </si>
  <si>
    <t>　(15) 利用者数は、単位ごとの利用者の実人数（予定の場合は定員数）を入力してください。</t>
    <rPh sb="6" eb="9">
      <t>リヨウシャ</t>
    </rPh>
    <rPh sb="9" eb="10">
      <t>カズ</t>
    </rPh>
    <rPh sb="12" eb="14">
      <t>タンイ</t>
    </rPh>
    <rPh sb="17" eb="20">
      <t>リヨウシャ</t>
    </rPh>
    <rPh sb="21" eb="22">
      <t>ジツ</t>
    </rPh>
    <rPh sb="22" eb="24">
      <t>ニンズウ</t>
    </rPh>
    <rPh sb="25" eb="27">
      <t>ヨテイ</t>
    </rPh>
    <rPh sb="28" eb="30">
      <t>バアイ</t>
    </rPh>
    <rPh sb="31" eb="34">
      <t>テイインスウ</t>
    </rPh>
    <rPh sb="36" eb="38">
      <t>ニュウリョク</t>
    </rPh>
    <phoneticPr fontId="2"/>
  </si>
  <si>
    <t>　(16) サービス提供時間（平均提供時間）を入力してください。（平均提供時間＝利用者ごとの提供時間数の合計を利用者数で除して得た数）</t>
    <rPh sb="10" eb="12">
      <t>テイキョウ</t>
    </rPh>
    <rPh sb="12" eb="14">
      <t>ジカン</t>
    </rPh>
    <rPh sb="15" eb="17">
      <t>ヘイキン</t>
    </rPh>
    <rPh sb="17" eb="19">
      <t>テイキョウ</t>
    </rPh>
    <rPh sb="19" eb="21">
      <t>ジカン</t>
    </rPh>
    <rPh sb="23" eb="25">
      <t>ニュウリョク</t>
    </rPh>
    <rPh sb="33" eb="35">
      <t>ヘイキン</t>
    </rPh>
    <rPh sb="35" eb="37">
      <t>テイキョウ</t>
    </rPh>
    <rPh sb="37" eb="39">
      <t>ジカン</t>
    </rPh>
    <rPh sb="40" eb="43">
      <t>リヨウシャ</t>
    </rPh>
    <rPh sb="46" eb="48">
      <t>テイキョウ</t>
    </rPh>
    <rPh sb="48" eb="51">
      <t>ジカンスウ</t>
    </rPh>
    <rPh sb="52" eb="54">
      <t>ゴウケイ</t>
    </rPh>
    <rPh sb="55" eb="58">
      <t>リヨウシャ</t>
    </rPh>
    <rPh sb="58" eb="59">
      <t>スウ</t>
    </rPh>
    <rPh sb="60" eb="61">
      <t>ジョ</t>
    </rPh>
    <rPh sb="63" eb="64">
      <t>エ</t>
    </rPh>
    <rPh sb="65" eb="66">
      <t>カズ</t>
    </rPh>
    <phoneticPr fontId="2"/>
  </si>
  <si>
    <t>　(17) 1日の職種別人員内訳が自動カウントされますので、誤りがないか確認してください。職種を追加したい場合は、機能訓練指導員の下に１種追加可能です。</t>
    <rPh sb="7" eb="8">
      <t>ニチ</t>
    </rPh>
    <rPh sb="9" eb="12">
      <t>ショクシュベツ</t>
    </rPh>
    <rPh sb="12" eb="14">
      <t>ジンイン</t>
    </rPh>
    <rPh sb="14" eb="16">
      <t>ウチワケ</t>
    </rPh>
    <rPh sb="17" eb="19">
      <t>ジドウ</t>
    </rPh>
    <rPh sb="30" eb="31">
      <t>アヤマ</t>
    </rPh>
    <rPh sb="36" eb="38">
      <t>カクニン</t>
    </rPh>
    <rPh sb="45" eb="47">
      <t>ショクシュ</t>
    </rPh>
    <rPh sb="48" eb="50">
      <t>ツイカ</t>
    </rPh>
    <rPh sb="53" eb="55">
      <t>バアイ</t>
    </rPh>
    <rPh sb="57" eb="59">
      <t>キノウ</t>
    </rPh>
    <rPh sb="59" eb="61">
      <t>クンレン</t>
    </rPh>
    <rPh sb="61" eb="64">
      <t>シドウイン</t>
    </rPh>
    <rPh sb="65" eb="66">
      <t>シタ</t>
    </rPh>
    <rPh sb="68" eb="69">
      <t>シュ</t>
    </rPh>
    <rPh sb="69" eb="71">
      <t>ツイカ</t>
    </rPh>
    <rPh sb="71" eb="73">
      <t>カノウ</t>
    </rPh>
    <phoneticPr fontId="2"/>
  </si>
  <si>
    <t>・（介護予防）認知症対応型通所介護における「確保すべき従業者の勤務延時間数」には、「最低限確保すべきとされている程度の休憩時間は含めて差し支えない」としており、</t>
    <rPh sb="2" eb="4">
      <t>カイゴ</t>
    </rPh>
    <rPh sb="4" eb="6">
      <t>ヨボウ</t>
    </rPh>
    <rPh sb="7" eb="10">
      <t>ニンチショウ</t>
    </rPh>
    <rPh sb="10" eb="13">
      <t>タイオウガタ</t>
    </rPh>
    <rPh sb="13" eb="15">
      <t>ツウショ</t>
    </rPh>
    <rPh sb="15" eb="17">
      <t>カイゴ</t>
    </rPh>
    <rPh sb="22" eb="24">
      <t>カクホ</t>
    </rPh>
    <rPh sb="27" eb="30">
      <t>ジュウギョウシャ</t>
    </rPh>
    <rPh sb="31" eb="33">
      <t>キンム</t>
    </rPh>
    <rPh sb="33" eb="34">
      <t>ノ</t>
    </rPh>
    <rPh sb="34" eb="36">
      <t>ジカン</t>
    </rPh>
    <rPh sb="36" eb="37">
      <t>スウ</t>
    </rPh>
    <rPh sb="42" eb="45">
      <t>サイテイゲン</t>
    </rPh>
    <rPh sb="45" eb="47">
      <t>カクホ</t>
    </rPh>
    <rPh sb="56" eb="58">
      <t>テイド</t>
    </rPh>
    <rPh sb="59" eb="61">
      <t>キュウケイ</t>
    </rPh>
    <rPh sb="61" eb="63">
      <t>ジカン</t>
    </rPh>
    <rPh sb="64" eb="65">
      <t>フク</t>
    </rPh>
    <rPh sb="67" eb="68">
      <t>サ</t>
    </rPh>
    <rPh sb="69" eb="70">
      <t>ツカ</t>
    </rPh>
    <phoneticPr fontId="2"/>
  </si>
  <si>
    <t>認知症対応型サービス事業管理者研修修了</t>
    <rPh sb="0" eb="3">
      <t>ニンチショウ</t>
    </rPh>
    <rPh sb="3" eb="6">
      <t>タイオウガタ</t>
    </rPh>
    <rPh sb="10" eb="12">
      <t>ジギョウ</t>
    </rPh>
    <rPh sb="12" eb="15">
      <t>カンリシャ</t>
    </rPh>
    <rPh sb="15" eb="17">
      <t>ケンシュウ</t>
    </rPh>
    <rPh sb="17" eb="19">
      <t>シュウリョウ</t>
    </rPh>
    <phoneticPr fontId="2"/>
  </si>
  <si>
    <t>　「サービス提供時間内の勤務時間」の計算にあたってその休憩時間を差し引く必要はないのでご留意ください。（上記「U」列）</t>
    <rPh sb="6" eb="8">
      <t>テイキョウ</t>
    </rPh>
    <rPh sb="8" eb="10">
      <t>ジカン</t>
    </rPh>
    <rPh sb="10" eb="11">
      <t>ナイ</t>
    </rPh>
    <rPh sb="12" eb="14">
      <t>キンム</t>
    </rPh>
    <rPh sb="14" eb="16">
      <t>ジカン</t>
    </rPh>
    <rPh sb="18" eb="20">
      <t>ケイサン</t>
    </rPh>
    <rPh sb="27" eb="29">
      <t>キュウケイ</t>
    </rPh>
    <rPh sb="29" eb="31">
      <t>ジカン</t>
    </rPh>
    <rPh sb="32" eb="33">
      <t>サ</t>
    </rPh>
    <rPh sb="34" eb="35">
      <t>ヒ</t>
    </rPh>
    <rPh sb="36" eb="38">
      <t>ヒツヨウ</t>
    </rPh>
    <rPh sb="44" eb="46">
      <t>リュウイ</t>
    </rPh>
    <rPh sb="52" eb="54">
      <t>ジョウキ</t>
    </rPh>
    <rPh sb="57" eb="58">
      <t>レツ</t>
    </rPh>
    <phoneticPr fontId="2"/>
  </si>
  <si>
    <t>（参考様式1）</t>
    <rPh sb="1" eb="3">
      <t>サンコウ</t>
    </rPh>
    <rPh sb="3" eb="5">
      <t>ヨウシキ</t>
    </rPh>
    <phoneticPr fontId="3"/>
  </si>
  <si>
    <t>ＦＡＸ番号</t>
    <rPh sb="3" eb="5">
      <t>バンゴウ</t>
    </rPh>
    <phoneticPr fontId="3"/>
  </si>
  <si>
    <t>電話番号</t>
    <rPh sb="0" eb="2">
      <t>デンワ</t>
    </rPh>
    <rPh sb="2" eb="4">
      <t>バンゴウ</t>
    </rPh>
    <phoneticPr fontId="3"/>
  </si>
  <si>
    <t>連絡先</t>
    <rPh sb="0" eb="3">
      <t>レンラクサキ</t>
    </rPh>
    <phoneticPr fontId="3"/>
  </si>
  <si>
    <t>役職・氏名</t>
    <rPh sb="0" eb="2">
      <t>ヤクショク</t>
    </rPh>
    <rPh sb="3" eb="5">
      <t>シメイ</t>
    </rPh>
    <phoneticPr fontId="3"/>
  </si>
  <si>
    <t>事業所番号</t>
    <rPh sb="0" eb="3">
      <t>ジギョウショ</t>
    </rPh>
    <rPh sb="3" eb="5">
      <t>バンゴウ</t>
    </rPh>
    <phoneticPr fontId="3"/>
  </si>
  <si>
    <t>事業所名</t>
    <rPh sb="0" eb="3">
      <t>ジギョウショ</t>
    </rPh>
    <rPh sb="3" eb="4">
      <t>メイ</t>
    </rPh>
    <phoneticPr fontId="3"/>
  </si>
  <si>
    <t>＜連絡先＞</t>
    <rPh sb="1" eb="4">
      <t>レンラクサキ</t>
    </rPh>
    <phoneticPr fontId="3"/>
  </si>
  <si>
    <t>申請時点の運営内容と合っているか。</t>
    <phoneticPr fontId="3"/>
  </si>
  <si>
    <t>運 営 規 程</t>
    <phoneticPr fontId="3"/>
  </si>
  <si>
    <r>
      <t>申請する月の勤務表を添付してください。従業員や勤務時間は、</t>
    </r>
    <r>
      <rPr>
        <u/>
        <sz val="10"/>
        <rFont val="ＭＳ ゴシック"/>
        <family val="3"/>
        <charset val="128"/>
      </rPr>
      <t>申請時点での予定（計画）を記載してください。</t>
    </r>
    <rPh sb="0" eb="2">
      <t>シンセイ</t>
    </rPh>
    <rPh sb="4" eb="5">
      <t>ツキ</t>
    </rPh>
    <rPh sb="6" eb="9">
      <t>キンムヒョウ</t>
    </rPh>
    <rPh sb="10" eb="12">
      <t>テンプ</t>
    </rPh>
    <rPh sb="19" eb="22">
      <t>ジュウギョウイン</t>
    </rPh>
    <rPh sb="23" eb="25">
      <t>キンム</t>
    </rPh>
    <rPh sb="25" eb="27">
      <t>ジカン</t>
    </rPh>
    <rPh sb="29" eb="31">
      <t>シンセイ</t>
    </rPh>
    <rPh sb="31" eb="33">
      <t>ジテン</t>
    </rPh>
    <rPh sb="35" eb="37">
      <t>ヨテイ</t>
    </rPh>
    <rPh sb="38" eb="40">
      <t>ケイカク</t>
    </rPh>
    <rPh sb="42" eb="44">
      <t>キサイ</t>
    </rPh>
    <phoneticPr fontId="3"/>
  </si>
  <si>
    <t>勤務形態一覧表</t>
    <rPh sb="0" eb="2">
      <t>キンム</t>
    </rPh>
    <rPh sb="2" eb="4">
      <t>ケイタイ</t>
    </rPh>
    <rPh sb="4" eb="6">
      <t>イチラン</t>
    </rPh>
    <rPh sb="6" eb="7">
      <t>ヒョウ</t>
    </rPh>
    <phoneticPr fontId="3"/>
  </si>
  <si>
    <t>法人で２つ以上の事業所の更新を行う場合</t>
    <rPh sb="0" eb="2">
      <t>ホウジン</t>
    </rPh>
    <rPh sb="5" eb="7">
      <t>イジョウ</t>
    </rPh>
    <rPh sb="8" eb="11">
      <t>ジギョウショ</t>
    </rPh>
    <rPh sb="12" eb="14">
      <t>コウシン</t>
    </rPh>
    <rPh sb="15" eb="16">
      <t>オコナ</t>
    </rPh>
    <rPh sb="17" eb="19">
      <t>バアイ</t>
    </rPh>
    <phoneticPr fontId="3"/>
  </si>
  <si>
    <t>法人の登記簿謄本（現在事項証明書）</t>
    <rPh sb="0" eb="2">
      <t>ホウジン</t>
    </rPh>
    <rPh sb="3" eb="6">
      <t>トウキボ</t>
    </rPh>
    <rPh sb="6" eb="8">
      <t>トウホン</t>
    </rPh>
    <rPh sb="9" eb="11">
      <t>ゲンザイ</t>
    </rPh>
    <rPh sb="11" eb="13">
      <t>ジコウ</t>
    </rPh>
    <rPh sb="13" eb="16">
      <t>ショウメイショ</t>
    </rPh>
    <phoneticPr fontId="3"/>
  </si>
  <si>
    <t>申請日現在での従業員数を記載しているか。</t>
    <rPh sb="0" eb="2">
      <t>シンセイ</t>
    </rPh>
    <rPh sb="2" eb="3">
      <t>ビ</t>
    </rPh>
    <rPh sb="3" eb="5">
      <t>ゲンザイ</t>
    </rPh>
    <rPh sb="7" eb="10">
      <t>ジュウギョウイン</t>
    </rPh>
    <rPh sb="10" eb="11">
      <t>スウ</t>
    </rPh>
    <rPh sb="12" eb="14">
      <t>キサイ</t>
    </rPh>
    <phoneticPr fontId="3"/>
  </si>
  <si>
    <t>従業員数</t>
    <rPh sb="0" eb="3">
      <t>ジュウギョウイン</t>
    </rPh>
    <rPh sb="3" eb="4">
      <t>スウ</t>
    </rPh>
    <phoneticPr fontId="3"/>
  </si>
  <si>
    <t>申請サービスが複数の場合、付表がサービスごとに添付されているか。</t>
    <rPh sb="0" eb="2">
      <t>シンセイ</t>
    </rPh>
    <rPh sb="7" eb="9">
      <t>フクスウ</t>
    </rPh>
    <rPh sb="10" eb="12">
      <t>バアイ</t>
    </rPh>
    <rPh sb="13" eb="15">
      <t>フヒョウ</t>
    </rPh>
    <rPh sb="23" eb="25">
      <t>テンプ</t>
    </rPh>
    <phoneticPr fontId="3"/>
  </si>
  <si>
    <t>付表の種類</t>
    <rPh sb="0" eb="2">
      <t>フヒョウ</t>
    </rPh>
    <rPh sb="3" eb="5">
      <t>シュルイ</t>
    </rPh>
    <phoneticPr fontId="3"/>
  </si>
  <si>
    <t>　</t>
    <phoneticPr fontId="3"/>
  </si>
  <si>
    <t>申請書の内容とあっているか。</t>
    <rPh sb="0" eb="3">
      <t>シンセイショ</t>
    </rPh>
    <rPh sb="4" eb="6">
      <t>ナイヨウ</t>
    </rPh>
    <phoneticPr fontId="3"/>
  </si>
  <si>
    <t>所在地</t>
    <rPh sb="0" eb="3">
      <t>ショザイチ</t>
    </rPh>
    <phoneticPr fontId="3"/>
  </si>
  <si>
    <t>付　表（各サービスごとに添付）</t>
    <rPh sb="0" eb="1">
      <t>ヅケ</t>
    </rPh>
    <rPh sb="2" eb="3">
      <t>オモテ</t>
    </rPh>
    <rPh sb="4" eb="5">
      <t>カク</t>
    </rPh>
    <rPh sb="12" eb="14">
      <t>テンプ</t>
    </rPh>
    <phoneticPr fontId="3"/>
  </si>
  <si>
    <t>指定通知書</t>
    <rPh sb="0" eb="2">
      <t>シテイ</t>
    </rPh>
    <rPh sb="2" eb="5">
      <t>ツウチショ</t>
    </rPh>
    <phoneticPr fontId="3"/>
  </si>
  <si>
    <t>正しい番号か。更新の対象か。</t>
    <rPh sb="0" eb="1">
      <t>タダ</t>
    </rPh>
    <rPh sb="3" eb="5">
      <t>バンゴウ</t>
    </rPh>
    <rPh sb="7" eb="9">
      <t>コウシン</t>
    </rPh>
    <rPh sb="10" eb="12">
      <t>タイショウ</t>
    </rPh>
    <phoneticPr fontId="3"/>
  </si>
  <si>
    <t>正しく記載されているか。</t>
    <rPh sb="0" eb="1">
      <t>タダ</t>
    </rPh>
    <rPh sb="3" eb="5">
      <t>キサイ</t>
    </rPh>
    <phoneticPr fontId="3"/>
  </si>
  <si>
    <t>事業所等の種類</t>
    <rPh sb="0" eb="3">
      <t>ジギョウショ</t>
    </rPh>
    <rPh sb="3" eb="4">
      <t>トウ</t>
    </rPh>
    <rPh sb="5" eb="7">
      <t>シュルイ</t>
    </rPh>
    <phoneticPr fontId="3"/>
  </si>
  <si>
    <t>正しく記載されているか。住所欄の下の電話番号も忘れずに記入。</t>
    <rPh sb="0" eb="1">
      <t>タダ</t>
    </rPh>
    <rPh sb="3" eb="5">
      <t>キサイ</t>
    </rPh>
    <rPh sb="12" eb="14">
      <t>ジュウショ</t>
    </rPh>
    <rPh sb="14" eb="15">
      <t>ラン</t>
    </rPh>
    <rPh sb="16" eb="17">
      <t>シタ</t>
    </rPh>
    <rPh sb="18" eb="20">
      <t>デンワ</t>
    </rPh>
    <rPh sb="20" eb="22">
      <t>バンゴウ</t>
    </rPh>
    <rPh sb="23" eb="24">
      <t>ワス</t>
    </rPh>
    <rPh sb="27" eb="29">
      <t>キニュウ</t>
    </rPh>
    <phoneticPr fontId="3"/>
  </si>
  <si>
    <t>事業所又は施設名</t>
    <rPh sb="0" eb="3">
      <t>ジギョウショ</t>
    </rPh>
    <rPh sb="3" eb="4">
      <t>マタ</t>
    </rPh>
    <rPh sb="5" eb="7">
      <t>シセツ</t>
    </rPh>
    <rPh sb="7" eb="8">
      <t>メイ</t>
    </rPh>
    <phoneticPr fontId="3"/>
  </si>
  <si>
    <t>法人認可を受けている行政機関を確認。（厚生労働省・神奈川県など）</t>
    <rPh sb="0" eb="2">
      <t>ホウジン</t>
    </rPh>
    <rPh sb="2" eb="4">
      <t>ニンカ</t>
    </rPh>
    <rPh sb="5" eb="6">
      <t>ウ</t>
    </rPh>
    <rPh sb="10" eb="12">
      <t>ギョウセイ</t>
    </rPh>
    <rPh sb="12" eb="14">
      <t>キカン</t>
    </rPh>
    <rPh sb="15" eb="17">
      <t>カクニン</t>
    </rPh>
    <rPh sb="19" eb="21">
      <t>コウセイ</t>
    </rPh>
    <rPh sb="21" eb="24">
      <t>ロウドウショウ</t>
    </rPh>
    <rPh sb="25" eb="29">
      <t>カナガワケン</t>
    </rPh>
    <phoneticPr fontId="3"/>
  </si>
  <si>
    <t>法人の所轄庁　　　　　（（株）、（有）等の営利法人は記載なし）</t>
    <rPh sb="0" eb="2">
      <t>ホウジン</t>
    </rPh>
    <rPh sb="3" eb="6">
      <t>ショカツチョウ</t>
    </rPh>
    <rPh sb="12" eb="15">
      <t>カブ</t>
    </rPh>
    <rPh sb="16" eb="19">
      <t>ユウ</t>
    </rPh>
    <rPh sb="19" eb="20">
      <t>ナド</t>
    </rPh>
    <rPh sb="21" eb="23">
      <t>エイリ</t>
    </rPh>
    <rPh sb="23" eb="25">
      <t>ホウジン</t>
    </rPh>
    <rPh sb="26" eb="28">
      <t>キサイ</t>
    </rPh>
    <phoneticPr fontId="3"/>
  </si>
  <si>
    <t>登記簿謄本</t>
    <rPh sb="0" eb="3">
      <t>トウキボ</t>
    </rPh>
    <rPh sb="3" eb="5">
      <t>トウホン</t>
    </rPh>
    <phoneticPr fontId="3"/>
  </si>
  <si>
    <t>職名、氏名（ふりがな・旧漢字等）、住所を確認。</t>
    <rPh sb="0" eb="2">
      <t>ショクメイ</t>
    </rPh>
    <rPh sb="3" eb="5">
      <t>シメイ</t>
    </rPh>
    <rPh sb="11" eb="14">
      <t>キュウカンジ</t>
    </rPh>
    <rPh sb="14" eb="15">
      <t>ナド</t>
    </rPh>
    <rPh sb="17" eb="19">
      <t>ジュウショ</t>
    </rPh>
    <rPh sb="20" eb="22">
      <t>カクニン</t>
    </rPh>
    <phoneticPr fontId="3"/>
  </si>
  <si>
    <t>代表者</t>
    <rPh sb="0" eb="3">
      <t>ダイヒョウシャ</t>
    </rPh>
    <phoneticPr fontId="3"/>
  </si>
  <si>
    <t>法人名か。ふりがなの記入はあるか。</t>
    <rPh sb="0" eb="2">
      <t>ホウジン</t>
    </rPh>
    <rPh sb="2" eb="3">
      <t>メイ</t>
    </rPh>
    <rPh sb="10" eb="12">
      <t>キニュウ</t>
    </rPh>
    <phoneticPr fontId="3"/>
  </si>
  <si>
    <t>申請者</t>
    <rPh sb="0" eb="3">
      <t>シンセイシャ</t>
    </rPh>
    <phoneticPr fontId="3"/>
  </si>
  <si>
    <t>法人名・法人代表者名は登記簿謄本と同じか。</t>
    <rPh sb="0" eb="2">
      <t>ホウジン</t>
    </rPh>
    <rPh sb="2" eb="3">
      <t>メイ</t>
    </rPh>
    <rPh sb="4" eb="6">
      <t>ホウジン</t>
    </rPh>
    <rPh sb="6" eb="9">
      <t>ダイヒョウシャ</t>
    </rPh>
    <rPh sb="9" eb="10">
      <t>メイ</t>
    </rPh>
    <rPh sb="11" eb="14">
      <t>トウキボ</t>
    </rPh>
    <rPh sb="14" eb="16">
      <t>トウホン</t>
    </rPh>
    <rPh sb="17" eb="18">
      <t>オナ</t>
    </rPh>
    <phoneticPr fontId="3"/>
  </si>
  <si>
    <t>申請欄</t>
    <rPh sb="0" eb="2">
      <t>シンセイ</t>
    </rPh>
    <rPh sb="2" eb="3">
      <t>ラン</t>
    </rPh>
    <phoneticPr fontId="3"/>
  </si>
  <si>
    <t>申　請　書</t>
    <rPh sb="0" eb="1">
      <t>サル</t>
    </rPh>
    <rPh sb="2" eb="3">
      <t>ショウ</t>
    </rPh>
    <rPh sb="4" eb="5">
      <t>ショ</t>
    </rPh>
    <phoneticPr fontId="3"/>
  </si>
  <si>
    <t>チェック欄</t>
    <rPh sb="4" eb="5">
      <t>ラン</t>
    </rPh>
    <phoneticPr fontId="3"/>
  </si>
  <si>
    <t>確認するもの</t>
    <rPh sb="0" eb="2">
      <t>カクニン</t>
    </rPh>
    <phoneticPr fontId="3"/>
  </si>
  <si>
    <t>チェック内容</t>
    <rPh sb="4" eb="6">
      <t>ナイヨウ</t>
    </rPh>
    <phoneticPr fontId="3"/>
  </si>
  <si>
    <t>チェック箇所</t>
    <rPh sb="4" eb="6">
      <t>カショ</t>
    </rPh>
    <phoneticPr fontId="3"/>
  </si>
  <si>
    <t>必要書類</t>
    <rPh sb="0" eb="2">
      <t>ヒツヨウ</t>
    </rPh>
    <rPh sb="2" eb="4">
      <t>ショルイ</t>
    </rPh>
    <phoneticPr fontId="3"/>
  </si>
  <si>
    <t>№</t>
    <phoneticPr fontId="3"/>
  </si>
  <si>
    <t>＜内容＞</t>
    <rPh sb="1" eb="3">
      <t>ナイヨウ</t>
    </rPh>
    <phoneticPr fontId="3"/>
  </si>
  <si>
    <t>・記入内容を確認のうえ、チェック欄に○印をつけてください。</t>
    <rPh sb="1" eb="3">
      <t>キニュウ</t>
    </rPh>
    <rPh sb="3" eb="5">
      <t>ナイヨウ</t>
    </rPh>
    <rPh sb="6" eb="8">
      <t>カクニン</t>
    </rPh>
    <rPh sb="16" eb="17">
      <t>ラン</t>
    </rPh>
    <rPh sb="19" eb="20">
      <t>シルシ</t>
    </rPh>
    <phoneticPr fontId="3"/>
  </si>
  <si>
    <t xml:space="preserve">     指定更新申請書の記入チェック表</t>
    <rPh sb="5" eb="7">
      <t>シテイ</t>
    </rPh>
    <rPh sb="7" eb="9">
      <t>コウシン</t>
    </rPh>
    <rPh sb="9" eb="12">
      <t>シンセイショ</t>
    </rPh>
    <rPh sb="13" eb="15">
      <t>キニュウ</t>
    </rPh>
    <rPh sb="19" eb="20">
      <t>ヒョウ</t>
    </rPh>
    <phoneticPr fontId="3"/>
  </si>
  <si>
    <t>介護支援専門員一覧（参考様式7）</t>
    <rPh sb="0" eb="2">
      <t>カイゴ</t>
    </rPh>
    <rPh sb="2" eb="4">
      <t>シエン</t>
    </rPh>
    <rPh sb="4" eb="7">
      <t>センモンイン</t>
    </rPh>
    <rPh sb="7" eb="9">
      <t>イチラン</t>
    </rPh>
    <rPh sb="10" eb="12">
      <t>サンコウ</t>
    </rPh>
    <rPh sb="12" eb="14">
      <t>ヨウシキ</t>
    </rPh>
    <phoneticPr fontId="26"/>
  </si>
  <si>
    <t>誓約書（参考様式6）</t>
    <rPh sb="0" eb="3">
      <t>セイヤクショ</t>
    </rPh>
    <rPh sb="4" eb="6">
      <t>サンコウ</t>
    </rPh>
    <rPh sb="6" eb="8">
      <t>ヨウシキ</t>
    </rPh>
    <phoneticPr fontId="26"/>
  </si>
  <si>
    <t>別添</t>
    <rPh sb="0" eb="2">
      <t>ベッテン</t>
    </rPh>
    <phoneticPr fontId="26"/>
  </si>
  <si>
    <t xml:space="preserve">1　様式右上の申請者と様式中央の申請者欄の所在地情報は必ず一致させる必要はありません。また、申請者欄の所在地情報は、基本 登記事項証明書の内容を記載しますが、建物名や部屋番号の記入も可能です。
2  電子申請届出システムを利用する際は、「事業等の種類」に該当する付表を入力してください。
3  「この事業所の所在地以外の場所にこの事業所の一部として使用される事務所を有するとき」の対象が２つ以上の場合は、付表に該当する事業所を記入してください。
</t>
    <rPh sb="190" eb="192">
      <t>タイショウ</t>
    </rPh>
    <rPh sb="195" eb="197">
      <t>イジョウ</t>
    </rPh>
    <rPh sb="198" eb="200">
      <t>バアイ</t>
    </rPh>
    <rPh sb="202" eb="204">
      <t>フヒョウ</t>
    </rPh>
    <rPh sb="205" eb="207">
      <t>ガイトウ</t>
    </rPh>
    <rPh sb="209" eb="212">
      <t>ジギョウショ</t>
    </rPh>
    <rPh sb="213" eb="215">
      <t>キニュウ</t>
    </rPh>
    <phoneticPr fontId="26"/>
  </si>
  <si>
    <t>備考</t>
    <rPh sb="0" eb="2">
      <t>ビコウ</t>
    </rPh>
    <phoneticPr fontId="26"/>
  </si>
  <si>
    <t>村</t>
    <rPh sb="0" eb="1">
      <t>ムラ</t>
    </rPh>
    <phoneticPr fontId="3"/>
  </si>
  <si>
    <t>町</t>
    <rPh sb="0" eb="1">
      <t>マチ</t>
    </rPh>
    <phoneticPr fontId="3"/>
  </si>
  <si>
    <t>県</t>
    <rPh sb="0" eb="1">
      <t>ケン</t>
    </rPh>
    <phoneticPr fontId="3"/>
  </si>
  <si>
    <t>府</t>
    <rPh sb="0" eb="1">
      <t>フ</t>
    </rPh>
    <phoneticPr fontId="3"/>
  </si>
  <si>
    <t>区</t>
    <rPh sb="0" eb="1">
      <t>ク</t>
    </rPh>
    <phoneticPr fontId="3"/>
  </si>
  <si>
    <t>市</t>
    <rPh sb="0" eb="1">
      <t>シ</t>
    </rPh>
    <phoneticPr fontId="3"/>
  </si>
  <si>
    <t>道</t>
    <rPh sb="0" eb="1">
      <t>ミチ</t>
    </rPh>
    <phoneticPr fontId="3"/>
  </si>
  <si>
    <t>都</t>
    <rPh sb="0" eb="1">
      <t>ト</t>
    </rPh>
    <phoneticPr fontId="3"/>
  </si>
  <si>
    <t>）</t>
    <phoneticPr fontId="3"/>
  </si>
  <si>
    <t>-</t>
    <phoneticPr fontId="3"/>
  </si>
  <si>
    <t>（郵便番号</t>
    <phoneticPr fontId="3"/>
  </si>
  <si>
    <t>住所</t>
    <rPh sb="0" eb="2">
      <t>ジュウショ</t>
    </rPh>
    <phoneticPr fontId="3"/>
  </si>
  <si>
    <t>氏名</t>
    <rPh sb="0" eb="2">
      <t>シメイ</t>
    </rPh>
    <phoneticPr fontId="3"/>
  </si>
  <si>
    <t>生年月日</t>
    <rPh sb="0" eb="2">
      <t>セイネン</t>
    </rPh>
    <rPh sb="2" eb="4">
      <t>ガッピ</t>
    </rPh>
    <phoneticPr fontId="26"/>
  </si>
  <si>
    <t>ふりがな</t>
    <phoneticPr fontId="3"/>
  </si>
  <si>
    <t>管理者</t>
    <rPh sb="0" eb="3">
      <t>カンリシャ</t>
    </rPh>
    <phoneticPr fontId="26"/>
  </si>
  <si>
    <t>）</t>
    <phoneticPr fontId="3"/>
  </si>
  <si>
    <t>（郵便番号</t>
    <phoneticPr fontId="3"/>
  </si>
  <si>
    <t>主たる事務所の
所在地</t>
    <rPh sb="8" eb="11">
      <t>ショザイチ</t>
    </rPh>
    <phoneticPr fontId="3"/>
  </si>
  <si>
    <t>名称</t>
    <rPh sb="0" eb="1">
      <t>ナ</t>
    </rPh>
    <rPh sb="1" eb="2">
      <t>ショウ</t>
    </rPh>
    <phoneticPr fontId="3"/>
  </si>
  <si>
    <t>ふりがな</t>
    <phoneticPr fontId="3"/>
  </si>
  <si>
    <t>この事業所の所在地以外の場所にこの事業所の一部として使用される事務所を有するとき</t>
    <rPh sb="2" eb="5">
      <t>ジギョウショ</t>
    </rPh>
    <rPh sb="6" eb="9">
      <t>ショザイチ</t>
    </rPh>
    <rPh sb="9" eb="11">
      <t>イガイ</t>
    </rPh>
    <rPh sb="12" eb="14">
      <t>バショ</t>
    </rPh>
    <rPh sb="17" eb="20">
      <t>ジギョウショ</t>
    </rPh>
    <rPh sb="21" eb="23">
      <t>イチブ</t>
    </rPh>
    <rPh sb="26" eb="28">
      <t>シヨウ</t>
    </rPh>
    <rPh sb="31" eb="34">
      <t>ジムショ</t>
    </rPh>
    <rPh sb="35" eb="36">
      <t>ユウ</t>
    </rPh>
    <phoneticPr fontId="3"/>
  </si>
  <si>
    <t>-</t>
    <phoneticPr fontId="3"/>
  </si>
  <si>
    <t>（郵便番号</t>
    <phoneticPr fontId="3"/>
  </si>
  <si>
    <t>指定有効期間満了日</t>
    <rPh sb="0" eb="2">
      <t>シテイ</t>
    </rPh>
    <rPh sb="2" eb="4">
      <t>ユウコウ</t>
    </rPh>
    <rPh sb="4" eb="6">
      <t>キカン</t>
    </rPh>
    <rPh sb="6" eb="9">
      <t>マンリョウビ</t>
    </rPh>
    <phoneticPr fontId="26"/>
  </si>
  <si>
    <t>介護保険事業所番号</t>
    <phoneticPr fontId="26"/>
  </si>
  <si>
    <t>事業等の種類</t>
    <rPh sb="0" eb="2">
      <t>ジギョウ</t>
    </rPh>
    <rPh sb="2" eb="3">
      <t>トウ</t>
    </rPh>
    <rPh sb="4" eb="6">
      <t>シュルイ</t>
    </rPh>
    <phoneticPr fontId="26"/>
  </si>
  <si>
    <t>事 業 所</t>
    <rPh sb="0" eb="1">
      <t>コト</t>
    </rPh>
    <rPh sb="2" eb="3">
      <t>ギョウ</t>
    </rPh>
    <rPh sb="4" eb="5">
      <t>ジョ</t>
    </rPh>
    <phoneticPr fontId="26"/>
  </si>
  <si>
    <t>）</t>
    <phoneticPr fontId="3"/>
  </si>
  <si>
    <t>代表者の住所</t>
  </si>
  <si>
    <t>氏　名</t>
    <rPh sb="0" eb="3">
      <t>シメイ</t>
    </rPh>
    <phoneticPr fontId="3"/>
  </si>
  <si>
    <t>生年月日</t>
    <rPh sb="0" eb="2">
      <t>セイネン</t>
    </rPh>
    <rPh sb="2" eb="4">
      <t>ガッピ</t>
    </rPh>
    <phoneticPr fontId="3"/>
  </si>
  <si>
    <t>職名</t>
    <rPh sb="0" eb="2">
      <t>ショクメイ</t>
    </rPh>
    <phoneticPr fontId="3"/>
  </si>
  <si>
    <t>代表者の職名・氏名・生年月日</t>
    <rPh sb="5" eb="6">
      <t>メイ</t>
    </rPh>
    <rPh sb="10" eb="12">
      <t>セイネン</t>
    </rPh>
    <rPh sb="12" eb="14">
      <t>ガッピ</t>
    </rPh>
    <phoneticPr fontId="3"/>
  </si>
  <si>
    <t>Email</t>
    <phoneticPr fontId="3"/>
  </si>
  <si>
    <t>ＦＡＸ番号</t>
  </si>
  <si>
    <t>（内線）</t>
    <rPh sb="1" eb="3">
      <t>ナイセン</t>
    </rPh>
    <phoneticPr fontId="3"/>
  </si>
  <si>
    <t>電話番号</t>
  </si>
  <si>
    <t>（郵便番号</t>
    <phoneticPr fontId="3"/>
  </si>
  <si>
    <t>ふりがな</t>
    <phoneticPr fontId="26"/>
  </si>
  <si>
    <t>申　請　者</t>
    <rPh sb="0" eb="1">
      <t>サル</t>
    </rPh>
    <rPh sb="2" eb="3">
      <t>ショウ</t>
    </rPh>
    <rPh sb="4" eb="5">
      <t>モノ</t>
    </rPh>
    <phoneticPr fontId="26"/>
  </si>
  <si>
    <t>介護保険法に規定する事業所に係る指定の更新を受けたいので、次のとおり、関係書類を添えて申請します。</t>
    <rPh sb="12" eb="13">
      <t>ショ</t>
    </rPh>
    <rPh sb="19" eb="21">
      <t>コウシン</t>
    </rPh>
    <rPh sb="29" eb="30">
      <t>ツギ</t>
    </rPh>
    <phoneticPr fontId="3"/>
  </si>
  <si>
    <t>代表者職名・氏名</t>
    <phoneticPr fontId="26"/>
  </si>
  <si>
    <t>名称</t>
    <rPh sb="0" eb="2">
      <t>メイショウ</t>
    </rPh>
    <phoneticPr fontId="26"/>
  </si>
  <si>
    <t>申請者</t>
  </si>
  <si>
    <t>所在地</t>
    <rPh sb="0" eb="3">
      <t>ショザイチ</t>
    </rPh>
    <phoneticPr fontId="26"/>
  </si>
  <si>
    <t>秦野市長</t>
    <rPh sb="0" eb="3">
      <t>ハダノシ</t>
    </rPh>
    <rPh sb="3" eb="4">
      <t>チョウ</t>
    </rPh>
    <phoneticPr fontId="3"/>
  </si>
  <si>
    <t>（宛先）</t>
    <phoneticPr fontId="26"/>
  </si>
  <si>
    <t>日</t>
  </si>
  <si>
    <t>月</t>
  </si>
  <si>
    <t>年</t>
  </si>
  <si>
    <t>指定更新申請書</t>
    <rPh sb="2" eb="4">
      <t>コウシン</t>
    </rPh>
    <phoneticPr fontId="3"/>
  </si>
  <si>
    <t>第４号様式（第４条関係）</t>
    <rPh sb="6" eb="7">
      <t>ダイ</t>
    </rPh>
    <rPh sb="8" eb="9">
      <t>ジョウ</t>
    </rPh>
    <rPh sb="9" eb="11">
      <t>カンケイ</t>
    </rPh>
    <phoneticPr fontId="3"/>
  </si>
  <si>
    <t xml:space="preserve">1　記入欄が不足する場合は、適宜欄を設けて記載するか又は別様に記載した書類を添付してください。
2　管理者の兼務については、添付資料にて確認可能な場合は記載を省略することが可能です。
3　機能訓練指導員については、生活相談員又は看護職員若しくは介護職員と兼務しない場合にのみ記載してください。
4  当該事業を事業所所在地以外の場所（いわゆる出張所）で一部実施する場合、下段の表に所在地等を記載してください。また、従業者については、上段の表に出張所に勤務する職員も含めて記載してください。
5  サービス提供時間は、送迎時間を除きます。                    
</t>
    <rPh sb="252" eb="254">
      <t>テイキョウ</t>
    </rPh>
    <rPh sb="254" eb="256">
      <t>ジカン</t>
    </rPh>
    <rPh sb="258" eb="260">
      <t>ソウゲイ</t>
    </rPh>
    <rPh sb="260" eb="262">
      <t>ジカン</t>
    </rPh>
    <rPh sb="263" eb="264">
      <t>ノゾ</t>
    </rPh>
    <phoneticPr fontId="3"/>
  </si>
  <si>
    <t>備考</t>
    <rPh sb="0" eb="2">
      <t>ビコウ</t>
    </rPh>
    <phoneticPr fontId="3"/>
  </si>
  <si>
    <t>人</t>
    <rPh sb="0" eb="1">
      <t>ヒト</t>
    </rPh>
    <phoneticPr fontId="3"/>
  </si>
  <si>
    <t>利用定員</t>
    <rPh sb="0" eb="2">
      <t>リヨウ</t>
    </rPh>
    <rPh sb="2" eb="4">
      <t>テイイン</t>
    </rPh>
    <phoneticPr fontId="3"/>
  </si>
  <si>
    <t>：</t>
  </si>
  <si>
    <t>～</t>
  </si>
  <si>
    <t>サービス提供時間</t>
    <rPh sb="4" eb="6">
      <t>テイキョウ</t>
    </rPh>
    <phoneticPr fontId="3"/>
  </si>
  <si>
    <t>日曜日・祝日</t>
    <rPh sb="0" eb="2">
      <t>ニチヨウ</t>
    </rPh>
    <rPh sb="2" eb="3">
      <t>ビ</t>
    </rPh>
    <rPh sb="4" eb="6">
      <t>シュクジツ</t>
    </rPh>
    <phoneticPr fontId="3"/>
  </si>
  <si>
    <t>土曜日</t>
    <rPh sb="0" eb="3">
      <t>ドヨウビ</t>
    </rPh>
    <phoneticPr fontId="3"/>
  </si>
  <si>
    <t>平日</t>
    <phoneticPr fontId="3"/>
  </si>
  <si>
    <t>曜日ごとに
異なる場合
記入</t>
    <phoneticPr fontId="3"/>
  </si>
  <si>
    <t>営業時間</t>
    <phoneticPr fontId="3"/>
  </si>
  <si>
    <t>その他（年末年始休日等）</t>
    <phoneticPr fontId="3"/>
  </si>
  <si>
    <t>祝日</t>
    <rPh sb="0" eb="2">
      <t>シュクジツ</t>
    </rPh>
    <phoneticPr fontId="3"/>
  </si>
  <si>
    <t>土曜日</t>
  </si>
  <si>
    <t>金曜日</t>
  </si>
  <si>
    <t>木曜日</t>
  </si>
  <si>
    <t>水曜日</t>
  </si>
  <si>
    <t>火曜日</t>
  </si>
  <si>
    <t>月曜日</t>
    <rPh sb="0" eb="3">
      <t>ゲツヨウビ</t>
    </rPh>
    <phoneticPr fontId="3"/>
  </si>
  <si>
    <t>日曜日</t>
    <rPh sb="0" eb="3">
      <t>ニチヨウビ</t>
    </rPh>
    <phoneticPr fontId="3"/>
  </si>
  <si>
    <t>営業日（該当に〇）</t>
    <rPh sb="0" eb="2">
      <t>エイギョウ</t>
    </rPh>
    <rPh sb="2" eb="3">
      <t>ビ</t>
    </rPh>
    <phoneticPr fontId="3"/>
  </si>
  <si>
    <t>○設備に関する基準の確認に必要な事項</t>
    <phoneticPr fontId="3"/>
  </si>
  <si>
    <t>サービス提供単位３</t>
    <phoneticPr fontId="3"/>
  </si>
  <si>
    <t>サービス提供単位２</t>
    <phoneticPr fontId="3"/>
  </si>
  <si>
    <t>平日</t>
    <phoneticPr fontId="3"/>
  </si>
  <si>
    <t xml:space="preserve"> </t>
    <phoneticPr fontId="3"/>
  </si>
  <si>
    <t>サービス提供単位１</t>
    <phoneticPr fontId="3"/>
  </si>
  <si>
    <t>人</t>
    <rPh sb="0" eb="1">
      <t xml:space="preserve">ニン </t>
    </rPh>
    <phoneticPr fontId="3"/>
  </si>
  <si>
    <t>利用定員（同時利用）</t>
    <rPh sb="0" eb="2">
      <t>リヨウ</t>
    </rPh>
    <rPh sb="2" eb="4">
      <t>テイイン</t>
    </rPh>
    <rPh sb="5" eb="7">
      <t>ドウジ</t>
    </rPh>
    <rPh sb="7" eb="9">
      <t>リヨウ</t>
    </rPh>
    <phoneticPr fontId="3"/>
  </si>
  <si>
    <t>㎡</t>
    <phoneticPr fontId="3"/>
  </si>
  <si>
    <t>㎡</t>
    <phoneticPr fontId="3"/>
  </si>
  <si>
    <t>食堂及び機能訓練室の合計面積</t>
  </si>
  <si>
    <t>○設備に関する基準の確認に必要な事項</t>
    <rPh sb="1" eb="18">
      <t>セ</t>
    </rPh>
    <phoneticPr fontId="3"/>
  </si>
  <si>
    <t>FAX番号</t>
    <phoneticPr fontId="3"/>
  </si>
  <si>
    <t>連絡先</t>
  </si>
  <si>
    <t xml:space="preserve">  ）</t>
  </si>
  <si>
    <t>－</t>
  </si>
  <si>
    <t xml:space="preserve">  （郵便番号              </t>
    <phoneticPr fontId="3"/>
  </si>
  <si>
    <t xml:space="preserve">
所在地</t>
    <phoneticPr fontId="3"/>
  </si>
  <si>
    <t>名　称</t>
    <phoneticPr fontId="3"/>
  </si>
  <si>
    <t>フリガナ</t>
  </si>
  <si>
    <t>事 業 所</t>
    <phoneticPr fontId="3"/>
  </si>
  <si>
    <t>（認知症対応型通所介護事業所・介護予防認知症対応型通所介護事業所を事業所所在地以外の場所で一部実施する場合）</t>
    <rPh sb="51" eb="53">
      <t>バアイ</t>
    </rPh>
    <phoneticPr fontId="3"/>
  </si>
  <si>
    <t>別添のとおり</t>
  </si>
  <si>
    <t>添付書類</t>
  </si>
  <si>
    <t>非常勤（人）</t>
  </si>
  <si>
    <t>常  勤（人）</t>
  </si>
  <si>
    <t>兼務</t>
    <rPh sb="0" eb="2">
      <t>ケンム</t>
    </rPh>
    <phoneticPr fontId="3"/>
  </si>
  <si>
    <t>専従</t>
    <rPh sb="0" eb="2">
      <t>センジュウ</t>
    </rPh>
    <phoneticPr fontId="3"/>
  </si>
  <si>
    <t>機能訓練指導員</t>
    <phoneticPr fontId="3"/>
  </si>
  <si>
    <t>機能訓練指導員</t>
    <phoneticPr fontId="3"/>
  </si>
  <si>
    <t>介護職員</t>
  </si>
  <si>
    <t>看護職員</t>
    <phoneticPr fontId="3"/>
  </si>
  <si>
    <t>生活相談員</t>
    <phoneticPr fontId="3"/>
  </si>
  <si>
    <t>従業者の職種・員数</t>
  </si>
  <si>
    <t>○人員に関する基準の確認に必要な事項</t>
    <phoneticPr fontId="3"/>
  </si>
  <si>
    <t>サービス提供単位３</t>
    <rPh sb="4" eb="6">
      <t>テイキョウ</t>
    </rPh>
    <phoneticPr fontId="3"/>
  </si>
  <si>
    <t>生活相談員</t>
    <phoneticPr fontId="3"/>
  </si>
  <si>
    <t>○人員に関する基準の確認に必要な事項</t>
    <phoneticPr fontId="3"/>
  </si>
  <si>
    <t>サービス提供単位２</t>
    <rPh sb="4" eb="6">
      <t>テイキョウ</t>
    </rPh>
    <phoneticPr fontId="3"/>
  </si>
  <si>
    <t>サービス提供単位１</t>
    <rPh sb="4" eb="6">
      <t>テイキョウ</t>
    </rPh>
    <phoneticPr fontId="3"/>
  </si>
  <si>
    <t>兼務する職種及び
勤務時間等</t>
    <phoneticPr fontId="3"/>
  </si>
  <si>
    <t>事業所番号</t>
    <phoneticPr fontId="3"/>
  </si>
  <si>
    <t>名称</t>
    <phoneticPr fontId="3"/>
  </si>
  <si>
    <t>同一敷地内の他の事業所又は施設の
従業者との兼務（兼務の場合のみ記入）</t>
    <phoneticPr fontId="3"/>
  </si>
  <si>
    <t>当該認知症対応型通所介護事業所で
兼務する他の職種（兼務の場合のみ記入）</t>
    <phoneticPr fontId="3"/>
  </si>
  <si>
    <t>生年月日</t>
  </si>
  <si>
    <t>氏  名</t>
  </si>
  <si>
    <t xml:space="preserve"> －</t>
  </si>
  <si>
    <t xml:space="preserve">（郵便番号 </t>
    <phoneticPr fontId="3"/>
  </si>
  <si>
    <t>住所</t>
  </si>
  <si>
    <t>管 理 者</t>
    <phoneticPr fontId="3"/>
  </si>
  <si>
    <t>事業の実施形態</t>
    <rPh sb="0" eb="2">
      <t>ジギョウ</t>
    </rPh>
    <rPh sb="3" eb="5">
      <t>ジッシ</t>
    </rPh>
    <rPh sb="5" eb="7">
      <t>ケイタイ</t>
    </rPh>
    <phoneticPr fontId="3"/>
  </si>
  <si>
    <t xml:space="preserve"> </t>
    <phoneticPr fontId="3"/>
  </si>
  <si>
    <t xml:space="preserve"> ）</t>
  </si>
  <si>
    <t>（郵便番号</t>
  </si>
  <si>
    <t>所在地</t>
    <phoneticPr fontId="3"/>
  </si>
  <si>
    <t>名　称</t>
    <phoneticPr fontId="3"/>
  </si>
  <si>
    <t>事 業 所</t>
    <phoneticPr fontId="3"/>
  </si>
  <si>
    <t>　</t>
    <phoneticPr fontId="3"/>
  </si>
  <si>
    <t xml:space="preserve"> </t>
    <phoneticPr fontId="3"/>
  </si>
  <si>
    <t>付表２－１  認知症対応型通所介護事業所・介護予防認知症対応型通所介護事業所の指定に係る記載事項（単独型・併設型）</t>
    <phoneticPr fontId="3"/>
  </si>
  <si>
    <t xml:space="preserve">1　記入欄が不足する場合は、適宜欄を設けて記載するか又は別様に記載した書類を添付してください。
2　管理者の兼務については、添付資料にて確認可能な場合は記載を省略することが可能です。
3　機能訓練指導員については、生活相談員又は看護職員若しくは介護職員と兼務しない場合にのみ記載してください。
4  当該事業を事業所所在地以外の場所（いわゆる出張所）で一部実施する場合、下段の表に所在地等を記載してください。また、従業者については、上段の表に出張所に勤務する職員も含めて記載してください。 
5  サービス提供時間は、送迎時間を除きます。              </t>
    <rPh sb="28" eb="30">
      <t>ベツヨウ</t>
    </rPh>
    <phoneticPr fontId="3"/>
  </si>
  <si>
    <t>日曜日・祝日</t>
    <rPh sb="0" eb="2">
      <t>ニチヨウ</t>
    </rPh>
    <rPh sb="2" eb="3">
      <t>ヒ</t>
    </rPh>
    <rPh sb="4" eb="6">
      <t>シュクジツ</t>
    </rPh>
    <phoneticPr fontId="3"/>
  </si>
  <si>
    <t>曜日ごとに
異なる場合
記入</t>
    <phoneticPr fontId="3"/>
  </si>
  <si>
    <t>営業時間</t>
    <phoneticPr fontId="3"/>
  </si>
  <si>
    <t>サービス提供単位３</t>
    <phoneticPr fontId="3"/>
  </si>
  <si>
    <t>サービス提供単位１</t>
    <phoneticPr fontId="3"/>
  </si>
  <si>
    <t>㎡</t>
    <phoneticPr fontId="3"/>
  </si>
  <si>
    <t>FAX番号</t>
    <phoneticPr fontId="3"/>
  </si>
  <si>
    <t>－</t>
    <phoneticPr fontId="3"/>
  </si>
  <si>
    <t>－</t>
    <phoneticPr fontId="3"/>
  </si>
  <si>
    <t xml:space="preserve">（郵便番号            </t>
    <phoneticPr fontId="3"/>
  </si>
  <si>
    <t>所在地</t>
    <phoneticPr fontId="3"/>
  </si>
  <si>
    <t>事 業 所</t>
    <phoneticPr fontId="3"/>
  </si>
  <si>
    <t>本体の事業所等の入居者を含めた利用者数</t>
    <rPh sb="0" eb="2">
      <t>ホンタイ</t>
    </rPh>
    <rPh sb="3" eb="6">
      <t>ジギョウショ</t>
    </rPh>
    <rPh sb="6" eb="7">
      <t>トウ</t>
    </rPh>
    <rPh sb="8" eb="11">
      <t>ニュウキョシャ</t>
    </rPh>
    <rPh sb="12" eb="13">
      <t>フク</t>
    </rPh>
    <rPh sb="15" eb="18">
      <t>リヨウシャ</t>
    </rPh>
    <rPh sb="18" eb="19">
      <t>カズ</t>
    </rPh>
    <phoneticPr fontId="3"/>
  </si>
  <si>
    <t>○人員に関する基準の確認に必要な事項</t>
    <rPh sb="1" eb="3">
      <t>ジンイン</t>
    </rPh>
    <rPh sb="4" eb="5">
      <t>カン</t>
    </rPh>
    <rPh sb="7" eb="9">
      <t>キジュン</t>
    </rPh>
    <rPh sb="10" eb="12">
      <t>カクニン</t>
    </rPh>
    <rPh sb="13" eb="15">
      <t>ヒツヨウ</t>
    </rPh>
    <rPh sb="16" eb="18">
      <t>ジコウ</t>
    </rPh>
    <phoneticPr fontId="3"/>
  </si>
  <si>
    <t>兼務する職種
及び勤務時間等</t>
  </si>
  <si>
    <t>事業所番号</t>
  </si>
  <si>
    <t>名称</t>
  </si>
  <si>
    <t>同一敷地内の他の事業所又は
施設の従業者との兼務
（兼務の場合のみ記入）</t>
    <phoneticPr fontId="3"/>
  </si>
  <si>
    <t>本体事業種別</t>
    <rPh sb="0" eb="2">
      <t>ホンタイ</t>
    </rPh>
    <rPh sb="2" eb="4">
      <t>ジギョウ</t>
    </rPh>
    <rPh sb="4" eb="6">
      <t>シュベツ</t>
    </rPh>
    <phoneticPr fontId="3"/>
  </si>
  <si>
    <t xml:space="preserve">（郵便番号            </t>
    <phoneticPr fontId="3"/>
  </si>
  <si>
    <t>所在地</t>
  </si>
  <si>
    <t>事 業 所</t>
    <phoneticPr fontId="3"/>
  </si>
  <si>
    <t>付表２－２  認知症対応型通所介護事業所・介護予防認知症対応型通所介護事業所の指定に係る記載事項　（共用型）</t>
    <phoneticPr fontId="3"/>
  </si>
  <si>
    <r>
      <t>・原本又は</t>
    </r>
    <r>
      <rPr>
        <sz val="10"/>
        <color rgb="FFFF0000"/>
        <rFont val="ＭＳ ゴシック"/>
        <family val="3"/>
        <charset val="128"/>
      </rPr>
      <t>登記情報提供サービスの「照会番号(10ケタ)」及び「発行年月日」</t>
    </r>
    <r>
      <rPr>
        <sz val="10"/>
        <rFont val="ＭＳ ゴシック"/>
        <family val="3"/>
        <charset val="128"/>
      </rPr>
      <t xml:space="preserve">
（法人で２事業所以上、同じ月に更新申請を行う場合、２事業所目以降の申請書類には謄本の添付は不要です。下の欄に記入して下さい）
（指定医療機関等で法人でない場合は、関東信越厚生局　神奈川事務所の指定通知書の写しを添付してください）
</t>
    </r>
    <r>
      <rPr>
        <b/>
        <sz val="10"/>
        <rFont val="ＭＳ ゴシック"/>
        <family val="3"/>
        <charset val="128"/>
      </rPr>
      <t xml:space="preserve">※以前提出したものと変更がなければ提出は不要です。
</t>
    </r>
    <r>
      <rPr>
        <b/>
        <sz val="10"/>
        <color rgb="FFFF0000"/>
        <rFont val="ＭＳ ゴシック"/>
        <family val="3"/>
        <charset val="128"/>
      </rPr>
      <t>※登記情報提供サービスを利用する場合は、「照会番号(10ケタ)」及び「発行年月日」を連絡すること。</t>
    </r>
    <rPh sb="1" eb="3">
      <t>ゲンポン</t>
    </rPh>
    <rPh sb="3" eb="4">
      <t>マタ</t>
    </rPh>
    <rPh sb="39" eb="41">
      <t>ホウジン</t>
    </rPh>
    <rPh sb="43" eb="46">
      <t>ジギョウショ</t>
    </rPh>
    <rPh sb="46" eb="48">
      <t>イジョウ</t>
    </rPh>
    <rPh sb="53" eb="55">
      <t>コウシン</t>
    </rPh>
    <rPh sb="55" eb="57">
      <t>シンセイ</t>
    </rPh>
    <rPh sb="58" eb="59">
      <t>オコナ</t>
    </rPh>
    <rPh sb="60" eb="62">
      <t>バアイ</t>
    </rPh>
    <rPh sb="64" eb="67">
      <t>ジギョウショ</t>
    </rPh>
    <rPh sb="67" eb="68">
      <t>メ</t>
    </rPh>
    <rPh sb="68" eb="70">
      <t>イコウ</t>
    </rPh>
    <rPh sb="71" eb="73">
      <t>シンセイ</t>
    </rPh>
    <rPh sb="73" eb="75">
      <t>ショルイ</t>
    </rPh>
    <rPh sb="77" eb="79">
      <t>トウホン</t>
    </rPh>
    <rPh sb="80" eb="82">
      <t>テンプ</t>
    </rPh>
    <rPh sb="83" eb="85">
      <t>フヨウ</t>
    </rPh>
    <rPh sb="88" eb="89">
      <t>シタ</t>
    </rPh>
    <rPh sb="90" eb="91">
      <t>ラン</t>
    </rPh>
    <rPh sb="92" eb="94">
      <t>キニュウ</t>
    </rPh>
    <rPh sb="96" eb="97">
      <t>クダ</t>
    </rPh>
    <rPh sb="102" eb="104">
      <t>シテイ</t>
    </rPh>
    <rPh sb="104" eb="106">
      <t>イリョウ</t>
    </rPh>
    <rPh sb="106" eb="108">
      <t>キカン</t>
    </rPh>
    <rPh sb="108" eb="109">
      <t>トウ</t>
    </rPh>
    <rPh sb="110" eb="112">
      <t>ホウジン</t>
    </rPh>
    <rPh sb="115" eb="117">
      <t>バアイ</t>
    </rPh>
    <rPh sb="119" eb="121">
      <t>カントウ</t>
    </rPh>
    <rPh sb="121" eb="123">
      <t>シンエツ</t>
    </rPh>
    <rPh sb="123" eb="125">
      <t>コウセイ</t>
    </rPh>
    <rPh sb="125" eb="126">
      <t>キョク</t>
    </rPh>
    <rPh sb="127" eb="130">
      <t>カナガワ</t>
    </rPh>
    <rPh sb="130" eb="133">
      <t>ジムショ</t>
    </rPh>
    <rPh sb="134" eb="136">
      <t>シテイ</t>
    </rPh>
    <rPh sb="136" eb="139">
      <t>ツウチショ</t>
    </rPh>
    <rPh sb="140" eb="141">
      <t>ウツ</t>
    </rPh>
    <rPh sb="143" eb="145">
      <t>テンプ</t>
    </rPh>
    <rPh sb="154" eb="158">
      <t>イゼンテイシュツ</t>
    </rPh>
    <rPh sb="163" eb="165">
      <t>ヘンコウ</t>
    </rPh>
    <rPh sb="170" eb="172">
      <t>テイシュツ</t>
    </rPh>
    <rPh sb="173" eb="175">
      <t>フヨウ</t>
    </rPh>
    <rPh sb="180" eb="182">
      <t>トウキ</t>
    </rPh>
    <rPh sb="182" eb="186">
      <t>ジョウホウテイキョウ</t>
    </rPh>
    <rPh sb="191" eb="193">
      <t>リヨウ</t>
    </rPh>
    <rPh sb="195" eb="197">
      <t>バアイ</t>
    </rPh>
    <rPh sb="200" eb="204">
      <t>ショウカイバンゴウ</t>
    </rPh>
    <rPh sb="211" eb="212">
      <t>オヨ</t>
    </rPh>
    <rPh sb="214" eb="216">
      <t>ハッコウ</t>
    </rPh>
    <rPh sb="216" eb="219">
      <t>ネンガッピ</t>
    </rPh>
    <rPh sb="221" eb="223">
      <t>レンラク</t>
    </rPh>
    <phoneticPr fontId="3"/>
  </si>
  <si>
    <t>・以下の更新申請書類に添付して提出済み　　　　　　　　　　　　　　　　　　　　　　　　　　　　　　　　　　　　　　　　事業所名  （　　　　　　　　  　　　）　　　　　　　　　　　　　　　　　　　　　　　　　　　　　　　　　　　　　　　事業所番号（　　　　　　　　　　　　）
提出日    （　　　　　　　　　    　）</t>
    <rPh sb="1" eb="3">
      <t>イカ</t>
    </rPh>
    <rPh sb="4" eb="6">
      <t>コウシン</t>
    </rPh>
    <rPh sb="6" eb="8">
      <t>シンセイ</t>
    </rPh>
    <rPh sb="8" eb="10">
      <t>ショルイ</t>
    </rPh>
    <rPh sb="11" eb="13">
      <t>テンプ</t>
    </rPh>
    <rPh sb="15" eb="17">
      <t>テイシュツ</t>
    </rPh>
    <rPh sb="17" eb="18">
      <t>ズ</t>
    </rPh>
    <rPh sb="59" eb="62">
      <t>ジギョウショ</t>
    </rPh>
    <rPh sb="62" eb="63">
      <t>メイ</t>
    </rPh>
    <rPh sb="119" eb="122">
      <t>ジギョウショ</t>
    </rPh>
    <rPh sb="122" eb="124">
      <t>バンゴウ</t>
    </rPh>
    <rPh sb="139" eb="142">
      <t>テイシュツビ</t>
    </rPh>
    <phoneticPr fontId="3"/>
  </si>
  <si>
    <t>(役職名)　</t>
    <rPh sb="1" eb="4">
      <t>ヤクショクメイ</t>
    </rPh>
    <phoneticPr fontId="3"/>
  </si>
  <si>
    <t>　　　　(氏名)</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</si>
</sst>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76" formatCode="0.0"/>
    <numFmt numFmtId="177" formatCode="h:mm;@"/>
    <numFmt numFmtId="178" formatCode="#,##0.0#"/>
    <numFmt numFmtId="179" formatCode="yyyy&quot;年&quot;m&quot;月&quot;d&quot;日&quot;;@"/>
  </numFmts>
  <fonts count="57" x14ac:knownFonts="1">
    <font>
      <sz val="11"/>
      <color theme="1"/>
      <name val="游ゴシック"/>
      <family val="2"/>
      <charset val="128"/>
      <scheme val="minor"/>
    </font>
    <font>
      <sz val="14"/>
      <name val="HGSｺﾞｼｯｸM"/>
      <family val="3"/>
      <charset val="128"/>
    </font>
    <font>
      <sz val="6"/>
      <name val="游ゴシック"/>
      <family val="2"/>
      <charset val="128"/>
      <scheme val="minor"/>
    </font>
    <font>
      <sz val="6"/>
      <name val="ＭＳ Ｐゴシック"/>
      <family val="3"/>
      <charset val="128"/>
    </font>
    <font>
      <sz val="11"/>
      <name val="HGSｺﾞｼｯｸM"/>
      <family val="3"/>
      <charset val="128"/>
    </font>
    <font>
      <sz val="12"/>
      <name val="HGSｺﾞｼｯｸM"/>
      <family val="3"/>
      <charset val="128"/>
    </font>
    <font>
      <sz val="12"/>
      <name val="HGSｺﾞｼｯｸE"/>
      <family val="3"/>
      <charset val="128"/>
    </font>
    <font>
      <b/>
      <sz val="14"/>
      <name val="HGSｺﾞｼｯｸM"/>
      <family val="3"/>
      <charset val="128"/>
    </font>
    <font>
      <sz val="16"/>
      <name val="HGSｺﾞｼｯｸM"/>
      <family val="3"/>
      <charset val="128"/>
    </font>
    <font>
      <b/>
      <sz val="16"/>
      <name val="HGSｺﾞｼｯｸM"/>
      <family val="3"/>
      <charset val="128"/>
    </font>
    <font>
      <b/>
      <sz val="12"/>
      <name val="HGSｺﾞｼｯｸM"/>
      <family val="3"/>
      <charset val="128"/>
    </font>
    <font>
      <u/>
      <sz val="12"/>
      <name val="HGSｺﾞｼｯｸE"/>
      <family val="3"/>
      <charset val="128"/>
    </font>
    <font>
      <b/>
      <u/>
      <sz val="12"/>
      <name val="HGSｺﾞｼｯｸM"/>
      <family val="3"/>
      <charset val="128"/>
    </font>
    <font>
      <sz val="6"/>
      <name val="HGSｺﾞｼｯｸM"/>
      <family val="3"/>
      <charset val="128"/>
    </font>
    <font>
      <sz val="11"/>
      <color theme="1"/>
      <name val="游ゴシック"/>
      <family val="2"/>
      <charset val="128"/>
      <scheme val="minor"/>
    </font>
    <font>
      <sz val="10"/>
      <name val="HGSｺﾞｼｯｸM"/>
      <family val="3"/>
      <charset val="128"/>
    </font>
    <font>
      <sz val="12"/>
      <color rgb="FFFFFF99"/>
      <name val="HGSｺﾞｼｯｸM"/>
      <family val="3"/>
      <charset val="128"/>
    </font>
    <font>
      <b/>
      <sz val="12"/>
      <color rgb="FFFF0000"/>
      <name val="HGSｺﾞｼｯｸM"/>
      <family val="3"/>
      <charset val="128"/>
    </font>
    <font>
      <sz val="16"/>
      <color theme="1"/>
      <name val="游ゴシック"/>
      <family val="3"/>
      <charset val="128"/>
      <scheme val="minor"/>
    </font>
    <font>
      <sz val="16"/>
      <color rgb="FFFF0000"/>
      <name val="游ゴシック"/>
      <family val="3"/>
      <charset val="128"/>
      <scheme val="minor"/>
    </font>
    <font>
      <b/>
      <sz val="16"/>
      <color rgb="FFFF0000"/>
      <name val="游ゴシック"/>
      <family val="2"/>
      <charset val="128"/>
      <scheme val="minor"/>
    </font>
    <font>
      <sz val="16"/>
      <color rgb="FF000000"/>
      <name val="游ゴシック"/>
      <family val="3"/>
      <charset val="128"/>
      <scheme val="minor"/>
    </font>
    <font>
      <sz val="16"/>
      <name val="HGSｺﾞｼｯｸE"/>
      <family val="3"/>
      <charset val="128"/>
    </font>
    <font>
      <sz val="16"/>
      <color theme="1"/>
      <name val="游ゴシック"/>
      <family val="2"/>
      <charset val="128"/>
      <scheme val="minor"/>
    </font>
    <font>
      <sz val="16"/>
      <color theme="1"/>
      <name val="HGSｺﾞｼｯｸM"/>
      <family val="3"/>
      <charset val="128"/>
    </font>
    <font>
      <sz val="11"/>
      <name val="ＭＳ Ｐゴシック"/>
      <family val="3"/>
      <charset val="128"/>
    </font>
    <font>
      <sz val="10"/>
      <name val="ＭＳ ゴシック"/>
      <family val="3"/>
      <charset val="128"/>
    </font>
    <font>
      <u/>
      <sz val="10"/>
      <name val="ＭＳ ゴシック"/>
      <family val="3"/>
      <charset val="128"/>
    </font>
    <font>
      <b/>
      <sz val="10"/>
      <name val="ＭＳ ゴシック"/>
      <family val="3"/>
      <charset val="128"/>
    </font>
    <font>
      <b/>
      <i/>
      <sz val="10"/>
      <name val="ＭＳ ゴシック"/>
      <family val="3"/>
      <charset val="128"/>
    </font>
    <font>
      <b/>
      <sz val="12"/>
      <name val="ＭＳ ゴシック"/>
      <family val="3"/>
      <charset val="128"/>
    </font>
    <font>
      <sz val="12"/>
      <name val="ＭＳ Ｐゴシック"/>
      <family val="3"/>
      <charset val="128"/>
    </font>
    <font>
      <sz val="10"/>
      <name val="ＭＳ Ｐゴシック"/>
      <family val="3"/>
      <charset val="128"/>
    </font>
    <font>
      <sz val="9"/>
      <name val="ＭＳ Ｐゴシック"/>
      <family val="3"/>
      <charset val="128"/>
    </font>
    <font>
      <b/>
      <sz val="10"/>
      <name val="ＭＳ Ｐゴシック"/>
      <family val="3"/>
      <charset val="128"/>
    </font>
    <font>
      <sz val="10"/>
      <color rgb="FF000000"/>
      <name val="Times New Roman"/>
      <family val="1"/>
    </font>
    <font>
      <sz val="10"/>
      <color rgb="FF000000"/>
      <name val="ＭＳ ゴシック"/>
      <family val="3"/>
      <charset val="128"/>
    </font>
    <font>
      <sz val="10.5"/>
      <color rgb="FF000000"/>
      <name val="ＭＳ ゴシック"/>
      <family val="3"/>
      <charset val="128"/>
    </font>
    <font>
      <sz val="10.5"/>
      <name val="ＭＳ ゴシック"/>
      <family val="3"/>
      <charset val="128"/>
    </font>
    <font>
      <sz val="10.6"/>
      <color rgb="FF000000"/>
      <name val="ＭＳ ゴシック"/>
      <family val="3"/>
      <charset val="128"/>
    </font>
    <font>
      <sz val="10.6"/>
      <name val="ＭＳ ゴシック"/>
      <family val="3"/>
      <charset val="128"/>
    </font>
    <font>
      <sz val="10.6"/>
      <name val="Times New Roman"/>
      <family val="1"/>
    </font>
    <font>
      <sz val="10.5"/>
      <color rgb="FF000000"/>
      <name val="游ゴシック"/>
      <family val="3"/>
      <charset val="128"/>
      <scheme val="minor"/>
    </font>
    <font>
      <sz val="8"/>
      <name val="游ゴシック"/>
      <family val="3"/>
      <charset val="128"/>
      <scheme val="minor"/>
    </font>
    <font>
      <sz val="10.5"/>
      <name val="游ゴシック"/>
      <family val="3"/>
      <charset val="128"/>
      <scheme val="minor"/>
    </font>
    <font>
      <sz val="10.5"/>
      <name val="游ゴシック Light"/>
      <family val="3"/>
      <charset val="128"/>
      <scheme val="major"/>
    </font>
    <font>
      <sz val="10.6"/>
      <name val="游ゴシック"/>
      <family val="3"/>
      <charset val="128"/>
      <scheme val="minor"/>
    </font>
    <font>
      <sz val="10"/>
      <name val="Times New Roman"/>
      <family val="1"/>
    </font>
    <font>
      <sz val="9"/>
      <name val="ＭＳ ゴシック"/>
      <family val="3"/>
      <charset val="128"/>
    </font>
    <font>
      <sz val="11"/>
      <name val="ＭＳ ゴシック"/>
      <family val="3"/>
      <charset val="128"/>
    </font>
    <font>
      <b/>
      <sz val="11"/>
      <name val="ＭＳ ゴシック"/>
      <family val="3"/>
      <charset val="128"/>
    </font>
    <font>
      <sz val="9"/>
      <name val="ＭＳ ゴシック"/>
      <family val="2"/>
      <charset val="128"/>
    </font>
    <font>
      <sz val="9"/>
      <color rgb="FF000000"/>
      <name val="Meiryo UI"/>
      <family val="3"/>
      <charset val="128"/>
    </font>
    <font>
      <sz val="8"/>
      <name val="ＭＳ ゴシック"/>
      <family val="3"/>
      <charset val="128"/>
    </font>
    <font>
      <sz val="8"/>
      <name val="ＭＳ ゴシック"/>
      <family val="2"/>
      <charset val="128"/>
    </font>
    <font>
      <sz val="10"/>
      <color rgb="FFFF0000"/>
      <name val="ＭＳ ゴシック"/>
      <family val="3"/>
      <charset val="128"/>
    </font>
    <font>
      <b/>
      <sz val="10"/>
      <color rgb="FFFF0000"/>
      <name val="ＭＳ ゴシック"/>
      <family val="3"/>
      <charset val="128"/>
    </font>
  </fonts>
  <fills count="8">
    <fill>
      <patternFill patternType="none"/>
    </fill>
    <fill>
      <patternFill patternType="gray125"/>
    </fill>
    <fill>
      <patternFill patternType="solid">
        <fgColor theme="8" tint="0.79998168889431442"/>
        <bgColor indexed="64"/>
      </patternFill>
    </fill>
    <fill>
      <patternFill patternType="solid">
        <fgColor theme="0"/>
        <bgColor indexed="64"/>
      </patternFill>
    </fill>
    <fill>
      <patternFill patternType="solid">
        <fgColor rgb="FFFFFFCC"/>
        <bgColor indexed="64"/>
      </patternFill>
    </fill>
    <fill>
      <patternFill patternType="solid">
        <fgColor rgb="FFCCFFCC"/>
        <bgColor indexed="64"/>
      </patternFill>
    </fill>
    <fill>
      <patternFill patternType="solid">
        <fgColor theme="0" tint="-4.9989318521683403E-2"/>
        <bgColor indexed="64"/>
      </patternFill>
    </fill>
    <fill>
      <patternFill patternType="solid">
        <fgColor theme="0" tint="-0.14999847407452621"/>
        <bgColor indexed="64"/>
      </patternFill>
    </fill>
  </fills>
  <borders count="185">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style="medium">
        <color indexed="64"/>
      </top>
      <bottom style="thin">
        <color indexed="64"/>
      </bottom>
      <diagonal/>
    </border>
    <border>
      <left style="medium">
        <color indexed="64"/>
      </left>
      <right/>
      <top style="medium">
        <color indexed="64"/>
      </top>
      <bottom/>
      <diagonal/>
    </border>
    <border>
      <left style="thin">
        <color indexed="64"/>
      </left>
      <right/>
      <top/>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medium">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top/>
      <bottom style="thin">
        <color indexed="64"/>
      </bottom>
      <diagonal/>
    </border>
    <border>
      <left style="medium">
        <color indexed="64"/>
      </left>
      <right style="thin">
        <color indexed="64"/>
      </right>
      <top style="medium">
        <color indexed="64"/>
      </top>
      <bottom style="medium">
        <color indexed="64"/>
      </bottom>
      <diagonal/>
    </border>
    <border>
      <left/>
      <right style="thin">
        <color indexed="64"/>
      </right>
      <top/>
      <bottom style="medium">
        <color indexed="64"/>
      </bottom>
      <diagonal/>
    </border>
    <border>
      <left/>
      <right style="thin">
        <color indexed="64"/>
      </right>
      <top/>
      <bottom/>
      <diagonal/>
    </border>
    <border>
      <left/>
      <right style="thin">
        <color indexed="64"/>
      </right>
      <top style="medium">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style="dotted">
        <color indexed="64"/>
      </top>
      <bottom style="medium">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
      <left style="medium">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style="medium">
        <color indexed="64"/>
      </left>
      <right/>
      <top style="dotted">
        <color indexed="64"/>
      </top>
      <bottom style="dotted">
        <color indexed="64"/>
      </bottom>
      <diagonal/>
    </border>
    <border>
      <left/>
      <right/>
      <top style="dotted">
        <color indexed="64"/>
      </top>
      <bottom style="dotted">
        <color indexed="64"/>
      </bottom>
      <diagonal/>
    </border>
    <border>
      <left/>
      <right style="medium">
        <color indexed="64"/>
      </right>
      <top style="dotted">
        <color indexed="64"/>
      </top>
      <bottom style="dotted">
        <color indexed="64"/>
      </bottom>
      <diagonal/>
    </border>
    <border>
      <left style="medium">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medium">
        <color indexed="64"/>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style="dotted">
        <color indexed="64"/>
      </top>
      <bottom style="dotted">
        <color indexed="64"/>
      </bottom>
      <diagonal/>
    </border>
    <border>
      <left style="thin">
        <color indexed="64"/>
      </left>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style="thin">
        <color indexed="64"/>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top style="dotted">
        <color indexed="64"/>
      </top>
      <bottom style="thin">
        <color indexed="64"/>
      </bottom>
      <diagonal/>
    </border>
    <border>
      <left style="medium">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medium">
        <color indexed="64"/>
      </left>
      <right style="thin">
        <color indexed="64"/>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medium">
        <color indexed="64"/>
      </right>
      <top style="thin">
        <color indexed="64"/>
      </top>
      <bottom style="dotted">
        <color indexed="64"/>
      </bottom>
      <diagonal/>
    </border>
    <border diagonalUp="1">
      <left style="medium">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medium">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medium">
        <color indexed="64"/>
      </left>
      <right/>
      <top/>
      <bottom style="medium">
        <color indexed="64"/>
      </bottom>
      <diagonal style="hair">
        <color indexed="64"/>
      </diagonal>
    </border>
    <border diagonalUp="1">
      <left/>
      <right/>
      <top/>
      <bottom style="medium">
        <color indexed="64"/>
      </bottom>
      <diagonal style="hair">
        <color indexed="64"/>
      </diagonal>
    </border>
    <border diagonalUp="1">
      <left/>
      <right style="medium">
        <color indexed="64"/>
      </right>
      <top/>
      <bottom style="medium">
        <color indexed="64"/>
      </bottom>
      <diagonal style="hair">
        <color indexed="64"/>
      </diagonal>
    </border>
    <border diagonalUp="1">
      <left style="medium">
        <color indexed="64"/>
      </left>
      <right/>
      <top style="medium">
        <color indexed="64"/>
      </top>
      <bottom/>
      <diagonal style="hair">
        <color indexed="64"/>
      </diagonal>
    </border>
    <border diagonalUp="1">
      <left/>
      <right/>
      <top style="medium">
        <color indexed="64"/>
      </top>
      <bottom/>
      <diagonal style="hair">
        <color indexed="64"/>
      </diagonal>
    </border>
    <border diagonalUp="1">
      <left/>
      <right style="medium">
        <color indexed="64"/>
      </right>
      <top style="medium">
        <color indexed="64"/>
      </top>
      <bottom/>
      <diagonal style="hair">
        <color indexed="64"/>
      </diagonal>
    </border>
    <border diagonalUp="1">
      <left style="medium">
        <color indexed="64"/>
      </left>
      <right/>
      <top style="medium">
        <color indexed="64"/>
      </top>
      <bottom style="dotted">
        <color indexed="64"/>
      </bottom>
      <diagonal style="hair">
        <color indexed="64"/>
      </diagonal>
    </border>
    <border diagonalUp="1">
      <left/>
      <right style="thin">
        <color indexed="64"/>
      </right>
      <top style="medium">
        <color indexed="64"/>
      </top>
      <bottom style="dotted">
        <color indexed="64"/>
      </bottom>
      <diagonal style="hair">
        <color indexed="64"/>
      </diagonal>
    </border>
    <border diagonalUp="1">
      <left style="thin">
        <color indexed="64"/>
      </left>
      <right/>
      <top style="medium">
        <color indexed="64"/>
      </top>
      <bottom style="dotted">
        <color indexed="64"/>
      </bottom>
      <diagonal style="hair">
        <color indexed="64"/>
      </diagonal>
    </border>
    <border diagonalUp="1">
      <left/>
      <right style="medium">
        <color indexed="64"/>
      </right>
      <top style="medium">
        <color indexed="64"/>
      </top>
      <bottom style="dotted">
        <color indexed="64"/>
      </bottom>
      <diagonal style="hair">
        <color indexed="64"/>
      </diagonal>
    </border>
    <border diagonalUp="1">
      <left style="medium">
        <color indexed="64"/>
      </left>
      <right/>
      <top style="thin">
        <color indexed="64"/>
      </top>
      <bottom style="dotted">
        <color indexed="64"/>
      </bottom>
      <diagonal style="hair">
        <color indexed="64"/>
      </diagonal>
    </border>
    <border diagonalUp="1">
      <left/>
      <right style="thin">
        <color indexed="64"/>
      </right>
      <top style="thin">
        <color indexed="64"/>
      </top>
      <bottom style="dotted">
        <color indexed="64"/>
      </bottom>
      <diagonal style="hair">
        <color indexed="64"/>
      </diagonal>
    </border>
    <border diagonalUp="1">
      <left style="thin">
        <color indexed="64"/>
      </left>
      <right/>
      <top style="thin">
        <color indexed="64"/>
      </top>
      <bottom style="dotted">
        <color indexed="64"/>
      </bottom>
      <diagonal style="hair">
        <color indexed="64"/>
      </diagonal>
    </border>
    <border diagonalUp="1">
      <left/>
      <right style="medium">
        <color indexed="64"/>
      </right>
      <top style="thin">
        <color indexed="64"/>
      </top>
      <bottom style="dotted">
        <color indexed="64"/>
      </bottom>
      <diagonal style="hair">
        <color indexed="64"/>
      </diagonal>
    </border>
    <border>
      <left style="thin">
        <color indexed="64"/>
      </left>
      <right/>
      <top style="medium">
        <color indexed="64"/>
      </top>
      <bottom style="dotted">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style="medium">
        <color indexed="64"/>
      </right>
      <top style="medium">
        <color indexed="64"/>
      </top>
      <bottom style="dashed">
        <color indexed="64"/>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right style="thin">
        <color indexed="64"/>
      </right>
      <top style="dashed">
        <color indexed="64"/>
      </top>
      <bottom style="thin">
        <color indexed="64"/>
      </bottom>
      <diagonal/>
    </border>
    <border>
      <left/>
      <right/>
      <top style="dashed">
        <color indexed="64"/>
      </top>
      <bottom style="thin">
        <color indexed="64"/>
      </bottom>
      <diagonal/>
    </border>
    <border>
      <left style="thin">
        <color indexed="64"/>
      </left>
      <right/>
      <top style="dashed">
        <color indexed="64"/>
      </top>
      <bottom style="thin">
        <color indexed="64"/>
      </bottom>
      <diagonal/>
    </border>
    <border>
      <left/>
      <right style="thin">
        <color indexed="64"/>
      </right>
      <top style="medium">
        <color indexed="64"/>
      </top>
      <bottom style="dashed">
        <color indexed="64"/>
      </bottom>
      <diagonal/>
    </border>
    <border>
      <left/>
      <right/>
      <top style="medium">
        <color indexed="64"/>
      </top>
      <bottom style="dashed">
        <color indexed="64"/>
      </bottom>
      <diagonal/>
    </border>
    <border>
      <left style="thin">
        <color indexed="64"/>
      </left>
      <right/>
      <top style="medium">
        <color indexed="64"/>
      </top>
      <bottom style="dashed">
        <color indexed="64"/>
      </bottom>
      <diagonal/>
    </border>
    <border>
      <left style="medium">
        <color indexed="64"/>
      </left>
      <right style="thin">
        <color indexed="64"/>
      </right>
      <top style="medium">
        <color indexed="64"/>
      </top>
      <bottom/>
      <diagonal/>
    </border>
    <border>
      <left/>
      <right style="medium">
        <color indexed="64"/>
      </right>
      <top style="dashed">
        <color indexed="64"/>
      </top>
      <bottom style="thin">
        <color indexed="64"/>
      </bottom>
      <diagonal/>
    </border>
    <border>
      <left/>
      <right style="medium">
        <color indexed="64"/>
      </right>
      <top style="thin">
        <color indexed="64"/>
      </top>
      <bottom style="dashed">
        <color indexed="64"/>
      </bottom>
      <diagonal/>
    </border>
    <border>
      <left/>
      <right/>
      <top style="thin">
        <color indexed="64"/>
      </top>
      <bottom style="dashed">
        <color indexed="64"/>
      </bottom>
      <diagonal/>
    </border>
    <border>
      <left style="thin">
        <color indexed="64"/>
      </left>
      <right/>
      <top style="thin">
        <color indexed="64"/>
      </top>
      <bottom style="dashed">
        <color indexed="64"/>
      </bottom>
      <diagonal/>
    </border>
    <border>
      <left/>
      <right style="medium">
        <color indexed="64"/>
      </right>
      <top style="medium">
        <color indexed="64"/>
      </top>
      <bottom style="thin">
        <color indexed="64"/>
      </bottom>
      <diagonal/>
    </border>
    <border>
      <left style="dotted">
        <color indexed="64"/>
      </left>
      <right style="dotted">
        <color indexed="64"/>
      </right>
      <top style="medium">
        <color indexed="64"/>
      </top>
      <bottom style="thin">
        <color indexed="64"/>
      </bottom>
      <diagonal/>
    </border>
    <border>
      <left style="dotted">
        <color indexed="64"/>
      </left>
      <right/>
      <top style="medium">
        <color indexed="64"/>
      </top>
      <bottom style="thin">
        <color indexed="64"/>
      </bottom>
      <diagonal/>
    </border>
    <border>
      <left style="thin">
        <color indexed="64"/>
      </left>
      <right style="dotted">
        <color indexed="64"/>
      </right>
      <top style="medium">
        <color indexed="64"/>
      </top>
      <bottom style="thin">
        <color indexed="64"/>
      </bottom>
      <diagonal/>
    </border>
    <border>
      <left/>
      <right style="thin">
        <color indexed="64"/>
      </right>
      <top style="thin">
        <color indexed="64"/>
      </top>
      <bottom style="dashed">
        <color indexed="64"/>
      </bottom>
      <diagonal/>
    </border>
    <border>
      <left/>
      <right style="medium">
        <color indexed="64"/>
      </right>
      <top style="medium">
        <color indexed="64"/>
      </top>
      <bottom style="dashed">
        <color indexed="64"/>
      </bottom>
      <diagonal/>
    </border>
    <border>
      <left/>
      <right style="medium">
        <color indexed="64"/>
      </right>
      <top style="thin">
        <color rgb="FF000000"/>
      </top>
      <bottom style="thin">
        <color rgb="FF000000"/>
      </bottom>
      <diagonal/>
    </border>
    <border>
      <left/>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indexed="64"/>
      </top>
      <bottom style="thin">
        <color rgb="FF000000"/>
      </bottom>
      <diagonal/>
    </border>
    <border>
      <left style="thin">
        <color rgb="FF000000"/>
      </left>
      <right/>
      <top style="thin">
        <color indexed="64"/>
      </top>
      <bottom style="thin">
        <color rgb="FF000000"/>
      </bottom>
      <diagonal/>
    </border>
    <border>
      <left/>
      <right style="thin">
        <color rgb="FF000000"/>
      </right>
      <top style="thin">
        <color rgb="FF000000"/>
      </top>
      <bottom style="thin">
        <color rgb="FF000000"/>
      </bottom>
      <diagonal/>
    </border>
    <border>
      <left/>
      <right style="thin">
        <color rgb="FF000000"/>
      </right>
      <top style="thin">
        <color rgb="FF000000"/>
      </top>
      <bottom style="thin">
        <color indexed="64"/>
      </bottom>
      <diagonal/>
    </border>
    <border>
      <left style="thin">
        <color rgb="FF000000"/>
      </left>
      <right/>
      <top style="thin">
        <color rgb="FF000000"/>
      </top>
      <bottom style="thin">
        <color indexed="64"/>
      </bottom>
      <diagonal/>
    </border>
    <border>
      <left/>
      <right/>
      <top style="thin">
        <color rgb="FF000000"/>
      </top>
      <bottom/>
      <diagonal/>
    </border>
    <border>
      <left/>
      <right style="medium">
        <color indexed="64"/>
      </right>
      <top/>
      <bottom style="thin">
        <color rgb="FF000000"/>
      </bottom>
      <diagonal/>
    </border>
    <border>
      <left/>
      <right/>
      <top/>
      <bottom style="thin">
        <color rgb="FF000000"/>
      </bottom>
      <diagonal/>
    </border>
    <border>
      <left style="thin">
        <color rgb="FF000000"/>
      </left>
      <right/>
      <top/>
      <bottom style="thin">
        <color rgb="FF000000"/>
      </bottom>
      <diagonal/>
    </border>
    <border>
      <left/>
      <right style="thin">
        <color rgb="FF000000"/>
      </right>
      <top/>
      <bottom style="thin">
        <color rgb="FF000000"/>
      </bottom>
      <diagonal/>
    </border>
    <border>
      <left style="thin">
        <color indexed="64"/>
      </left>
      <right/>
      <top/>
      <bottom style="thin">
        <color rgb="FF000000"/>
      </bottom>
      <diagonal/>
    </border>
    <border>
      <left style="thin">
        <color rgb="FF000000"/>
      </left>
      <right/>
      <top/>
      <bottom/>
      <diagonal/>
    </border>
    <border>
      <left/>
      <right style="thin">
        <color rgb="FF000000"/>
      </right>
      <top/>
      <bottom/>
      <diagonal/>
    </border>
    <border>
      <left/>
      <right style="medium">
        <color indexed="64"/>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indexed="64"/>
      </left>
      <right/>
      <top style="thin">
        <color rgb="FF000000"/>
      </top>
      <bottom/>
      <diagonal/>
    </border>
    <border>
      <left/>
      <right style="medium">
        <color indexed="64"/>
      </right>
      <top style="medium">
        <color indexed="64"/>
      </top>
      <bottom style="thin">
        <color rgb="FF000000"/>
      </bottom>
      <diagonal/>
    </border>
    <border>
      <left/>
      <right/>
      <top style="medium">
        <color indexed="64"/>
      </top>
      <bottom style="thin">
        <color rgb="FF000000"/>
      </bottom>
      <diagonal/>
    </border>
    <border>
      <left style="thin">
        <color rgb="FF000000"/>
      </left>
      <right/>
      <top style="medium">
        <color indexed="64"/>
      </top>
      <bottom style="thin">
        <color rgb="FF000000"/>
      </bottom>
      <diagonal/>
    </border>
    <border>
      <left/>
      <right style="thin">
        <color rgb="FF000000"/>
      </right>
      <top style="medium">
        <color indexed="64"/>
      </top>
      <bottom style="thin">
        <color rgb="FF000000"/>
      </bottom>
      <diagonal/>
    </border>
    <border>
      <left style="thin">
        <color rgb="FF000000"/>
      </left>
      <right/>
      <top style="medium">
        <color indexed="64"/>
      </top>
      <bottom style="medium">
        <color indexed="64"/>
      </bottom>
      <diagonal/>
    </border>
    <border>
      <left style="thin">
        <color rgb="FF000000"/>
      </left>
      <right/>
      <top style="thin">
        <color indexed="64"/>
      </top>
      <bottom style="thin">
        <color indexed="64"/>
      </bottom>
      <diagonal/>
    </border>
    <border>
      <left style="medium">
        <color indexed="64"/>
      </left>
      <right style="thin">
        <color rgb="FF000000"/>
      </right>
      <top/>
      <bottom/>
      <diagonal/>
    </border>
    <border>
      <left/>
      <right style="thin">
        <color indexed="64"/>
      </right>
      <top style="thin">
        <color rgb="FF000000"/>
      </top>
      <bottom style="thin">
        <color rgb="FF000000"/>
      </bottom>
      <diagonal/>
    </border>
    <border>
      <left style="thin">
        <color indexed="64"/>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indexed="64"/>
      </left>
      <right/>
      <top/>
      <bottom style="thin">
        <color rgb="FF000000"/>
      </bottom>
      <diagonal/>
    </border>
    <border>
      <left style="medium">
        <color indexed="64"/>
      </left>
      <right style="thin">
        <color indexed="64"/>
      </right>
      <top/>
      <bottom style="thin">
        <color indexed="64"/>
      </bottom>
      <diagonal/>
    </border>
    <border>
      <left/>
      <right style="medium">
        <color rgb="FF000000"/>
      </right>
      <top/>
      <bottom style="thin">
        <color rgb="FF000000"/>
      </bottom>
      <diagonal/>
    </border>
    <border>
      <left/>
      <right style="medium">
        <color rgb="FF000000"/>
      </right>
      <top/>
      <bottom/>
      <diagonal/>
    </border>
    <border>
      <left/>
      <right style="medium">
        <color rgb="FF000000"/>
      </right>
      <top style="thin">
        <color rgb="FF000000"/>
      </top>
      <bottom/>
      <diagonal/>
    </border>
    <border>
      <left/>
      <right style="medium">
        <color rgb="FF000000"/>
      </right>
      <top style="medium">
        <color indexed="64"/>
      </top>
      <bottom style="thin">
        <color rgb="FF000000"/>
      </bottom>
      <diagonal/>
    </border>
    <border>
      <left/>
      <right style="medium">
        <color indexed="64"/>
      </right>
      <top style="thin">
        <color rgb="FF000000"/>
      </top>
      <bottom style="medium">
        <color indexed="64"/>
      </bottom>
      <diagonal/>
    </border>
    <border>
      <left/>
      <right/>
      <top style="thin">
        <color rgb="FF000000"/>
      </top>
      <bottom style="medium">
        <color indexed="64"/>
      </bottom>
      <diagonal/>
    </border>
    <border>
      <left/>
      <right style="thin">
        <color indexed="64"/>
      </right>
      <top style="thin">
        <color rgb="FF000000"/>
      </top>
      <bottom style="medium">
        <color indexed="64"/>
      </bottom>
      <diagonal/>
    </border>
    <border>
      <left style="medium">
        <color indexed="64"/>
      </left>
      <right style="thin">
        <color rgb="FF000000"/>
      </right>
      <top/>
      <bottom style="thin">
        <color rgb="FF000000"/>
      </bottom>
      <diagonal/>
    </border>
    <border>
      <left style="medium">
        <color indexed="64"/>
      </left>
      <right style="thin">
        <color rgb="FF000000"/>
      </right>
      <top style="thin">
        <color rgb="FF000000"/>
      </top>
      <bottom/>
      <diagonal/>
    </border>
    <border>
      <left/>
      <right style="thin">
        <color indexed="64"/>
      </right>
      <top style="thin">
        <color rgb="FF000000"/>
      </top>
      <bottom/>
      <diagonal/>
    </border>
    <border>
      <left/>
      <right style="thin">
        <color indexed="64"/>
      </right>
      <top style="medium">
        <color indexed="64"/>
      </top>
      <bottom style="thin">
        <color rgb="FF000000"/>
      </bottom>
      <diagonal/>
    </border>
  </borders>
  <cellStyleXfs count="8">
    <xf numFmtId="0" fontId="0" fillId="0" borderId="0">
      <alignment vertical="center"/>
    </xf>
    <xf numFmtId="38" fontId="14" fillId="0" borderId="0" applyFont="0" applyFill="0" applyBorder="0" applyAlignment="0" applyProtection="0">
      <alignment vertical="center"/>
    </xf>
    <xf numFmtId="0" fontId="25" fillId="0" borderId="0"/>
    <xf numFmtId="0" fontId="31" fillId="0" borderId="0" applyBorder="0"/>
    <xf numFmtId="0" fontId="25" fillId="0" borderId="0"/>
    <xf numFmtId="0" fontId="31" fillId="0" borderId="0" applyBorder="0"/>
    <xf numFmtId="0" fontId="35" fillId="0" borderId="0"/>
    <xf numFmtId="0" fontId="35" fillId="0" borderId="0"/>
  </cellStyleXfs>
  <cellXfs count="1213">
    <xf numFmtId="0" fontId="0" fillId="0" borderId="0" xfId="0">
      <alignment vertical="center"/>
    </xf>
    <xf numFmtId="0" fontId="1" fillId="0" borderId="0" xfId="0" applyFont="1" applyFill="1" applyAlignment="1">
      <alignment vertical="center"/>
    </xf>
    <xf numFmtId="0" fontId="1" fillId="0" borderId="0" xfId="0" applyFont="1" applyFill="1" applyAlignment="1"/>
    <xf numFmtId="0" fontId="1" fillId="0" borderId="0" xfId="0" applyFont="1" applyFill="1" applyBorder="1" applyAlignment="1">
      <alignment vertical="center" wrapText="1"/>
    </xf>
    <xf numFmtId="0" fontId="1" fillId="0" borderId="0" xfId="0" applyFont="1" applyFill="1" applyBorder="1" applyAlignment="1">
      <alignment horizontal="justify" vertical="center" wrapText="1"/>
    </xf>
    <xf numFmtId="0" fontId="9" fillId="0" borderId="0" xfId="0" applyFont="1" applyAlignment="1">
      <alignment horizontal="left" vertical="center"/>
    </xf>
    <xf numFmtId="0" fontId="9" fillId="0" borderId="0" xfId="0" applyFont="1">
      <alignment vertical="center"/>
    </xf>
    <xf numFmtId="0" fontId="9" fillId="0" borderId="0" xfId="0" applyFont="1" applyAlignment="1">
      <alignment horizontal="right" vertical="center"/>
    </xf>
    <xf numFmtId="0" fontId="7" fillId="0" borderId="0" xfId="0" applyFont="1" applyAlignment="1">
      <alignment horizontal="left" vertical="center"/>
    </xf>
    <xf numFmtId="0" fontId="5" fillId="0" borderId="0" xfId="0" applyFont="1" applyAlignment="1">
      <alignment horizontal="left" vertical="center"/>
    </xf>
    <xf numFmtId="0" fontId="5" fillId="0" borderId="0" xfId="0" applyFont="1">
      <alignment vertical="center"/>
    </xf>
    <xf numFmtId="0" fontId="8" fillId="0" borderId="0" xfId="0" applyFont="1" applyAlignment="1">
      <alignment horizontal="left" vertical="center"/>
    </xf>
    <xf numFmtId="0" fontId="8" fillId="0" borderId="0" xfId="0" applyFont="1">
      <alignment vertical="center"/>
    </xf>
    <xf numFmtId="0" fontId="5" fillId="0" borderId="0" xfId="0" applyFont="1" applyAlignment="1">
      <alignment horizontal="right" vertical="center"/>
    </xf>
    <xf numFmtId="0" fontId="5" fillId="0" borderId="0" xfId="0" applyFont="1" applyAlignment="1">
      <alignment vertical="center" wrapText="1"/>
    </xf>
    <xf numFmtId="0" fontId="5" fillId="0" borderId="0" xfId="0" applyFont="1" applyBorder="1">
      <alignment vertical="center"/>
    </xf>
    <xf numFmtId="0" fontId="5" fillId="0" borderId="0" xfId="0" applyFont="1" applyFill="1">
      <alignment vertical="center"/>
    </xf>
    <xf numFmtId="0" fontId="5" fillId="0" borderId="0" xfId="0" applyFont="1" applyFill="1" applyBorder="1">
      <alignment vertical="center"/>
    </xf>
    <xf numFmtId="0" fontId="1" fillId="0" borderId="0" xfId="0" applyFont="1" applyAlignment="1"/>
    <xf numFmtId="0" fontId="5" fillId="0" borderId="0" xfId="0" applyFont="1" applyFill="1" applyAlignment="1">
      <alignment horizontal="left" vertical="center"/>
    </xf>
    <xf numFmtId="0" fontId="5" fillId="0" borderId="0" xfId="0" applyFont="1" applyFill="1" applyAlignment="1">
      <alignment vertical="center" wrapText="1"/>
    </xf>
    <xf numFmtId="0" fontId="5" fillId="0" borderId="0" xfId="0" applyFont="1" applyFill="1" applyAlignment="1">
      <alignment vertical="center" textRotation="90"/>
    </xf>
    <xf numFmtId="0" fontId="10" fillId="0" borderId="0" xfId="0" applyFont="1" applyAlignment="1"/>
    <xf numFmtId="0" fontId="9" fillId="0" borderId="0" xfId="0" applyFont="1" applyBorder="1" applyAlignment="1">
      <alignment horizontal="center" vertical="center"/>
    </xf>
    <xf numFmtId="0" fontId="10" fillId="0" borderId="0" xfId="0" applyFont="1">
      <alignment vertical="center"/>
    </xf>
    <xf numFmtId="0" fontId="9" fillId="0" borderId="0" xfId="0" applyFont="1" applyBorder="1" applyAlignment="1">
      <alignment vertical="center"/>
    </xf>
    <xf numFmtId="0" fontId="5" fillId="0" borderId="26" xfId="0" applyFont="1" applyFill="1" applyBorder="1" applyAlignment="1">
      <alignment vertical="center" wrapText="1"/>
    </xf>
    <xf numFmtId="0" fontId="9" fillId="0" borderId="0" xfId="0" applyFont="1" applyAlignment="1">
      <alignment horizontal="center" vertical="center"/>
    </xf>
    <xf numFmtId="0" fontId="0" fillId="3" borderId="0" xfId="0" applyFill="1">
      <alignment vertical="center"/>
    </xf>
    <xf numFmtId="0" fontId="6" fillId="3" borderId="0" xfId="0" applyFont="1" applyFill="1" applyBorder="1">
      <alignment vertical="center"/>
    </xf>
    <xf numFmtId="0" fontId="5" fillId="3" borderId="0" xfId="0" applyFont="1" applyFill="1" applyBorder="1">
      <alignment vertical="center"/>
    </xf>
    <xf numFmtId="0" fontId="5" fillId="3" borderId="12" xfId="0" applyFont="1" applyFill="1" applyBorder="1" applyAlignment="1">
      <alignment horizontal="center" vertical="center"/>
    </xf>
    <xf numFmtId="0" fontId="7" fillId="0" borderId="0" xfId="0" applyFont="1" applyAlignment="1">
      <alignment horizontal="right" vertical="center"/>
    </xf>
    <xf numFmtId="0" fontId="5" fillId="0" borderId="0" xfId="0" applyFont="1" applyAlignment="1">
      <alignment vertical="center" shrinkToFit="1"/>
    </xf>
    <xf numFmtId="0" fontId="4" fillId="0" borderId="0" xfId="0" applyFont="1" applyAlignment="1">
      <alignment vertical="center" shrinkToFit="1"/>
    </xf>
    <xf numFmtId="0" fontId="8" fillId="0" borderId="0" xfId="0" applyFont="1" applyBorder="1" applyAlignment="1">
      <alignment horizontal="left" vertical="center"/>
    </xf>
    <xf numFmtId="0" fontId="8" fillId="0" borderId="0" xfId="0" applyFont="1" applyBorder="1" applyAlignment="1">
      <alignment horizontal="right" vertical="center"/>
    </xf>
    <xf numFmtId="0" fontId="8" fillId="0" borderId="0" xfId="0" applyFont="1" applyBorder="1" applyAlignment="1">
      <alignment horizontal="center" vertical="center"/>
    </xf>
    <xf numFmtId="0" fontId="8" fillId="0" borderId="0" xfId="0" applyFont="1" applyBorder="1" applyAlignment="1">
      <alignment vertical="center"/>
    </xf>
    <xf numFmtId="0" fontId="5" fillId="3" borderId="0" xfId="0" applyFont="1" applyFill="1">
      <alignment vertical="center"/>
    </xf>
    <xf numFmtId="0" fontId="5" fillId="3" borderId="2" xfId="0" applyFont="1" applyFill="1" applyBorder="1" applyAlignment="1">
      <alignment horizontal="center" vertical="center" wrapText="1"/>
    </xf>
    <xf numFmtId="0" fontId="5" fillId="3" borderId="2" xfId="0" applyFont="1" applyFill="1" applyBorder="1" applyAlignment="1">
      <alignment horizontal="center" vertical="center" shrinkToFit="1"/>
    </xf>
    <xf numFmtId="0" fontId="13" fillId="3" borderId="2" xfId="0" applyFont="1" applyFill="1" applyBorder="1" applyAlignment="1">
      <alignment horizontal="center" vertical="center" wrapText="1"/>
    </xf>
    <xf numFmtId="1" fontId="5" fillId="3" borderId="2" xfId="0" applyNumberFormat="1" applyFont="1" applyFill="1" applyBorder="1" applyAlignment="1">
      <alignment horizontal="center" vertical="center" wrapText="1"/>
    </xf>
    <xf numFmtId="0" fontId="5" fillId="3" borderId="3" xfId="0" applyFont="1" applyFill="1" applyBorder="1" applyAlignment="1">
      <alignment horizontal="center" vertical="center" wrapText="1"/>
    </xf>
    <xf numFmtId="0" fontId="8" fillId="3" borderId="0" xfId="0" applyFont="1" applyFill="1" applyBorder="1" applyAlignment="1">
      <alignment horizontal="center" vertical="center"/>
    </xf>
    <xf numFmtId="0" fontId="8" fillId="0" borderId="0" xfId="0" applyFont="1" applyAlignment="1">
      <alignment horizontal="right" vertical="center"/>
    </xf>
    <xf numFmtId="0" fontId="8" fillId="0" borderId="0" xfId="0" applyFont="1" applyAlignment="1">
      <alignment horizontal="center" vertical="center"/>
    </xf>
    <xf numFmtId="0" fontId="1" fillId="0" borderId="0" xfId="0" applyFont="1" applyAlignment="1">
      <alignment horizontal="right" vertical="center"/>
    </xf>
    <xf numFmtId="0" fontId="1" fillId="0" borderId="0" xfId="0" applyFont="1" applyAlignment="1">
      <alignment horizontal="left"/>
    </xf>
    <xf numFmtId="0" fontId="16" fillId="3" borderId="2" xfId="0" applyFont="1" applyFill="1" applyBorder="1" applyAlignment="1">
      <alignment horizontal="center" vertical="center"/>
    </xf>
    <xf numFmtId="0" fontId="8" fillId="3" borderId="0" xfId="0" quotePrefix="1" applyFont="1" applyFill="1" applyBorder="1" applyAlignment="1">
      <alignment vertical="center"/>
    </xf>
    <xf numFmtId="0" fontId="5" fillId="3" borderId="1" xfId="0" applyFont="1" applyFill="1" applyBorder="1">
      <alignment vertical="center"/>
    </xf>
    <xf numFmtId="0" fontId="5" fillId="0" borderId="28" xfId="0" applyFont="1" applyBorder="1">
      <alignment vertical="center"/>
    </xf>
    <xf numFmtId="0" fontId="5" fillId="0" borderId="47" xfId="0" applyFont="1" applyBorder="1">
      <alignment vertical="center"/>
    </xf>
    <xf numFmtId="0" fontId="5" fillId="3" borderId="0" xfId="0" applyFont="1" applyFill="1" applyAlignment="1">
      <alignment horizontal="left" vertical="center"/>
    </xf>
    <xf numFmtId="0" fontId="17" fillId="3" borderId="0" xfId="0" applyFont="1" applyFill="1" applyAlignment="1">
      <alignment horizontal="left" vertical="center"/>
    </xf>
    <xf numFmtId="0" fontId="7" fillId="3" borderId="0" xfId="0" applyFont="1" applyFill="1" applyAlignment="1">
      <alignment horizontal="left" vertical="center"/>
    </xf>
    <xf numFmtId="0" fontId="5" fillId="3" borderId="12" xfId="0" applyFont="1" applyFill="1" applyBorder="1" applyAlignment="1">
      <alignment horizontal="left" vertical="center"/>
    </xf>
    <xf numFmtId="0" fontId="6" fillId="3" borderId="0" xfId="0" applyFont="1" applyFill="1" applyAlignment="1">
      <alignment horizontal="left" vertical="center"/>
    </xf>
    <xf numFmtId="0" fontId="6" fillId="3" borderId="0" xfId="0" applyFont="1" applyFill="1">
      <alignment vertical="center"/>
    </xf>
    <xf numFmtId="0" fontId="5" fillId="3" borderId="0" xfId="0" applyFont="1" applyFill="1" applyAlignment="1">
      <alignment vertical="center"/>
    </xf>
    <xf numFmtId="0" fontId="6" fillId="3" borderId="0" xfId="0" applyFont="1" applyFill="1" applyBorder="1" applyAlignment="1">
      <alignment vertical="center"/>
    </xf>
    <xf numFmtId="0" fontId="6" fillId="3" borderId="0" xfId="0" applyFont="1" applyFill="1" applyBorder="1" applyAlignment="1">
      <alignment vertical="center" shrinkToFit="1"/>
    </xf>
    <xf numFmtId="0" fontId="5" fillId="3" borderId="0" xfId="0" applyFont="1" applyFill="1" applyAlignment="1">
      <alignment vertical="center" wrapText="1"/>
    </xf>
    <xf numFmtId="0" fontId="1" fillId="3" borderId="0" xfId="0" applyFont="1" applyFill="1" applyAlignment="1"/>
    <xf numFmtId="0" fontId="1" fillId="3" borderId="0" xfId="0" applyFont="1" applyFill="1">
      <alignment vertical="center"/>
    </xf>
    <xf numFmtId="0" fontId="1" fillId="3" borderId="0" xfId="0" applyFont="1" applyFill="1" applyAlignment="1">
      <alignment vertical="center" wrapText="1"/>
    </xf>
    <xf numFmtId="0" fontId="1" fillId="3" borderId="0" xfId="0" applyFont="1" applyFill="1" applyAlignment="1">
      <alignment horizontal="justify" vertical="center" wrapText="1"/>
    </xf>
    <xf numFmtId="0" fontId="5" fillId="3" borderId="0" xfId="0" applyFont="1" applyFill="1" applyBorder="1" applyAlignment="1">
      <alignment horizontal="center" vertical="center"/>
    </xf>
    <xf numFmtId="0" fontId="5" fillId="3" borderId="0" xfId="0" applyFont="1" applyFill="1" applyBorder="1" applyAlignment="1">
      <alignment horizontal="left" vertical="center"/>
    </xf>
    <xf numFmtId="0" fontId="10" fillId="3" borderId="0" xfId="0" applyFont="1" applyFill="1" applyAlignment="1">
      <alignment vertical="center"/>
    </xf>
    <xf numFmtId="0" fontId="5" fillId="5" borderId="12" xfId="0" applyFont="1" applyFill="1" applyBorder="1" applyAlignment="1">
      <alignment horizontal="left" vertical="center"/>
    </xf>
    <xf numFmtId="0" fontId="5" fillId="2" borderId="12" xfId="0" applyFont="1" applyFill="1" applyBorder="1" applyAlignment="1">
      <alignment horizontal="left" vertical="center"/>
    </xf>
    <xf numFmtId="177" fontId="18" fillId="3" borderId="12" xfId="0" applyNumberFormat="1" applyFont="1" applyFill="1" applyBorder="1" applyAlignment="1" applyProtection="1">
      <alignment horizontal="center" vertical="center"/>
    </xf>
    <xf numFmtId="20" fontId="18" fillId="5" borderId="12" xfId="0" applyNumberFormat="1" applyFont="1" applyFill="1" applyBorder="1" applyAlignment="1" applyProtection="1">
      <alignment horizontal="center" vertical="center"/>
      <protection locked="0"/>
    </xf>
    <xf numFmtId="0" fontId="18" fillId="5" borderId="12" xfId="0" applyFont="1" applyFill="1" applyBorder="1" applyAlignment="1" applyProtection="1">
      <alignment horizontal="center" vertical="center"/>
      <protection locked="0"/>
    </xf>
    <xf numFmtId="0" fontId="8" fillId="3" borderId="0" xfId="0" applyFont="1" applyFill="1" applyBorder="1" applyAlignment="1" applyProtection="1">
      <alignment vertical="center"/>
      <protection locked="0"/>
    </xf>
    <xf numFmtId="0" fontId="20" fillId="3" borderId="0" xfId="0" applyFont="1" applyFill="1" applyAlignment="1" applyProtection="1">
      <alignment horizontal="left" vertical="center"/>
    </xf>
    <xf numFmtId="0" fontId="18" fillId="3" borderId="0" xfId="0" applyFont="1" applyFill="1" applyAlignment="1" applyProtection="1">
      <alignment horizontal="center" vertical="center"/>
    </xf>
    <xf numFmtId="0" fontId="18" fillId="3" borderId="0" xfId="0" applyFont="1" applyFill="1" applyProtection="1">
      <alignment vertical="center"/>
    </xf>
    <xf numFmtId="0" fontId="18" fillId="3" borderId="0" xfId="0" applyFont="1" applyFill="1" applyAlignment="1" applyProtection="1">
      <alignment horizontal="left" vertical="center"/>
    </xf>
    <xf numFmtId="0" fontId="19" fillId="3" borderId="0" xfId="0" applyFont="1" applyFill="1" applyProtection="1">
      <alignment vertical="center"/>
    </xf>
    <xf numFmtId="0" fontId="19" fillId="3" borderId="0" xfId="0" applyFont="1" applyFill="1" applyAlignment="1" applyProtection="1">
      <alignment horizontal="left" vertical="center"/>
    </xf>
    <xf numFmtId="0" fontId="18" fillId="3" borderId="12" xfId="0" applyFont="1" applyFill="1" applyBorder="1" applyAlignment="1" applyProtection="1">
      <alignment horizontal="center" vertical="center"/>
    </xf>
    <xf numFmtId="0" fontId="18" fillId="3" borderId="12" xfId="0" applyNumberFormat="1" applyFont="1" applyFill="1" applyBorder="1" applyAlignment="1" applyProtection="1">
      <alignment horizontal="center" vertical="center"/>
    </xf>
    <xf numFmtId="0" fontId="18" fillId="3" borderId="12" xfId="1" applyNumberFormat="1" applyFont="1" applyFill="1" applyBorder="1" applyAlignment="1" applyProtection="1">
      <alignment horizontal="center" vertical="center"/>
    </xf>
    <xf numFmtId="20" fontId="18" fillId="3" borderId="12" xfId="0" applyNumberFormat="1" applyFont="1" applyFill="1" applyBorder="1" applyAlignment="1" applyProtection="1">
      <alignment horizontal="center" vertical="center"/>
    </xf>
    <xf numFmtId="0" fontId="21" fillId="3" borderId="0" xfId="0" applyFont="1" applyFill="1" applyAlignment="1" applyProtection="1">
      <alignment horizontal="left" vertical="center"/>
    </xf>
    <xf numFmtId="0" fontId="18" fillId="3" borderId="0" xfId="0" applyFont="1" applyFill="1" applyAlignment="1" applyProtection="1">
      <alignment vertical="center"/>
    </xf>
    <xf numFmtId="0" fontId="18" fillId="5" borderId="12" xfId="0" applyFont="1" applyFill="1" applyBorder="1" applyAlignment="1" applyProtection="1">
      <alignment horizontal="left" vertical="center"/>
      <protection locked="0"/>
    </xf>
    <xf numFmtId="0" fontId="8" fillId="2" borderId="33" xfId="0" applyFont="1" applyFill="1" applyBorder="1" applyAlignment="1" applyProtection="1">
      <alignment horizontal="center" vertical="center" wrapText="1"/>
      <protection locked="0"/>
    </xf>
    <xf numFmtId="0" fontId="8" fillId="2" borderId="32" xfId="0" applyFont="1" applyFill="1" applyBorder="1" applyAlignment="1" applyProtection="1">
      <alignment horizontal="center" vertical="center" wrapText="1"/>
      <protection locked="0"/>
    </xf>
    <xf numFmtId="0" fontId="8" fillId="2" borderId="23" xfId="0" applyFont="1" applyFill="1" applyBorder="1" applyAlignment="1" applyProtection="1">
      <alignment horizontal="center" vertical="center" wrapText="1"/>
      <protection locked="0"/>
    </xf>
    <xf numFmtId="0" fontId="8" fillId="2" borderId="40" xfId="0" applyFont="1" applyFill="1" applyBorder="1" applyAlignment="1" applyProtection="1">
      <alignment horizontal="center" vertical="center" wrapText="1"/>
      <protection locked="0"/>
    </xf>
    <xf numFmtId="0" fontId="8" fillId="2" borderId="31" xfId="0" applyFont="1" applyFill="1" applyBorder="1" applyAlignment="1" applyProtection="1">
      <alignment horizontal="center" vertical="center" wrapText="1"/>
      <protection locked="0"/>
    </xf>
    <xf numFmtId="0" fontId="8" fillId="0" borderId="33" xfId="0" applyFont="1" applyBorder="1" applyAlignment="1">
      <alignment horizontal="center" vertical="center" wrapText="1"/>
    </xf>
    <xf numFmtId="0" fontId="8" fillId="0" borderId="32" xfId="0" applyFont="1" applyBorder="1" applyAlignment="1">
      <alignment horizontal="center" vertical="center" wrapText="1"/>
    </xf>
    <xf numFmtId="0" fontId="8" fillId="0" borderId="31" xfId="0" applyFont="1" applyBorder="1" applyAlignment="1">
      <alignment horizontal="center" vertical="center" wrapText="1"/>
    </xf>
    <xf numFmtId="0" fontId="9" fillId="0" borderId="0" xfId="0" applyFont="1" applyFill="1" applyAlignment="1">
      <alignment horizontal="right" vertical="center"/>
    </xf>
    <xf numFmtId="0" fontId="9" fillId="0" borderId="0" xfId="0" applyFont="1" applyFill="1" applyAlignment="1">
      <alignment vertical="center"/>
    </xf>
    <xf numFmtId="0" fontId="1" fillId="0" borderId="11" xfId="0" applyFont="1" applyBorder="1" applyAlignment="1">
      <alignment horizontal="center" vertical="center"/>
    </xf>
    <xf numFmtId="0" fontId="1" fillId="0" borderId="12" xfId="0" applyFont="1" applyBorder="1" applyAlignment="1">
      <alignment horizontal="center" vertical="center"/>
    </xf>
    <xf numFmtId="0" fontId="1" fillId="0" borderId="13" xfId="0" applyFont="1" applyBorder="1" applyAlignment="1">
      <alignment horizontal="center" vertical="center"/>
    </xf>
    <xf numFmtId="0" fontId="1" fillId="0" borderId="14" xfId="0" applyFont="1" applyBorder="1" applyAlignment="1">
      <alignment horizontal="center" vertical="center"/>
    </xf>
    <xf numFmtId="0" fontId="1" fillId="0" borderId="11" xfId="0" applyFont="1" applyFill="1" applyBorder="1" applyAlignment="1">
      <alignment horizontal="center" vertical="center"/>
    </xf>
    <xf numFmtId="0" fontId="1" fillId="0" borderId="12" xfId="0" applyFont="1" applyFill="1" applyBorder="1" applyAlignment="1">
      <alignment horizontal="center" vertical="center"/>
    </xf>
    <xf numFmtId="0" fontId="1" fillId="0" borderId="13" xfId="0" applyFont="1" applyFill="1" applyBorder="1" applyAlignment="1">
      <alignment horizontal="center" vertical="center"/>
    </xf>
    <xf numFmtId="0" fontId="1" fillId="0" borderId="19" xfId="0" applyNumberFormat="1" applyFont="1" applyFill="1" applyBorder="1" applyAlignment="1">
      <alignment horizontal="center" vertical="center" wrapText="1"/>
    </xf>
    <xf numFmtId="0" fontId="1" fillId="0" borderId="20" xfId="0" applyNumberFormat="1" applyFont="1" applyFill="1" applyBorder="1" applyAlignment="1">
      <alignment horizontal="center" vertical="center" wrapText="1"/>
    </xf>
    <xf numFmtId="0" fontId="1" fillId="0" borderId="21" xfId="0" applyNumberFormat="1" applyFont="1" applyFill="1" applyBorder="1" applyAlignment="1">
      <alignment horizontal="center" vertical="center" wrapText="1"/>
    </xf>
    <xf numFmtId="0" fontId="8" fillId="2" borderId="91" xfId="0" applyFont="1" applyFill="1" applyBorder="1" applyAlignment="1" applyProtection="1">
      <alignment horizontal="center" vertical="center" shrinkToFit="1"/>
      <protection locked="0"/>
    </xf>
    <xf numFmtId="0" fontId="8" fillId="2" borderId="92" xfId="0" applyFont="1" applyFill="1" applyBorder="1" applyAlignment="1" applyProtection="1">
      <alignment horizontal="center" vertical="center" shrinkToFit="1"/>
      <protection locked="0"/>
    </xf>
    <xf numFmtId="0" fontId="8" fillId="2" borderId="93" xfId="0" applyFont="1" applyFill="1" applyBorder="1" applyAlignment="1" applyProtection="1">
      <alignment horizontal="center" vertical="center" shrinkToFit="1"/>
      <protection locked="0"/>
    </xf>
    <xf numFmtId="0" fontId="5" fillId="0" borderId="45" xfId="0" applyFont="1" applyFill="1" applyBorder="1" applyAlignment="1">
      <alignment vertical="center" wrapText="1"/>
    </xf>
    <xf numFmtId="0" fontId="8" fillId="2" borderId="40" xfId="0" applyFont="1" applyFill="1" applyBorder="1" applyAlignment="1" applyProtection="1">
      <alignment horizontal="center" vertical="center" wrapText="1"/>
      <protection locked="0"/>
    </xf>
    <xf numFmtId="0" fontId="8" fillId="0" borderId="0" xfId="0" applyFont="1" applyProtection="1">
      <alignment vertical="center"/>
    </xf>
    <xf numFmtId="0" fontId="8" fillId="0" borderId="0" xfId="0" applyFont="1" applyAlignment="1" applyProtection="1">
      <alignment horizontal="left" vertical="center"/>
    </xf>
    <xf numFmtId="0" fontId="9" fillId="0" borderId="0" xfId="0" applyFont="1" applyAlignment="1" applyProtection="1">
      <alignment horizontal="left" vertical="center"/>
    </xf>
    <xf numFmtId="0" fontId="7" fillId="0" borderId="0" xfId="0" applyFont="1" applyAlignment="1" applyProtection="1">
      <alignment horizontal="left" vertical="center"/>
    </xf>
    <xf numFmtId="0" fontId="9" fillId="0" borderId="0" xfId="0" applyFont="1" applyAlignment="1" applyProtection="1">
      <alignment horizontal="right" vertical="center"/>
    </xf>
    <xf numFmtId="0" fontId="9" fillId="0" borderId="0" xfId="0" applyFont="1" applyFill="1" applyAlignment="1" applyProtection="1">
      <alignment horizontal="right" vertical="center"/>
    </xf>
    <xf numFmtId="0" fontId="9" fillId="0" borderId="0" xfId="0" applyFont="1" applyFill="1" applyAlignment="1" applyProtection="1">
      <alignment vertical="center"/>
    </xf>
    <xf numFmtId="0" fontId="9" fillId="0" borderId="0" xfId="0" applyFont="1" applyProtection="1">
      <alignment vertical="center"/>
    </xf>
    <xf numFmtId="0" fontId="9" fillId="3" borderId="0" xfId="0" applyFont="1" applyFill="1" applyAlignment="1" applyProtection="1">
      <alignment vertical="center"/>
    </xf>
    <xf numFmtId="0" fontId="9" fillId="3" borderId="0" xfId="0" applyFont="1" applyFill="1" applyProtection="1">
      <alignment vertical="center"/>
    </xf>
    <xf numFmtId="0" fontId="9" fillId="3" borderId="0" xfId="0" applyFont="1" applyFill="1" applyAlignment="1" applyProtection="1">
      <alignment horizontal="center" vertical="center"/>
    </xf>
    <xf numFmtId="0" fontId="8" fillId="3" borderId="0" xfId="0" quotePrefix="1" applyFont="1" applyFill="1" applyBorder="1" applyAlignment="1" applyProtection="1">
      <alignment vertical="center"/>
    </xf>
    <xf numFmtId="0" fontId="9" fillId="0" borderId="0" xfId="0" applyFont="1" applyAlignment="1" applyProtection="1">
      <alignment horizontal="center" vertical="center"/>
    </xf>
    <xf numFmtId="0" fontId="8" fillId="0" borderId="0" xfId="0" applyFont="1" applyAlignment="1" applyProtection="1">
      <alignment horizontal="right" vertical="center"/>
    </xf>
    <xf numFmtId="0" fontId="8" fillId="0" borderId="0" xfId="0" applyFont="1" applyBorder="1" applyProtection="1">
      <alignment vertical="center"/>
    </xf>
    <xf numFmtId="0" fontId="8" fillId="0" borderId="0" xfId="0" applyFont="1" applyBorder="1" applyAlignment="1" applyProtection="1">
      <alignment horizontal="left" vertical="center"/>
    </xf>
    <xf numFmtId="0" fontId="8" fillId="0" borderId="0" xfId="0" applyFont="1" applyBorder="1" applyAlignment="1" applyProtection="1">
      <alignment horizontal="right" vertical="center"/>
    </xf>
    <xf numFmtId="0" fontId="8" fillId="0" borderId="0" xfId="0" applyFont="1" applyBorder="1" applyAlignment="1" applyProtection="1">
      <alignment horizontal="center" vertical="center"/>
    </xf>
    <xf numFmtId="0" fontId="8" fillId="3" borderId="0" xfId="0" applyFont="1" applyFill="1" applyBorder="1" applyAlignment="1" applyProtection="1">
      <alignment horizontal="center" vertical="center"/>
    </xf>
    <xf numFmtId="20" fontId="8" fillId="3" borderId="0" xfId="0" applyNumberFormat="1" applyFont="1" applyFill="1" applyBorder="1" applyAlignment="1" applyProtection="1">
      <alignment vertical="center"/>
    </xf>
    <xf numFmtId="0" fontId="8" fillId="3" borderId="0" xfId="0" applyFont="1" applyFill="1" applyBorder="1" applyAlignment="1" applyProtection="1">
      <alignment horizontal="right" vertical="center"/>
    </xf>
    <xf numFmtId="176" fontId="8" fillId="3" borderId="0" xfId="0" applyNumberFormat="1" applyFont="1" applyFill="1" applyBorder="1" applyAlignment="1" applyProtection="1">
      <alignment vertical="center"/>
    </xf>
    <xf numFmtId="0" fontId="8" fillId="3" borderId="0" xfId="0" applyFont="1" applyFill="1" applyBorder="1" applyAlignment="1" applyProtection="1">
      <alignment horizontal="left" vertical="center"/>
    </xf>
    <xf numFmtId="176" fontId="8" fillId="0" borderId="0" xfId="0" applyNumberFormat="1" applyFont="1" applyBorder="1" applyAlignment="1" applyProtection="1">
      <alignment vertical="center"/>
    </xf>
    <xf numFmtId="0" fontId="9" fillId="0" borderId="0" xfId="0" applyFont="1" applyBorder="1" applyAlignment="1" applyProtection="1">
      <alignment horizontal="center" vertical="center"/>
    </xf>
    <xf numFmtId="20" fontId="8" fillId="0" borderId="0" xfId="0" applyNumberFormat="1" applyFont="1" applyBorder="1" applyAlignment="1" applyProtection="1">
      <alignment vertical="center"/>
    </xf>
    <xf numFmtId="0" fontId="8" fillId="0" borderId="0" xfId="0" applyFont="1" applyBorder="1" applyAlignment="1" applyProtection="1">
      <alignment vertical="center"/>
    </xf>
    <xf numFmtId="0" fontId="8" fillId="3" borderId="0" xfId="0" applyFont="1" applyFill="1" applyBorder="1" applyAlignment="1" applyProtection="1">
      <alignment vertical="center"/>
    </xf>
    <xf numFmtId="0" fontId="1" fillId="0" borderId="0" xfId="0" applyFont="1" applyBorder="1" applyAlignment="1" applyProtection="1">
      <alignment horizontal="left" vertical="center"/>
    </xf>
    <xf numFmtId="0" fontId="8" fillId="3" borderId="0" xfId="0" applyFont="1" applyFill="1" applyBorder="1" applyProtection="1">
      <alignment vertical="center"/>
    </xf>
    <xf numFmtId="0" fontId="9" fillId="0" borderId="0" xfId="0" applyFont="1" applyBorder="1" applyAlignment="1" applyProtection="1">
      <alignment vertical="center"/>
    </xf>
    <xf numFmtId="0" fontId="8" fillId="0" borderId="0" xfId="0" applyFont="1" applyAlignment="1" applyProtection="1">
      <alignment horizontal="center" vertical="center"/>
    </xf>
    <xf numFmtId="1" fontId="8" fillId="3" borderId="0" xfId="0" applyNumberFormat="1" applyFont="1" applyFill="1" applyBorder="1" applyAlignment="1" applyProtection="1">
      <alignment vertical="center"/>
    </xf>
    <xf numFmtId="0" fontId="1" fillId="0" borderId="0" xfId="0" applyFont="1" applyProtection="1">
      <alignment vertical="center"/>
    </xf>
    <xf numFmtId="0" fontId="1" fillId="0" borderId="0" xfId="0" applyFont="1" applyAlignment="1" applyProtection="1">
      <alignment horizontal="right" vertical="center"/>
    </xf>
    <xf numFmtId="0" fontId="1" fillId="0" borderId="0" xfId="0" applyFont="1" applyAlignment="1" applyProtection="1"/>
    <xf numFmtId="0" fontId="9" fillId="3" borderId="0" xfId="0" applyFont="1" applyFill="1" applyBorder="1" applyProtection="1">
      <alignment vertical="center"/>
    </xf>
    <xf numFmtId="0" fontId="1" fillId="0" borderId="0" xfId="0" applyFont="1" applyAlignment="1" applyProtection="1">
      <alignment horizontal="center" vertical="center"/>
    </xf>
    <xf numFmtId="0" fontId="5" fillId="3" borderId="0" xfId="0" applyFont="1" applyFill="1" applyBorder="1" applyAlignment="1" applyProtection="1">
      <alignment vertical="center"/>
    </xf>
    <xf numFmtId="0" fontId="5" fillId="0" borderId="0" xfId="0" applyFont="1" applyBorder="1" applyAlignment="1" applyProtection="1">
      <alignment vertical="center"/>
    </xf>
    <xf numFmtId="0" fontId="1" fillId="0" borderId="0" xfId="0" applyFont="1" applyAlignment="1" applyProtection="1">
      <alignment horizontal="left"/>
    </xf>
    <xf numFmtId="0" fontId="5" fillId="0" borderId="0" xfId="0" applyFont="1" applyBorder="1" applyAlignment="1" applyProtection="1">
      <alignment horizontal="left" vertical="center"/>
    </xf>
    <xf numFmtId="0" fontId="8" fillId="0" borderId="0" xfId="0" applyNumberFormat="1" applyFont="1" applyBorder="1" applyAlignment="1" applyProtection="1">
      <alignment horizontal="center" vertical="center"/>
    </xf>
    <xf numFmtId="20" fontId="9" fillId="0" borderId="0" xfId="0" applyNumberFormat="1" applyFont="1" applyBorder="1" applyAlignment="1" applyProtection="1">
      <alignment vertical="center"/>
    </xf>
    <xf numFmtId="0" fontId="9" fillId="0" borderId="0" xfId="0" applyFont="1" applyBorder="1" applyProtection="1">
      <alignment vertical="center"/>
    </xf>
    <xf numFmtId="0" fontId="7" fillId="0" borderId="0" xfId="0" applyFont="1" applyAlignment="1" applyProtection="1">
      <alignment horizontal="right" vertical="center"/>
    </xf>
    <xf numFmtId="0" fontId="10" fillId="0" borderId="0" xfId="0" applyFont="1" applyAlignment="1" applyProtection="1"/>
    <xf numFmtId="0" fontId="5" fillId="0" borderId="0" xfId="0" applyFont="1" applyProtection="1">
      <alignment vertical="center"/>
    </xf>
    <xf numFmtId="0" fontId="5" fillId="0" borderId="0" xfId="0" applyFont="1" applyAlignment="1" applyProtection="1">
      <alignment horizontal="left" vertical="center"/>
    </xf>
    <xf numFmtId="0" fontId="5" fillId="0" borderId="0" xfId="0" applyFont="1" applyAlignment="1" applyProtection="1">
      <alignment horizontal="right" vertical="center"/>
    </xf>
    <xf numFmtId="0" fontId="8" fillId="0" borderId="33" xfId="0" applyFont="1" applyBorder="1" applyAlignment="1" applyProtection="1">
      <alignment horizontal="center" vertical="center" wrapText="1"/>
    </xf>
    <xf numFmtId="0" fontId="8" fillId="0" borderId="32" xfId="0" applyFont="1" applyBorder="1" applyAlignment="1" applyProtection="1">
      <alignment horizontal="center" vertical="center" wrapText="1"/>
    </xf>
    <xf numFmtId="0" fontId="1" fillId="0" borderId="11" xfId="0" applyFont="1" applyBorder="1" applyAlignment="1" applyProtection="1">
      <alignment horizontal="center" vertical="center"/>
    </xf>
    <xf numFmtId="0" fontId="1" fillId="0" borderId="12" xfId="0" applyFont="1" applyBorder="1" applyAlignment="1" applyProtection="1">
      <alignment horizontal="center" vertical="center"/>
    </xf>
    <xf numFmtId="0" fontId="1" fillId="0" borderId="13" xfId="0" applyFont="1" applyBorder="1" applyAlignment="1" applyProtection="1">
      <alignment horizontal="center" vertical="center"/>
    </xf>
    <xf numFmtId="0" fontId="1" fillId="0" borderId="14" xfId="0" applyFont="1" applyBorder="1" applyAlignment="1" applyProtection="1">
      <alignment horizontal="center" vertical="center"/>
    </xf>
    <xf numFmtId="0" fontId="1" fillId="0" borderId="11" xfId="0" applyFont="1" applyFill="1" applyBorder="1" applyAlignment="1" applyProtection="1">
      <alignment horizontal="center" vertical="center"/>
    </xf>
    <xf numFmtId="0" fontId="1" fillId="0" borderId="12" xfId="0" applyFont="1" applyFill="1" applyBorder="1" applyAlignment="1" applyProtection="1">
      <alignment horizontal="center" vertical="center"/>
    </xf>
    <xf numFmtId="0" fontId="1" fillId="0" borderId="13" xfId="0" applyFont="1" applyFill="1" applyBorder="1" applyAlignment="1" applyProtection="1">
      <alignment horizontal="center" vertical="center"/>
    </xf>
    <xf numFmtId="0" fontId="8" fillId="0" borderId="31" xfId="0" applyFont="1" applyBorder="1" applyAlignment="1" applyProtection="1">
      <alignment horizontal="center" vertical="center" wrapText="1"/>
    </xf>
    <xf numFmtId="0" fontId="1" fillId="0" borderId="19" xfId="0" applyNumberFormat="1" applyFont="1" applyFill="1" applyBorder="1" applyAlignment="1" applyProtection="1">
      <alignment horizontal="center" vertical="center" wrapText="1"/>
    </xf>
    <xf numFmtId="0" fontId="1" fillId="0" borderId="20" xfId="0" applyNumberFormat="1" applyFont="1" applyFill="1" applyBorder="1" applyAlignment="1" applyProtection="1">
      <alignment horizontal="center" vertical="center" wrapText="1"/>
    </xf>
    <xf numFmtId="0" fontId="1" fillId="0" borderId="21" xfId="0" applyNumberFormat="1" applyFont="1" applyFill="1" applyBorder="1" applyAlignment="1" applyProtection="1">
      <alignment horizontal="center" vertical="center" wrapText="1"/>
    </xf>
    <xf numFmtId="0" fontId="5" fillId="3" borderId="1" xfId="0" applyFont="1" applyFill="1" applyBorder="1" applyProtection="1">
      <alignment vertical="center"/>
    </xf>
    <xf numFmtId="0" fontId="16" fillId="3" borderId="2" xfId="0" applyFont="1" applyFill="1" applyBorder="1" applyAlignment="1" applyProtection="1">
      <alignment horizontal="center" vertical="center"/>
    </xf>
    <xf numFmtId="0" fontId="5" fillId="3" borderId="2" xfId="0" applyFont="1" applyFill="1" applyBorder="1" applyAlignment="1" applyProtection="1">
      <alignment horizontal="center" vertical="center" wrapText="1"/>
    </xf>
    <xf numFmtId="0" fontId="5" fillId="3" borderId="2" xfId="0" applyFont="1" applyFill="1" applyBorder="1" applyAlignment="1" applyProtection="1">
      <alignment horizontal="center" vertical="center" shrinkToFit="1"/>
    </xf>
    <xf numFmtId="0" fontId="13" fillId="3" borderId="2" xfId="0" applyFont="1" applyFill="1" applyBorder="1" applyAlignment="1" applyProtection="1">
      <alignment horizontal="center" vertical="center" wrapText="1"/>
    </xf>
    <xf numFmtId="1" fontId="5" fillId="3" borderId="2" xfId="0" applyNumberFormat="1" applyFont="1" applyFill="1" applyBorder="1" applyAlignment="1" applyProtection="1">
      <alignment horizontal="center" vertical="center" wrapText="1"/>
    </xf>
    <xf numFmtId="0" fontId="5" fillId="3" borderId="3" xfId="0" applyFont="1" applyFill="1" applyBorder="1" applyAlignment="1" applyProtection="1">
      <alignment horizontal="center" vertical="center" wrapText="1"/>
    </xf>
    <xf numFmtId="0" fontId="5" fillId="3" borderId="0" xfId="0" applyFont="1" applyFill="1" applyProtection="1">
      <alignment vertical="center"/>
    </xf>
    <xf numFmtId="0" fontId="1" fillId="0" borderId="7" xfId="0" applyFont="1" applyFill="1" applyBorder="1" applyAlignment="1" applyProtection="1">
      <alignment vertical="center" wrapText="1"/>
    </xf>
    <xf numFmtId="0" fontId="1" fillId="0" borderId="28" xfId="0" applyFont="1" applyBorder="1" applyProtection="1">
      <alignment vertical="center"/>
    </xf>
    <xf numFmtId="0" fontId="1" fillId="0" borderId="26" xfId="0" applyFont="1" applyFill="1" applyBorder="1" applyAlignment="1" applyProtection="1">
      <alignment vertical="center" wrapText="1"/>
    </xf>
    <xf numFmtId="0" fontId="1" fillId="0" borderId="47" xfId="0" applyFont="1" applyBorder="1" applyProtection="1">
      <alignment vertical="center"/>
    </xf>
    <xf numFmtId="0" fontId="1" fillId="0" borderId="45" xfId="0" applyFont="1" applyFill="1" applyBorder="1" applyAlignment="1" applyProtection="1">
      <alignment vertical="center" wrapText="1"/>
    </xf>
    <xf numFmtId="0" fontId="10" fillId="0" borderId="0" xfId="0" applyFont="1" applyProtection="1">
      <alignment vertical="center"/>
    </xf>
    <xf numFmtId="0" fontId="5" fillId="0" borderId="0" xfId="0" applyFont="1" applyAlignment="1" applyProtection="1">
      <alignment vertical="center" shrinkToFit="1"/>
    </xf>
    <xf numFmtId="0" fontId="4" fillId="0" borderId="0" xfId="0" applyFont="1" applyAlignment="1" applyProtection="1">
      <alignment vertical="center" shrinkToFit="1"/>
    </xf>
    <xf numFmtId="0" fontId="5" fillId="0" borderId="0" xfId="0" applyFont="1" applyFill="1" applyProtection="1">
      <alignment vertical="center"/>
    </xf>
    <xf numFmtId="0" fontId="5" fillId="0" borderId="0" xfId="0" applyFont="1" applyFill="1" applyAlignment="1" applyProtection="1">
      <alignment vertical="center" wrapText="1"/>
    </xf>
    <xf numFmtId="0" fontId="5" fillId="0" borderId="0" xfId="0" applyFont="1" applyAlignment="1" applyProtection="1">
      <alignment vertical="center" wrapText="1"/>
    </xf>
    <xf numFmtId="0" fontId="5" fillId="0" borderId="0" xfId="0" applyFont="1" applyFill="1" applyBorder="1" applyProtection="1">
      <alignment vertical="center"/>
    </xf>
    <xf numFmtId="0" fontId="5" fillId="0" borderId="0" xfId="0" applyFont="1" applyBorder="1" applyProtection="1">
      <alignment vertical="center"/>
    </xf>
    <xf numFmtId="0" fontId="1" fillId="0" borderId="0" xfId="0" applyFont="1" applyFill="1" applyAlignment="1" applyProtection="1"/>
    <xf numFmtId="0" fontId="1" fillId="0" borderId="0" xfId="0" applyFont="1" applyFill="1" applyAlignment="1" applyProtection="1">
      <alignment vertical="center"/>
    </xf>
    <xf numFmtId="0" fontId="1" fillId="0" borderId="0" xfId="0" applyFont="1" applyFill="1" applyBorder="1" applyAlignment="1" applyProtection="1">
      <alignment vertical="center" wrapText="1"/>
    </xf>
    <xf numFmtId="0" fontId="1" fillId="0" borderId="0" xfId="0" applyFont="1" applyFill="1" applyBorder="1" applyAlignment="1" applyProtection="1">
      <alignment horizontal="justify" vertical="center" wrapText="1"/>
    </xf>
    <xf numFmtId="0" fontId="5" fillId="0" borderId="0" xfId="0" applyFont="1" applyFill="1" applyAlignment="1" applyProtection="1">
      <alignment vertical="center" textRotation="90"/>
    </xf>
    <xf numFmtId="0" fontId="5" fillId="0" borderId="0" xfId="0" applyFont="1" applyFill="1" applyAlignment="1" applyProtection="1">
      <alignment horizontal="left" vertical="center"/>
    </xf>
    <xf numFmtId="0" fontId="22" fillId="3" borderId="0" xfId="0" applyFont="1" applyFill="1" applyBorder="1">
      <alignment vertical="center"/>
    </xf>
    <xf numFmtId="0" fontId="8" fillId="3" borderId="0" xfId="0" applyFont="1" applyFill="1" applyBorder="1">
      <alignment vertical="center"/>
    </xf>
    <xf numFmtId="0" fontId="23" fillId="3" borderId="0" xfId="0" applyFont="1" applyFill="1">
      <alignment vertical="center"/>
    </xf>
    <xf numFmtId="0" fontId="8" fillId="3" borderId="12" xfId="0" applyFont="1" applyFill="1" applyBorder="1" applyAlignment="1">
      <alignment horizontal="center" vertical="center"/>
    </xf>
    <xf numFmtId="0" fontId="8" fillId="3" borderId="12" xfId="0" applyFont="1" applyFill="1" applyBorder="1">
      <alignment vertical="center"/>
    </xf>
    <xf numFmtId="0" fontId="23" fillId="3" borderId="70" xfId="0" applyFont="1" applyFill="1" applyBorder="1" applyAlignment="1">
      <alignment horizontal="center" vertical="center"/>
    </xf>
    <xf numFmtId="0" fontId="24" fillId="3" borderId="30" xfId="0" applyFont="1" applyFill="1" applyBorder="1" applyAlignment="1">
      <alignment horizontal="center" vertical="center"/>
    </xf>
    <xf numFmtId="0" fontId="24" fillId="3" borderId="48" xfId="0" applyFont="1" applyFill="1" applyBorder="1" applyAlignment="1">
      <alignment horizontal="center" vertical="center"/>
    </xf>
    <xf numFmtId="0" fontId="24" fillId="3" borderId="50" xfId="0" applyFont="1" applyFill="1" applyBorder="1" applyAlignment="1">
      <alignment horizontal="center" vertical="center"/>
    </xf>
    <xf numFmtId="0" fontId="23" fillId="3" borderId="48" xfId="0" applyFont="1" applyFill="1" applyBorder="1" applyAlignment="1">
      <alignment horizontal="center" vertical="center"/>
    </xf>
    <xf numFmtId="0" fontId="23" fillId="3" borderId="49" xfId="0" applyFont="1" applyFill="1" applyBorder="1" applyAlignment="1">
      <alignment horizontal="center" vertical="center"/>
    </xf>
    <xf numFmtId="0" fontId="24" fillId="3" borderId="76" xfId="0" applyFont="1" applyFill="1" applyBorder="1">
      <alignment vertical="center"/>
    </xf>
    <xf numFmtId="0" fontId="24" fillId="3" borderId="69" xfId="0" applyFont="1" applyFill="1" applyBorder="1">
      <alignment vertical="center"/>
    </xf>
    <xf numFmtId="0" fontId="23" fillId="3" borderId="76" xfId="0" applyFont="1" applyFill="1" applyBorder="1">
      <alignment vertical="center"/>
    </xf>
    <xf numFmtId="0" fontId="23" fillId="3" borderId="77" xfId="0" applyFont="1" applyFill="1" applyBorder="1">
      <alignment vertical="center"/>
    </xf>
    <xf numFmtId="0" fontId="24" fillId="3" borderId="11" xfId="0" applyFont="1" applyFill="1" applyBorder="1">
      <alignment vertical="center"/>
    </xf>
    <xf numFmtId="0" fontId="24" fillId="3" borderId="12" xfId="0" applyFont="1" applyFill="1" applyBorder="1">
      <alignment vertical="center"/>
    </xf>
    <xf numFmtId="0" fontId="24" fillId="3" borderId="65" xfId="0" applyFont="1" applyFill="1" applyBorder="1">
      <alignment vertical="center"/>
    </xf>
    <xf numFmtId="0" fontId="24" fillId="3" borderId="13" xfId="0" applyFont="1" applyFill="1" applyBorder="1">
      <alignment vertical="center"/>
    </xf>
    <xf numFmtId="0" fontId="23" fillId="3" borderId="12" xfId="0" applyFont="1" applyFill="1" applyBorder="1">
      <alignment vertical="center"/>
    </xf>
    <xf numFmtId="0" fontId="23" fillId="3" borderId="13" xfId="0" applyFont="1" applyFill="1" applyBorder="1">
      <alignment vertical="center"/>
    </xf>
    <xf numFmtId="0" fontId="23" fillId="3" borderId="19" xfId="0" applyFont="1" applyFill="1" applyBorder="1">
      <alignment vertical="center"/>
    </xf>
    <xf numFmtId="0" fontId="23" fillId="3" borderId="20" xfId="0" applyFont="1" applyFill="1" applyBorder="1">
      <alignment vertical="center"/>
    </xf>
    <xf numFmtId="0" fontId="23" fillId="3" borderId="21" xfId="0" applyFont="1" applyFill="1" applyBorder="1">
      <alignment vertical="center"/>
    </xf>
    <xf numFmtId="178" fontId="8" fillId="0" borderId="60" xfId="0" applyNumberFormat="1" applyFont="1" applyBorder="1" applyAlignment="1" applyProtection="1">
      <alignment horizontal="center" vertical="center" shrinkToFit="1"/>
    </xf>
    <xf numFmtId="178" fontId="8" fillId="0" borderId="61" xfId="0" applyNumberFormat="1" applyFont="1" applyBorder="1" applyAlignment="1" applyProtection="1">
      <alignment horizontal="center" vertical="center" shrinkToFit="1"/>
    </xf>
    <xf numFmtId="178" fontId="8" fillId="0" borderId="62" xfId="0" applyNumberFormat="1" applyFont="1" applyBorder="1" applyAlignment="1" applyProtection="1">
      <alignment horizontal="center" vertical="center" shrinkToFit="1"/>
    </xf>
    <xf numFmtId="178" fontId="8" fillId="0" borderId="83" xfId="0" applyNumberFormat="1" applyFont="1" applyBorder="1" applyAlignment="1" applyProtection="1">
      <alignment horizontal="center" vertical="center" shrinkToFit="1"/>
    </xf>
    <xf numFmtId="178" fontId="8" fillId="0" borderId="84" xfId="0" applyNumberFormat="1" applyFont="1" applyBorder="1" applyAlignment="1" applyProtection="1">
      <alignment horizontal="center" vertical="center" shrinkToFit="1"/>
    </xf>
    <xf numFmtId="178" fontId="8" fillId="0" borderId="85" xfId="0" applyNumberFormat="1" applyFont="1" applyBorder="1" applyAlignment="1" applyProtection="1">
      <alignment horizontal="center" vertical="center" shrinkToFit="1"/>
    </xf>
    <xf numFmtId="178" fontId="1" fillId="3" borderId="11" xfId="0" applyNumberFormat="1" applyFont="1" applyFill="1" applyBorder="1" applyAlignment="1" applyProtection="1">
      <alignment horizontal="center" vertical="center" shrinkToFit="1"/>
    </xf>
    <xf numFmtId="178" fontId="1" fillId="3" borderId="12" xfId="0" applyNumberFormat="1" applyFont="1" applyFill="1" applyBorder="1" applyAlignment="1" applyProtection="1">
      <alignment horizontal="center" vertical="center" shrinkToFit="1"/>
    </xf>
    <xf numFmtId="178" fontId="1" fillId="3" borderId="13" xfId="0" applyNumberFormat="1" applyFont="1" applyFill="1" applyBorder="1" applyAlignment="1" applyProtection="1">
      <alignment horizontal="center" vertical="center" shrinkToFit="1"/>
    </xf>
    <xf numFmtId="178" fontId="1" fillId="5" borderId="11" xfId="0" applyNumberFormat="1" applyFont="1" applyFill="1" applyBorder="1" applyAlignment="1" applyProtection="1">
      <alignment horizontal="center" vertical="center" shrinkToFit="1"/>
      <protection locked="0"/>
    </xf>
    <xf numFmtId="178" fontId="1" fillId="5" borderId="12" xfId="0" applyNumberFormat="1" applyFont="1" applyFill="1" applyBorder="1" applyAlignment="1" applyProtection="1">
      <alignment horizontal="center" vertical="center" shrinkToFit="1"/>
      <protection locked="0"/>
    </xf>
    <xf numFmtId="178" fontId="1" fillId="5" borderId="13" xfId="0" applyNumberFormat="1" applyFont="1" applyFill="1" applyBorder="1" applyAlignment="1" applyProtection="1">
      <alignment horizontal="center" vertical="center" shrinkToFit="1"/>
      <protection locked="0"/>
    </xf>
    <xf numFmtId="178" fontId="1" fillId="3" borderId="75" xfId="0" applyNumberFormat="1" applyFont="1" applyFill="1" applyBorder="1" applyAlignment="1" applyProtection="1">
      <alignment horizontal="center" vertical="center" shrinkToFit="1"/>
    </xf>
    <xf numFmtId="178" fontId="1" fillId="3" borderId="76" xfId="0" applyNumberFormat="1" applyFont="1" applyFill="1" applyBorder="1" applyAlignment="1" applyProtection="1">
      <alignment horizontal="center" vertical="center" shrinkToFit="1"/>
    </xf>
    <xf numFmtId="178" fontId="1" fillId="3" borderId="77" xfId="0" applyNumberFormat="1" applyFont="1" applyFill="1" applyBorder="1" applyAlignment="1" applyProtection="1">
      <alignment horizontal="center" vertical="center" shrinkToFit="1"/>
    </xf>
    <xf numFmtId="178" fontId="1" fillId="3" borderId="68" xfId="0" applyNumberFormat="1" applyFont="1" applyFill="1" applyBorder="1" applyAlignment="1" applyProtection="1">
      <alignment horizontal="center" vertical="center" shrinkToFit="1"/>
    </xf>
    <xf numFmtId="178" fontId="1" fillId="3" borderId="14" xfId="0" applyNumberFormat="1" applyFont="1" applyFill="1" applyBorder="1" applyAlignment="1" applyProtection="1">
      <alignment horizontal="center" vertical="center" shrinkToFit="1"/>
    </xf>
    <xf numFmtId="178" fontId="1" fillId="3" borderId="19" xfId="0" applyNumberFormat="1" applyFont="1" applyFill="1" applyBorder="1" applyAlignment="1" applyProtection="1">
      <alignment horizontal="center" vertical="center" shrinkToFit="1"/>
    </xf>
    <xf numFmtId="178" fontId="1" fillId="3" borderId="20" xfId="0" applyNumberFormat="1" applyFont="1" applyFill="1" applyBorder="1" applyAlignment="1" applyProtection="1">
      <alignment horizontal="center" vertical="center" shrinkToFit="1"/>
    </xf>
    <xf numFmtId="178" fontId="1" fillId="3" borderId="21" xfId="0" applyNumberFormat="1" applyFont="1" applyFill="1" applyBorder="1" applyAlignment="1" applyProtection="1">
      <alignment horizontal="center" vertical="center" shrinkToFit="1"/>
    </xf>
    <xf numFmtId="178" fontId="1" fillId="3" borderId="66" xfId="0" applyNumberFormat="1" applyFont="1" applyFill="1" applyBorder="1" applyAlignment="1" applyProtection="1">
      <alignment horizontal="center" vertical="center" shrinkToFit="1"/>
    </xf>
    <xf numFmtId="178" fontId="8" fillId="0" borderId="60" xfId="0" applyNumberFormat="1" applyFont="1" applyBorder="1" applyAlignment="1">
      <alignment horizontal="center" vertical="center" shrinkToFit="1"/>
    </xf>
    <xf numFmtId="178" fontId="8" fillId="0" borderId="61" xfId="0" applyNumberFormat="1" applyFont="1" applyBorder="1" applyAlignment="1">
      <alignment horizontal="center" vertical="center" shrinkToFit="1"/>
    </xf>
    <xf numFmtId="178" fontId="8" fillId="0" borderId="62" xfId="0" applyNumberFormat="1" applyFont="1" applyBorder="1" applyAlignment="1">
      <alignment horizontal="center" vertical="center" shrinkToFit="1"/>
    </xf>
    <xf numFmtId="178" fontId="8" fillId="0" borderId="83" xfId="0" applyNumberFormat="1" applyFont="1" applyBorder="1" applyAlignment="1">
      <alignment horizontal="center" vertical="center" shrinkToFit="1"/>
    </xf>
    <xf numFmtId="178" fontId="8" fillId="0" borderId="84" xfId="0" applyNumberFormat="1" applyFont="1" applyBorder="1" applyAlignment="1">
      <alignment horizontal="center" vertical="center" shrinkToFit="1"/>
    </xf>
    <xf numFmtId="178" fontId="8" fillId="0" borderId="85" xfId="0" applyNumberFormat="1" applyFont="1" applyBorder="1" applyAlignment="1">
      <alignment horizontal="center" vertical="center" shrinkToFit="1"/>
    </xf>
    <xf numFmtId="0" fontId="8" fillId="3" borderId="12" xfId="0" applyFont="1" applyFill="1" applyBorder="1" applyAlignment="1">
      <alignment vertical="center" shrinkToFit="1"/>
    </xf>
    <xf numFmtId="0" fontId="1" fillId="0" borderId="41" xfId="0" applyFont="1" applyBorder="1" applyProtection="1">
      <alignment vertical="center"/>
    </xf>
    <xf numFmtId="0" fontId="1" fillId="0" borderId="29" xfId="0" applyFont="1" applyFill="1" applyBorder="1" applyAlignment="1" applyProtection="1">
      <alignment vertical="center" wrapText="1"/>
    </xf>
    <xf numFmtId="0" fontId="1" fillId="0" borderId="114" xfId="0" applyFont="1" applyFill="1" applyBorder="1" applyAlignment="1">
      <alignment vertical="center" wrapText="1"/>
    </xf>
    <xf numFmtId="178" fontId="1" fillId="3" borderId="115" xfId="0" applyNumberFormat="1" applyFont="1" applyFill="1" applyBorder="1" applyAlignment="1" applyProtection="1">
      <alignment horizontal="center" vertical="center" shrinkToFit="1"/>
    </xf>
    <xf numFmtId="178" fontId="1" fillId="3" borderId="116" xfId="0" applyNumberFormat="1" applyFont="1" applyFill="1" applyBorder="1" applyAlignment="1" applyProtection="1">
      <alignment horizontal="center" vertical="center" shrinkToFit="1"/>
    </xf>
    <xf numFmtId="178" fontId="1" fillId="3" borderId="117" xfId="0" applyNumberFormat="1" applyFont="1" applyFill="1" applyBorder="1" applyAlignment="1" applyProtection="1">
      <alignment horizontal="center" vertical="center" shrinkToFit="1"/>
    </xf>
    <xf numFmtId="0" fontId="1" fillId="0" borderId="64" xfId="0" applyFont="1" applyFill="1" applyBorder="1" applyAlignment="1">
      <alignment vertical="center" wrapText="1"/>
    </xf>
    <xf numFmtId="0" fontId="1" fillId="0" borderId="8" xfId="0" applyFont="1" applyBorder="1" applyProtection="1">
      <alignment vertical="center"/>
    </xf>
    <xf numFmtId="0" fontId="1" fillId="0" borderId="5" xfId="0" applyFont="1" applyFill="1" applyBorder="1" applyAlignment="1" applyProtection="1">
      <alignment vertical="center" wrapText="1"/>
    </xf>
    <xf numFmtId="0" fontId="1" fillId="0" borderId="15" xfId="0" applyFont="1" applyBorder="1" applyProtection="1">
      <alignment vertical="center"/>
    </xf>
    <xf numFmtId="0" fontId="24" fillId="3" borderId="75" xfId="0" applyFont="1" applyFill="1" applyBorder="1" applyAlignment="1">
      <alignment vertical="center" shrinkToFit="1"/>
    </xf>
    <xf numFmtId="0" fontId="26" fillId="0" borderId="0" xfId="2" applyFont="1" applyAlignment="1">
      <alignment vertical="center"/>
    </xf>
    <xf numFmtId="0" fontId="26" fillId="0" borderId="0" xfId="2" applyFont="1" applyBorder="1" applyAlignment="1">
      <alignment vertical="center"/>
    </xf>
    <xf numFmtId="0" fontId="26" fillId="0" borderId="0" xfId="2" applyFont="1" applyBorder="1" applyAlignment="1">
      <alignment vertical="center" wrapText="1"/>
    </xf>
    <xf numFmtId="0" fontId="26" fillId="0" borderId="0" xfId="2" applyFont="1" applyBorder="1" applyAlignment="1">
      <alignment horizontal="center" vertical="center"/>
    </xf>
    <xf numFmtId="0" fontId="26" fillId="0" borderId="12" xfId="2" applyFont="1" applyBorder="1" applyAlignment="1">
      <alignment horizontal="center" vertical="center"/>
    </xf>
    <xf numFmtId="0" fontId="26" fillId="0" borderId="35" xfId="2" applyFont="1" applyBorder="1" applyAlignment="1">
      <alignment vertical="center"/>
    </xf>
    <xf numFmtId="0" fontId="26" fillId="0" borderId="35" xfId="2" applyFont="1" applyFill="1" applyBorder="1" applyAlignment="1">
      <alignment horizontal="left" vertical="center" wrapText="1"/>
    </xf>
    <xf numFmtId="0" fontId="26" fillId="0" borderId="70" xfId="2" applyFont="1" applyBorder="1" applyAlignment="1">
      <alignment horizontal="center" vertical="center"/>
    </xf>
    <xf numFmtId="0" fontId="28" fillId="0" borderId="14" xfId="2" applyFont="1" applyBorder="1" applyAlignment="1">
      <alignment horizontal="center" vertical="center" wrapText="1"/>
    </xf>
    <xf numFmtId="0" fontId="28" fillId="0" borderId="12" xfId="2" applyFont="1" applyBorder="1" applyAlignment="1">
      <alignment horizontal="center" vertical="center"/>
    </xf>
    <xf numFmtId="0" fontId="26" fillId="0" borderId="74" xfId="2" applyFont="1" applyBorder="1" applyAlignment="1">
      <alignment horizontal="center" vertical="center"/>
    </xf>
    <xf numFmtId="0" fontId="28" fillId="0" borderId="84" xfId="2" applyFont="1" applyBorder="1" applyAlignment="1">
      <alignment horizontal="center" vertical="center" wrapText="1"/>
    </xf>
    <xf numFmtId="0" fontId="26" fillId="0" borderId="122" xfId="2" applyFont="1" applyBorder="1" applyAlignment="1">
      <alignment horizontal="center" vertical="center"/>
    </xf>
    <xf numFmtId="0" fontId="28" fillId="0" borderId="36" xfId="2" applyFont="1" applyBorder="1" applyAlignment="1">
      <alignment horizontal="center" vertical="center" wrapText="1"/>
    </xf>
    <xf numFmtId="0" fontId="26" fillId="0" borderId="12" xfId="2" applyFont="1" applyBorder="1" applyAlignment="1">
      <alignment vertical="center" wrapText="1"/>
    </xf>
    <xf numFmtId="0" fontId="28" fillId="0" borderId="12" xfId="2" applyFont="1" applyBorder="1" applyAlignment="1">
      <alignment horizontal="center" vertical="center"/>
    </xf>
    <xf numFmtId="0" fontId="26" fillId="0" borderId="70" xfId="2" applyFont="1" applyFill="1" applyBorder="1" applyAlignment="1">
      <alignment horizontal="center" vertical="center"/>
    </xf>
    <xf numFmtId="0" fontId="29" fillId="0" borderId="14" xfId="2" applyFont="1" applyBorder="1" applyAlignment="1">
      <alignment horizontal="center" vertical="center"/>
    </xf>
    <xf numFmtId="0" fontId="27" fillId="0" borderId="0" xfId="2" applyFont="1" applyAlignment="1">
      <alignment vertical="center"/>
    </xf>
    <xf numFmtId="0" fontId="25" fillId="3" borderId="0" xfId="3" applyFont="1" applyFill="1" applyAlignment="1">
      <alignment vertical="center"/>
    </xf>
    <xf numFmtId="0" fontId="25" fillId="3" borderId="0" xfId="3" applyFont="1" applyFill="1" applyBorder="1" applyAlignment="1">
      <alignment vertical="center"/>
    </xf>
    <xf numFmtId="0" fontId="25" fillId="3" borderId="0" xfId="3" applyFont="1" applyFill="1" applyAlignment="1">
      <alignment horizontal="left" vertical="center"/>
    </xf>
    <xf numFmtId="0" fontId="25" fillId="3" borderId="0" xfId="4" applyFont="1" applyFill="1" applyBorder="1" applyAlignment="1">
      <alignment vertical="center"/>
    </xf>
    <xf numFmtId="0" fontId="25" fillId="3" borderId="0" xfId="4" applyFont="1" applyFill="1" applyBorder="1" applyAlignment="1">
      <alignment horizontal="center" vertical="center"/>
    </xf>
    <xf numFmtId="0" fontId="25" fillId="3" borderId="0" xfId="5" applyFont="1" applyFill="1" applyBorder="1" applyAlignment="1">
      <alignment horizontal="center" vertical="center" textRotation="255"/>
    </xf>
    <xf numFmtId="0" fontId="25" fillId="3" borderId="0" xfId="3" applyFont="1" applyFill="1" applyBorder="1" applyAlignment="1">
      <alignment horizontal="center" vertical="center"/>
    </xf>
    <xf numFmtId="0" fontId="32" fillId="3" borderId="0" xfId="4" applyFont="1" applyFill="1" applyBorder="1" applyAlignment="1">
      <alignment horizontal="center" vertical="center" wrapText="1"/>
    </xf>
    <xf numFmtId="0" fontId="32" fillId="3" borderId="35" xfId="4" applyFont="1" applyFill="1" applyBorder="1" applyAlignment="1">
      <alignment vertical="center" wrapText="1"/>
    </xf>
    <xf numFmtId="0" fontId="32" fillId="3" borderId="35" xfId="4" applyFont="1" applyFill="1" applyBorder="1" applyAlignment="1">
      <alignment horizontal="center" vertical="center" wrapText="1"/>
    </xf>
    <xf numFmtId="0" fontId="32" fillId="3" borderId="136" xfId="4" applyFont="1" applyFill="1" applyBorder="1" applyAlignment="1">
      <alignment horizontal="center" vertical="top" wrapText="1"/>
    </xf>
    <xf numFmtId="0" fontId="32" fillId="3" borderId="137" xfId="4" applyFont="1" applyFill="1" applyBorder="1" applyAlignment="1">
      <alignment horizontal="center" vertical="top" wrapText="1"/>
    </xf>
    <xf numFmtId="0" fontId="32" fillId="3" borderId="138" xfId="4" applyFont="1" applyFill="1" applyBorder="1" applyAlignment="1">
      <alignment horizontal="center" vertical="top" wrapText="1"/>
    </xf>
    <xf numFmtId="0" fontId="32" fillId="3" borderId="7" xfId="3" applyFont="1" applyFill="1" applyBorder="1" applyAlignment="1">
      <alignment horizontal="center" vertical="center"/>
    </xf>
    <xf numFmtId="0" fontId="32" fillId="3" borderId="139" xfId="3" applyFont="1" applyFill="1" applyBorder="1" applyAlignment="1">
      <alignment horizontal="center" vertical="center"/>
    </xf>
    <xf numFmtId="0" fontId="25" fillId="3" borderId="0" xfId="3" applyFont="1" applyFill="1" applyBorder="1" applyAlignment="1">
      <alignment horizontal="centerContinuous" vertical="center"/>
    </xf>
    <xf numFmtId="49" fontId="32" fillId="3" borderId="26" xfId="3" applyNumberFormat="1" applyFont="1" applyFill="1" applyBorder="1" applyAlignment="1">
      <alignment vertical="center"/>
    </xf>
    <xf numFmtId="49" fontId="33" fillId="3" borderId="26" xfId="3" applyNumberFormat="1" applyFont="1" applyFill="1" applyBorder="1" applyAlignment="1">
      <alignment vertical="center"/>
    </xf>
    <xf numFmtId="0" fontId="32" fillId="3" borderId="0" xfId="3" applyFont="1" applyFill="1" applyAlignment="1">
      <alignment vertical="center"/>
    </xf>
    <xf numFmtId="0" fontId="32" fillId="3" borderId="0" xfId="3" applyFont="1" applyFill="1" applyAlignment="1">
      <alignment horizontal="left" vertical="top" wrapText="1"/>
    </xf>
    <xf numFmtId="0" fontId="32" fillId="3" borderId="0" xfId="3" applyFont="1" applyFill="1" applyAlignment="1">
      <alignment horizontal="left" vertical="top"/>
    </xf>
    <xf numFmtId="0" fontId="32" fillId="3" borderId="0" xfId="3" applyFont="1" applyFill="1" applyBorder="1" applyAlignment="1">
      <alignment vertical="center"/>
    </xf>
    <xf numFmtId="0" fontId="32" fillId="3" borderId="0" xfId="3" applyFont="1" applyFill="1" applyAlignment="1">
      <alignment vertical="top"/>
    </xf>
    <xf numFmtId="0" fontId="32" fillId="3" borderId="0" xfId="3" applyFont="1" applyFill="1" applyAlignment="1">
      <alignment horizontal="right" vertical="center"/>
    </xf>
    <xf numFmtId="0" fontId="32" fillId="3" borderId="0" xfId="3" applyFont="1" applyFill="1" applyAlignment="1">
      <alignment horizontal="center" vertical="center"/>
    </xf>
    <xf numFmtId="0" fontId="32" fillId="3" borderId="0" xfId="3" applyFont="1" applyFill="1" applyBorder="1" applyAlignment="1">
      <alignment vertical="top"/>
    </xf>
    <xf numFmtId="0" fontId="32" fillId="3" borderId="0" xfId="4" applyFont="1" applyFill="1" applyBorder="1" applyAlignment="1">
      <alignment vertical="center"/>
    </xf>
    <xf numFmtId="0" fontId="34" fillId="3" borderId="0" xfId="3" applyFont="1" applyFill="1" applyAlignment="1">
      <alignment vertical="center"/>
    </xf>
    <xf numFmtId="0" fontId="36" fillId="3" borderId="0" xfId="6" applyFont="1" applyFill="1" applyBorder="1" applyAlignment="1">
      <alignment horizontal="left" vertical="top"/>
    </xf>
    <xf numFmtId="0" fontId="36" fillId="3" borderId="0" xfId="6" applyFont="1" applyFill="1" applyBorder="1" applyAlignment="1">
      <alignment horizontal="left" vertical="top" indent="3"/>
    </xf>
    <xf numFmtId="0" fontId="37" fillId="3" borderId="0" xfId="6" applyFont="1" applyFill="1" applyBorder="1" applyAlignment="1">
      <alignment vertical="top" wrapText="1"/>
    </xf>
    <xf numFmtId="0" fontId="38" fillId="3" borderId="0" xfId="6" applyFont="1" applyFill="1" applyBorder="1" applyAlignment="1">
      <alignment horizontal="left" vertical="top" indent="7"/>
    </xf>
    <xf numFmtId="0" fontId="38" fillId="3" borderId="0" xfId="6" applyFont="1" applyFill="1" applyBorder="1" applyAlignment="1">
      <alignment horizontal="left" vertical="top" indent="4"/>
    </xf>
    <xf numFmtId="0" fontId="38" fillId="3" borderId="0" xfId="6" applyFont="1" applyFill="1" applyBorder="1" applyAlignment="1">
      <alignment horizontal="left" vertical="top"/>
    </xf>
    <xf numFmtId="0" fontId="39" fillId="3" borderId="0" xfId="6" applyFont="1" applyFill="1" applyBorder="1" applyAlignment="1">
      <alignment horizontal="left" vertical="top"/>
    </xf>
    <xf numFmtId="0" fontId="40" fillId="3" borderId="0" xfId="6" applyFont="1" applyFill="1" applyBorder="1" applyAlignment="1">
      <alignment horizontal="left" vertical="center" wrapText="1" indent="6"/>
    </xf>
    <xf numFmtId="0" fontId="40" fillId="3" borderId="0" xfId="6" applyFont="1" applyFill="1" applyBorder="1" applyAlignment="1">
      <alignment horizontal="left" vertical="center" wrapText="1"/>
    </xf>
    <xf numFmtId="0" fontId="41" fillId="3" borderId="0" xfId="6" applyFont="1" applyFill="1" applyBorder="1" applyAlignment="1">
      <alignment horizontal="center" vertical="center" textRotation="255" wrapText="1"/>
    </xf>
    <xf numFmtId="0" fontId="42" fillId="3" borderId="0" xfId="7" applyFont="1" applyFill="1" applyAlignment="1">
      <alignment horizontal="left" vertical="top"/>
    </xf>
    <xf numFmtId="0" fontId="43" fillId="3" borderId="46" xfId="7" applyFont="1" applyFill="1" applyBorder="1" applyAlignment="1">
      <alignment vertical="center"/>
    </xf>
    <xf numFmtId="0" fontId="43" fillId="3" borderId="45" xfId="7" applyFont="1" applyFill="1" applyBorder="1" applyAlignment="1">
      <alignment vertical="center"/>
    </xf>
    <xf numFmtId="177" fontId="44" fillId="3" borderId="45" xfId="6" applyNumberFormat="1" applyFont="1" applyFill="1" applyBorder="1" applyAlignment="1">
      <alignment horizontal="left" vertical="center" wrapText="1"/>
    </xf>
    <xf numFmtId="0" fontId="44" fillId="3" borderId="45" xfId="6" applyFont="1" applyFill="1" applyBorder="1" applyAlignment="1">
      <alignment horizontal="center" vertical="center" wrapText="1"/>
    </xf>
    <xf numFmtId="0" fontId="44" fillId="3" borderId="41" xfId="6" applyFont="1" applyFill="1" applyBorder="1" applyAlignment="1">
      <alignment vertical="center" wrapText="1"/>
    </xf>
    <xf numFmtId="0" fontId="44" fillId="3" borderId="15" xfId="6" applyFont="1" applyFill="1" applyBorder="1" applyAlignment="1">
      <alignment vertical="center" wrapText="1"/>
    </xf>
    <xf numFmtId="0" fontId="44" fillId="3" borderId="124" xfId="6" applyFont="1" applyFill="1" applyBorder="1" applyAlignment="1">
      <alignment vertical="center" wrapText="1"/>
    </xf>
    <xf numFmtId="0" fontId="44" fillId="3" borderId="46" xfId="6" applyFont="1" applyFill="1" applyBorder="1" applyAlignment="1">
      <alignment horizontal="center" vertical="center" wrapText="1"/>
    </xf>
    <xf numFmtId="0" fontId="38" fillId="3" borderId="66" xfId="6" applyFont="1" applyFill="1" applyBorder="1" applyAlignment="1">
      <alignment horizontal="center" vertical="center"/>
    </xf>
    <xf numFmtId="0" fontId="32" fillId="3" borderId="0" xfId="4" applyFont="1" applyFill="1" applyBorder="1" applyAlignment="1">
      <alignment horizontal="left" vertical="center" wrapText="1"/>
    </xf>
    <xf numFmtId="0" fontId="38" fillId="3" borderId="150" xfId="6" applyFont="1" applyFill="1" applyBorder="1" applyAlignment="1">
      <alignment horizontal="center" vertical="center" wrapText="1"/>
    </xf>
    <xf numFmtId="0" fontId="38" fillId="3" borderId="0" xfId="6" applyFont="1" applyFill="1" applyBorder="1" applyAlignment="1">
      <alignment horizontal="left" vertical="center" wrapText="1"/>
    </xf>
    <xf numFmtId="0" fontId="38" fillId="3" borderId="0" xfId="6" applyFont="1" applyFill="1" applyBorder="1" applyAlignment="1">
      <alignment horizontal="center" vertical="center" wrapText="1"/>
    </xf>
    <xf numFmtId="0" fontId="38" fillId="3" borderId="0" xfId="6" applyFont="1" applyFill="1" applyBorder="1" applyAlignment="1">
      <alignment vertical="center" wrapText="1"/>
    </xf>
    <xf numFmtId="0" fontId="38" fillId="3" borderId="32" xfId="6" applyFont="1" applyFill="1" applyBorder="1" applyAlignment="1">
      <alignment vertical="center" wrapText="1"/>
    </xf>
    <xf numFmtId="0" fontId="44" fillId="3" borderId="45" xfId="6" applyFont="1" applyFill="1" applyBorder="1" applyAlignment="1">
      <alignment vertical="center" wrapText="1"/>
    </xf>
    <xf numFmtId="0" fontId="38" fillId="3" borderId="158" xfId="6" applyFont="1" applyFill="1" applyBorder="1" applyAlignment="1">
      <alignment vertical="center" wrapText="1"/>
    </xf>
    <xf numFmtId="0" fontId="32" fillId="3" borderId="0" xfId="4" applyFont="1" applyFill="1" applyAlignment="1">
      <alignment vertical="center" wrapText="1"/>
    </xf>
    <xf numFmtId="0" fontId="38" fillId="3" borderId="150" xfId="6" applyFont="1" applyFill="1" applyBorder="1" applyAlignment="1">
      <alignment vertical="center" wrapText="1"/>
    </xf>
    <xf numFmtId="0" fontId="36" fillId="3" borderId="0" xfId="7" applyFont="1" applyFill="1" applyBorder="1" applyAlignment="1">
      <alignment horizontal="left" vertical="top"/>
    </xf>
    <xf numFmtId="0" fontId="26" fillId="3" borderId="0" xfId="7" applyFont="1" applyFill="1" applyBorder="1" applyAlignment="1">
      <alignment horizontal="left" vertical="top"/>
    </xf>
    <xf numFmtId="0" fontId="26" fillId="3" borderId="0" xfId="7" applyFont="1" applyFill="1" applyBorder="1" applyAlignment="1">
      <alignment horizontal="left" vertical="top" indent="4"/>
    </xf>
    <xf numFmtId="0" fontId="26" fillId="3" borderId="0" xfId="7" applyFont="1" applyFill="1" applyBorder="1" applyAlignment="1">
      <alignment horizontal="left" vertical="top" indent="7"/>
    </xf>
    <xf numFmtId="0" fontId="39" fillId="3" borderId="0" xfId="7" applyFont="1" applyFill="1" applyBorder="1" applyAlignment="1">
      <alignment horizontal="left" vertical="top"/>
    </xf>
    <xf numFmtId="0" fontId="40" fillId="3" borderId="0" xfId="7" applyFont="1" applyFill="1" applyBorder="1" applyAlignment="1">
      <alignment horizontal="left" wrapText="1"/>
    </xf>
    <xf numFmtId="0" fontId="40" fillId="3" borderId="0" xfId="7" applyFont="1" applyFill="1" applyBorder="1" applyAlignment="1">
      <alignment horizontal="left" vertical="center" wrapText="1"/>
    </xf>
    <xf numFmtId="0" fontId="40" fillId="3" borderId="0" xfId="7" applyFont="1" applyFill="1" applyBorder="1" applyAlignment="1">
      <alignment horizontal="center" vertical="center" textRotation="255" wrapText="1"/>
    </xf>
    <xf numFmtId="0" fontId="36" fillId="3" borderId="0" xfId="7" applyFont="1" applyFill="1" applyAlignment="1">
      <alignment horizontal="left" vertical="top"/>
    </xf>
    <xf numFmtId="177" fontId="44" fillId="3" borderId="45" xfId="7" applyNumberFormat="1" applyFont="1" applyFill="1" applyBorder="1" applyAlignment="1">
      <alignment horizontal="left" vertical="center" wrapText="1"/>
    </xf>
    <xf numFmtId="0" fontId="44" fillId="3" borderId="45" xfId="7" applyFont="1" applyFill="1" applyBorder="1" applyAlignment="1">
      <alignment horizontal="center" vertical="center" wrapText="1"/>
    </xf>
    <xf numFmtId="0" fontId="44" fillId="3" borderId="41" xfId="7" applyFont="1" applyFill="1" applyBorder="1" applyAlignment="1">
      <alignment vertical="center" wrapText="1"/>
    </xf>
    <xf numFmtId="0" fontId="44" fillId="3" borderId="15" xfId="7" applyFont="1" applyFill="1" applyBorder="1" applyAlignment="1">
      <alignment vertical="center" wrapText="1"/>
    </xf>
    <xf numFmtId="0" fontId="44" fillId="3" borderId="124" xfId="7" applyFont="1" applyFill="1" applyBorder="1" applyAlignment="1">
      <alignment vertical="center" wrapText="1"/>
    </xf>
    <xf numFmtId="0" fontId="39" fillId="3" borderId="0" xfId="7" applyFont="1" applyFill="1" applyAlignment="1">
      <alignment horizontal="left" vertical="top"/>
    </xf>
    <xf numFmtId="0" fontId="44" fillId="3" borderId="46" xfId="7" applyFont="1" applyFill="1" applyBorder="1" applyAlignment="1">
      <alignment horizontal="center" vertical="center" wrapText="1"/>
    </xf>
    <xf numFmtId="0" fontId="38" fillId="3" borderId="66" xfId="7" applyFont="1" applyFill="1" applyBorder="1" applyAlignment="1">
      <alignment horizontal="center" vertical="center"/>
    </xf>
    <xf numFmtId="0" fontId="32" fillId="3" borderId="0" xfId="4" applyFont="1" applyFill="1" applyAlignment="1">
      <alignment horizontal="left" vertical="center" wrapText="1"/>
    </xf>
    <xf numFmtId="0" fontId="32" fillId="3" borderId="0" xfId="4" applyFont="1" applyFill="1" applyAlignment="1">
      <alignment horizontal="center" vertical="center" wrapText="1"/>
    </xf>
    <xf numFmtId="0" fontId="40" fillId="3" borderId="150" xfId="7" applyFont="1" applyFill="1" applyBorder="1" applyAlignment="1">
      <alignment horizontal="center" vertical="center" wrapText="1"/>
    </xf>
    <xf numFmtId="0" fontId="40" fillId="3" borderId="0" xfId="7" applyFont="1" applyFill="1" applyBorder="1" applyAlignment="1">
      <alignment horizontal="center" vertical="center" wrapText="1"/>
    </xf>
    <xf numFmtId="0" fontId="40" fillId="3" borderId="178" xfId="7" applyNumberFormat="1" applyFont="1" applyFill="1" applyBorder="1" applyAlignment="1">
      <alignment vertical="center" wrapText="1"/>
    </xf>
    <xf numFmtId="0" fontId="40" fillId="3" borderId="179" xfId="7" applyNumberFormat="1" applyFont="1" applyFill="1" applyBorder="1" applyAlignment="1">
      <alignment vertical="center" wrapText="1"/>
    </xf>
    <xf numFmtId="0" fontId="40" fillId="3" borderId="17" xfId="7" applyNumberFormat="1" applyFont="1" applyFill="1" applyBorder="1" applyAlignment="1">
      <alignment vertical="center" wrapText="1"/>
    </xf>
    <xf numFmtId="0" fontId="38" fillId="3" borderId="0" xfId="7" applyFont="1" applyFill="1" applyAlignment="1">
      <alignment vertical="center" wrapText="1"/>
    </xf>
    <xf numFmtId="0" fontId="38" fillId="3" borderId="32" xfId="7" applyFont="1" applyFill="1" applyBorder="1" applyAlignment="1">
      <alignment vertical="center" wrapText="1"/>
    </xf>
    <xf numFmtId="0" fontId="44" fillId="3" borderId="45" xfId="7" applyFont="1" applyFill="1" applyBorder="1" applyAlignment="1">
      <alignment vertical="center" wrapText="1"/>
    </xf>
    <xf numFmtId="0" fontId="38" fillId="3" borderId="38" xfId="7" applyFont="1" applyFill="1" applyBorder="1" applyAlignment="1">
      <alignment vertical="center" wrapText="1"/>
    </xf>
    <xf numFmtId="0" fontId="38" fillId="3" borderId="35" xfId="7" applyFont="1" applyFill="1" applyBorder="1" applyAlignment="1">
      <alignment vertical="center" wrapText="1"/>
    </xf>
    <xf numFmtId="0" fontId="51" fillId="3" borderId="158" xfId="7" applyFont="1" applyFill="1" applyBorder="1" applyAlignment="1">
      <alignment horizontal="center" vertical="center" wrapText="1"/>
    </xf>
    <xf numFmtId="0" fontId="40" fillId="3" borderId="0" xfId="7" applyFont="1" applyFill="1" applyBorder="1" applyAlignment="1">
      <alignment horizontal="left" vertical="top"/>
    </xf>
    <xf numFmtId="49" fontId="51" fillId="3" borderId="150" xfId="7" applyNumberFormat="1" applyFont="1" applyFill="1" applyBorder="1" applyAlignment="1">
      <alignment vertical="center" wrapText="1"/>
    </xf>
    <xf numFmtId="0" fontId="48" fillId="3" borderId="150" xfId="7" applyFont="1" applyFill="1" applyBorder="1" applyAlignment="1">
      <alignment horizontal="center" vertical="center" wrapText="1"/>
    </xf>
    <xf numFmtId="0" fontId="26" fillId="0" borderId="65" xfId="2" applyFont="1" applyBorder="1" applyAlignment="1">
      <alignment horizontal="center" vertical="center"/>
    </xf>
    <xf numFmtId="0" fontId="26" fillId="0" borderId="14" xfId="2" applyFont="1" applyBorder="1" applyAlignment="1">
      <alignment horizontal="center" vertical="center"/>
    </xf>
    <xf numFmtId="0" fontId="28" fillId="0" borderId="12" xfId="2" applyFont="1" applyBorder="1" applyAlignment="1">
      <alignment horizontal="center" vertical="center"/>
    </xf>
    <xf numFmtId="0" fontId="28" fillId="0" borderId="40" xfId="2" applyFont="1" applyBorder="1" applyAlignment="1">
      <alignment horizontal="center" vertical="center" wrapText="1"/>
    </xf>
    <xf numFmtId="0" fontId="28" fillId="0" borderId="39" xfId="2" applyFont="1" applyBorder="1" applyAlignment="1">
      <alignment horizontal="center" vertical="center" wrapText="1"/>
    </xf>
    <xf numFmtId="0" fontId="28" fillId="0" borderId="23" xfId="2" applyFont="1" applyBorder="1" applyAlignment="1">
      <alignment horizontal="center" vertical="center" wrapText="1"/>
    </xf>
    <xf numFmtId="0" fontId="28" fillId="0" borderId="14" xfId="2" applyFont="1" applyBorder="1" applyAlignment="1">
      <alignment horizontal="center" vertical="center" wrapText="1"/>
    </xf>
    <xf numFmtId="0" fontId="26" fillId="0" borderId="34" xfId="2" applyFont="1" applyBorder="1" applyAlignment="1">
      <alignment horizontal="left" vertical="center" wrapText="1"/>
    </xf>
    <xf numFmtId="0" fontId="26" fillId="0" borderId="35" xfId="2" applyFont="1" applyBorder="1" applyAlignment="1">
      <alignment horizontal="left" vertical="center" wrapText="1"/>
    </xf>
    <xf numFmtId="0" fontId="26" fillId="0" borderId="38" xfId="2" applyFont="1" applyBorder="1" applyAlignment="1">
      <alignment horizontal="left" vertical="center" wrapText="1"/>
    </xf>
    <xf numFmtId="0" fontId="30" fillId="0" borderId="0" xfId="2" applyFont="1" applyAlignment="1">
      <alignment horizontal="center" vertical="center"/>
    </xf>
    <xf numFmtId="0" fontId="26" fillId="0" borderId="65" xfId="2" applyFont="1" applyBorder="1" applyAlignment="1">
      <alignment horizontal="left" vertical="center" wrapText="1"/>
    </xf>
    <xf numFmtId="0" fontId="26" fillId="0" borderId="14" xfId="2" applyFont="1" applyBorder="1" applyAlignment="1">
      <alignment horizontal="left" vertical="center" wrapText="1"/>
    </xf>
    <xf numFmtId="0" fontId="26" fillId="0" borderId="34" xfId="2" applyFont="1" applyBorder="1" applyAlignment="1">
      <alignment horizontal="center" vertical="center"/>
    </xf>
    <xf numFmtId="0" fontId="26" fillId="0" borderId="36" xfId="2" applyFont="1" applyBorder="1" applyAlignment="1">
      <alignment horizontal="center" vertical="center"/>
    </xf>
    <xf numFmtId="0" fontId="26" fillId="0" borderId="25" xfId="2" applyFont="1" applyBorder="1" applyAlignment="1">
      <alignment horizontal="center" vertical="center"/>
    </xf>
    <xf numFmtId="0" fontId="26" fillId="0" borderId="24" xfId="2" applyFont="1" applyBorder="1" applyAlignment="1">
      <alignment horizontal="center" vertical="center"/>
    </xf>
    <xf numFmtId="0" fontId="26" fillId="0" borderId="87" xfId="2" applyFont="1" applyBorder="1" applyAlignment="1">
      <alignment horizontal="left" vertical="center" wrapText="1"/>
    </xf>
    <xf numFmtId="0" fontId="26" fillId="0" borderId="81" xfId="2" applyFont="1" applyBorder="1" applyAlignment="1">
      <alignment horizontal="left" vertical="center" wrapText="1"/>
    </xf>
    <xf numFmtId="0" fontId="26" fillId="0" borderId="82" xfId="2" applyFont="1" applyBorder="1" applyAlignment="1">
      <alignment horizontal="left" vertical="center" wrapText="1"/>
    </xf>
    <xf numFmtId="0" fontId="26" fillId="0" borderId="26" xfId="2" applyFont="1" applyBorder="1" applyAlignment="1">
      <alignment horizontal="left" vertical="center" wrapText="1"/>
    </xf>
    <xf numFmtId="0" fontId="26" fillId="0" borderId="27" xfId="2" applyFont="1" applyBorder="1" applyAlignment="1">
      <alignment horizontal="left" vertical="center" wrapText="1"/>
    </xf>
    <xf numFmtId="0" fontId="26" fillId="0" borderId="0" xfId="2" applyFont="1" applyFill="1" applyBorder="1" applyAlignment="1">
      <alignment horizontal="left" vertical="center" wrapText="1"/>
    </xf>
    <xf numFmtId="0" fontId="26" fillId="0" borderId="29" xfId="2" applyFont="1" applyFill="1" applyBorder="1" applyAlignment="1">
      <alignment horizontal="left" vertical="center" wrapText="1"/>
    </xf>
    <xf numFmtId="0" fontId="28" fillId="0" borderId="40" xfId="2" applyFont="1" applyBorder="1" applyAlignment="1">
      <alignment horizontal="center" vertical="center"/>
    </xf>
    <xf numFmtId="0" fontId="28" fillId="0" borderId="23" xfId="2" applyFont="1" applyBorder="1" applyAlignment="1">
      <alignment horizontal="center" vertical="center"/>
    </xf>
    <xf numFmtId="0" fontId="26" fillId="0" borderId="65" xfId="2" applyFont="1" applyBorder="1" applyAlignment="1">
      <alignment vertical="center" wrapText="1"/>
    </xf>
    <xf numFmtId="0" fontId="26" fillId="0" borderId="14" xfId="2" applyFont="1" applyBorder="1" applyAlignment="1">
      <alignment vertical="center" wrapText="1"/>
    </xf>
    <xf numFmtId="0" fontId="32" fillId="3" borderId="35" xfId="4" applyFont="1" applyFill="1" applyBorder="1" applyAlignment="1">
      <alignment horizontal="center" vertical="center" wrapText="1"/>
    </xf>
    <xf numFmtId="0" fontId="32" fillId="3" borderId="38" xfId="4" applyFont="1" applyFill="1" applyBorder="1" applyAlignment="1">
      <alignment horizontal="center" vertical="center" wrapText="1"/>
    </xf>
    <xf numFmtId="49" fontId="32" fillId="3" borderId="65" xfId="3" applyNumberFormat="1" applyFont="1" applyFill="1" applyBorder="1" applyAlignment="1">
      <alignment horizontal="left" vertical="center"/>
    </xf>
    <xf numFmtId="49" fontId="32" fillId="3" borderId="26" xfId="3" applyNumberFormat="1" applyFont="1" applyFill="1" applyBorder="1" applyAlignment="1">
      <alignment horizontal="left" vertical="center"/>
    </xf>
    <xf numFmtId="49" fontId="32" fillId="3" borderId="27" xfId="3" applyNumberFormat="1" applyFont="1" applyFill="1" applyBorder="1" applyAlignment="1">
      <alignment horizontal="left" vertical="center"/>
    </xf>
    <xf numFmtId="0" fontId="32" fillId="3" borderId="135" xfId="3" applyFont="1" applyFill="1" applyBorder="1" applyAlignment="1">
      <alignment horizontal="left" vertical="center"/>
    </xf>
    <xf numFmtId="0" fontId="32" fillId="3" borderId="134" xfId="3" applyFont="1" applyFill="1" applyBorder="1" applyAlignment="1">
      <alignment horizontal="left" vertical="center"/>
    </xf>
    <xf numFmtId="179" fontId="32" fillId="3" borderId="25" xfId="3" applyNumberFormat="1" applyFont="1" applyFill="1" applyBorder="1" applyAlignment="1">
      <alignment horizontal="left" vertical="top"/>
    </xf>
    <xf numFmtId="179" fontId="32" fillId="3" borderId="29" xfId="3" applyNumberFormat="1" applyFont="1" applyFill="1" applyBorder="1" applyAlignment="1">
      <alignment horizontal="left" vertical="top"/>
    </xf>
    <xf numFmtId="179" fontId="32" fillId="3" borderId="42" xfId="3" applyNumberFormat="1" applyFont="1" applyFill="1" applyBorder="1" applyAlignment="1">
      <alignment horizontal="left" vertical="top"/>
    </xf>
    <xf numFmtId="49" fontId="32" fillId="3" borderId="35" xfId="4" applyNumberFormat="1" applyFont="1" applyFill="1" applyBorder="1" applyAlignment="1">
      <alignment horizontal="center" vertical="center" wrapText="1"/>
    </xf>
    <xf numFmtId="0" fontId="32" fillId="3" borderId="131" xfId="3" applyFont="1" applyFill="1" applyBorder="1" applyAlignment="1">
      <alignment horizontal="center" vertical="center" textRotation="255"/>
    </xf>
    <xf numFmtId="0" fontId="32" fillId="3" borderId="124" xfId="5" applyFont="1" applyFill="1" applyBorder="1" applyAlignment="1">
      <alignment horizontal="center" vertical="center" textRotation="255"/>
    </xf>
    <xf numFmtId="0" fontId="32" fillId="3" borderId="123" xfId="5" applyFont="1" applyFill="1" applyBorder="1" applyAlignment="1">
      <alignment horizontal="center" vertical="center" textRotation="255"/>
    </xf>
    <xf numFmtId="0" fontId="32" fillId="3" borderId="9" xfId="4" applyFont="1" applyFill="1" applyBorder="1" applyAlignment="1">
      <alignment horizontal="left" vertical="center" wrapText="1"/>
    </xf>
    <xf numFmtId="0" fontId="32" fillId="3" borderId="0" xfId="4" applyFont="1" applyFill="1" applyBorder="1" applyAlignment="1">
      <alignment horizontal="left" vertical="center" wrapText="1"/>
    </xf>
    <xf numFmtId="0" fontId="32" fillId="3" borderId="10" xfId="4" applyFont="1" applyFill="1" applyBorder="1" applyAlignment="1">
      <alignment horizontal="left" vertical="center" wrapText="1"/>
    </xf>
    <xf numFmtId="0" fontId="32" fillId="3" borderId="0" xfId="3" applyFont="1" applyFill="1" applyAlignment="1">
      <alignment horizontal="left" vertical="top"/>
    </xf>
    <xf numFmtId="0" fontId="25" fillId="0" borderId="0" xfId="2" applyFont="1" applyAlignment="1">
      <alignment horizontal="left"/>
    </xf>
    <xf numFmtId="0" fontId="32" fillId="3" borderId="0" xfId="3" applyFont="1" applyFill="1" applyAlignment="1">
      <alignment horizontal="center" vertical="top"/>
    </xf>
    <xf numFmtId="0" fontId="32" fillId="3" borderId="25" xfId="4" applyFont="1" applyFill="1" applyBorder="1" applyAlignment="1">
      <alignment horizontal="left" vertical="center" wrapText="1"/>
    </xf>
    <xf numFmtId="0" fontId="32" fillId="3" borderId="29" xfId="4" applyFont="1" applyFill="1" applyBorder="1" applyAlignment="1">
      <alignment horizontal="left" vertical="center" wrapText="1"/>
    </xf>
    <xf numFmtId="0" fontId="32" fillId="3" borderId="42" xfId="4" applyFont="1" applyFill="1" applyBorder="1" applyAlignment="1">
      <alignment horizontal="left" vertical="center" wrapText="1"/>
    </xf>
    <xf numFmtId="0" fontId="32" fillId="3" borderId="65" xfId="3" applyFont="1" applyFill="1" applyBorder="1" applyAlignment="1">
      <alignment horizontal="left" vertical="center"/>
    </xf>
    <xf numFmtId="0" fontId="32" fillId="3" borderId="26" xfId="3" applyFont="1" applyFill="1" applyBorder="1" applyAlignment="1">
      <alignment horizontal="left" vertical="center"/>
    </xf>
    <xf numFmtId="0" fontId="32" fillId="3" borderId="14" xfId="3" applyFont="1" applyFill="1" applyBorder="1" applyAlignment="1">
      <alignment horizontal="left" vertical="center"/>
    </xf>
    <xf numFmtId="0" fontId="32" fillId="3" borderId="127" xfId="3" applyFont="1" applyFill="1" applyBorder="1" applyAlignment="1">
      <alignment horizontal="left" vertical="center"/>
    </xf>
    <xf numFmtId="0" fontId="32" fillId="3" borderId="126" xfId="3" applyFont="1" applyFill="1" applyBorder="1" applyAlignment="1">
      <alignment horizontal="left" vertical="center"/>
    </xf>
    <xf numFmtId="0" fontId="32" fillId="3" borderId="140" xfId="3" applyFont="1" applyFill="1" applyBorder="1" applyAlignment="1">
      <alignment horizontal="left" vertical="center"/>
    </xf>
    <xf numFmtId="0" fontId="32" fillId="3" borderId="125" xfId="3" applyFont="1" applyFill="1" applyBorder="1" applyAlignment="1">
      <alignment horizontal="left" vertical="center"/>
    </xf>
    <xf numFmtId="0" fontId="32" fillId="3" borderId="124" xfId="3" applyFont="1" applyFill="1" applyBorder="1" applyAlignment="1">
      <alignment horizontal="center" vertical="center" textRotation="255"/>
    </xf>
    <xf numFmtId="0" fontId="32" fillId="3" borderId="123" xfId="3" applyFont="1" applyFill="1" applyBorder="1" applyAlignment="1">
      <alignment horizontal="center" vertical="center" textRotation="255"/>
    </xf>
    <xf numFmtId="0" fontId="32" fillId="3" borderId="69" xfId="3" applyFont="1" applyFill="1" applyBorder="1" applyAlignment="1">
      <alignment horizontal="left" vertical="center"/>
    </xf>
    <xf numFmtId="0" fontId="32" fillId="3" borderId="7" xfId="3" applyFont="1" applyFill="1" applyBorder="1" applyAlignment="1">
      <alignment horizontal="left" vertical="center"/>
    </xf>
    <xf numFmtId="0" fontId="32" fillId="3" borderId="68" xfId="3" applyFont="1" applyFill="1" applyBorder="1" applyAlignment="1">
      <alignment horizontal="left" vertical="center"/>
    </xf>
    <xf numFmtId="179" fontId="32" fillId="3" borderId="65" xfId="4" applyNumberFormat="1" applyFont="1" applyFill="1" applyBorder="1" applyAlignment="1">
      <alignment horizontal="left" vertical="center" wrapText="1" indent="1"/>
    </xf>
    <xf numFmtId="179" fontId="32" fillId="3" borderId="26" xfId="4" applyNumberFormat="1" applyFont="1" applyFill="1" applyBorder="1" applyAlignment="1">
      <alignment horizontal="left" vertical="center" wrapText="1" indent="1"/>
    </xf>
    <xf numFmtId="179" fontId="32" fillId="3" borderId="27" xfId="4" applyNumberFormat="1" applyFont="1" applyFill="1" applyBorder="1" applyAlignment="1">
      <alignment horizontal="left" vertical="center" wrapText="1" indent="1"/>
    </xf>
    <xf numFmtId="0" fontId="32" fillId="3" borderId="34" xfId="3" applyFont="1" applyFill="1" applyBorder="1" applyAlignment="1">
      <alignment horizontal="left" vertical="center" wrapText="1"/>
    </xf>
    <xf numFmtId="0" fontId="32" fillId="3" borderId="35" xfId="3" applyFont="1" applyFill="1" applyBorder="1" applyAlignment="1">
      <alignment horizontal="left" vertical="center"/>
    </xf>
    <xf numFmtId="0" fontId="32" fillId="3" borderId="36" xfId="3" applyFont="1" applyFill="1" applyBorder="1" applyAlignment="1">
      <alignment horizontal="left" vertical="center"/>
    </xf>
    <xf numFmtId="0" fontId="32" fillId="3" borderId="9" xfId="3" applyFont="1" applyFill="1" applyBorder="1" applyAlignment="1">
      <alignment horizontal="left" vertical="center" wrapText="1"/>
    </xf>
    <xf numFmtId="0" fontId="32" fillId="3" borderId="0" xfId="3" applyFont="1" applyFill="1" applyBorder="1" applyAlignment="1">
      <alignment horizontal="left" vertical="center"/>
    </xf>
    <xf numFmtId="0" fontId="32" fillId="3" borderId="32" xfId="3" applyFont="1" applyFill="1" applyBorder="1" applyAlignment="1">
      <alignment horizontal="left" vertical="center"/>
    </xf>
    <xf numFmtId="0" fontId="32" fillId="3" borderId="9" xfId="3" applyFont="1" applyFill="1" applyBorder="1" applyAlignment="1">
      <alignment horizontal="left" vertical="center"/>
    </xf>
    <xf numFmtId="0" fontId="32" fillId="3" borderId="16" xfId="3" applyFont="1" applyFill="1" applyBorder="1" applyAlignment="1">
      <alignment horizontal="left" vertical="center"/>
    </xf>
    <xf numFmtId="0" fontId="32" fillId="3" borderId="17" xfId="3" applyFont="1" applyFill="1" applyBorder="1" applyAlignment="1">
      <alignment horizontal="left" vertical="center"/>
    </xf>
    <xf numFmtId="0" fontId="32" fillId="3" borderId="31" xfId="3" applyFont="1" applyFill="1" applyBorder="1" applyAlignment="1">
      <alignment horizontal="left" vertical="center"/>
    </xf>
    <xf numFmtId="0" fontId="32" fillId="3" borderId="25" xfId="3" applyFont="1" applyFill="1" applyBorder="1" applyAlignment="1">
      <alignment horizontal="center" vertical="center"/>
    </xf>
    <xf numFmtId="0" fontId="32" fillId="3" borderId="29" xfId="3" applyFont="1" applyFill="1" applyBorder="1" applyAlignment="1">
      <alignment horizontal="center" vertical="center"/>
    </xf>
    <xf numFmtId="0" fontId="32" fillId="3" borderId="42" xfId="3" applyFont="1" applyFill="1" applyBorder="1" applyAlignment="1">
      <alignment horizontal="center" vertical="center"/>
    </xf>
    <xf numFmtId="0" fontId="32" fillId="3" borderId="4" xfId="3" applyFont="1" applyFill="1" applyBorder="1" applyAlignment="1">
      <alignment horizontal="center" vertical="center"/>
    </xf>
    <xf numFmtId="0" fontId="32" fillId="3" borderId="5" xfId="3" applyFont="1" applyFill="1" applyBorder="1" applyAlignment="1">
      <alignment horizontal="center" vertical="center"/>
    </xf>
    <xf numFmtId="0" fontId="32" fillId="3" borderId="33" xfId="3" applyFont="1" applyFill="1" applyBorder="1" applyAlignment="1">
      <alignment horizontal="center" vertical="center"/>
    </xf>
    <xf numFmtId="0" fontId="32" fillId="3" borderId="24" xfId="3" applyFont="1" applyFill="1" applyBorder="1" applyAlignment="1">
      <alignment horizontal="center" vertical="center"/>
    </xf>
    <xf numFmtId="179" fontId="32" fillId="3" borderId="4" xfId="3" applyNumberFormat="1" applyFont="1" applyFill="1" applyBorder="1" applyAlignment="1">
      <alignment horizontal="left" vertical="center"/>
    </xf>
    <xf numFmtId="179" fontId="32" fillId="3" borderId="5" xfId="3" applyNumberFormat="1" applyFont="1" applyFill="1" applyBorder="1" applyAlignment="1">
      <alignment horizontal="left" vertical="center"/>
    </xf>
    <xf numFmtId="179" fontId="32" fillId="3" borderId="6" xfId="3" applyNumberFormat="1" applyFont="1" applyFill="1" applyBorder="1" applyAlignment="1">
      <alignment horizontal="left" vertical="center"/>
    </xf>
    <xf numFmtId="179" fontId="32" fillId="3" borderId="25" xfId="3" applyNumberFormat="1" applyFont="1" applyFill="1" applyBorder="1" applyAlignment="1">
      <alignment horizontal="left" vertical="center"/>
    </xf>
    <xf numFmtId="179" fontId="32" fillId="3" borderId="29" xfId="3" applyNumberFormat="1" applyFont="1" applyFill="1" applyBorder="1" applyAlignment="1">
      <alignment horizontal="left" vertical="center"/>
    </xf>
    <xf numFmtId="179" fontId="32" fillId="3" borderId="42" xfId="3" applyNumberFormat="1" applyFont="1" applyFill="1" applyBorder="1" applyAlignment="1">
      <alignment horizontal="left" vertical="center"/>
    </xf>
    <xf numFmtId="0" fontId="32" fillId="3" borderId="4" xfId="3" applyFont="1" applyFill="1" applyBorder="1" applyAlignment="1">
      <alignment horizontal="left" vertical="center"/>
    </xf>
    <xf numFmtId="0" fontId="32" fillId="3" borderId="5" xfId="3" applyFont="1" applyFill="1" applyBorder="1" applyAlignment="1">
      <alignment horizontal="left" vertical="center"/>
    </xf>
    <xf numFmtId="0" fontId="32" fillId="3" borderId="33" xfId="3" applyFont="1" applyFill="1" applyBorder="1" applyAlignment="1">
      <alignment horizontal="left" vertical="center"/>
    </xf>
    <xf numFmtId="0" fontId="32" fillId="3" borderId="25" xfId="3" applyFont="1" applyFill="1" applyBorder="1" applyAlignment="1">
      <alignment horizontal="left" vertical="center"/>
    </xf>
    <xf numFmtId="0" fontId="32" fillId="3" borderId="29" xfId="3" applyFont="1" applyFill="1" applyBorder="1" applyAlignment="1">
      <alignment horizontal="left" vertical="center"/>
    </xf>
    <xf numFmtId="0" fontId="32" fillId="3" borderId="24" xfId="3" applyFont="1" applyFill="1" applyBorder="1" applyAlignment="1">
      <alignment horizontal="left" vertical="center"/>
    </xf>
    <xf numFmtId="0" fontId="32" fillId="3" borderId="16" xfId="4" applyFont="1" applyFill="1" applyBorder="1" applyAlignment="1">
      <alignment horizontal="left" vertical="center" wrapText="1"/>
    </xf>
    <xf numFmtId="0" fontId="32" fillId="3" borderId="17" xfId="4" applyFont="1" applyFill="1" applyBorder="1" applyAlignment="1">
      <alignment horizontal="left" vertical="center" wrapText="1"/>
    </xf>
    <xf numFmtId="0" fontId="32" fillId="3" borderId="18" xfId="4" applyFont="1" applyFill="1" applyBorder="1" applyAlignment="1">
      <alignment horizontal="left" vertical="center" wrapText="1"/>
    </xf>
    <xf numFmtId="0" fontId="32" fillId="3" borderId="34" xfId="4" applyFont="1" applyFill="1" applyBorder="1" applyAlignment="1">
      <alignment horizontal="center" vertical="center" wrapText="1"/>
    </xf>
    <xf numFmtId="0" fontId="32" fillId="3" borderId="34" xfId="3" applyFont="1" applyFill="1" applyBorder="1" applyAlignment="1">
      <alignment horizontal="left" vertical="center"/>
    </xf>
    <xf numFmtId="0" fontId="32" fillId="3" borderId="34" xfId="3" applyFont="1" applyFill="1" applyBorder="1" applyAlignment="1">
      <alignment horizontal="left" vertical="top"/>
    </xf>
    <xf numFmtId="0" fontId="32" fillId="3" borderId="35" xfId="3" applyFont="1" applyFill="1" applyBorder="1" applyAlignment="1">
      <alignment horizontal="left" vertical="top"/>
    </xf>
    <xf numFmtId="0" fontId="32" fillId="3" borderId="38" xfId="3" applyFont="1" applyFill="1" applyBorder="1" applyAlignment="1">
      <alignment horizontal="left" vertical="top"/>
    </xf>
    <xf numFmtId="0" fontId="32" fillId="3" borderId="130" xfId="3" applyFont="1" applyFill="1" applyBorder="1" applyAlignment="1">
      <alignment horizontal="left" vertical="center"/>
    </xf>
    <xf numFmtId="0" fontId="32" fillId="3" borderId="129" xfId="3" applyFont="1" applyFill="1" applyBorder="1" applyAlignment="1">
      <alignment horizontal="left" vertical="center"/>
    </xf>
    <xf numFmtId="0" fontId="32" fillId="3" borderId="141" xfId="3" applyFont="1" applyFill="1" applyBorder="1" applyAlignment="1">
      <alignment horizontal="left" vertical="center"/>
    </xf>
    <xf numFmtId="0" fontId="32" fillId="3" borderId="127" xfId="3" applyFont="1" applyFill="1" applyBorder="1" applyAlignment="1">
      <alignment horizontal="left" vertical="center" wrapText="1"/>
    </xf>
    <xf numFmtId="0" fontId="32" fillId="3" borderId="126" xfId="3" applyFont="1" applyFill="1" applyBorder="1" applyAlignment="1">
      <alignment horizontal="left" vertical="center" wrapText="1"/>
    </xf>
    <xf numFmtId="0" fontId="32" fillId="3" borderId="132" xfId="3" applyFont="1" applyFill="1" applyBorder="1" applyAlignment="1">
      <alignment horizontal="left" vertical="center" wrapText="1"/>
    </xf>
    <xf numFmtId="0" fontId="32" fillId="3" borderId="133" xfId="3" applyFont="1" applyFill="1" applyBorder="1" applyAlignment="1">
      <alignment horizontal="left" vertical="center"/>
    </xf>
    <xf numFmtId="0" fontId="32" fillId="3" borderId="12" xfId="4" applyFont="1" applyFill="1" applyBorder="1" applyAlignment="1">
      <alignment horizontal="left" vertical="center"/>
    </xf>
    <xf numFmtId="0" fontId="32" fillId="3" borderId="34" xfId="3" applyFont="1" applyFill="1" applyBorder="1" applyAlignment="1">
      <alignment horizontal="left" vertical="top" wrapText="1"/>
    </xf>
    <xf numFmtId="0" fontId="32" fillId="3" borderId="35" xfId="3" applyFont="1" applyFill="1" applyBorder="1" applyAlignment="1">
      <alignment horizontal="left" vertical="top" wrapText="1"/>
    </xf>
    <xf numFmtId="0" fontId="32" fillId="3" borderId="36" xfId="3" applyFont="1" applyFill="1" applyBorder="1" applyAlignment="1">
      <alignment horizontal="left" vertical="top" wrapText="1"/>
    </xf>
    <xf numFmtId="0" fontId="32" fillId="3" borderId="25" xfId="3" applyFont="1" applyFill="1" applyBorder="1" applyAlignment="1">
      <alignment horizontal="left" vertical="top" wrapText="1"/>
    </xf>
    <xf numFmtId="0" fontId="32" fillId="3" borderId="29" xfId="3" applyFont="1" applyFill="1" applyBorder="1" applyAlignment="1">
      <alignment horizontal="left" vertical="top" wrapText="1"/>
    </xf>
    <xf numFmtId="0" fontId="32" fillId="3" borderId="24" xfId="3" applyFont="1" applyFill="1" applyBorder="1" applyAlignment="1">
      <alignment horizontal="left" vertical="top" wrapText="1"/>
    </xf>
    <xf numFmtId="0" fontId="32" fillId="3" borderId="35" xfId="3" applyFont="1" applyFill="1" applyBorder="1" applyAlignment="1">
      <alignment horizontal="left" vertical="center" wrapText="1"/>
    </xf>
    <xf numFmtId="0" fontId="32" fillId="3" borderId="36" xfId="3" applyFont="1" applyFill="1" applyBorder="1" applyAlignment="1">
      <alignment horizontal="left" vertical="center" wrapText="1"/>
    </xf>
    <xf numFmtId="0" fontId="32" fillId="3" borderId="25" xfId="3" applyFont="1" applyFill="1" applyBorder="1" applyAlignment="1">
      <alignment horizontal="left" vertical="center" wrapText="1"/>
    </xf>
    <xf numFmtId="0" fontId="32" fillId="3" borderId="29" xfId="3" applyFont="1" applyFill="1" applyBorder="1" applyAlignment="1">
      <alignment horizontal="left" vertical="center" wrapText="1"/>
    </xf>
    <xf numFmtId="0" fontId="32" fillId="3" borderId="24" xfId="3" applyFont="1" applyFill="1" applyBorder="1" applyAlignment="1">
      <alignment horizontal="left" vertical="center" wrapText="1"/>
    </xf>
    <xf numFmtId="49" fontId="32" fillId="3" borderId="26" xfId="3" applyNumberFormat="1" applyFont="1" applyFill="1" applyBorder="1" applyAlignment="1">
      <alignment horizontal="center" vertical="center"/>
    </xf>
    <xf numFmtId="49" fontId="32" fillId="3" borderId="14" xfId="3" applyNumberFormat="1" applyFont="1" applyFill="1" applyBorder="1" applyAlignment="1">
      <alignment horizontal="center" vertical="center"/>
    </xf>
    <xf numFmtId="0" fontId="25" fillId="3" borderId="0" xfId="3" applyFont="1" applyFill="1" applyBorder="1" applyAlignment="1">
      <alignment horizontal="center" vertical="center" textRotation="255"/>
    </xf>
    <xf numFmtId="0" fontId="25" fillId="3" borderId="0" xfId="5" applyFont="1" applyFill="1" applyBorder="1" applyAlignment="1">
      <alignment horizontal="center" vertical="center" textRotation="255"/>
    </xf>
    <xf numFmtId="0" fontId="32" fillId="3" borderId="128" xfId="3" applyFont="1" applyFill="1" applyBorder="1" applyAlignment="1">
      <alignment horizontal="left" vertical="center"/>
    </xf>
    <xf numFmtId="0" fontId="32" fillId="3" borderId="69" xfId="4" applyFont="1" applyFill="1" applyBorder="1" applyAlignment="1">
      <alignment horizontal="left" vertical="top" wrapText="1"/>
    </xf>
    <xf numFmtId="0" fontId="32" fillId="3" borderId="7" xfId="4" applyFont="1" applyFill="1" applyBorder="1" applyAlignment="1">
      <alignment horizontal="left" vertical="top" wrapText="1"/>
    </xf>
    <xf numFmtId="0" fontId="32" fillId="3" borderId="68" xfId="4" applyFont="1" applyFill="1" applyBorder="1" applyAlignment="1">
      <alignment horizontal="left" vertical="top" wrapText="1"/>
    </xf>
    <xf numFmtId="0" fontId="25" fillId="3" borderId="0" xfId="3" applyFont="1" applyFill="1" applyBorder="1" applyAlignment="1">
      <alignment horizontal="center" vertical="center"/>
    </xf>
    <xf numFmtId="0" fontId="25" fillId="3" borderId="0" xfId="3" applyFont="1" applyFill="1" applyBorder="1" applyAlignment="1">
      <alignment horizontal="left" vertical="center"/>
    </xf>
    <xf numFmtId="0" fontId="32" fillId="3" borderId="0" xfId="3" applyFont="1" applyFill="1" applyAlignment="1">
      <alignment horizontal="center" vertical="center"/>
    </xf>
    <xf numFmtId="0" fontId="32" fillId="3" borderId="0" xfId="3" applyFont="1" applyFill="1" applyAlignment="1">
      <alignment horizontal="left" vertical="top" wrapText="1"/>
    </xf>
    <xf numFmtId="0" fontId="25" fillId="3" borderId="5" xfId="3" applyFont="1" applyFill="1" applyBorder="1" applyAlignment="1">
      <alignment horizontal="left" vertical="top" wrapText="1"/>
    </xf>
    <xf numFmtId="0" fontId="25" fillId="3" borderId="0" xfId="3" applyFont="1" applyFill="1" applyBorder="1" applyAlignment="1">
      <alignment horizontal="left" vertical="top" wrapText="1"/>
    </xf>
    <xf numFmtId="0" fontId="38" fillId="3" borderId="65" xfId="6" applyFont="1" applyFill="1" applyBorder="1" applyAlignment="1">
      <alignment horizontal="center" vertical="center" wrapText="1"/>
    </xf>
    <xf numFmtId="0" fontId="38" fillId="3" borderId="14" xfId="6" applyFont="1" applyFill="1" applyBorder="1" applyAlignment="1">
      <alignment horizontal="center" vertical="center" wrapText="1"/>
    </xf>
    <xf numFmtId="0" fontId="38" fillId="3" borderId="27" xfId="6" applyFont="1" applyFill="1" applyBorder="1" applyAlignment="1">
      <alignment horizontal="center" vertical="center" wrapText="1"/>
    </xf>
    <xf numFmtId="0" fontId="38" fillId="3" borderId="26" xfId="6" applyFont="1" applyFill="1" applyBorder="1" applyAlignment="1">
      <alignment horizontal="center" vertical="center" wrapText="1"/>
    </xf>
    <xf numFmtId="49" fontId="44" fillId="3" borderId="26" xfId="6" applyNumberFormat="1" applyFont="1" applyFill="1" applyBorder="1" applyAlignment="1">
      <alignment horizontal="left" vertical="center" wrapText="1"/>
    </xf>
    <xf numFmtId="49" fontId="44" fillId="3" borderId="27" xfId="6" applyNumberFormat="1" applyFont="1" applyFill="1" applyBorder="1" applyAlignment="1">
      <alignment horizontal="left" vertical="center" wrapText="1"/>
    </xf>
    <xf numFmtId="0" fontId="44" fillId="3" borderId="65" xfId="6" applyFont="1" applyFill="1" applyBorder="1" applyAlignment="1">
      <alignment horizontal="center" vertical="center" wrapText="1"/>
    </xf>
    <xf numFmtId="0" fontId="44" fillId="3" borderId="26" xfId="6" applyFont="1" applyFill="1" applyBorder="1" applyAlignment="1">
      <alignment horizontal="center" vertical="center" wrapText="1"/>
    </xf>
    <xf numFmtId="0" fontId="44" fillId="3" borderId="65" xfId="7" applyFont="1" applyFill="1" applyBorder="1" applyAlignment="1">
      <alignment horizontal="center" vertical="center"/>
    </xf>
    <xf numFmtId="0" fontId="44" fillId="3" borderId="27" xfId="7" applyFont="1" applyFill="1" applyBorder="1" applyAlignment="1">
      <alignment horizontal="center" vertical="center"/>
    </xf>
    <xf numFmtId="0" fontId="32" fillId="3" borderId="156" xfId="4" applyFont="1" applyFill="1" applyBorder="1" applyAlignment="1">
      <alignment horizontal="left" vertical="center" wrapText="1"/>
    </xf>
    <xf numFmtId="0" fontId="38" fillId="3" borderId="167" xfId="6" applyFont="1" applyFill="1" applyBorder="1" applyAlignment="1">
      <alignment horizontal="center" vertical="center" wrapText="1"/>
    </xf>
    <xf numFmtId="0" fontId="38" fillId="3" borderId="37" xfId="6" applyFont="1" applyFill="1" applyBorder="1" applyAlignment="1">
      <alignment horizontal="center" vertical="center"/>
    </xf>
    <xf numFmtId="0" fontId="38" fillId="3" borderId="35" xfId="6" applyFont="1" applyFill="1" applyBorder="1" applyAlignment="1">
      <alignment horizontal="center" vertical="center"/>
    </xf>
    <xf numFmtId="0" fontId="38" fillId="3" borderId="36" xfId="6" applyFont="1" applyFill="1" applyBorder="1" applyAlignment="1">
      <alignment horizontal="center" vertical="center"/>
    </xf>
    <xf numFmtId="0" fontId="38" fillId="3" borderId="15" xfId="6" applyFont="1" applyFill="1" applyBorder="1" applyAlignment="1">
      <alignment horizontal="center" vertical="center"/>
    </xf>
    <xf numFmtId="0" fontId="38" fillId="3" borderId="0" xfId="6" applyFont="1" applyFill="1" applyBorder="1" applyAlignment="1">
      <alignment horizontal="center" vertical="center"/>
    </xf>
    <xf numFmtId="0" fontId="38" fillId="3" borderId="32" xfId="6" applyFont="1" applyFill="1" applyBorder="1" applyAlignment="1">
      <alignment horizontal="center" vertical="center"/>
    </xf>
    <xf numFmtId="0" fontId="38" fillId="3" borderId="65" xfId="6" applyFont="1" applyFill="1" applyBorder="1" applyAlignment="1">
      <alignment horizontal="center" vertical="center"/>
    </xf>
    <xf numFmtId="0" fontId="38" fillId="3" borderId="26" xfId="6" applyFont="1" applyFill="1" applyBorder="1" applyAlignment="1">
      <alignment horizontal="center" vertical="center"/>
    </xf>
    <xf numFmtId="0" fontId="38" fillId="3" borderId="14" xfId="6" applyFont="1" applyFill="1" applyBorder="1" applyAlignment="1">
      <alignment horizontal="center" vertical="center"/>
    </xf>
    <xf numFmtId="49" fontId="44" fillId="3" borderId="26" xfId="6" applyNumberFormat="1" applyFont="1" applyFill="1" applyBorder="1" applyAlignment="1">
      <alignment horizontal="center" vertical="center" wrapText="1"/>
    </xf>
    <xf numFmtId="0" fontId="44" fillId="3" borderId="14" xfId="7" applyFont="1" applyFill="1" applyBorder="1" applyAlignment="1">
      <alignment horizontal="center" vertical="center"/>
    </xf>
    <xf numFmtId="0" fontId="44" fillId="3" borderId="45" xfId="6" applyFont="1" applyFill="1" applyBorder="1" applyAlignment="1">
      <alignment horizontal="center" vertical="center" wrapText="1"/>
    </xf>
    <xf numFmtId="177" fontId="44" fillId="3" borderId="45" xfId="6" applyNumberFormat="1" applyFont="1" applyFill="1" applyBorder="1" applyAlignment="1">
      <alignment horizontal="center" vertical="center" wrapText="1"/>
    </xf>
    <xf numFmtId="0" fontId="44" fillId="3" borderId="26" xfId="7" applyFont="1" applyFill="1" applyBorder="1" applyAlignment="1">
      <alignment horizontal="center" vertical="center"/>
    </xf>
    <xf numFmtId="0" fontId="44" fillId="3" borderId="65" xfId="7" applyFont="1" applyFill="1" applyBorder="1" applyAlignment="1">
      <alignment horizontal="left" vertical="center"/>
    </xf>
    <xf numFmtId="0" fontId="44" fillId="3" borderId="26" xfId="7" applyFont="1" applyFill="1" applyBorder="1" applyAlignment="1">
      <alignment horizontal="left" vertical="center"/>
    </xf>
    <xf numFmtId="0" fontId="44" fillId="3" borderId="27" xfId="7" applyFont="1" applyFill="1" applyBorder="1" applyAlignment="1">
      <alignment horizontal="left" vertical="center"/>
    </xf>
    <xf numFmtId="0" fontId="45" fillId="6" borderId="26" xfId="7" applyFont="1" applyFill="1" applyBorder="1" applyAlignment="1">
      <alignment horizontal="left" vertical="center"/>
    </xf>
    <xf numFmtId="0" fontId="45" fillId="6" borderId="27" xfId="7" applyFont="1" applyFill="1" applyBorder="1" applyAlignment="1">
      <alignment horizontal="left" vertical="center"/>
    </xf>
    <xf numFmtId="0" fontId="44" fillId="3" borderId="35" xfId="7" applyFont="1" applyFill="1" applyBorder="1" applyAlignment="1">
      <alignment horizontal="center" vertical="center"/>
    </xf>
    <xf numFmtId="0" fontId="44" fillId="3" borderId="36" xfId="7" applyFont="1" applyFill="1" applyBorder="1" applyAlignment="1">
      <alignment horizontal="center" vertical="center"/>
    </xf>
    <xf numFmtId="0" fontId="44" fillId="3" borderId="0" xfId="7" applyFont="1" applyFill="1" applyBorder="1" applyAlignment="1">
      <alignment horizontal="center" vertical="center"/>
    </xf>
    <xf numFmtId="0" fontId="44" fillId="3" borderId="32" xfId="7" applyFont="1" applyFill="1" applyBorder="1" applyAlignment="1">
      <alignment horizontal="center" vertical="center"/>
    </xf>
    <xf numFmtId="0" fontId="44" fillId="3" borderId="29" xfId="7" applyFont="1" applyFill="1" applyBorder="1" applyAlignment="1">
      <alignment horizontal="center" vertical="center"/>
    </xf>
    <xf numFmtId="0" fontId="44" fillId="3" borderId="24" xfId="7" applyFont="1" applyFill="1" applyBorder="1" applyAlignment="1">
      <alignment horizontal="center" vertical="center"/>
    </xf>
    <xf numFmtId="177" fontId="44" fillId="3" borderId="45" xfId="6" applyNumberFormat="1" applyFont="1" applyFill="1" applyBorder="1" applyAlignment="1">
      <alignment horizontal="right" vertical="center" wrapText="1"/>
    </xf>
    <xf numFmtId="0" fontId="44" fillId="3" borderId="35" xfId="6" applyFont="1" applyFill="1" applyBorder="1" applyAlignment="1">
      <alignment horizontal="center" vertical="center" wrapText="1"/>
    </xf>
    <xf numFmtId="0" fontId="44" fillId="3" borderId="36" xfId="6" applyFont="1" applyFill="1" applyBorder="1" applyAlignment="1">
      <alignment horizontal="center" vertical="center" wrapText="1"/>
    </xf>
    <xf numFmtId="0" fontId="44" fillId="3" borderId="47" xfId="6" applyFont="1" applyFill="1" applyBorder="1" applyAlignment="1">
      <alignment horizontal="center" vertical="center" wrapText="1"/>
    </xf>
    <xf numFmtId="0" fontId="44" fillId="3" borderId="66" xfId="6" applyFont="1" applyFill="1" applyBorder="1" applyAlignment="1">
      <alignment horizontal="center" vertical="center" wrapText="1"/>
    </xf>
    <xf numFmtId="0" fontId="44" fillId="3" borderId="34" xfId="6" applyFont="1" applyFill="1" applyBorder="1" applyAlignment="1">
      <alignment horizontal="center" vertical="center" wrapText="1"/>
    </xf>
    <xf numFmtId="0" fontId="44" fillId="3" borderId="9" xfId="6" applyFont="1" applyFill="1" applyBorder="1" applyAlignment="1">
      <alignment horizontal="center" vertical="center" wrapText="1"/>
    </xf>
    <xf numFmtId="0" fontId="44" fillId="3" borderId="32" xfId="6" applyFont="1" applyFill="1" applyBorder="1" applyAlignment="1">
      <alignment horizontal="center" vertical="center" wrapText="1"/>
    </xf>
    <xf numFmtId="0" fontId="44" fillId="3" borderId="25" xfId="6" applyFont="1" applyFill="1" applyBorder="1" applyAlignment="1">
      <alignment horizontal="center" vertical="center" wrapText="1"/>
    </xf>
    <xf numFmtId="0" fontId="44" fillId="3" borderId="24" xfId="6" applyFont="1" applyFill="1" applyBorder="1" applyAlignment="1">
      <alignment horizontal="center" vertical="center" wrapText="1"/>
    </xf>
    <xf numFmtId="0" fontId="44" fillId="3" borderId="14" xfId="6" applyFont="1" applyFill="1" applyBorder="1" applyAlignment="1">
      <alignment horizontal="center" vertical="center" wrapText="1"/>
    </xf>
    <xf numFmtId="0" fontId="44" fillId="3" borderId="67" xfId="6" applyFont="1" applyFill="1" applyBorder="1" applyAlignment="1">
      <alignment horizontal="right" vertical="center" wrapText="1"/>
    </xf>
    <xf numFmtId="0" fontId="44" fillId="3" borderId="45" xfId="6" applyFont="1" applyFill="1" applyBorder="1" applyAlignment="1">
      <alignment horizontal="right" vertical="center" wrapText="1"/>
    </xf>
    <xf numFmtId="0" fontId="45" fillId="7" borderId="26" xfId="7" applyFont="1" applyFill="1" applyBorder="1" applyAlignment="1">
      <alignment horizontal="left" vertical="center"/>
    </xf>
    <xf numFmtId="0" fontId="45" fillId="7" borderId="27" xfId="7" applyFont="1" applyFill="1" applyBorder="1" applyAlignment="1">
      <alignment horizontal="left" vertical="center"/>
    </xf>
    <xf numFmtId="0" fontId="44" fillId="3" borderId="37" xfId="6" applyFont="1" applyFill="1" applyBorder="1" applyAlignment="1">
      <alignment horizontal="center" vertical="center" wrapText="1"/>
    </xf>
    <xf numFmtId="0" fontId="38" fillId="7" borderId="7" xfId="6" applyFont="1" applyFill="1" applyBorder="1" applyAlignment="1">
      <alignment horizontal="left" vertical="center"/>
    </xf>
    <xf numFmtId="0" fontId="38" fillId="7" borderId="136" xfId="6" applyFont="1" applyFill="1" applyBorder="1" applyAlignment="1">
      <alignment horizontal="left" vertical="center"/>
    </xf>
    <xf numFmtId="0" fontId="38" fillId="7" borderId="72" xfId="6" applyFont="1" applyFill="1" applyBorder="1" applyAlignment="1">
      <alignment horizontal="center" vertical="center" textRotation="255"/>
    </xf>
    <xf numFmtId="0" fontId="38" fillId="7" borderId="73" xfId="6" applyFont="1" applyFill="1" applyBorder="1" applyAlignment="1">
      <alignment horizontal="center" vertical="center" textRotation="255"/>
    </xf>
    <xf numFmtId="0" fontId="38" fillId="3" borderId="159" xfId="6" applyFont="1" applyFill="1" applyBorder="1" applyAlignment="1">
      <alignment horizontal="center" vertical="center" wrapText="1"/>
    </xf>
    <xf numFmtId="0" fontId="38" fillId="3" borderId="150" xfId="6" applyFont="1" applyFill="1" applyBorder="1" applyAlignment="1">
      <alignment horizontal="center" vertical="center" wrapText="1"/>
    </xf>
    <xf numFmtId="0" fontId="38" fillId="3" borderId="25" xfId="6" applyFont="1" applyFill="1" applyBorder="1" applyAlignment="1">
      <alignment horizontal="left" vertical="center" wrapText="1"/>
    </xf>
    <xf numFmtId="0" fontId="38" fillId="3" borderId="29" xfId="6" applyFont="1" applyFill="1" applyBorder="1" applyAlignment="1">
      <alignment horizontal="left" vertical="center" wrapText="1"/>
    </xf>
    <xf numFmtId="0" fontId="38" fillId="3" borderId="42" xfId="6" applyFont="1" applyFill="1" applyBorder="1" applyAlignment="1">
      <alignment horizontal="left" vertical="center" wrapText="1"/>
    </xf>
    <xf numFmtId="0" fontId="48" fillId="3" borderId="150" xfId="6" applyFont="1" applyFill="1" applyBorder="1" applyAlignment="1">
      <alignment horizontal="center" vertical="center"/>
    </xf>
    <xf numFmtId="49" fontId="38" fillId="3" borderId="150" xfId="6" applyNumberFormat="1" applyFont="1" applyFill="1" applyBorder="1" applyAlignment="1">
      <alignment horizontal="center" vertical="center" wrapText="1"/>
    </xf>
    <xf numFmtId="0" fontId="38" fillId="7" borderId="28" xfId="6" applyFont="1" applyFill="1" applyBorder="1" applyAlignment="1">
      <alignment horizontal="left" vertical="center"/>
    </xf>
    <xf numFmtId="0" fontId="38" fillId="7" borderId="26" xfId="6" applyFont="1" applyFill="1" applyBorder="1" applyAlignment="1">
      <alignment horizontal="left" vertical="center"/>
    </xf>
    <xf numFmtId="0" fontId="38" fillId="7" borderId="27" xfId="6" applyFont="1" applyFill="1" applyBorder="1" applyAlignment="1">
      <alignment horizontal="left" vertical="center"/>
    </xf>
    <xf numFmtId="0" fontId="38" fillId="3" borderId="47" xfId="6" applyFont="1" applyFill="1" applyBorder="1" applyAlignment="1">
      <alignment horizontal="center" vertical="center" wrapText="1"/>
    </xf>
    <xf numFmtId="0" fontId="38" fillId="3" borderId="45" xfId="6" applyFont="1" applyFill="1" applyBorder="1" applyAlignment="1">
      <alignment horizontal="center" vertical="center" wrapText="1"/>
    </xf>
    <xf numFmtId="0" fontId="38" fillId="3" borderId="67" xfId="6" applyNumberFormat="1" applyFont="1" applyFill="1" applyBorder="1" applyAlignment="1">
      <alignment horizontal="center" vertical="center"/>
    </xf>
    <xf numFmtId="0" fontId="38" fillId="3" borderId="45" xfId="6" applyNumberFormat="1" applyFont="1" applyFill="1" applyBorder="1" applyAlignment="1">
      <alignment horizontal="center" vertical="center"/>
    </xf>
    <xf numFmtId="0" fontId="44" fillId="3" borderId="67" xfId="6" applyFont="1" applyFill="1" applyBorder="1" applyAlignment="1">
      <alignment horizontal="center" vertical="center" wrapText="1"/>
    </xf>
    <xf numFmtId="0" fontId="51" fillId="3" borderId="159" xfId="6" applyFont="1" applyFill="1" applyBorder="1" applyAlignment="1">
      <alignment horizontal="center" vertical="center" wrapText="1"/>
    </xf>
    <xf numFmtId="0" fontId="51" fillId="3" borderId="150" xfId="6" applyFont="1" applyFill="1" applyBorder="1" applyAlignment="1">
      <alignment horizontal="center" vertical="center" wrapText="1"/>
    </xf>
    <xf numFmtId="0" fontId="51" fillId="3" borderId="156" xfId="6" applyFont="1" applyFill="1" applyBorder="1" applyAlignment="1">
      <alignment horizontal="center" vertical="center" wrapText="1"/>
    </xf>
    <xf numFmtId="0" fontId="51" fillId="3" borderId="0" xfId="6" applyFont="1" applyFill="1" applyBorder="1" applyAlignment="1">
      <alignment horizontal="center" vertical="center" wrapText="1"/>
    </xf>
    <xf numFmtId="0" fontId="38" fillId="3" borderId="34" xfId="6" applyFont="1" applyFill="1" applyBorder="1" applyAlignment="1">
      <alignment horizontal="left" vertical="center" wrapText="1"/>
    </xf>
    <xf numFmtId="0" fontId="38" fillId="3" borderId="35" xfId="6" applyFont="1" applyFill="1" applyBorder="1" applyAlignment="1">
      <alignment horizontal="left" vertical="center" wrapText="1"/>
    </xf>
    <xf numFmtId="0" fontId="38" fillId="3" borderId="36" xfId="6" applyFont="1" applyFill="1" applyBorder="1" applyAlignment="1">
      <alignment horizontal="left" vertical="center" wrapText="1"/>
    </xf>
    <xf numFmtId="0" fontId="38" fillId="3" borderId="38" xfId="6" applyFont="1" applyFill="1" applyBorder="1" applyAlignment="1">
      <alignment horizontal="left" vertical="center" wrapText="1"/>
    </xf>
    <xf numFmtId="0" fontId="38" fillId="3" borderId="144" xfId="6" applyFont="1" applyFill="1" applyBorder="1" applyAlignment="1">
      <alignment horizontal="center" vertical="center" wrapText="1"/>
    </xf>
    <xf numFmtId="0" fontId="38" fillId="3" borderId="143" xfId="6" applyFont="1" applyFill="1" applyBorder="1" applyAlignment="1">
      <alignment horizontal="center" vertical="center" wrapText="1"/>
    </xf>
    <xf numFmtId="0" fontId="38" fillId="3" borderId="169" xfId="6" applyFont="1" applyFill="1" applyBorder="1" applyAlignment="1">
      <alignment horizontal="center" vertical="center" wrapText="1"/>
    </xf>
    <xf numFmtId="49" fontId="38" fillId="3" borderId="34" xfId="6" applyNumberFormat="1" applyFont="1" applyFill="1" applyBorder="1" applyAlignment="1">
      <alignment horizontal="left" vertical="center" wrapText="1"/>
    </xf>
    <xf numFmtId="49" fontId="38" fillId="3" borderId="35" xfId="6" applyNumberFormat="1" applyFont="1" applyFill="1" applyBorder="1" applyAlignment="1">
      <alignment horizontal="left" vertical="center" wrapText="1"/>
    </xf>
    <xf numFmtId="49" fontId="38" fillId="3" borderId="38" xfId="6" applyNumberFormat="1" applyFont="1" applyFill="1" applyBorder="1" applyAlignment="1">
      <alignment horizontal="left" vertical="center" wrapText="1"/>
    </xf>
    <xf numFmtId="0" fontId="38" fillId="3" borderId="34" xfId="6" applyFont="1" applyFill="1" applyBorder="1" applyAlignment="1">
      <alignment horizontal="center" vertical="center" wrapText="1"/>
    </xf>
    <xf numFmtId="0" fontId="38" fillId="3" borderId="35" xfId="6" applyFont="1" applyFill="1" applyBorder="1" applyAlignment="1">
      <alignment horizontal="center" vertical="center" wrapText="1"/>
    </xf>
    <xf numFmtId="0" fontId="38" fillId="3" borderId="36" xfId="6" applyFont="1" applyFill="1" applyBorder="1" applyAlignment="1">
      <alignment horizontal="center" vertical="center" wrapText="1"/>
    </xf>
    <xf numFmtId="0" fontId="38" fillId="3" borderId="9" xfId="6" applyFont="1" applyFill="1" applyBorder="1" applyAlignment="1">
      <alignment horizontal="center" vertical="center" wrapText="1"/>
    </xf>
    <xf numFmtId="0" fontId="38" fillId="3" borderId="0" xfId="6" applyFont="1" applyFill="1" applyBorder="1" applyAlignment="1">
      <alignment horizontal="center" vertical="center" wrapText="1"/>
    </xf>
    <xf numFmtId="0" fontId="38" fillId="3" borderId="32" xfId="6" applyFont="1" applyFill="1" applyBorder="1" applyAlignment="1">
      <alignment horizontal="center" vertical="center" wrapText="1"/>
    </xf>
    <xf numFmtId="0" fontId="38" fillId="3" borderId="25" xfId="6" applyFont="1" applyFill="1" applyBorder="1" applyAlignment="1">
      <alignment horizontal="center" vertical="center" wrapText="1"/>
    </xf>
    <xf numFmtId="0" fontId="38" fillId="3" borderId="29" xfId="6" applyFont="1" applyFill="1" applyBorder="1" applyAlignment="1">
      <alignment horizontal="center" vertical="center" wrapText="1"/>
    </xf>
    <xf numFmtId="0" fontId="38" fillId="3" borderId="24" xfId="6" applyFont="1" applyFill="1" applyBorder="1" applyAlignment="1">
      <alignment horizontal="center" vertical="center" wrapText="1"/>
    </xf>
    <xf numFmtId="0" fontId="38" fillId="3" borderId="172" xfId="6" applyFont="1" applyFill="1" applyBorder="1" applyAlignment="1">
      <alignment horizontal="center" vertical="center" wrapText="1"/>
    </xf>
    <xf numFmtId="0" fontId="38" fillId="3" borderId="152" xfId="6" applyFont="1" applyFill="1" applyBorder="1" applyAlignment="1">
      <alignment horizontal="center" vertical="center" wrapText="1"/>
    </xf>
    <xf numFmtId="0" fontId="38" fillId="3" borderId="154" xfId="6" applyFont="1" applyFill="1" applyBorder="1" applyAlignment="1">
      <alignment horizontal="center" vertical="center" wrapText="1"/>
    </xf>
    <xf numFmtId="0" fontId="38" fillId="3" borderId="171" xfId="6" applyFont="1" applyFill="1" applyBorder="1" applyAlignment="1">
      <alignment horizontal="center" vertical="center" wrapText="1"/>
    </xf>
    <xf numFmtId="0" fontId="38" fillId="3" borderId="168" xfId="6" applyFont="1" applyFill="1" applyBorder="1" applyAlignment="1">
      <alignment horizontal="center" vertical="center" textRotation="255" wrapText="1"/>
    </xf>
    <xf numFmtId="0" fontId="26" fillId="3" borderId="35" xfId="6" applyFont="1" applyFill="1" applyBorder="1" applyAlignment="1">
      <alignment horizontal="center" vertical="center" wrapText="1"/>
    </xf>
    <xf numFmtId="0" fontId="26" fillId="3" borderId="36" xfId="6" applyFont="1" applyFill="1" applyBorder="1" applyAlignment="1">
      <alignment horizontal="center" vertical="center" wrapText="1"/>
    </xf>
    <xf numFmtId="0" fontId="38" fillId="3" borderId="170" xfId="6" applyFont="1" applyFill="1" applyBorder="1" applyAlignment="1">
      <alignment horizontal="left" vertical="center" wrapText="1"/>
    </xf>
    <xf numFmtId="0" fontId="38" fillId="3" borderId="143" xfId="6" applyFont="1" applyFill="1" applyBorder="1" applyAlignment="1">
      <alignment horizontal="left" vertical="center" wrapText="1"/>
    </xf>
    <xf numFmtId="0" fontId="38" fillId="3" borderId="169" xfId="6" applyFont="1" applyFill="1" applyBorder="1" applyAlignment="1">
      <alignment horizontal="left" vertical="center" wrapText="1"/>
    </xf>
    <xf numFmtId="0" fontId="38" fillId="3" borderId="0" xfId="6" applyFont="1" applyFill="1" applyBorder="1" applyAlignment="1">
      <alignment horizontal="left" vertical="center" wrapText="1"/>
    </xf>
    <xf numFmtId="0" fontId="38" fillId="3" borderId="10" xfId="6" applyFont="1" applyFill="1" applyBorder="1" applyAlignment="1">
      <alignment horizontal="left" vertical="center" wrapText="1"/>
    </xf>
    <xf numFmtId="0" fontId="38" fillId="3" borderId="152" xfId="6" applyFont="1" applyFill="1" applyBorder="1" applyAlignment="1">
      <alignment horizontal="left" vertical="center" wrapText="1"/>
    </xf>
    <xf numFmtId="0" fontId="38" fillId="3" borderId="151" xfId="6" applyFont="1" applyFill="1" applyBorder="1" applyAlignment="1">
      <alignment horizontal="left" vertical="center" wrapText="1"/>
    </xf>
    <xf numFmtId="179" fontId="38" fillId="3" borderId="170" xfId="6" applyNumberFormat="1" applyFont="1" applyFill="1" applyBorder="1" applyAlignment="1">
      <alignment horizontal="left" vertical="center" wrapText="1"/>
    </xf>
    <xf numFmtId="179" fontId="38" fillId="3" borderId="143" xfId="6" applyNumberFormat="1" applyFont="1" applyFill="1" applyBorder="1" applyAlignment="1">
      <alignment horizontal="left" vertical="center" wrapText="1"/>
    </xf>
    <xf numFmtId="179" fontId="38" fillId="3" borderId="169" xfId="6" applyNumberFormat="1" applyFont="1" applyFill="1" applyBorder="1" applyAlignment="1">
      <alignment horizontal="left" vertical="center" wrapText="1"/>
    </xf>
    <xf numFmtId="0" fontId="38" fillId="3" borderId="12" xfId="6" applyFont="1" applyFill="1" applyBorder="1" applyAlignment="1">
      <alignment horizontal="center" vertical="center" wrapText="1"/>
    </xf>
    <xf numFmtId="0" fontId="48" fillId="3" borderId="12" xfId="6" applyFont="1" applyFill="1" applyBorder="1" applyAlignment="1">
      <alignment horizontal="center" vertical="center" wrapText="1"/>
    </xf>
    <xf numFmtId="0" fontId="48" fillId="3" borderId="40" xfId="6" applyFont="1" applyFill="1" applyBorder="1" applyAlignment="1">
      <alignment horizontal="center" vertical="center" wrapText="1"/>
    </xf>
    <xf numFmtId="0" fontId="38" fillId="6" borderId="73" xfId="6" applyFont="1" applyFill="1" applyBorder="1" applyAlignment="1">
      <alignment horizontal="center" vertical="center" textRotation="255"/>
    </xf>
    <xf numFmtId="0" fontId="38" fillId="6" borderId="74" xfId="6" applyFont="1" applyFill="1" applyBorder="1" applyAlignment="1">
      <alignment horizontal="center" vertical="center" textRotation="255"/>
    </xf>
    <xf numFmtId="0" fontId="38" fillId="3" borderId="163" xfId="6" applyFont="1" applyFill="1" applyBorder="1" applyAlignment="1">
      <alignment horizontal="center" vertical="center" wrapText="1"/>
    </xf>
    <xf numFmtId="0" fontId="38" fillId="3" borderId="165" xfId="6" applyFont="1" applyFill="1" applyBorder="1" applyAlignment="1">
      <alignment horizontal="center" vertical="center" wrapText="1"/>
    </xf>
    <xf numFmtId="0" fontId="38" fillId="3" borderId="164" xfId="6" applyFont="1" applyFill="1" applyBorder="1" applyAlignment="1">
      <alignment horizontal="left" vertical="center" wrapText="1"/>
    </xf>
    <xf numFmtId="0" fontId="38" fillId="3" borderId="163" xfId="6" applyFont="1" applyFill="1" applyBorder="1" applyAlignment="1">
      <alignment horizontal="left" vertical="center" wrapText="1"/>
    </xf>
    <xf numFmtId="0" fontId="38" fillId="3" borderId="162" xfId="6" applyFont="1" applyFill="1" applyBorder="1" applyAlignment="1">
      <alignment horizontal="left" vertical="center" wrapText="1"/>
    </xf>
    <xf numFmtId="0" fontId="38" fillId="3" borderId="147" xfId="6" applyFont="1" applyFill="1" applyBorder="1" applyAlignment="1">
      <alignment horizontal="center" vertical="center" wrapText="1"/>
    </xf>
    <xf numFmtId="0" fontId="49" fillId="3" borderId="144" xfId="6" applyFont="1" applyFill="1" applyBorder="1" applyAlignment="1">
      <alignment horizontal="left" vertical="center" wrapText="1"/>
    </xf>
    <xf numFmtId="0" fontId="49" fillId="3" borderId="143" xfId="6" applyFont="1" applyFill="1" applyBorder="1" applyAlignment="1">
      <alignment horizontal="left" vertical="center" wrapText="1"/>
    </xf>
    <xf numFmtId="0" fontId="49" fillId="3" borderId="142" xfId="6" applyFont="1" applyFill="1" applyBorder="1" applyAlignment="1">
      <alignment horizontal="left" vertical="center" wrapText="1"/>
    </xf>
    <xf numFmtId="0" fontId="47" fillId="3" borderId="0" xfId="6" applyFont="1" applyFill="1" applyBorder="1" applyAlignment="1">
      <alignment horizontal="center" vertical="center" wrapText="1"/>
    </xf>
    <xf numFmtId="0" fontId="38" fillId="3" borderId="158" xfId="6" applyFont="1" applyFill="1" applyBorder="1" applyAlignment="1">
      <alignment horizontal="center" vertical="center" wrapText="1"/>
    </xf>
    <xf numFmtId="0" fontId="32" fillId="3" borderId="175" xfId="4" applyFont="1" applyFill="1" applyBorder="1" applyAlignment="1">
      <alignment horizontal="left" vertical="center" wrapText="1"/>
    </xf>
    <xf numFmtId="0" fontId="38" fillId="3" borderId="0" xfId="6" applyFont="1" applyFill="1" applyBorder="1" applyAlignment="1">
      <alignment horizontal="left" vertical="top" wrapText="1"/>
    </xf>
    <xf numFmtId="0" fontId="38" fillId="3" borderId="161" xfId="6" applyFont="1" applyFill="1" applyBorder="1" applyAlignment="1">
      <alignment horizontal="center" vertical="center" wrapText="1"/>
    </xf>
    <xf numFmtId="0" fontId="38" fillId="3" borderId="160" xfId="6" applyFont="1" applyFill="1" applyBorder="1" applyAlignment="1">
      <alignment horizontal="center" vertical="center" wrapText="1"/>
    </xf>
    <xf numFmtId="0" fontId="38" fillId="3" borderId="157" xfId="6" applyFont="1" applyFill="1" applyBorder="1" applyAlignment="1">
      <alignment horizontal="center" vertical="center" wrapText="1"/>
    </xf>
    <xf numFmtId="0" fontId="38" fillId="3" borderId="155" xfId="6" applyFont="1" applyFill="1" applyBorder="1" applyAlignment="1">
      <alignment horizontal="center" vertical="center" wrapText="1"/>
    </xf>
    <xf numFmtId="49" fontId="38" fillId="3" borderId="150" xfId="6" applyNumberFormat="1" applyFont="1" applyFill="1" applyBorder="1" applyAlignment="1">
      <alignment horizontal="center" vertical="top" wrapText="1"/>
    </xf>
    <xf numFmtId="0" fontId="38" fillId="3" borderId="153" xfId="6" applyFont="1" applyFill="1" applyBorder="1" applyAlignment="1">
      <alignment horizontal="left" vertical="center" wrapText="1"/>
    </xf>
    <xf numFmtId="0" fontId="46" fillId="6" borderId="28" xfId="6" applyFont="1" applyFill="1" applyBorder="1" applyAlignment="1">
      <alignment horizontal="left" vertical="center" wrapText="1"/>
    </xf>
    <xf numFmtId="0" fontId="46" fillId="6" borderId="26" xfId="6" applyFont="1" applyFill="1" applyBorder="1" applyAlignment="1">
      <alignment horizontal="left" vertical="center" wrapText="1"/>
    </xf>
    <xf numFmtId="0" fontId="41" fillId="6" borderId="27" xfId="6" applyFont="1" applyFill="1" applyBorder="1" applyAlignment="1">
      <alignment horizontal="left" vertical="center" wrapText="1"/>
    </xf>
    <xf numFmtId="0" fontId="38" fillId="3" borderId="131" xfId="6" applyFont="1" applyFill="1" applyBorder="1" applyAlignment="1">
      <alignment horizontal="center" vertical="center" textRotation="255" wrapText="1"/>
    </xf>
    <xf numFmtId="0" fontId="38" fillId="3" borderId="124" xfId="6" applyFont="1" applyFill="1" applyBorder="1" applyAlignment="1">
      <alignment horizontal="center" vertical="center" textRotation="255" wrapText="1"/>
    </xf>
    <xf numFmtId="0" fontId="47" fillId="3" borderId="124" xfId="6" applyFont="1" applyFill="1" applyBorder="1" applyAlignment="1">
      <alignment horizontal="center" vertical="center" textRotation="255" wrapText="1"/>
    </xf>
    <xf numFmtId="0" fontId="49" fillId="3" borderId="171" xfId="6" applyFont="1" applyFill="1" applyBorder="1" applyAlignment="1">
      <alignment horizontal="left" vertical="center" wrapText="1"/>
    </xf>
    <xf numFmtId="0" fontId="47" fillId="3" borderId="152" xfId="6" applyFont="1" applyFill="1" applyBorder="1" applyAlignment="1">
      <alignment horizontal="center" vertical="center" wrapText="1"/>
    </xf>
    <xf numFmtId="0" fontId="38" fillId="3" borderId="176" xfId="6" applyFont="1" applyFill="1" applyBorder="1" applyAlignment="1">
      <alignment horizontal="center" vertical="center" wrapText="1"/>
    </xf>
    <xf numFmtId="0" fontId="38" fillId="3" borderId="174" xfId="6" applyFont="1" applyFill="1" applyBorder="1" applyAlignment="1">
      <alignment horizontal="left" vertical="center" wrapText="1"/>
    </xf>
    <xf numFmtId="0" fontId="38" fillId="3" borderId="149" xfId="6" applyFont="1" applyFill="1" applyBorder="1" applyAlignment="1">
      <alignment horizontal="center" vertical="center" wrapText="1"/>
    </xf>
    <xf numFmtId="0" fontId="38" fillId="3" borderId="148" xfId="6" applyFont="1" applyFill="1" applyBorder="1" applyAlignment="1">
      <alignment horizontal="center" vertical="center" wrapText="1"/>
    </xf>
    <xf numFmtId="0" fontId="30" fillId="3" borderId="17" xfId="6" applyFont="1" applyFill="1" applyBorder="1" applyAlignment="1">
      <alignment horizontal="left" vertical="top" wrapText="1"/>
    </xf>
    <xf numFmtId="0" fontId="47" fillId="3" borderId="173" xfId="6" applyFont="1" applyFill="1" applyBorder="1" applyAlignment="1">
      <alignment horizontal="center" vertical="center" textRotation="255" wrapText="1"/>
    </xf>
    <xf numFmtId="0" fontId="38" fillId="3" borderId="163" xfId="6" applyFont="1" applyFill="1" applyBorder="1" applyAlignment="1">
      <alignment horizontal="center" vertical="top" wrapText="1"/>
    </xf>
    <xf numFmtId="0" fontId="38" fillId="3" borderId="165" xfId="6" applyFont="1" applyFill="1" applyBorder="1" applyAlignment="1">
      <alignment horizontal="center" vertical="top" wrapText="1"/>
    </xf>
    <xf numFmtId="0" fontId="38" fillId="3" borderId="177" xfId="6" applyFont="1" applyFill="1" applyBorder="1" applyAlignment="1">
      <alignment horizontal="left" vertical="center" wrapText="1"/>
    </xf>
    <xf numFmtId="0" fontId="38" fillId="6" borderId="72" xfId="6" applyFont="1" applyFill="1" applyBorder="1" applyAlignment="1">
      <alignment horizontal="center" vertical="center" textRotation="255"/>
    </xf>
    <xf numFmtId="0" fontId="38" fillId="3" borderId="166" xfId="6" applyFont="1" applyFill="1" applyBorder="1" applyAlignment="1">
      <alignment horizontal="left" vertical="center" wrapText="1"/>
    </xf>
    <xf numFmtId="0" fontId="38" fillId="3" borderId="2" xfId="6" applyFont="1" applyFill="1" applyBorder="1" applyAlignment="1">
      <alignment horizontal="left" vertical="center" wrapText="1"/>
    </xf>
    <xf numFmtId="0" fontId="38" fillId="3" borderId="3" xfId="6" applyFont="1" applyFill="1" applyBorder="1" applyAlignment="1">
      <alignment horizontal="left" vertical="center" wrapText="1"/>
    </xf>
    <xf numFmtId="0" fontId="38" fillId="3" borderId="1" xfId="6" applyFont="1" applyFill="1" applyBorder="1" applyAlignment="1">
      <alignment horizontal="center" vertical="center" wrapText="1"/>
    </xf>
    <xf numFmtId="0" fontId="38" fillId="3" borderId="2" xfId="6" applyFont="1" applyFill="1" applyBorder="1" applyAlignment="1">
      <alignment horizontal="center" vertical="center" wrapText="1"/>
    </xf>
    <xf numFmtId="0" fontId="50" fillId="3" borderId="0" xfId="6" applyFont="1" applyFill="1" applyBorder="1" applyAlignment="1">
      <alignment horizontal="left" vertical="top" wrapText="1"/>
    </xf>
    <xf numFmtId="49" fontId="38" fillId="3" borderId="144" xfId="6" applyNumberFormat="1" applyFont="1" applyFill="1" applyBorder="1" applyAlignment="1">
      <alignment horizontal="left" vertical="center" wrapText="1"/>
    </xf>
    <xf numFmtId="49" fontId="38" fillId="3" borderId="143" xfId="6" applyNumberFormat="1" applyFont="1" applyFill="1" applyBorder="1" applyAlignment="1">
      <alignment horizontal="left" vertical="center" wrapText="1"/>
    </xf>
    <xf numFmtId="49" fontId="48" fillId="3" borderId="143" xfId="6" applyNumberFormat="1" applyFont="1" applyFill="1" applyBorder="1" applyAlignment="1">
      <alignment horizontal="right" vertical="center" wrapText="1"/>
    </xf>
    <xf numFmtId="49" fontId="38" fillId="3" borderId="143" xfId="6" applyNumberFormat="1" applyFont="1" applyFill="1" applyBorder="1" applyAlignment="1">
      <alignment horizontal="center" vertical="center" wrapText="1"/>
    </xf>
    <xf numFmtId="49" fontId="38" fillId="3" borderId="147" xfId="6" applyNumberFormat="1" applyFont="1" applyFill="1" applyBorder="1" applyAlignment="1">
      <alignment horizontal="center" vertical="center" wrapText="1"/>
    </xf>
    <xf numFmtId="49" fontId="38" fillId="3" borderId="142" xfId="6" applyNumberFormat="1" applyFont="1" applyFill="1" applyBorder="1" applyAlignment="1">
      <alignment horizontal="left" vertical="center" wrapText="1"/>
    </xf>
    <xf numFmtId="0" fontId="38" fillId="3" borderId="146" xfId="6" applyFont="1" applyFill="1" applyBorder="1" applyAlignment="1">
      <alignment horizontal="center" vertical="center" wrapText="1"/>
    </xf>
    <xf numFmtId="0" fontId="38" fillId="3" borderId="145" xfId="6" applyFont="1" applyFill="1" applyBorder="1" applyAlignment="1">
      <alignment horizontal="center" vertical="center" wrapText="1"/>
    </xf>
    <xf numFmtId="49" fontId="38" fillId="3" borderId="171" xfId="6" applyNumberFormat="1" applyFont="1" applyFill="1" applyBorder="1" applyAlignment="1">
      <alignment horizontal="left" vertical="center" wrapText="1"/>
    </xf>
    <xf numFmtId="0" fontId="38" fillId="3" borderId="65" xfId="7" applyFont="1" applyFill="1" applyBorder="1" applyAlignment="1">
      <alignment horizontal="center" vertical="center" wrapText="1"/>
    </xf>
    <xf numFmtId="0" fontId="38" fillId="3" borderId="27" xfId="7" applyFont="1" applyFill="1" applyBorder="1" applyAlignment="1">
      <alignment horizontal="center" vertical="center" wrapText="1"/>
    </xf>
    <xf numFmtId="49" fontId="44" fillId="3" borderId="26" xfId="7" applyNumberFormat="1" applyFont="1" applyFill="1" applyBorder="1" applyAlignment="1">
      <alignment horizontal="left" vertical="center" wrapText="1"/>
    </xf>
    <xf numFmtId="49" fontId="44" fillId="3" borderId="27" xfId="7" applyNumberFormat="1" applyFont="1" applyFill="1" applyBorder="1" applyAlignment="1">
      <alignment horizontal="left" vertical="center" wrapText="1"/>
    </xf>
    <xf numFmtId="0" fontId="44" fillId="3" borderId="65" xfId="7" applyFont="1" applyFill="1" applyBorder="1" applyAlignment="1">
      <alignment horizontal="center" vertical="center" wrapText="1"/>
    </xf>
    <xf numFmtId="0" fontId="44" fillId="3" borderId="14" xfId="7" applyFont="1" applyFill="1" applyBorder="1" applyAlignment="1">
      <alignment horizontal="center" vertical="center" wrapText="1"/>
    </xf>
    <xf numFmtId="0" fontId="38" fillId="3" borderId="26" xfId="7" applyFont="1" applyFill="1" applyBorder="1" applyAlignment="1">
      <alignment horizontal="center" vertical="center" wrapText="1"/>
    </xf>
    <xf numFmtId="0" fontId="38" fillId="3" borderId="14" xfId="7" applyFont="1" applyFill="1" applyBorder="1" applyAlignment="1">
      <alignment horizontal="center" vertical="center" wrapText="1"/>
    </xf>
    <xf numFmtId="0" fontId="44" fillId="3" borderId="37" xfId="7" applyFont="1" applyFill="1" applyBorder="1" applyAlignment="1">
      <alignment horizontal="center" vertical="center" wrapText="1"/>
    </xf>
    <xf numFmtId="0" fontId="44" fillId="3" borderId="26" xfId="7" applyFont="1" applyFill="1" applyBorder="1" applyAlignment="1">
      <alignment horizontal="center" vertical="center" wrapText="1"/>
    </xf>
    <xf numFmtId="49" fontId="44" fillId="3" borderId="26" xfId="7" applyNumberFormat="1" applyFont="1" applyFill="1" applyBorder="1" applyAlignment="1">
      <alignment horizontal="center" vertical="center" wrapText="1"/>
    </xf>
    <xf numFmtId="0" fontId="38" fillId="3" borderId="167" xfId="7" applyFont="1" applyFill="1" applyBorder="1" applyAlignment="1">
      <alignment horizontal="center" vertical="center" wrapText="1"/>
    </xf>
    <xf numFmtId="0" fontId="32" fillId="3" borderId="0" xfId="4" applyFont="1" applyFill="1" applyAlignment="1">
      <alignment horizontal="left" vertical="center" wrapText="1"/>
    </xf>
    <xf numFmtId="0" fontId="38" fillId="3" borderId="37" xfId="7" applyFont="1" applyFill="1" applyBorder="1" applyAlignment="1">
      <alignment horizontal="center" vertical="center"/>
    </xf>
    <xf numFmtId="0" fontId="38" fillId="3" borderId="35" xfId="7" applyFont="1" applyFill="1" applyBorder="1" applyAlignment="1">
      <alignment horizontal="center" vertical="center"/>
    </xf>
    <xf numFmtId="0" fontId="38" fillId="3" borderId="36" xfId="7" applyFont="1" applyFill="1" applyBorder="1" applyAlignment="1">
      <alignment horizontal="center" vertical="center"/>
    </xf>
    <xf numFmtId="0" fontId="38" fillId="3" borderId="15" xfId="7" applyFont="1" applyFill="1" applyBorder="1" applyAlignment="1">
      <alignment horizontal="center" vertical="center"/>
    </xf>
    <xf numFmtId="0" fontId="38" fillId="3" borderId="0" xfId="7" applyFont="1" applyFill="1" applyAlignment="1">
      <alignment horizontal="center" vertical="center"/>
    </xf>
    <xf numFmtId="0" fontId="38" fillId="3" borderId="32" xfId="7" applyFont="1" applyFill="1" applyBorder="1" applyAlignment="1">
      <alignment horizontal="center" vertical="center"/>
    </xf>
    <xf numFmtId="0" fontId="38" fillId="3" borderId="65" xfId="7" applyFont="1" applyFill="1" applyBorder="1" applyAlignment="1">
      <alignment horizontal="center" vertical="center"/>
    </xf>
    <xf numFmtId="0" fontId="38" fillId="3" borderId="26" xfId="7" applyFont="1" applyFill="1" applyBorder="1" applyAlignment="1">
      <alignment horizontal="center" vertical="center"/>
    </xf>
    <xf numFmtId="0" fontId="38" fillId="3" borderId="14" xfId="7" applyFont="1" applyFill="1" applyBorder="1" applyAlignment="1">
      <alignment horizontal="center" vertical="center"/>
    </xf>
    <xf numFmtId="0" fontId="38" fillId="7" borderId="7" xfId="7" applyFont="1" applyFill="1" applyBorder="1" applyAlignment="1">
      <alignment horizontal="left" vertical="center"/>
    </xf>
    <xf numFmtId="0" fontId="38" fillId="7" borderId="136" xfId="7" applyFont="1" applyFill="1" applyBorder="1" applyAlignment="1">
      <alignment horizontal="left" vertical="center"/>
    </xf>
    <xf numFmtId="0" fontId="44" fillId="3" borderId="0" xfId="7" applyFont="1" applyFill="1" applyAlignment="1">
      <alignment horizontal="center" vertical="center"/>
    </xf>
    <xf numFmtId="0" fontId="38" fillId="7" borderId="28" xfId="7" applyFont="1" applyFill="1" applyBorder="1" applyAlignment="1">
      <alignment horizontal="left" vertical="center"/>
    </xf>
    <xf numFmtId="0" fontId="38" fillId="7" borderId="26" xfId="7" applyFont="1" applyFill="1" applyBorder="1" applyAlignment="1">
      <alignment horizontal="left" vertical="center"/>
    </xf>
    <xf numFmtId="0" fontId="38" fillId="7" borderId="27" xfId="7" applyFont="1" applyFill="1" applyBorder="1" applyAlignment="1">
      <alignment horizontal="left" vertical="center"/>
    </xf>
    <xf numFmtId="0" fontId="38" fillId="3" borderId="47" xfId="7" applyFont="1" applyFill="1" applyBorder="1" applyAlignment="1">
      <alignment horizontal="center" vertical="center" wrapText="1"/>
    </xf>
    <xf numFmtId="0" fontId="38" fillId="3" borderId="45" xfId="7" applyFont="1" applyFill="1" applyBorder="1" applyAlignment="1">
      <alignment horizontal="center" vertical="center" wrapText="1"/>
    </xf>
    <xf numFmtId="0" fontId="38" fillId="3" borderId="67" xfId="7" applyFont="1" applyFill="1" applyBorder="1" applyAlignment="1">
      <alignment horizontal="center" vertical="center"/>
    </xf>
    <xf numFmtId="0" fontId="38" fillId="3" borderId="45" xfId="7" applyFont="1" applyFill="1" applyBorder="1" applyAlignment="1">
      <alignment horizontal="center" vertical="center"/>
    </xf>
    <xf numFmtId="0" fontId="44" fillId="3" borderId="67" xfId="7" applyFont="1" applyFill="1" applyBorder="1" applyAlignment="1">
      <alignment horizontal="center" vertical="center" wrapText="1"/>
    </xf>
    <xf numFmtId="0" fontId="44" fillId="3" borderId="45" xfId="7" applyFont="1" applyFill="1" applyBorder="1" applyAlignment="1">
      <alignment horizontal="center" vertical="center" wrapText="1"/>
    </xf>
    <xf numFmtId="0" fontId="40" fillId="3" borderId="182" xfId="7" applyFont="1" applyFill="1" applyBorder="1" applyAlignment="1">
      <alignment horizontal="center" vertical="center" textRotation="255" wrapText="1"/>
    </xf>
    <xf numFmtId="0" fontId="40" fillId="3" borderId="168" xfId="7" applyFont="1" applyFill="1" applyBorder="1" applyAlignment="1">
      <alignment horizontal="center" vertical="center" textRotation="255" wrapText="1"/>
    </xf>
    <xf numFmtId="0" fontId="40" fillId="3" borderId="15" xfId="7" applyFont="1" applyFill="1" applyBorder="1" applyAlignment="1">
      <alignment horizontal="center" vertical="center" textRotation="255" wrapText="1"/>
    </xf>
    <xf numFmtId="0" fontId="40" fillId="3" borderId="181" xfId="7" applyFont="1" applyFill="1" applyBorder="1" applyAlignment="1">
      <alignment horizontal="center" vertical="center" textRotation="255" wrapText="1"/>
    </xf>
    <xf numFmtId="0" fontId="54" fillId="3" borderId="12" xfId="7" applyFont="1" applyFill="1" applyBorder="1" applyAlignment="1">
      <alignment horizontal="center" vertical="center" wrapText="1"/>
    </xf>
    <xf numFmtId="0" fontId="53" fillId="3" borderId="12" xfId="7" applyFont="1" applyFill="1" applyBorder="1" applyAlignment="1">
      <alignment horizontal="center" vertical="center" wrapText="1"/>
    </xf>
    <xf numFmtId="0" fontId="40" fillId="3" borderId="9" xfId="7" applyFont="1" applyFill="1" applyBorder="1" applyAlignment="1">
      <alignment horizontal="center" vertical="center" wrapText="1"/>
    </xf>
    <xf numFmtId="0" fontId="40" fillId="3" borderId="0" xfId="7" applyFont="1" applyFill="1" applyBorder="1" applyAlignment="1">
      <alignment horizontal="center" vertical="center" wrapText="1"/>
    </xf>
    <xf numFmtId="0" fontId="40" fillId="3" borderId="32" xfId="7" applyFont="1" applyFill="1" applyBorder="1" applyAlignment="1">
      <alignment horizontal="center" vertical="center" wrapText="1"/>
    </xf>
    <xf numFmtId="0" fontId="48" fillId="3" borderId="34" xfId="7" applyFont="1" applyFill="1" applyBorder="1" applyAlignment="1">
      <alignment horizontal="center" vertical="center" wrapText="1"/>
    </xf>
    <xf numFmtId="0" fontId="48" fillId="3" borderId="35" xfId="7" applyFont="1" applyFill="1" applyBorder="1" applyAlignment="1">
      <alignment horizontal="center" vertical="center" wrapText="1"/>
    </xf>
    <xf numFmtId="0" fontId="48" fillId="3" borderId="36" xfId="7" applyFont="1" applyFill="1" applyBorder="1" applyAlignment="1">
      <alignment horizontal="center" vertical="center" wrapText="1"/>
    </xf>
    <xf numFmtId="0" fontId="48" fillId="3" borderId="25" xfId="7" applyFont="1" applyFill="1" applyBorder="1" applyAlignment="1">
      <alignment horizontal="center" vertical="center" wrapText="1"/>
    </xf>
    <xf numFmtId="0" fontId="48" fillId="3" borderId="29" xfId="7" applyFont="1" applyFill="1" applyBorder="1" applyAlignment="1">
      <alignment horizontal="center" vertical="center" wrapText="1"/>
    </xf>
    <xf numFmtId="0" fontId="48" fillId="3" borderId="24" xfId="7" applyFont="1" applyFill="1" applyBorder="1" applyAlignment="1">
      <alignment horizontal="center" vertical="center" wrapText="1"/>
    </xf>
    <xf numFmtId="0" fontId="40" fillId="3" borderId="34" xfId="7" applyFont="1" applyFill="1" applyBorder="1" applyAlignment="1">
      <alignment horizontal="center" vertical="center" wrapText="1"/>
    </xf>
    <xf numFmtId="0" fontId="40" fillId="3" borderId="36" xfId="7" applyFont="1" applyFill="1" applyBorder="1" applyAlignment="1">
      <alignment horizontal="center" vertical="center" wrapText="1"/>
    </xf>
    <xf numFmtId="0" fontId="38" fillId="7" borderId="72" xfId="7" applyFont="1" applyFill="1" applyBorder="1" applyAlignment="1">
      <alignment horizontal="center" vertical="center" textRotation="255"/>
    </xf>
    <xf numFmtId="0" fontId="38" fillId="7" borderId="73" xfId="7" applyFont="1" applyFill="1" applyBorder="1" applyAlignment="1">
      <alignment horizontal="center" vertical="center" textRotation="255"/>
    </xf>
    <xf numFmtId="0" fontId="40" fillId="3" borderId="156" xfId="7" applyFont="1" applyFill="1" applyBorder="1" applyAlignment="1">
      <alignment horizontal="center" vertical="center" wrapText="1"/>
    </xf>
    <xf numFmtId="0" fontId="40" fillId="3" borderId="153" xfId="7" applyFont="1" applyFill="1" applyBorder="1" applyAlignment="1">
      <alignment horizontal="center" vertical="center" wrapText="1"/>
    </xf>
    <xf numFmtId="0" fontId="40" fillId="3" borderId="152" xfId="7" applyFont="1" applyFill="1" applyBorder="1" applyAlignment="1">
      <alignment horizontal="center" vertical="center" wrapText="1"/>
    </xf>
    <xf numFmtId="0" fontId="40" fillId="3" borderId="12" xfId="7" applyFont="1" applyFill="1" applyBorder="1" applyAlignment="1">
      <alignment horizontal="center" vertical="center" wrapText="1"/>
    </xf>
    <xf numFmtId="0" fontId="40" fillId="3" borderId="12" xfId="7" applyFont="1" applyFill="1" applyBorder="1" applyAlignment="1">
      <alignment horizontal="left" vertical="top"/>
    </xf>
    <xf numFmtId="0" fontId="40" fillId="3" borderId="13" xfId="7" applyFont="1" applyFill="1" applyBorder="1" applyAlignment="1">
      <alignment horizontal="left" vertical="top"/>
    </xf>
    <xf numFmtId="0" fontId="40" fillId="3" borderId="65" xfId="7" applyFont="1" applyFill="1" applyBorder="1" applyAlignment="1">
      <alignment horizontal="left" vertical="top"/>
    </xf>
    <xf numFmtId="0" fontId="40" fillId="3" borderId="26" xfId="7" applyFont="1" applyFill="1" applyBorder="1" applyAlignment="1">
      <alignment horizontal="left" vertical="top"/>
    </xf>
    <xf numFmtId="0" fontId="40" fillId="3" borderId="14" xfId="7" applyFont="1" applyFill="1" applyBorder="1" applyAlignment="1">
      <alignment horizontal="left" vertical="top"/>
    </xf>
    <xf numFmtId="0" fontId="40" fillId="3" borderId="12" xfId="7" applyFont="1" applyFill="1" applyBorder="1" applyAlignment="1">
      <alignment horizontal="left" vertical="center" wrapText="1"/>
    </xf>
    <xf numFmtId="0" fontId="40" fillId="3" borderId="13" xfId="7" applyFont="1" applyFill="1" applyBorder="1" applyAlignment="1">
      <alignment horizontal="left" vertical="center" wrapText="1"/>
    </xf>
    <xf numFmtId="0" fontId="44" fillId="3" borderId="35" xfId="7" applyFont="1" applyFill="1" applyBorder="1" applyAlignment="1">
      <alignment horizontal="center" vertical="center" wrapText="1"/>
    </xf>
    <xf numFmtId="0" fontId="44" fillId="3" borderId="36" xfId="7" applyFont="1" applyFill="1" applyBorder="1" applyAlignment="1">
      <alignment horizontal="center" vertical="center" wrapText="1"/>
    </xf>
    <xf numFmtId="0" fontId="44" fillId="3" borderId="47" xfId="7" applyFont="1" applyFill="1" applyBorder="1" applyAlignment="1">
      <alignment horizontal="center" vertical="center" wrapText="1"/>
    </xf>
    <xf numFmtId="0" fontId="44" fillId="3" borderId="66" xfId="7" applyFont="1" applyFill="1" applyBorder="1" applyAlignment="1">
      <alignment horizontal="center" vertical="center" wrapText="1"/>
    </xf>
    <xf numFmtId="0" fontId="38" fillId="6" borderId="72" xfId="7" applyFont="1" applyFill="1" applyBorder="1" applyAlignment="1">
      <alignment horizontal="center" vertical="center" textRotation="255"/>
    </xf>
    <xf numFmtId="0" fontId="38" fillId="6" borderId="73" xfId="7" applyFont="1" applyFill="1" applyBorder="1" applyAlignment="1">
      <alignment horizontal="center" vertical="center" textRotation="255"/>
    </xf>
    <xf numFmtId="0" fontId="38" fillId="6" borderId="74" xfId="7" applyFont="1" applyFill="1" applyBorder="1" applyAlignment="1">
      <alignment horizontal="center" vertical="center" textRotation="255"/>
    </xf>
    <xf numFmtId="0" fontId="44" fillId="3" borderId="67" xfId="7" applyFont="1" applyFill="1" applyBorder="1" applyAlignment="1">
      <alignment horizontal="right" vertical="center" wrapText="1"/>
    </xf>
    <xf numFmtId="0" fontId="44" fillId="3" borderId="45" xfId="7" applyFont="1" applyFill="1" applyBorder="1" applyAlignment="1">
      <alignment horizontal="right" vertical="center" wrapText="1"/>
    </xf>
    <xf numFmtId="177" fontId="44" fillId="3" borderId="45" xfId="7" applyNumberFormat="1" applyFont="1" applyFill="1" applyBorder="1" applyAlignment="1">
      <alignment horizontal="right" vertical="center" wrapText="1"/>
    </xf>
    <xf numFmtId="177" fontId="44" fillId="3" borderId="45" xfId="7" applyNumberFormat="1" applyFont="1" applyFill="1" applyBorder="1" applyAlignment="1">
      <alignment horizontal="center" vertical="center" wrapText="1"/>
    </xf>
    <xf numFmtId="0" fontId="40" fillId="3" borderId="159" xfId="7" applyFont="1" applyFill="1" applyBorder="1" applyAlignment="1">
      <alignment horizontal="center" vertical="center" wrapText="1"/>
    </xf>
    <xf numFmtId="0" fontId="40" fillId="3" borderId="150" xfId="7" applyFont="1" applyFill="1" applyBorder="1" applyAlignment="1">
      <alignment horizontal="center" vertical="center" wrapText="1"/>
    </xf>
    <xf numFmtId="0" fontId="40" fillId="3" borderId="160" xfId="7" applyFont="1" applyFill="1" applyBorder="1" applyAlignment="1">
      <alignment horizontal="center" vertical="center" wrapText="1"/>
    </xf>
    <xf numFmtId="0" fontId="44" fillId="3" borderId="34" xfId="7" applyFont="1" applyFill="1" applyBorder="1" applyAlignment="1">
      <alignment horizontal="center" vertical="center" wrapText="1"/>
    </xf>
    <xf numFmtId="0" fontId="44" fillId="3" borderId="9" xfId="7" applyFont="1" applyFill="1" applyBorder="1" applyAlignment="1">
      <alignment horizontal="center" vertical="center" wrapText="1"/>
    </xf>
    <xf numFmtId="0" fontId="44" fillId="3" borderId="32" xfId="7" applyFont="1" applyFill="1" applyBorder="1" applyAlignment="1">
      <alignment horizontal="center" vertical="center" wrapText="1"/>
    </xf>
    <xf numFmtId="0" fontId="44" fillId="3" borderId="25" xfId="7" applyFont="1" applyFill="1" applyBorder="1" applyAlignment="1">
      <alignment horizontal="center" vertical="center" wrapText="1"/>
    </xf>
    <xf numFmtId="0" fontId="44" fillId="3" borderId="24" xfId="7" applyFont="1" applyFill="1" applyBorder="1" applyAlignment="1">
      <alignment horizontal="center" vertical="center" wrapText="1"/>
    </xf>
    <xf numFmtId="179" fontId="40" fillId="3" borderId="34" xfId="7" applyNumberFormat="1" applyFont="1" applyFill="1" applyBorder="1" applyAlignment="1">
      <alignment horizontal="left" vertical="center" wrapText="1"/>
    </xf>
    <xf numFmtId="179" fontId="40" fillId="3" borderId="35" xfId="7" applyNumberFormat="1" applyFont="1" applyFill="1" applyBorder="1" applyAlignment="1">
      <alignment horizontal="left" vertical="center" wrapText="1"/>
    </xf>
    <xf numFmtId="0" fontId="40" fillId="3" borderId="9" xfId="7" applyFont="1" applyFill="1" applyBorder="1" applyAlignment="1">
      <alignment horizontal="left" vertical="center" wrapText="1"/>
    </xf>
    <xf numFmtId="0" fontId="40" fillId="3" borderId="0" xfId="7" applyFont="1" applyFill="1" applyBorder="1" applyAlignment="1">
      <alignment horizontal="left" vertical="center" wrapText="1"/>
    </xf>
    <xf numFmtId="0" fontId="40" fillId="3" borderId="10" xfId="7" applyFont="1" applyFill="1" applyBorder="1" applyAlignment="1">
      <alignment horizontal="left" vertical="center" wrapText="1"/>
    </xf>
    <xf numFmtId="49" fontId="51" fillId="3" borderId="150" xfId="7" applyNumberFormat="1" applyFont="1" applyFill="1" applyBorder="1" applyAlignment="1">
      <alignment horizontal="center" vertical="center"/>
    </xf>
    <xf numFmtId="0" fontId="38" fillId="3" borderId="146" xfId="7" applyFont="1" applyFill="1" applyBorder="1" applyAlignment="1">
      <alignment horizontal="center" vertical="center" wrapText="1"/>
    </xf>
    <xf numFmtId="0" fontId="38" fillId="3" borderId="145" xfId="7" applyFont="1" applyFill="1" applyBorder="1" applyAlignment="1">
      <alignment horizontal="center" vertical="center" wrapText="1"/>
    </xf>
    <xf numFmtId="0" fontId="40" fillId="3" borderId="144" xfId="7" applyFont="1" applyFill="1" applyBorder="1" applyAlignment="1">
      <alignment horizontal="center" vertical="center" wrapText="1"/>
    </xf>
    <xf numFmtId="0" fontId="40" fillId="3" borderId="143" xfId="7" applyFont="1" applyFill="1" applyBorder="1" applyAlignment="1">
      <alignment horizontal="center" vertical="center" wrapText="1"/>
    </xf>
    <xf numFmtId="0" fontId="40" fillId="3" borderId="65" xfId="7" applyFont="1" applyFill="1" applyBorder="1" applyAlignment="1">
      <alignment horizontal="left" vertical="center" wrapText="1"/>
    </xf>
    <xf numFmtId="0" fontId="40" fillId="3" borderId="26" xfId="7" applyFont="1" applyFill="1" applyBorder="1" applyAlignment="1">
      <alignment horizontal="left" vertical="center" wrapText="1"/>
    </xf>
    <xf numFmtId="0" fontId="40" fillId="3" borderId="147" xfId="7" applyFont="1" applyFill="1" applyBorder="1" applyAlignment="1">
      <alignment horizontal="center" vertical="center" wrapText="1"/>
    </xf>
    <xf numFmtId="0" fontId="48" fillId="3" borderId="161" xfId="7" applyFont="1" applyFill="1" applyBorder="1" applyAlignment="1">
      <alignment horizontal="center" vertical="center"/>
    </xf>
    <xf numFmtId="0" fontId="48" fillId="3" borderId="150" xfId="7" applyFont="1" applyFill="1" applyBorder="1" applyAlignment="1">
      <alignment horizontal="center" vertical="center"/>
    </xf>
    <xf numFmtId="49" fontId="48" fillId="3" borderId="150" xfId="7" applyNumberFormat="1" applyFont="1" applyFill="1" applyBorder="1" applyAlignment="1">
      <alignment horizontal="center" vertical="center"/>
    </xf>
    <xf numFmtId="49" fontId="40" fillId="3" borderId="150" xfId="7" applyNumberFormat="1" applyFont="1" applyFill="1" applyBorder="1" applyAlignment="1">
      <alignment horizontal="center" vertical="center" wrapText="1"/>
    </xf>
    <xf numFmtId="0" fontId="40" fillId="3" borderId="158" xfId="7" applyFont="1" applyFill="1" applyBorder="1" applyAlignment="1">
      <alignment horizontal="center" vertical="center" wrapText="1"/>
    </xf>
    <xf numFmtId="49" fontId="38" fillId="3" borderId="144" xfId="7" applyNumberFormat="1" applyFont="1" applyFill="1" applyBorder="1" applyAlignment="1">
      <alignment horizontal="left" vertical="center" wrapText="1"/>
    </xf>
    <xf numFmtId="49" fontId="38" fillId="3" borderId="143" xfId="7" applyNumberFormat="1" applyFont="1" applyFill="1" applyBorder="1" applyAlignment="1">
      <alignment horizontal="left" vertical="center" wrapText="1"/>
    </xf>
    <xf numFmtId="49" fontId="48" fillId="3" borderId="143" xfId="7" applyNumberFormat="1" applyFont="1" applyFill="1" applyBorder="1" applyAlignment="1">
      <alignment horizontal="right" vertical="center" wrapText="1"/>
    </xf>
    <xf numFmtId="49" fontId="38" fillId="3" borderId="143" xfId="7" applyNumberFormat="1" applyFont="1" applyFill="1" applyBorder="1" applyAlignment="1">
      <alignment horizontal="center" vertical="center" wrapText="1"/>
    </xf>
    <xf numFmtId="49" fontId="38" fillId="3" borderId="147" xfId="7" applyNumberFormat="1" applyFont="1" applyFill="1" applyBorder="1" applyAlignment="1">
      <alignment horizontal="center" vertical="center" wrapText="1"/>
    </xf>
    <xf numFmtId="0" fontId="38" fillId="3" borderId="144" xfId="7" applyFont="1" applyFill="1" applyBorder="1" applyAlignment="1">
      <alignment horizontal="center" vertical="center" wrapText="1"/>
    </xf>
    <xf numFmtId="0" fontId="38" fillId="3" borderId="143" xfId="7" applyFont="1" applyFill="1" applyBorder="1" applyAlignment="1">
      <alignment horizontal="center" vertical="center" wrapText="1"/>
    </xf>
    <xf numFmtId="0" fontId="38" fillId="3" borderId="172" xfId="7" applyFont="1" applyFill="1" applyBorder="1" applyAlignment="1">
      <alignment horizontal="center" vertical="center" wrapText="1"/>
    </xf>
    <xf numFmtId="0" fontId="38" fillId="3" borderId="152" xfId="7" applyFont="1" applyFill="1" applyBorder="1" applyAlignment="1">
      <alignment horizontal="center" vertical="center" wrapText="1"/>
    </xf>
    <xf numFmtId="0" fontId="38" fillId="3" borderId="154" xfId="7" applyFont="1" applyFill="1" applyBorder="1" applyAlignment="1">
      <alignment horizontal="center" vertical="center" wrapText="1"/>
    </xf>
    <xf numFmtId="0" fontId="38" fillId="3" borderId="0" xfId="7" applyFont="1" applyFill="1" applyBorder="1" applyAlignment="1">
      <alignment horizontal="center" vertical="center" wrapText="1"/>
    </xf>
    <xf numFmtId="0" fontId="38" fillId="3" borderId="151" xfId="7" applyFont="1" applyFill="1" applyBorder="1" applyAlignment="1">
      <alignment horizontal="center" vertical="center" wrapText="1"/>
    </xf>
    <xf numFmtId="0" fontId="40" fillId="3" borderId="35" xfId="7" applyFont="1" applyFill="1" applyBorder="1" applyAlignment="1">
      <alignment horizontal="center" vertical="center" wrapText="1"/>
    </xf>
    <xf numFmtId="0" fontId="40" fillId="3" borderId="25" xfId="7" applyFont="1" applyFill="1" applyBorder="1" applyAlignment="1">
      <alignment horizontal="center" vertical="center" wrapText="1"/>
    </xf>
    <xf numFmtId="0" fontId="40" fillId="3" borderId="29" xfId="7" applyFont="1" applyFill="1" applyBorder="1" applyAlignment="1">
      <alignment horizontal="center" vertical="center" wrapText="1"/>
    </xf>
    <xf numFmtId="0" fontId="40" fillId="3" borderId="24" xfId="7" applyFont="1" applyFill="1" applyBorder="1" applyAlignment="1">
      <alignment horizontal="center" vertical="center" wrapText="1"/>
    </xf>
    <xf numFmtId="0" fontId="38" fillId="3" borderId="149" xfId="7" applyFont="1" applyFill="1" applyBorder="1" applyAlignment="1">
      <alignment horizontal="center" vertical="center" wrapText="1"/>
    </xf>
    <xf numFmtId="0" fontId="38" fillId="3" borderId="148" xfId="7" applyFont="1" applyFill="1" applyBorder="1" applyAlignment="1">
      <alignment horizontal="center" vertical="center" wrapText="1"/>
    </xf>
    <xf numFmtId="49" fontId="38" fillId="3" borderId="142" xfId="7" applyNumberFormat="1" applyFont="1" applyFill="1" applyBorder="1" applyAlignment="1">
      <alignment horizontal="left" vertical="center" wrapText="1"/>
    </xf>
    <xf numFmtId="0" fontId="40" fillId="3" borderId="163" xfId="7" applyFont="1" applyFill="1" applyBorder="1" applyAlignment="1">
      <alignment horizontal="left" vertical="center" wrapText="1"/>
    </xf>
    <xf numFmtId="0" fontId="40" fillId="3" borderId="162" xfId="7" applyFont="1" applyFill="1" applyBorder="1" applyAlignment="1">
      <alignment horizontal="left" vertical="center" wrapText="1"/>
    </xf>
    <xf numFmtId="0" fontId="49" fillId="3" borderId="143" xfId="7" applyFont="1" applyFill="1" applyBorder="1" applyAlignment="1">
      <alignment horizontal="left" vertical="center" wrapText="1"/>
    </xf>
    <xf numFmtId="0" fontId="49" fillId="3" borderId="142" xfId="7" applyFont="1" applyFill="1" applyBorder="1" applyAlignment="1">
      <alignment horizontal="left" vertical="center" wrapText="1"/>
    </xf>
    <xf numFmtId="0" fontId="40" fillId="3" borderId="161" xfId="7" applyFont="1" applyFill="1" applyBorder="1" applyAlignment="1">
      <alignment horizontal="center" vertical="center" wrapText="1"/>
    </xf>
    <xf numFmtId="0" fontId="30" fillId="3" borderId="0" xfId="7" applyFont="1" applyFill="1" applyBorder="1" applyAlignment="1">
      <alignment horizontal="left" vertical="top" wrapText="1"/>
    </xf>
    <xf numFmtId="0" fontId="40" fillId="3" borderId="8" xfId="7" applyFont="1" applyFill="1" applyBorder="1" applyAlignment="1">
      <alignment horizontal="center" vertical="center" textRotation="255" wrapText="1"/>
    </xf>
    <xf numFmtId="0" fontId="40" fillId="3" borderId="172" xfId="7" applyFont="1" applyFill="1" applyBorder="1" applyAlignment="1">
      <alignment horizontal="center" vertical="center" textRotation="255" wrapText="1"/>
    </xf>
    <xf numFmtId="0" fontId="40" fillId="3" borderId="164" xfId="7" applyFont="1" applyFill="1" applyBorder="1" applyAlignment="1">
      <alignment horizontal="center" vertical="center" wrapText="1"/>
    </xf>
    <xf numFmtId="0" fontId="40" fillId="3" borderId="163" xfId="7" applyFont="1" applyFill="1" applyBorder="1" applyAlignment="1">
      <alignment horizontal="center" vertical="center" wrapText="1"/>
    </xf>
    <xf numFmtId="0" fontId="40" fillId="3" borderId="184" xfId="7" applyFont="1" applyFill="1" applyBorder="1" applyAlignment="1">
      <alignment horizontal="center" vertical="center" wrapText="1"/>
    </xf>
    <xf numFmtId="0" fontId="40" fillId="3" borderId="169" xfId="7" applyFont="1" applyFill="1" applyBorder="1" applyAlignment="1">
      <alignment horizontal="center" vertical="center" wrapText="1"/>
    </xf>
    <xf numFmtId="0" fontId="40" fillId="3" borderId="183" xfId="7" applyFont="1" applyFill="1" applyBorder="1" applyAlignment="1">
      <alignment horizontal="center" vertical="center" wrapText="1"/>
    </xf>
    <xf numFmtId="0" fontId="26" fillId="3" borderId="0" xfId="7" applyFont="1" applyFill="1" applyBorder="1" applyAlignment="1">
      <alignment horizontal="left" vertical="top" wrapText="1"/>
    </xf>
    <xf numFmtId="49" fontId="40" fillId="3" borderId="150" xfId="7" applyNumberFormat="1" applyFont="1" applyFill="1" applyBorder="1" applyAlignment="1">
      <alignment horizontal="center" vertical="center"/>
    </xf>
    <xf numFmtId="0" fontId="38" fillId="3" borderId="150" xfId="7" applyFont="1" applyFill="1" applyBorder="1" applyAlignment="1">
      <alignment horizontal="center" vertical="top" wrapText="1"/>
    </xf>
    <xf numFmtId="0" fontId="38" fillId="3" borderId="158" xfId="7" applyFont="1" applyFill="1" applyBorder="1" applyAlignment="1">
      <alignment horizontal="center" vertical="top" wrapText="1"/>
    </xf>
    <xf numFmtId="0" fontId="38" fillId="3" borderId="163" xfId="7" applyFont="1" applyFill="1" applyBorder="1" applyAlignment="1">
      <alignment horizontal="center" vertical="center" wrapText="1"/>
    </xf>
    <xf numFmtId="0" fontId="38" fillId="3" borderId="165" xfId="7" applyFont="1" applyFill="1" applyBorder="1" applyAlignment="1">
      <alignment horizontal="center" vertical="center" wrapText="1"/>
    </xf>
    <xf numFmtId="0" fontId="38" fillId="3" borderId="164" xfId="7" applyFont="1" applyFill="1" applyBorder="1" applyAlignment="1">
      <alignment horizontal="left" vertical="center" wrapText="1"/>
    </xf>
    <xf numFmtId="0" fontId="38" fillId="3" borderId="163" xfId="7" applyFont="1" applyFill="1" applyBorder="1" applyAlignment="1">
      <alignment horizontal="left" vertical="center" wrapText="1"/>
    </xf>
    <xf numFmtId="0" fontId="38" fillId="3" borderId="162" xfId="7" applyFont="1" applyFill="1" applyBorder="1" applyAlignment="1">
      <alignment horizontal="left" vertical="center" wrapText="1"/>
    </xf>
    <xf numFmtId="0" fontId="38" fillId="3" borderId="147" xfId="7" applyFont="1" applyFill="1" applyBorder="1" applyAlignment="1">
      <alignment horizontal="center" vertical="center" wrapText="1"/>
    </xf>
    <xf numFmtId="0" fontId="49" fillId="3" borderId="144" xfId="7" applyFont="1" applyFill="1" applyBorder="1" applyAlignment="1">
      <alignment horizontal="left" vertical="center" wrapText="1"/>
    </xf>
    <xf numFmtId="0" fontId="38" fillId="3" borderId="161" xfId="7" applyFont="1" applyFill="1" applyBorder="1" applyAlignment="1">
      <alignment horizontal="center" vertical="center" wrapText="1"/>
    </xf>
    <xf numFmtId="0" fontId="38" fillId="3" borderId="150" xfId="7" applyFont="1" applyFill="1" applyBorder="1" applyAlignment="1">
      <alignment horizontal="center" vertical="center" wrapText="1"/>
    </xf>
    <xf numFmtId="0" fontId="38" fillId="3" borderId="160" xfId="7" applyFont="1" applyFill="1" applyBorder="1" applyAlignment="1">
      <alignment horizontal="center" vertical="center" wrapText="1"/>
    </xf>
    <xf numFmtId="0" fontId="38" fillId="3" borderId="9" xfId="7" applyFont="1" applyFill="1" applyBorder="1" applyAlignment="1">
      <alignment horizontal="center" vertical="center" wrapText="1"/>
    </xf>
    <xf numFmtId="0" fontId="38" fillId="3" borderId="157" xfId="7" applyFont="1" applyFill="1" applyBorder="1" applyAlignment="1">
      <alignment horizontal="center" vertical="center" wrapText="1"/>
    </xf>
    <xf numFmtId="0" fontId="38" fillId="3" borderId="155" xfId="7" applyFont="1" applyFill="1" applyBorder="1" applyAlignment="1">
      <alignment horizontal="center" vertical="center" wrapText="1"/>
    </xf>
    <xf numFmtId="0" fontId="38" fillId="3" borderId="131" xfId="7" applyFont="1" applyFill="1" applyBorder="1" applyAlignment="1">
      <alignment horizontal="center" vertical="center" textRotation="255" wrapText="1"/>
    </xf>
    <xf numFmtId="0" fontId="38" fillId="3" borderId="124" xfId="7" applyFont="1" applyFill="1" applyBorder="1" applyAlignment="1">
      <alignment horizontal="center" vertical="center" textRotation="255" wrapText="1"/>
    </xf>
    <xf numFmtId="0" fontId="47" fillId="3" borderId="173" xfId="7" applyFont="1" applyFill="1" applyBorder="1" applyAlignment="1">
      <alignment horizontal="center" vertical="center" textRotation="255" wrapText="1"/>
    </xf>
    <xf numFmtId="0" fontId="38" fillId="7" borderId="74" xfId="7" applyFont="1" applyFill="1" applyBorder="1" applyAlignment="1">
      <alignment horizontal="center" vertical="center" textRotation="255"/>
    </xf>
    <xf numFmtId="0" fontId="46" fillId="6" borderId="28" xfId="7" applyFont="1" applyFill="1" applyBorder="1" applyAlignment="1">
      <alignment horizontal="left" vertical="center" wrapText="1"/>
    </xf>
    <xf numFmtId="0" fontId="46" fillId="6" borderId="26" xfId="7" applyFont="1" applyFill="1" applyBorder="1" applyAlignment="1">
      <alignment horizontal="left" vertical="center" wrapText="1"/>
    </xf>
    <xf numFmtId="0" fontId="41" fillId="6" borderId="27" xfId="7" applyFont="1" applyFill="1" applyBorder="1" applyAlignment="1">
      <alignment horizontal="left" vertical="center" wrapText="1"/>
    </xf>
    <xf numFmtId="0" fontId="30" fillId="3" borderId="0" xfId="7" applyFont="1" applyFill="1" applyBorder="1" applyAlignment="1">
      <alignment horizontal="left" wrapText="1"/>
    </xf>
    <xf numFmtId="0" fontId="40" fillId="3" borderId="17" xfId="7" applyNumberFormat="1" applyFont="1" applyFill="1" applyBorder="1" applyAlignment="1">
      <alignment horizontal="left" vertical="center" wrapText="1"/>
    </xf>
    <xf numFmtId="0" fontId="40" fillId="3" borderId="22" xfId="7" applyFont="1" applyFill="1" applyBorder="1" applyAlignment="1">
      <alignment horizontal="center" vertical="center" wrapText="1"/>
    </xf>
    <xf numFmtId="0" fontId="40" fillId="3" borderId="179" xfId="7" applyFont="1" applyFill="1" applyBorder="1" applyAlignment="1">
      <alignment horizontal="center" vertical="center" wrapText="1"/>
    </xf>
    <xf numFmtId="0" fontId="40" fillId="3" borderId="180" xfId="7" applyFont="1" applyFill="1" applyBorder="1" applyAlignment="1">
      <alignment horizontal="center" vertical="center" wrapText="1"/>
    </xf>
    <xf numFmtId="0" fontId="38" fillId="3" borderId="153" xfId="7" applyFont="1" applyFill="1" applyBorder="1" applyAlignment="1">
      <alignment horizontal="left" vertical="center" wrapText="1"/>
    </xf>
    <xf numFmtId="0" fontId="38" fillId="3" borderId="152" xfId="7" applyFont="1" applyFill="1" applyBorder="1" applyAlignment="1">
      <alignment horizontal="left" vertical="center" wrapText="1"/>
    </xf>
    <xf numFmtId="0" fontId="38" fillId="3" borderId="151" xfId="7" applyFont="1" applyFill="1" applyBorder="1" applyAlignment="1">
      <alignment horizontal="left" vertical="center" wrapText="1"/>
    </xf>
    <xf numFmtId="0" fontId="38" fillId="3" borderId="37" xfId="7" applyFont="1" applyFill="1" applyBorder="1" applyAlignment="1">
      <alignment horizontal="center" vertical="center" wrapText="1"/>
    </xf>
    <xf numFmtId="0" fontId="38" fillId="3" borderId="35" xfId="7" applyFont="1" applyFill="1" applyBorder="1" applyAlignment="1">
      <alignment horizontal="center" vertical="center" wrapText="1"/>
    </xf>
    <xf numFmtId="0" fontId="38" fillId="3" borderId="36" xfId="7" applyFont="1" applyFill="1" applyBorder="1" applyAlignment="1">
      <alignment horizontal="center" vertical="center" wrapText="1"/>
    </xf>
    <xf numFmtId="177" fontId="44" fillId="3" borderId="35" xfId="7" applyNumberFormat="1" applyFont="1" applyFill="1" applyBorder="1" applyAlignment="1">
      <alignment horizontal="center" vertical="center" wrapText="1"/>
    </xf>
    <xf numFmtId="49" fontId="44" fillId="3" borderId="34" xfId="7" applyNumberFormat="1" applyFont="1" applyFill="1" applyBorder="1" applyAlignment="1">
      <alignment horizontal="center" vertical="center" wrapText="1"/>
    </xf>
    <xf numFmtId="49" fontId="44" fillId="3" borderId="35" xfId="7" applyNumberFormat="1" applyFont="1" applyFill="1" applyBorder="1" applyAlignment="1">
      <alignment horizontal="center" vertical="center" wrapText="1"/>
    </xf>
    <xf numFmtId="178" fontId="1" fillId="3" borderId="118" xfId="0" applyNumberFormat="1" applyFont="1" applyFill="1" applyBorder="1" applyAlignment="1" applyProtection="1">
      <alignment horizontal="center" vertical="center" wrapText="1"/>
    </xf>
    <xf numFmtId="178" fontId="1" fillId="3" borderId="119" xfId="0" applyNumberFormat="1" applyFont="1" applyFill="1" applyBorder="1" applyAlignment="1" applyProtection="1">
      <alignment horizontal="center" vertical="center" wrapText="1"/>
    </xf>
    <xf numFmtId="178" fontId="1" fillId="3" borderId="120" xfId="0" applyNumberFormat="1" applyFont="1" applyFill="1" applyBorder="1" applyAlignment="1" applyProtection="1">
      <alignment horizontal="center" vertical="center" wrapText="1"/>
    </xf>
    <xf numFmtId="178" fontId="1" fillId="3" borderId="121" xfId="0" applyNumberFormat="1" applyFont="1" applyFill="1" applyBorder="1" applyAlignment="1" applyProtection="1">
      <alignment horizontal="center" vertical="center" wrapText="1"/>
    </xf>
    <xf numFmtId="0" fontId="8" fillId="2" borderId="40" xfId="0" applyFont="1" applyFill="1" applyBorder="1" applyAlignment="1" applyProtection="1">
      <alignment horizontal="center" vertical="center" wrapText="1"/>
      <protection locked="0"/>
    </xf>
    <xf numFmtId="0" fontId="8" fillId="4" borderId="39" xfId="0" applyFont="1" applyFill="1" applyBorder="1" applyAlignment="1" applyProtection="1">
      <alignment horizontal="center" vertical="center" wrapText="1"/>
      <protection locked="0"/>
    </xf>
    <xf numFmtId="0" fontId="8" fillId="4" borderId="43" xfId="0" applyFont="1" applyFill="1" applyBorder="1" applyAlignment="1" applyProtection="1">
      <alignment horizontal="center" vertical="center" wrapText="1"/>
      <protection locked="0"/>
    </xf>
    <xf numFmtId="0" fontId="8" fillId="2" borderId="65" xfId="0" applyFont="1" applyFill="1" applyBorder="1" applyAlignment="1" applyProtection="1">
      <alignment horizontal="center" vertical="center" wrapText="1"/>
      <protection locked="0"/>
    </xf>
    <xf numFmtId="0" fontId="8" fillId="4" borderId="26" xfId="0" applyFont="1" applyFill="1" applyBorder="1" applyAlignment="1" applyProtection="1">
      <alignment horizontal="center" vertical="center" wrapText="1"/>
      <protection locked="0"/>
    </xf>
    <xf numFmtId="0" fontId="8" fillId="4" borderId="14" xfId="0" applyFont="1" applyFill="1" applyBorder="1" applyAlignment="1" applyProtection="1">
      <alignment horizontal="center" vertical="center" wrapText="1"/>
      <protection locked="0"/>
    </xf>
    <xf numFmtId="0" fontId="8" fillId="4" borderId="65" xfId="0" applyFont="1" applyFill="1" applyBorder="1" applyAlignment="1" applyProtection="1">
      <alignment horizontal="center" vertical="center" wrapText="1"/>
      <protection locked="0"/>
    </xf>
    <xf numFmtId="0" fontId="8" fillId="4" borderId="67" xfId="0" applyFont="1" applyFill="1" applyBorder="1" applyAlignment="1" applyProtection="1">
      <alignment horizontal="center" vertical="center" wrapText="1"/>
      <protection locked="0"/>
    </xf>
    <xf numFmtId="0" fontId="8" fillId="4" borderId="45" xfId="0" applyFont="1" applyFill="1" applyBorder="1" applyAlignment="1" applyProtection="1">
      <alignment horizontal="center" vertical="center" wrapText="1"/>
      <protection locked="0"/>
    </xf>
    <xf numFmtId="0" fontId="8" fillId="4" borderId="66" xfId="0" applyFont="1" applyFill="1" applyBorder="1" applyAlignment="1" applyProtection="1">
      <alignment horizontal="center" vertical="center" wrapText="1"/>
      <protection locked="0"/>
    </xf>
    <xf numFmtId="0" fontId="8" fillId="5" borderId="34" xfId="0" applyFont="1" applyFill="1" applyBorder="1" applyAlignment="1" applyProtection="1">
      <alignment horizontal="center" vertical="center" wrapText="1"/>
      <protection locked="0"/>
    </xf>
    <xf numFmtId="0" fontId="8" fillId="5" borderId="35" xfId="0" applyFont="1" applyFill="1" applyBorder="1" applyAlignment="1" applyProtection="1">
      <alignment horizontal="center" vertical="center" wrapText="1"/>
      <protection locked="0"/>
    </xf>
    <xf numFmtId="0" fontId="8" fillId="5" borderId="38" xfId="0" applyFont="1" applyFill="1" applyBorder="1" applyAlignment="1" applyProtection="1">
      <alignment horizontal="center" vertical="center" wrapText="1"/>
      <protection locked="0"/>
    </xf>
    <xf numFmtId="0" fontId="8" fillId="5" borderId="9" xfId="0" applyFont="1" applyFill="1" applyBorder="1" applyAlignment="1" applyProtection="1">
      <alignment horizontal="center" vertical="center" wrapText="1"/>
      <protection locked="0"/>
    </xf>
    <xf numFmtId="0" fontId="8" fillId="5" borderId="0" xfId="0" applyFont="1" applyFill="1" applyBorder="1" applyAlignment="1" applyProtection="1">
      <alignment horizontal="center" vertical="center" wrapText="1"/>
      <protection locked="0"/>
    </xf>
    <xf numFmtId="0" fontId="8" fillId="5" borderId="10" xfId="0" applyFont="1" applyFill="1" applyBorder="1" applyAlignment="1" applyProtection="1">
      <alignment horizontal="center" vertical="center" wrapText="1"/>
      <protection locked="0"/>
    </xf>
    <xf numFmtId="0" fontId="8" fillId="5" borderId="16" xfId="0" applyFont="1" applyFill="1" applyBorder="1" applyAlignment="1" applyProtection="1">
      <alignment horizontal="center" vertical="center" wrapText="1"/>
      <protection locked="0"/>
    </xf>
    <xf numFmtId="0" fontId="8" fillId="5" borderId="17" xfId="0" applyFont="1" applyFill="1" applyBorder="1" applyAlignment="1" applyProtection="1">
      <alignment horizontal="center" vertical="center" wrapText="1"/>
      <protection locked="0"/>
    </xf>
    <xf numFmtId="0" fontId="8" fillId="5" borderId="18" xfId="0" applyFont="1" applyFill="1" applyBorder="1" applyAlignment="1" applyProtection="1">
      <alignment horizontal="center" vertical="center" wrapText="1"/>
      <protection locked="0"/>
    </xf>
    <xf numFmtId="0" fontId="4" fillId="0" borderId="88" xfId="0" applyFont="1" applyFill="1" applyBorder="1" applyAlignment="1">
      <alignment horizontal="center" vertical="center" wrapText="1"/>
    </xf>
    <xf numFmtId="0" fontId="4" fillId="0" borderId="89" xfId="0" applyFont="1" applyFill="1" applyBorder="1" applyAlignment="1">
      <alignment horizontal="center" vertical="center" wrapText="1"/>
    </xf>
    <xf numFmtId="0" fontId="4" fillId="0" borderId="90" xfId="0" applyFont="1" applyFill="1" applyBorder="1" applyAlignment="1">
      <alignment horizontal="center" vertical="center" wrapText="1"/>
    </xf>
    <xf numFmtId="0" fontId="1" fillId="0" borderId="5" xfId="0" applyFont="1" applyFill="1" applyBorder="1" applyAlignment="1" applyProtection="1">
      <alignment horizontal="center" vertical="center" wrapText="1"/>
    </xf>
    <xf numFmtId="0" fontId="1" fillId="0" borderId="33" xfId="0" applyFont="1" applyFill="1" applyBorder="1" applyAlignment="1" applyProtection="1">
      <alignment horizontal="center" vertical="center" wrapText="1"/>
    </xf>
    <xf numFmtId="0" fontId="1" fillId="0" borderId="0" xfId="0" applyFont="1" applyFill="1" applyBorder="1" applyAlignment="1" applyProtection="1">
      <alignment horizontal="center" vertical="center" wrapText="1"/>
    </xf>
    <xf numFmtId="0" fontId="1" fillId="0" borderId="32" xfId="0" applyFont="1" applyFill="1" applyBorder="1" applyAlignment="1" applyProtection="1">
      <alignment horizontal="center" vertical="center" wrapText="1"/>
    </xf>
    <xf numFmtId="0" fontId="1" fillId="0" borderId="29" xfId="0" applyFont="1" applyFill="1" applyBorder="1" applyAlignment="1" applyProtection="1">
      <alignment horizontal="center" vertical="center" wrapText="1"/>
    </xf>
    <xf numFmtId="0" fontId="1" fillId="0" borderId="24" xfId="0" applyFont="1" applyFill="1" applyBorder="1" applyAlignment="1" applyProtection="1">
      <alignment horizontal="center" vertical="center" wrapText="1"/>
    </xf>
    <xf numFmtId="178" fontId="1" fillId="0" borderId="55" xfId="0" applyNumberFormat="1" applyFont="1" applyFill="1" applyBorder="1" applyAlignment="1">
      <alignment horizontal="left" vertical="center" shrinkToFit="1"/>
    </xf>
    <xf numFmtId="0" fontId="1" fillId="0" borderId="55" xfId="0" applyFont="1" applyFill="1" applyBorder="1" applyAlignment="1">
      <alignment horizontal="left" vertical="center" shrinkToFit="1"/>
    </xf>
    <xf numFmtId="0" fontId="1" fillId="0" borderId="56" xfId="0" applyFont="1" applyFill="1" applyBorder="1" applyAlignment="1">
      <alignment horizontal="left" vertical="center" shrinkToFit="1"/>
    </xf>
    <xf numFmtId="178" fontId="1" fillId="0" borderId="58" xfId="0" applyNumberFormat="1" applyFont="1" applyFill="1" applyBorder="1" applyAlignment="1">
      <alignment horizontal="left" vertical="center" shrinkToFit="1"/>
    </xf>
    <xf numFmtId="0" fontId="1" fillId="0" borderId="58" xfId="0" applyFont="1" applyFill="1" applyBorder="1" applyAlignment="1">
      <alignment horizontal="left" vertical="center" shrinkToFit="1"/>
    </xf>
    <xf numFmtId="0" fontId="1" fillId="0" borderId="59" xfId="0" applyFont="1" applyFill="1" applyBorder="1" applyAlignment="1">
      <alignment horizontal="left" vertical="center" shrinkToFit="1"/>
    </xf>
    <xf numFmtId="0" fontId="1" fillId="5" borderId="45" xfId="0" applyFont="1" applyFill="1" applyBorder="1" applyAlignment="1" applyProtection="1">
      <alignment horizontal="center" vertical="center"/>
      <protection locked="0"/>
    </xf>
    <xf numFmtId="0" fontId="1" fillId="5" borderId="46" xfId="0" applyFont="1" applyFill="1" applyBorder="1" applyAlignment="1" applyProtection="1">
      <alignment horizontal="center" vertical="center"/>
      <protection locked="0"/>
    </xf>
    <xf numFmtId="0" fontId="8" fillId="5" borderId="37" xfId="0" applyFont="1" applyFill="1" applyBorder="1" applyAlignment="1" applyProtection="1">
      <alignment horizontal="left" vertical="center" wrapText="1"/>
      <protection locked="0"/>
    </xf>
    <xf numFmtId="0" fontId="8" fillId="5" borderId="35" xfId="0" applyFont="1" applyFill="1" applyBorder="1" applyAlignment="1" applyProtection="1">
      <alignment horizontal="left" vertical="center" wrapText="1"/>
      <protection locked="0"/>
    </xf>
    <xf numFmtId="0" fontId="8" fillId="5" borderId="38" xfId="0" applyFont="1" applyFill="1" applyBorder="1" applyAlignment="1" applyProtection="1">
      <alignment horizontal="left" vertical="center" wrapText="1"/>
      <protection locked="0"/>
    </xf>
    <xf numFmtId="0" fontId="8" fillId="5" borderId="15" xfId="0" applyFont="1" applyFill="1" applyBorder="1" applyAlignment="1" applyProtection="1">
      <alignment horizontal="left" vertical="center" wrapText="1"/>
      <protection locked="0"/>
    </xf>
    <xf numFmtId="0" fontId="8" fillId="5" borderId="0" xfId="0" applyFont="1" applyFill="1" applyBorder="1" applyAlignment="1" applyProtection="1">
      <alignment horizontal="left" vertical="center" wrapText="1"/>
      <protection locked="0"/>
    </xf>
    <xf numFmtId="0" fontId="8" fillId="5" borderId="10" xfId="0" applyFont="1" applyFill="1" applyBorder="1" applyAlignment="1" applyProtection="1">
      <alignment horizontal="left" vertical="center" wrapText="1"/>
      <protection locked="0"/>
    </xf>
    <xf numFmtId="0" fontId="8" fillId="5" borderId="41" xfId="0" applyFont="1" applyFill="1" applyBorder="1" applyAlignment="1" applyProtection="1">
      <alignment horizontal="left" vertical="center" wrapText="1"/>
      <protection locked="0"/>
    </xf>
    <xf numFmtId="0" fontId="8" fillId="5" borderId="29" xfId="0" applyFont="1" applyFill="1" applyBorder="1" applyAlignment="1" applyProtection="1">
      <alignment horizontal="left" vertical="center" wrapText="1"/>
      <protection locked="0"/>
    </xf>
    <xf numFmtId="0" fontId="8" fillId="5" borderId="42" xfId="0" applyFont="1" applyFill="1" applyBorder="1" applyAlignment="1" applyProtection="1">
      <alignment horizontal="left" vertical="center" wrapText="1"/>
      <protection locked="0"/>
    </xf>
    <xf numFmtId="0" fontId="4" fillId="0" borderId="57" xfId="0" applyFont="1" applyFill="1" applyBorder="1" applyAlignment="1">
      <alignment horizontal="center" vertical="center" wrapText="1"/>
    </xf>
    <xf numFmtId="0" fontId="4" fillId="0" borderId="58" xfId="0" applyFont="1" applyFill="1" applyBorder="1" applyAlignment="1">
      <alignment horizontal="center" vertical="center" wrapText="1"/>
    </xf>
    <xf numFmtId="0" fontId="4" fillId="0" borderId="59" xfId="0" applyFont="1" applyFill="1" applyBorder="1" applyAlignment="1">
      <alignment horizontal="center" vertical="center" wrapText="1"/>
    </xf>
    <xf numFmtId="178" fontId="8" fillId="3" borderId="57" xfId="0" applyNumberFormat="1" applyFont="1" applyFill="1" applyBorder="1" applyAlignment="1">
      <alignment horizontal="center" vertical="center" wrapText="1"/>
    </xf>
    <xf numFmtId="178" fontId="8" fillId="3" borderId="63" xfId="0" applyNumberFormat="1" applyFont="1" applyFill="1" applyBorder="1" applyAlignment="1">
      <alignment horizontal="center" vertical="center" wrapText="1"/>
    </xf>
    <xf numFmtId="178" fontId="8" fillId="3" borderId="64" xfId="0" applyNumberFormat="1" applyFont="1" applyFill="1" applyBorder="1" applyAlignment="1">
      <alignment horizontal="center" vertical="center" wrapText="1"/>
    </xf>
    <xf numFmtId="178" fontId="8" fillId="3" borderId="59" xfId="0" applyNumberFormat="1" applyFont="1" applyFill="1" applyBorder="1" applyAlignment="1">
      <alignment horizontal="center" vertical="center" wrapText="1"/>
    </xf>
    <xf numFmtId="0" fontId="13" fillId="0" borderId="80" xfId="0" applyFont="1" applyFill="1" applyBorder="1" applyAlignment="1">
      <alignment horizontal="center" vertical="center" wrapText="1"/>
    </xf>
    <xf numFmtId="0" fontId="13" fillId="0" borderId="81" xfId="0" applyFont="1" applyFill="1" applyBorder="1" applyAlignment="1">
      <alignment horizontal="center" vertical="center" wrapText="1"/>
    </xf>
    <xf numFmtId="0" fontId="13" fillId="0" borderId="82" xfId="0" applyFont="1" applyFill="1" applyBorder="1" applyAlignment="1">
      <alignment horizontal="center" vertical="center" wrapText="1"/>
    </xf>
    <xf numFmtId="178" fontId="8" fillId="3" borderId="80" xfId="0" applyNumberFormat="1" applyFont="1" applyFill="1" applyBorder="1" applyAlignment="1">
      <alignment horizontal="center" vertical="center" wrapText="1"/>
    </xf>
    <xf numFmtId="178" fontId="8" fillId="3" borderId="86" xfId="0" applyNumberFormat="1" applyFont="1" applyFill="1" applyBorder="1" applyAlignment="1">
      <alignment horizontal="center" vertical="center" wrapText="1"/>
    </xf>
    <xf numFmtId="178" fontId="8" fillId="3" borderId="87" xfId="0" applyNumberFormat="1" applyFont="1" applyFill="1" applyBorder="1" applyAlignment="1">
      <alignment horizontal="center" vertical="center" wrapText="1"/>
    </xf>
    <xf numFmtId="178" fontId="8" fillId="3" borderId="82" xfId="0" applyNumberFormat="1" applyFont="1" applyFill="1" applyBorder="1" applyAlignment="1">
      <alignment horizontal="center" vertical="center" wrapText="1"/>
    </xf>
    <xf numFmtId="1" fontId="8" fillId="3" borderId="110" xfId="0" applyNumberFormat="1" applyFont="1" applyFill="1" applyBorder="1" applyAlignment="1">
      <alignment horizontal="center" vertical="center" wrapText="1"/>
    </xf>
    <xf numFmtId="1" fontId="8" fillId="3" borderId="111" xfId="0" applyNumberFormat="1" applyFont="1" applyFill="1" applyBorder="1" applyAlignment="1">
      <alignment horizontal="center" vertical="center" wrapText="1"/>
    </xf>
    <xf numFmtId="1" fontId="8" fillId="3" borderId="112" xfId="0" applyNumberFormat="1" applyFont="1" applyFill="1" applyBorder="1" applyAlignment="1">
      <alignment horizontal="center" vertical="center" wrapText="1"/>
    </xf>
    <xf numFmtId="1" fontId="8" fillId="3" borderId="113" xfId="0" applyNumberFormat="1" applyFont="1" applyFill="1" applyBorder="1" applyAlignment="1">
      <alignment horizontal="center" vertical="center" wrapText="1"/>
    </xf>
    <xf numFmtId="0" fontId="8" fillId="5" borderId="37" xfId="0" applyFont="1" applyFill="1" applyBorder="1" applyAlignment="1" applyProtection="1">
      <alignment horizontal="center" vertical="center" wrapText="1"/>
      <protection locked="0"/>
    </xf>
    <xf numFmtId="0" fontId="8" fillId="5" borderId="15" xfId="0" applyFont="1" applyFill="1" applyBorder="1" applyAlignment="1" applyProtection="1">
      <alignment horizontal="center" vertical="center" wrapText="1"/>
      <protection locked="0"/>
    </xf>
    <xf numFmtId="0" fontId="8" fillId="5" borderId="41" xfId="0" applyFont="1" applyFill="1" applyBorder="1" applyAlignment="1" applyProtection="1">
      <alignment horizontal="center" vertical="center" wrapText="1"/>
      <protection locked="0"/>
    </xf>
    <xf numFmtId="0" fontId="8" fillId="5" borderId="29" xfId="0" applyFont="1" applyFill="1" applyBorder="1" applyAlignment="1" applyProtection="1">
      <alignment horizontal="center" vertical="center" wrapText="1"/>
      <protection locked="0"/>
    </xf>
    <xf numFmtId="0" fontId="8" fillId="5" borderId="42" xfId="0" applyFont="1" applyFill="1" applyBorder="1" applyAlignment="1" applyProtection="1">
      <alignment horizontal="center" vertical="center" wrapText="1"/>
      <protection locked="0"/>
    </xf>
    <xf numFmtId="0" fontId="5" fillId="0" borderId="103" xfId="0" applyFont="1" applyBorder="1" applyAlignment="1">
      <alignment horizontal="center" vertical="center" wrapText="1"/>
    </xf>
    <xf numFmtId="0" fontId="5" fillId="0" borderId="104" xfId="0" applyFont="1" applyBorder="1" applyAlignment="1">
      <alignment horizontal="center" vertical="center" wrapText="1"/>
    </xf>
    <xf numFmtId="0" fontId="5" fillId="0" borderId="105" xfId="0" applyFont="1" applyBorder="1" applyAlignment="1">
      <alignment horizontal="center" vertical="center" wrapText="1"/>
    </xf>
    <xf numFmtId="0" fontId="5" fillId="0" borderId="97" xfId="0" applyFont="1" applyBorder="1" applyAlignment="1">
      <alignment horizontal="center" vertical="center" wrapText="1"/>
    </xf>
    <xf numFmtId="0" fontId="5" fillId="0" borderId="98" xfId="0" applyFont="1" applyBorder="1" applyAlignment="1">
      <alignment horizontal="center" vertical="center" wrapText="1"/>
    </xf>
    <xf numFmtId="0" fontId="5" fillId="0" borderId="99" xfId="0" applyFont="1" applyBorder="1" applyAlignment="1">
      <alignment horizontal="center" vertical="center" wrapText="1"/>
    </xf>
    <xf numFmtId="0" fontId="5" fillId="0" borderId="100" xfId="0" applyFont="1" applyBorder="1" applyAlignment="1">
      <alignment horizontal="center" vertical="center" wrapText="1"/>
    </xf>
    <xf numFmtId="0" fontId="5" fillId="0" borderId="101" xfId="0" applyFont="1" applyBorder="1" applyAlignment="1">
      <alignment horizontal="center" vertical="center" wrapText="1"/>
    </xf>
    <xf numFmtId="0" fontId="5" fillId="0" borderId="102" xfId="0" applyFont="1" applyBorder="1" applyAlignment="1">
      <alignment horizontal="center" vertical="center" wrapText="1"/>
    </xf>
    <xf numFmtId="0" fontId="1" fillId="0" borderId="26" xfId="0" applyFont="1" applyFill="1" applyBorder="1" applyAlignment="1">
      <alignment horizontal="left" vertical="center" wrapText="1"/>
    </xf>
    <xf numFmtId="0" fontId="1" fillId="0" borderId="27" xfId="0" applyFont="1" applyFill="1" applyBorder="1" applyAlignment="1">
      <alignment horizontal="left" vertical="center" wrapText="1"/>
    </xf>
    <xf numFmtId="178" fontId="5" fillId="3" borderId="94" xfId="0" applyNumberFormat="1" applyFont="1" applyFill="1" applyBorder="1" applyAlignment="1">
      <alignment horizontal="center" vertical="center" wrapText="1"/>
    </xf>
    <xf numFmtId="178" fontId="5" fillId="3" borderId="95" xfId="0" applyNumberFormat="1" applyFont="1" applyFill="1" applyBorder="1" applyAlignment="1">
      <alignment horizontal="center" vertical="center" wrapText="1"/>
    </xf>
    <xf numFmtId="178" fontId="5" fillId="3" borderId="96" xfId="0" applyNumberFormat="1" applyFont="1" applyFill="1" applyBorder="1" applyAlignment="1">
      <alignment horizontal="center" vertical="center" wrapText="1"/>
    </xf>
    <xf numFmtId="178" fontId="5" fillId="3" borderId="97" xfId="0" applyNumberFormat="1" applyFont="1" applyFill="1" applyBorder="1" applyAlignment="1">
      <alignment horizontal="center" vertical="center" wrapText="1"/>
    </xf>
    <xf numFmtId="178" fontId="5" fillId="3" borderId="98" xfId="0" applyNumberFormat="1" applyFont="1" applyFill="1" applyBorder="1" applyAlignment="1">
      <alignment horizontal="center" vertical="center" wrapText="1"/>
    </xf>
    <xf numFmtId="178" fontId="5" fillId="3" borderId="99" xfId="0" applyNumberFormat="1" applyFont="1" applyFill="1" applyBorder="1" applyAlignment="1">
      <alignment horizontal="center" vertical="center" wrapText="1"/>
    </xf>
    <xf numFmtId="178" fontId="5" fillId="3" borderId="100" xfId="0" applyNumberFormat="1" applyFont="1" applyFill="1" applyBorder="1" applyAlignment="1">
      <alignment horizontal="center" vertical="center" wrapText="1"/>
    </xf>
    <xf numFmtId="178" fontId="5" fillId="3" borderId="101" xfId="0" applyNumberFormat="1" applyFont="1" applyFill="1" applyBorder="1" applyAlignment="1">
      <alignment horizontal="center" vertical="center" wrapText="1"/>
    </xf>
    <xf numFmtId="178" fontId="5" fillId="3" borderId="102" xfId="0" applyNumberFormat="1" applyFont="1" applyFill="1" applyBorder="1" applyAlignment="1">
      <alignment horizontal="center" vertical="center" wrapText="1"/>
    </xf>
    <xf numFmtId="0" fontId="1" fillId="0" borderId="45" xfId="0" applyFont="1" applyFill="1" applyBorder="1" applyAlignment="1">
      <alignment horizontal="left" vertical="center" wrapText="1"/>
    </xf>
    <xf numFmtId="0" fontId="1" fillId="0" borderId="46" xfId="0" applyFont="1" applyFill="1" applyBorder="1" applyAlignment="1">
      <alignment horizontal="left" vertical="center" wrapText="1"/>
    </xf>
    <xf numFmtId="0" fontId="1" fillId="0" borderId="15" xfId="0" applyFont="1" applyBorder="1" applyAlignment="1">
      <alignment horizontal="center" vertical="center" wrapText="1"/>
    </xf>
    <xf numFmtId="0" fontId="1" fillId="0" borderId="0" xfId="0" applyFont="1" applyBorder="1" applyAlignment="1">
      <alignment horizontal="center" vertical="center" wrapText="1"/>
    </xf>
    <xf numFmtId="0" fontId="1" fillId="0" borderId="10" xfId="0" applyFont="1" applyBorder="1" applyAlignment="1">
      <alignment horizontal="center" vertical="center" wrapText="1"/>
    </xf>
    <xf numFmtId="0" fontId="1" fillId="0" borderId="22" xfId="0" applyFont="1" applyBorder="1" applyAlignment="1">
      <alignment horizontal="center" vertical="center" wrapText="1"/>
    </xf>
    <xf numFmtId="0" fontId="1" fillId="0" borderId="17" xfId="0" applyFont="1" applyBorder="1" applyAlignment="1">
      <alignment horizontal="center" vertical="center" wrapText="1"/>
    </xf>
    <xf numFmtId="0" fontId="1" fillId="0" borderId="18" xfId="0" applyFont="1" applyBorder="1" applyAlignment="1">
      <alignment horizontal="center" vertical="center" wrapText="1"/>
    </xf>
    <xf numFmtId="0" fontId="1" fillId="0" borderId="29" xfId="0" applyFont="1" applyBorder="1" applyAlignment="1">
      <alignment horizontal="center" vertical="center"/>
    </xf>
    <xf numFmtId="0" fontId="1" fillId="0" borderId="42" xfId="0" applyFont="1" applyBorder="1" applyAlignment="1">
      <alignment horizontal="center" vertical="center"/>
    </xf>
    <xf numFmtId="0" fontId="1" fillId="0" borderId="26" xfId="0" applyFont="1" applyBorder="1" applyAlignment="1">
      <alignment horizontal="center" vertical="center"/>
    </xf>
    <xf numFmtId="0" fontId="1" fillId="0" borderId="27" xfId="0" applyFont="1" applyBorder="1" applyAlignment="1">
      <alignment horizontal="center" vertical="center"/>
    </xf>
    <xf numFmtId="0" fontId="8" fillId="5" borderId="22" xfId="0" applyFont="1" applyFill="1" applyBorder="1" applyAlignment="1" applyProtection="1">
      <alignment horizontal="center" vertical="center" wrapText="1"/>
      <protection locked="0"/>
    </xf>
    <xf numFmtId="0" fontId="13" fillId="0" borderId="51" xfId="0" applyFont="1" applyFill="1" applyBorder="1" applyAlignment="1">
      <alignment horizontal="center" vertical="center" wrapText="1"/>
    </xf>
    <xf numFmtId="0" fontId="13" fillId="0" borderId="52" xfId="0" applyFont="1" applyFill="1" applyBorder="1" applyAlignment="1">
      <alignment horizontal="center" vertical="center" wrapText="1"/>
    </xf>
    <xf numFmtId="0" fontId="13" fillId="0" borderId="53" xfId="0" applyFont="1" applyFill="1" applyBorder="1" applyAlignment="1">
      <alignment horizontal="center" vertical="center" wrapText="1"/>
    </xf>
    <xf numFmtId="0" fontId="8" fillId="0" borderId="71" xfId="0" applyFont="1" applyBorder="1" applyAlignment="1">
      <alignment horizontal="center" vertical="center" shrinkToFit="1"/>
    </xf>
    <xf numFmtId="0" fontId="8" fillId="0" borderId="79" xfId="0" applyFont="1" applyBorder="1" applyAlignment="1">
      <alignment horizontal="center" vertical="center" shrinkToFit="1"/>
    </xf>
    <xf numFmtId="0" fontId="8" fillId="2" borderId="37" xfId="0" applyFont="1" applyFill="1" applyBorder="1" applyAlignment="1" applyProtection="1">
      <alignment horizontal="center" vertical="center" shrinkToFit="1"/>
      <protection locked="0"/>
    </xf>
    <xf numFmtId="0" fontId="8" fillId="2" borderId="35" xfId="0" applyFont="1" applyFill="1" applyBorder="1" applyAlignment="1" applyProtection="1">
      <alignment horizontal="center" vertical="center" shrinkToFit="1"/>
      <protection locked="0"/>
    </xf>
    <xf numFmtId="0" fontId="8" fillId="2" borderId="36" xfId="0" applyFont="1" applyFill="1" applyBorder="1" applyAlignment="1" applyProtection="1">
      <alignment horizontal="center" vertical="center" shrinkToFit="1"/>
      <protection locked="0"/>
    </xf>
    <xf numFmtId="0" fontId="8" fillId="2" borderId="15" xfId="0" applyFont="1" applyFill="1" applyBorder="1" applyAlignment="1" applyProtection="1">
      <alignment horizontal="center" vertical="center" shrinkToFit="1"/>
      <protection locked="0"/>
    </xf>
    <xf numFmtId="0" fontId="8" fillId="2" borderId="0" xfId="0" applyFont="1" applyFill="1" applyBorder="1" applyAlignment="1" applyProtection="1">
      <alignment horizontal="center" vertical="center" shrinkToFit="1"/>
      <protection locked="0"/>
    </xf>
    <xf numFmtId="0" fontId="8" fillId="2" borderId="32" xfId="0" applyFont="1" applyFill="1" applyBorder="1" applyAlignment="1" applyProtection="1">
      <alignment horizontal="center" vertical="center" shrinkToFit="1"/>
      <protection locked="0"/>
    </xf>
    <xf numFmtId="0" fontId="8" fillId="2" borderId="41" xfId="0" applyFont="1" applyFill="1" applyBorder="1" applyAlignment="1" applyProtection="1">
      <alignment horizontal="center" vertical="center" shrinkToFit="1"/>
      <protection locked="0"/>
    </xf>
    <xf numFmtId="0" fontId="8" fillId="2" borderId="29" xfId="0" applyFont="1" applyFill="1" applyBorder="1" applyAlignment="1" applyProtection="1">
      <alignment horizontal="center" vertical="center" shrinkToFit="1"/>
      <protection locked="0"/>
    </xf>
    <xf numFmtId="0" fontId="8" fillId="2" borderId="24" xfId="0" applyFont="1" applyFill="1" applyBorder="1" applyAlignment="1" applyProtection="1">
      <alignment horizontal="center" vertical="center" shrinkToFit="1"/>
      <protection locked="0"/>
    </xf>
    <xf numFmtId="0" fontId="8" fillId="4" borderId="23"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2" borderId="37" xfId="0" applyFont="1" applyFill="1" applyBorder="1" applyAlignment="1" applyProtection="1">
      <alignment horizontal="center" vertical="center"/>
      <protection locked="0"/>
    </xf>
    <xf numFmtId="0" fontId="8" fillId="2" borderId="35" xfId="0" applyFont="1" applyFill="1" applyBorder="1" applyAlignment="1" applyProtection="1">
      <alignment horizontal="center" vertical="center"/>
      <protection locked="0"/>
    </xf>
    <xf numFmtId="0" fontId="8" fillId="2" borderId="36" xfId="0" applyFont="1" applyFill="1" applyBorder="1" applyAlignment="1" applyProtection="1">
      <alignment horizontal="center" vertical="center"/>
      <protection locked="0"/>
    </xf>
    <xf numFmtId="0" fontId="8" fillId="2" borderId="15" xfId="0" applyFont="1" applyFill="1" applyBorder="1" applyAlignment="1" applyProtection="1">
      <alignment horizontal="center" vertical="center"/>
      <protection locked="0"/>
    </xf>
    <xf numFmtId="0" fontId="8" fillId="2" borderId="0" xfId="0" applyFont="1" applyFill="1" applyBorder="1" applyAlignment="1" applyProtection="1">
      <alignment horizontal="center" vertical="center"/>
      <protection locked="0"/>
    </xf>
    <xf numFmtId="0" fontId="8" fillId="2" borderId="32" xfId="0" applyFont="1" applyFill="1" applyBorder="1" applyAlignment="1" applyProtection="1">
      <alignment horizontal="center" vertical="center"/>
      <protection locked="0"/>
    </xf>
    <xf numFmtId="0" fontId="8" fillId="2" borderId="41" xfId="0" applyFont="1" applyFill="1" applyBorder="1" applyAlignment="1" applyProtection="1">
      <alignment horizontal="center" vertical="center"/>
      <protection locked="0"/>
    </xf>
    <xf numFmtId="0" fontId="8" fillId="2" borderId="29" xfId="0" applyFont="1" applyFill="1" applyBorder="1" applyAlignment="1" applyProtection="1">
      <alignment horizontal="center" vertical="center"/>
      <protection locked="0"/>
    </xf>
    <xf numFmtId="0" fontId="8" fillId="2" borderId="24" xfId="0" applyFont="1" applyFill="1" applyBorder="1" applyAlignment="1" applyProtection="1">
      <alignment horizontal="center" vertical="center"/>
      <protection locked="0"/>
    </xf>
    <xf numFmtId="0" fontId="8" fillId="0" borderId="72" xfId="0" applyFont="1" applyBorder="1" applyAlignment="1">
      <alignment horizontal="center" vertical="center"/>
    </xf>
    <xf numFmtId="0" fontId="8" fillId="0" borderId="73" xfId="0" applyFont="1" applyBorder="1" applyAlignment="1">
      <alignment horizontal="center" vertical="center"/>
    </xf>
    <xf numFmtId="0" fontId="8" fillId="0" borderId="74" xfId="0" applyFont="1" applyBorder="1" applyAlignment="1">
      <alignment horizontal="center" vertical="center"/>
    </xf>
    <xf numFmtId="0" fontId="8" fillId="0" borderId="8" xfId="0" applyFont="1" applyBorder="1" applyAlignment="1">
      <alignment horizontal="center" vertical="center" wrapText="1"/>
    </xf>
    <xf numFmtId="0" fontId="8" fillId="0" borderId="5" xfId="0" applyFont="1" applyBorder="1" applyAlignment="1">
      <alignment horizontal="center" vertical="center" wrapText="1"/>
    </xf>
    <xf numFmtId="0" fontId="8" fillId="0" borderId="33" xfId="0" applyFont="1" applyBorder="1" applyAlignment="1">
      <alignment horizontal="center" vertical="center" wrapText="1"/>
    </xf>
    <xf numFmtId="0" fontId="8" fillId="0" borderId="15" xfId="0" applyFont="1" applyBorder="1" applyAlignment="1">
      <alignment horizontal="center" vertical="center" wrapText="1"/>
    </xf>
    <xf numFmtId="0" fontId="8" fillId="0" borderId="0" xfId="0" applyFont="1" applyBorder="1" applyAlignment="1">
      <alignment horizontal="center" vertical="center" wrapText="1"/>
    </xf>
    <xf numFmtId="0" fontId="8" fillId="0" borderId="32" xfId="0" applyFont="1" applyBorder="1" applyAlignment="1">
      <alignment horizontal="center" vertical="center" wrapText="1"/>
    </xf>
    <xf numFmtId="0" fontId="8" fillId="0" borderId="22" xfId="0" applyFont="1" applyBorder="1" applyAlignment="1">
      <alignment horizontal="center" vertical="center" wrapText="1"/>
    </xf>
    <xf numFmtId="0" fontId="8" fillId="0" borderId="17" xfId="0" applyFont="1" applyBorder="1" applyAlignment="1">
      <alignment horizontal="center" vertical="center" wrapText="1"/>
    </xf>
    <xf numFmtId="0" fontId="8" fillId="0" borderId="31" xfId="0" applyFont="1" applyBorder="1" applyAlignment="1">
      <alignment horizontal="center" vertical="center" wrapText="1"/>
    </xf>
    <xf numFmtId="0" fontId="5" fillId="0" borderId="44" xfId="0" applyFont="1" applyBorder="1" applyAlignment="1">
      <alignment horizontal="center" vertical="center" wrapText="1"/>
    </xf>
    <xf numFmtId="0" fontId="5" fillId="0" borderId="39" xfId="0" applyFont="1" applyBorder="1" applyAlignment="1">
      <alignment horizontal="center" vertical="center" wrapText="1"/>
    </xf>
    <xf numFmtId="0" fontId="5" fillId="0" borderId="43" xfId="0" applyFont="1" applyBorder="1" applyAlignment="1">
      <alignment horizontal="center" vertical="center" wrapText="1"/>
    </xf>
    <xf numFmtId="0" fontId="8" fillId="0" borderId="4" xfId="0" applyFont="1" applyBorder="1" applyAlignment="1">
      <alignment horizontal="center" vertical="center" wrapText="1"/>
    </xf>
    <xf numFmtId="0" fontId="8" fillId="0" borderId="9" xfId="0" applyFont="1" applyBorder="1" applyAlignment="1">
      <alignment horizontal="center" vertical="center" wrapText="1"/>
    </xf>
    <xf numFmtId="0" fontId="8" fillId="0" borderId="16" xfId="0" applyFont="1" applyBorder="1" applyAlignment="1">
      <alignment horizontal="center" vertical="center" wrapText="1"/>
    </xf>
    <xf numFmtId="0" fontId="8" fillId="0" borderId="6" xfId="0" applyFont="1" applyBorder="1" applyAlignment="1">
      <alignment horizontal="center" vertical="center" wrapText="1"/>
    </xf>
    <xf numFmtId="0" fontId="8" fillId="0" borderId="10" xfId="0" applyFont="1" applyBorder="1" applyAlignment="1">
      <alignment horizontal="center" vertical="center" wrapText="1"/>
    </xf>
    <xf numFmtId="0" fontId="8" fillId="0" borderId="18" xfId="0" applyFont="1" applyBorder="1" applyAlignment="1">
      <alignment horizontal="center" vertical="center" wrapText="1"/>
    </xf>
    <xf numFmtId="0" fontId="5" fillId="0" borderId="8" xfId="0" applyFont="1" applyBorder="1" applyAlignment="1">
      <alignment horizontal="center" vertical="center" wrapText="1"/>
    </xf>
    <xf numFmtId="0" fontId="5" fillId="0" borderId="5" xfId="0" applyFont="1" applyBorder="1" applyAlignment="1">
      <alignment horizontal="center" vertical="center" wrapText="1"/>
    </xf>
    <xf numFmtId="0" fontId="5" fillId="0" borderId="6"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0" xfId="0" applyFont="1" applyBorder="1" applyAlignment="1">
      <alignment horizontal="center" vertical="center" wrapText="1"/>
    </xf>
    <xf numFmtId="0" fontId="5" fillId="0" borderId="10" xfId="0" applyFont="1" applyBorder="1" applyAlignment="1">
      <alignment horizontal="center" vertical="center" wrapText="1"/>
    </xf>
    <xf numFmtId="0" fontId="5" fillId="0" borderId="22"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18" xfId="0" applyFont="1" applyBorder="1" applyAlignment="1">
      <alignment horizontal="center" vertical="center" wrapText="1"/>
    </xf>
    <xf numFmtId="0" fontId="8" fillId="0" borderId="78" xfId="0" applyFont="1" applyBorder="1" applyAlignment="1">
      <alignment horizontal="center" vertical="center" shrinkToFit="1"/>
    </xf>
    <xf numFmtId="0" fontId="8" fillId="2" borderId="8" xfId="0" applyFont="1" applyFill="1" applyBorder="1" applyAlignment="1" applyProtection="1">
      <alignment horizontal="center" vertical="center"/>
      <protection locked="0"/>
    </xf>
    <xf numFmtId="0" fontId="8" fillId="2" borderId="5" xfId="0" applyFont="1" applyFill="1" applyBorder="1" applyAlignment="1" applyProtection="1">
      <alignment horizontal="center" vertical="center"/>
      <protection locked="0"/>
    </xf>
    <xf numFmtId="0" fontId="8" fillId="2" borderId="33" xfId="0" applyFont="1" applyFill="1" applyBorder="1" applyAlignment="1" applyProtection="1">
      <alignment horizontal="center" vertical="center"/>
      <protection locked="0"/>
    </xf>
    <xf numFmtId="0" fontId="8" fillId="2" borderId="44" xfId="0" applyFont="1" applyFill="1" applyBorder="1" applyAlignment="1" applyProtection="1">
      <alignment horizontal="center" vertical="center" wrapText="1"/>
      <protection locked="0"/>
    </xf>
    <xf numFmtId="0" fontId="8" fillId="2" borderId="69" xfId="0" applyFont="1" applyFill="1" applyBorder="1" applyAlignment="1" applyProtection="1">
      <alignment horizontal="center" vertical="center" wrapText="1"/>
      <protection locked="0"/>
    </xf>
    <xf numFmtId="0" fontId="8" fillId="4" borderId="7" xfId="0" applyFont="1" applyFill="1" applyBorder="1" applyAlignment="1" applyProtection="1">
      <alignment horizontal="center" vertical="center" wrapText="1"/>
      <protection locked="0"/>
    </xf>
    <xf numFmtId="0" fontId="8" fillId="4" borderId="68" xfId="0" applyFont="1" applyFill="1" applyBorder="1" applyAlignment="1" applyProtection="1">
      <alignment horizontal="center" vertical="center" wrapText="1"/>
      <protection locked="0"/>
    </xf>
    <xf numFmtId="0" fontId="8" fillId="5" borderId="4" xfId="0" applyFont="1" applyFill="1" applyBorder="1" applyAlignment="1" applyProtection="1">
      <alignment horizontal="center" vertical="center" wrapText="1"/>
      <protection locked="0"/>
    </xf>
    <xf numFmtId="0" fontId="8" fillId="5" borderId="5" xfId="0" applyFont="1" applyFill="1" applyBorder="1" applyAlignment="1" applyProtection="1">
      <alignment horizontal="center" vertical="center" wrapText="1"/>
      <protection locked="0"/>
    </xf>
    <xf numFmtId="0" fontId="8" fillId="5" borderId="6" xfId="0" applyFont="1" applyFill="1" applyBorder="1" applyAlignment="1" applyProtection="1">
      <alignment horizontal="center" vertical="center" wrapText="1"/>
      <protection locked="0"/>
    </xf>
    <xf numFmtId="0" fontId="4" fillId="0" borderId="54" xfId="0" applyFont="1" applyFill="1" applyBorder="1" applyAlignment="1">
      <alignment horizontal="center" vertical="center" wrapText="1"/>
    </xf>
    <xf numFmtId="0" fontId="4" fillId="0" borderId="55" xfId="0" applyFont="1" applyFill="1" applyBorder="1" applyAlignment="1">
      <alignment horizontal="center" vertical="center" wrapText="1"/>
    </xf>
    <xf numFmtId="0" fontId="4" fillId="0" borderId="56" xfId="0" applyFont="1" applyFill="1" applyBorder="1" applyAlignment="1">
      <alignment horizontal="center" vertical="center" wrapText="1"/>
    </xf>
    <xf numFmtId="0" fontId="9" fillId="2" borderId="0" xfId="0" applyFont="1" applyFill="1" applyAlignment="1" applyProtection="1">
      <alignment horizontal="center" vertical="center"/>
      <protection locked="0"/>
    </xf>
    <xf numFmtId="0" fontId="9" fillId="4" borderId="0" xfId="0" applyFont="1" applyFill="1" applyAlignment="1" applyProtection="1">
      <alignment horizontal="center" vertical="center"/>
      <protection locked="0"/>
    </xf>
    <xf numFmtId="0" fontId="1" fillId="0" borderId="8" xfId="0" applyFont="1" applyBorder="1" applyAlignment="1">
      <alignment horizontal="center" vertical="center" wrapText="1"/>
    </xf>
    <xf numFmtId="0" fontId="1" fillId="0" borderId="5" xfId="0" applyFont="1" applyBorder="1" applyAlignment="1">
      <alignment horizontal="center" vertical="center" wrapText="1"/>
    </xf>
    <xf numFmtId="0" fontId="1" fillId="0" borderId="6" xfId="0" applyFont="1" applyBorder="1" applyAlignment="1">
      <alignment horizontal="center" vertical="center" wrapText="1"/>
    </xf>
    <xf numFmtId="0" fontId="8" fillId="0" borderId="28" xfId="0" applyFont="1" applyBorder="1" applyAlignment="1">
      <alignment horizontal="center" vertical="center"/>
    </xf>
    <xf numFmtId="0" fontId="8" fillId="0" borderId="26" xfId="0" applyFont="1" applyBorder="1" applyAlignment="1">
      <alignment horizontal="center" vertical="center"/>
    </xf>
    <xf numFmtId="0" fontId="8" fillId="0" borderId="27" xfId="0" applyFont="1" applyBorder="1" applyAlignment="1">
      <alignment horizontal="center" vertical="center"/>
    </xf>
    <xf numFmtId="0" fontId="8" fillId="3" borderId="28" xfId="0" applyFont="1" applyFill="1" applyBorder="1" applyAlignment="1">
      <alignment horizontal="center" vertical="center"/>
    </xf>
    <xf numFmtId="0" fontId="8" fillId="3" borderId="26" xfId="0" applyFont="1" applyFill="1" applyBorder="1" applyAlignment="1">
      <alignment horizontal="center" vertical="center"/>
    </xf>
    <xf numFmtId="0" fontId="8" fillId="3" borderId="27" xfId="0" applyFont="1" applyFill="1" applyBorder="1" applyAlignment="1">
      <alignment horizontal="center" vertical="center"/>
    </xf>
    <xf numFmtId="0" fontId="8" fillId="0" borderId="8" xfId="0" quotePrefix="1" applyFont="1" applyBorder="1" applyAlignment="1" applyProtection="1">
      <alignment horizontal="center" vertical="center"/>
    </xf>
    <xf numFmtId="0" fontId="8" fillId="0" borderId="5" xfId="0" applyFont="1" applyBorder="1" applyAlignment="1" applyProtection="1">
      <alignment horizontal="center" vertical="center"/>
    </xf>
    <xf numFmtId="0" fontId="8" fillId="0" borderId="6" xfId="0" applyFont="1" applyBorder="1" applyAlignment="1" applyProtection="1">
      <alignment horizontal="center" vertical="center"/>
    </xf>
    <xf numFmtId="0" fontId="15" fillId="3" borderId="8" xfId="0" applyFont="1" applyFill="1" applyBorder="1" applyAlignment="1">
      <alignment horizontal="center" vertical="center" wrapText="1"/>
    </xf>
    <xf numFmtId="0" fontId="15" fillId="3" borderId="33" xfId="0" applyFont="1" applyFill="1" applyBorder="1" applyAlignment="1">
      <alignment horizontal="center" vertical="center" wrapText="1"/>
    </xf>
    <xf numFmtId="0" fontId="15" fillId="3" borderId="15" xfId="0" applyFont="1" applyFill="1" applyBorder="1" applyAlignment="1">
      <alignment horizontal="center" vertical="center" wrapText="1"/>
    </xf>
    <xf numFmtId="0" fontId="15" fillId="3" borderId="32" xfId="0" applyFont="1" applyFill="1" applyBorder="1" applyAlignment="1">
      <alignment horizontal="center" vertical="center" wrapText="1"/>
    </xf>
    <xf numFmtId="0" fontId="15" fillId="3" borderId="22" xfId="0" applyFont="1" applyFill="1" applyBorder="1" applyAlignment="1">
      <alignment horizontal="center" vertical="center" wrapText="1"/>
    </xf>
    <xf numFmtId="0" fontId="15" fillId="3" borderId="31" xfId="0" applyFont="1" applyFill="1" applyBorder="1" applyAlignment="1">
      <alignment horizontal="center" vertical="center" wrapText="1"/>
    </xf>
    <xf numFmtId="0" fontId="15" fillId="3" borderId="4" xfId="0" applyFont="1" applyFill="1" applyBorder="1" applyAlignment="1">
      <alignment horizontal="center" vertical="center" wrapText="1"/>
    </xf>
    <xf numFmtId="0" fontId="15" fillId="3" borderId="6" xfId="0" applyFont="1" applyFill="1" applyBorder="1" applyAlignment="1">
      <alignment horizontal="center" vertical="center" wrapText="1"/>
    </xf>
    <xf numFmtId="0" fontId="15" fillId="3" borderId="9" xfId="0" applyFont="1" applyFill="1" applyBorder="1" applyAlignment="1">
      <alignment horizontal="center" vertical="center" wrapText="1"/>
    </xf>
    <xf numFmtId="0" fontId="15" fillId="3" borderId="10" xfId="0" applyFont="1" applyFill="1" applyBorder="1" applyAlignment="1">
      <alignment horizontal="center" vertical="center" wrapText="1"/>
    </xf>
    <xf numFmtId="0" fontId="15" fillId="3" borderId="16" xfId="0" applyFont="1" applyFill="1" applyBorder="1" applyAlignment="1">
      <alignment horizontal="center" vertical="center" wrapText="1"/>
    </xf>
    <xf numFmtId="0" fontId="15" fillId="3" borderId="18" xfId="0" applyFont="1" applyFill="1" applyBorder="1" applyAlignment="1">
      <alignment horizontal="center" vertical="center" wrapText="1"/>
    </xf>
    <xf numFmtId="0" fontId="9" fillId="5" borderId="0" xfId="0" applyFont="1" applyFill="1" applyAlignment="1" applyProtection="1">
      <alignment horizontal="center" vertical="center"/>
      <protection locked="0"/>
    </xf>
    <xf numFmtId="0" fontId="9" fillId="0" borderId="0" xfId="0" applyFont="1" applyFill="1" applyAlignment="1">
      <alignment horizontal="center" vertical="center"/>
    </xf>
    <xf numFmtId="0" fontId="8" fillId="2" borderId="65" xfId="0" applyFont="1" applyFill="1" applyBorder="1" applyAlignment="1" applyProtection="1">
      <alignment horizontal="center" vertical="center"/>
      <protection locked="0"/>
    </xf>
    <xf numFmtId="0" fontId="8" fillId="4" borderId="26" xfId="0" applyFont="1" applyFill="1" applyBorder="1" applyAlignment="1" applyProtection="1">
      <alignment horizontal="center" vertical="center"/>
      <protection locked="0"/>
    </xf>
    <xf numFmtId="0" fontId="8" fillId="4" borderId="14" xfId="0" applyFont="1" applyFill="1" applyBorder="1" applyAlignment="1" applyProtection="1">
      <alignment horizontal="center" vertical="center"/>
      <protection locked="0"/>
    </xf>
    <xf numFmtId="0" fontId="8" fillId="3" borderId="65" xfId="0" applyFont="1" applyFill="1" applyBorder="1" applyAlignment="1">
      <alignment horizontal="center" vertical="center"/>
    </xf>
    <xf numFmtId="0" fontId="8" fillId="3" borderId="14" xfId="0" applyFont="1" applyFill="1" applyBorder="1" applyAlignment="1">
      <alignment horizontal="center" vertical="center"/>
    </xf>
    <xf numFmtId="0" fontId="8" fillId="5" borderId="65" xfId="0" applyFont="1" applyFill="1" applyBorder="1" applyAlignment="1" applyProtection="1">
      <alignment horizontal="center" vertical="center"/>
      <protection locked="0"/>
    </xf>
    <xf numFmtId="0" fontId="8" fillId="5" borderId="26" xfId="0" applyFont="1" applyFill="1" applyBorder="1" applyAlignment="1" applyProtection="1">
      <alignment horizontal="center" vertical="center"/>
      <protection locked="0"/>
    </xf>
    <xf numFmtId="0" fontId="8" fillId="5" borderId="14" xfId="0" applyFont="1" applyFill="1" applyBorder="1" applyAlignment="1" applyProtection="1">
      <alignment horizontal="center" vertical="center"/>
      <protection locked="0"/>
    </xf>
    <xf numFmtId="38" fontId="8" fillId="3" borderId="0" xfId="1" applyFont="1" applyFill="1" applyBorder="1" applyAlignment="1" applyProtection="1">
      <alignment horizontal="center" vertical="center"/>
    </xf>
    <xf numFmtId="20" fontId="8" fillId="5" borderId="65" xfId="0" applyNumberFormat="1" applyFont="1" applyFill="1" applyBorder="1" applyAlignment="1" applyProtection="1">
      <alignment horizontal="center" vertical="center"/>
      <protection locked="0"/>
    </xf>
    <xf numFmtId="20" fontId="8" fillId="5" borderId="26" xfId="0" applyNumberFormat="1" applyFont="1" applyFill="1" applyBorder="1" applyAlignment="1" applyProtection="1">
      <alignment horizontal="center" vertical="center"/>
      <protection locked="0"/>
    </xf>
    <xf numFmtId="20" fontId="8" fillId="5" borderId="14" xfId="0" applyNumberFormat="1" applyFont="1" applyFill="1" applyBorder="1" applyAlignment="1" applyProtection="1">
      <alignment horizontal="center" vertical="center"/>
      <protection locked="0"/>
    </xf>
    <xf numFmtId="4" fontId="8" fillId="0" borderId="65" xfId="0" applyNumberFormat="1" applyFont="1" applyBorder="1" applyAlignment="1">
      <alignment horizontal="center" vertical="center"/>
    </xf>
    <xf numFmtId="4" fontId="8" fillId="0" borderId="14" xfId="0" applyNumberFormat="1" applyFont="1" applyBorder="1" applyAlignment="1">
      <alignment horizontal="center" vertical="center"/>
    </xf>
    <xf numFmtId="1" fontId="8" fillId="3" borderId="106" xfId="0" applyNumberFormat="1" applyFont="1" applyFill="1" applyBorder="1" applyAlignment="1">
      <alignment horizontal="center" vertical="center" wrapText="1"/>
    </xf>
    <xf numFmtId="1" fontId="8" fillId="3" borderId="107" xfId="0" applyNumberFormat="1" applyFont="1" applyFill="1" applyBorder="1" applyAlignment="1">
      <alignment horizontal="center" vertical="center" wrapText="1"/>
    </xf>
    <xf numFmtId="1" fontId="8" fillId="3" borderId="108" xfId="0" applyNumberFormat="1" applyFont="1" applyFill="1" applyBorder="1" applyAlignment="1">
      <alignment horizontal="center" vertical="center" wrapText="1"/>
    </xf>
    <xf numFmtId="1" fontId="8" fillId="3" borderId="109" xfId="0" applyNumberFormat="1" applyFont="1" applyFill="1" applyBorder="1" applyAlignment="1">
      <alignment horizontal="center" vertical="center" wrapText="1"/>
    </xf>
    <xf numFmtId="0" fontId="8" fillId="5" borderId="8" xfId="0" applyFont="1" applyFill="1" applyBorder="1" applyAlignment="1" applyProtection="1">
      <alignment horizontal="left" vertical="center" wrapText="1"/>
      <protection locked="0"/>
    </xf>
    <xf numFmtId="0" fontId="8" fillId="5" borderId="5" xfId="0" applyFont="1" applyFill="1" applyBorder="1" applyAlignment="1" applyProtection="1">
      <alignment horizontal="left" vertical="center" wrapText="1"/>
      <protection locked="0"/>
    </xf>
    <xf numFmtId="0" fontId="8" fillId="5" borderId="6" xfId="0" applyFont="1" applyFill="1" applyBorder="1" applyAlignment="1" applyProtection="1">
      <alignment horizontal="left" vertical="center" wrapText="1"/>
      <protection locked="0"/>
    </xf>
    <xf numFmtId="0" fontId="18" fillId="3" borderId="12" xfId="0" applyFont="1" applyFill="1" applyBorder="1" applyAlignment="1" applyProtection="1">
      <alignment horizontal="center" vertical="center"/>
    </xf>
    <xf numFmtId="0" fontId="5" fillId="3" borderId="0" xfId="0" applyFont="1" applyFill="1" applyBorder="1" applyAlignment="1">
      <alignment horizontal="left" vertical="center" indent="1"/>
    </xf>
    <xf numFmtId="0" fontId="23" fillId="3" borderId="72" xfId="0" applyFont="1" applyFill="1" applyBorder="1" applyAlignment="1">
      <alignment horizontal="center" vertical="center"/>
    </xf>
    <xf numFmtId="0" fontId="23" fillId="3" borderId="73" xfId="0" applyFont="1" applyFill="1" applyBorder="1" applyAlignment="1">
      <alignment horizontal="center" vertical="center"/>
    </xf>
    <xf numFmtId="0" fontId="23" fillId="3" borderId="74" xfId="0" applyFont="1" applyFill="1" applyBorder="1" applyAlignment="1">
      <alignment horizontal="center" vertical="center"/>
    </xf>
    <xf numFmtId="0" fontId="9" fillId="0" borderId="0" xfId="0" applyFont="1" applyFill="1" applyAlignment="1" applyProtection="1">
      <alignment horizontal="center" vertical="center"/>
    </xf>
    <xf numFmtId="0" fontId="8" fillId="3" borderId="65" xfId="0" applyFont="1" applyFill="1" applyBorder="1" applyAlignment="1" applyProtection="1">
      <alignment horizontal="center" vertical="center"/>
    </xf>
    <xf numFmtId="0" fontId="8" fillId="3" borderId="14" xfId="0" applyFont="1" applyFill="1" applyBorder="1" applyAlignment="1" applyProtection="1">
      <alignment horizontal="center" vertical="center"/>
    </xf>
    <xf numFmtId="4" fontId="8" fillId="0" borderId="65" xfId="0" applyNumberFormat="1" applyFont="1" applyBorder="1" applyAlignment="1" applyProtection="1">
      <alignment horizontal="center" vertical="center"/>
    </xf>
    <xf numFmtId="4" fontId="8" fillId="0" borderId="14" xfId="0" applyNumberFormat="1" applyFont="1" applyBorder="1" applyAlignment="1" applyProtection="1">
      <alignment horizontal="center" vertical="center"/>
    </xf>
    <xf numFmtId="0" fontId="1" fillId="0" borderId="8" xfId="0" applyFont="1" applyBorder="1" applyAlignment="1" applyProtection="1">
      <alignment horizontal="center" vertical="center" wrapText="1"/>
    </xf>
    <xf numFmtId="0" fontId="1" fillId="0" borderId="5" xfId="0" applyFont="1" applyBorder="1" applyAlignment="1" applyProtection="1">
      <alignment horizontal="center" vertical="center" wrapText="1"/>
    </xf>
    <xf numFmtId="0" fontId="1" fillId="0" borderId="6" xfId="0" applyFont="1" applyBorder="1" applyAlignment="1" applyProtection="1">
      <alignment horizontal="center" vertical="center" wrapText="1"/>
    </xf>
    <xf numFmtId="0" fontId="1" fillId="0" borderId="15" xfId="0" applyFont="1" applyBorder="1" applyAlignment="1" applyProtection="1">
      <alignment horizontal="center" vertical="center" wrapText="1"/>
    </xf>
    <xf numFmtId="0" fontId="1" fillId="0" borderId="0" xfId="0" applyFont="1" applyBorder="1" applyAlignment="1" applyProtection="1">
      <alignment horizontal="center" vertical="center" wrapText="1"/>
    </xf>
    <xf numFmtId="0" fontId="1" fillId="0" borderId="10" xfId="0" applyFont="1" applyBorder="1" applyAlignment="1" applyProtection="1">
      <alignment horizontal="center" vertical="center" wrapText="1"/>
    </xf>
    <xf numFmtId="0" fontId="1" fillId="0" borderId="22" xfId="0" applyFont="1" applyBorder="1" applyAlignment="1" applyProtection="1">
      <alignment horizontal="center" vertical="center" wrapText="1"/>
    </xf>
    <xf numFmtId="0" fontId="1" fillId="0" borderId="17" xfId="0" applyFont="1" applyBorder="1" applyAlignment="1" applyProtection="1">
      <alignment horizontal="center" vertical="center" wrapText="1"/>
    </xf>
    <xf numFmtId="0" fontId="1" fillId="0" borderId="18" xfId="0" applyFont="1" applyBorder="1" applyAlignment="1" applyProtection="1">
      <alignment horizontal="center" vertical="center" wrapText="1"/>
    </xf>
    <xf numFmtId="0" fontId="4" fillId="0" borderId="57" xfId="0" applyFont="1" applyFill="1" applyBorder="1" applyAlignment="1" applyProtection="1">
      <alignment horizontal="center" vertical="center" wrapText="1"/>
    </xf>
    <xf numFmtId="0" fontId="4" fillId="0" borderId="58" xfId="0" applyFont="1" applyFill="1" applyBorder="1" applyAlignment="1" applyProtection="1">
      <alignment horizontal="center" vertical="center" wrapText="1"/>
    </xf>
    <xf numFmtId="0" fontId="4" fillId="0" borderId="59" xfId="0" applyFont="1" applyFill="1" applyBorder="1" applyAlignment="1" applyProtection="1">
      <alignment horizontal="center" vertical="center" wrapText="1"/>
    </xf>
    <xf numFmtId="178" fontId="8" fillId="3" borderId="57" xfId="0" applyNumberFormat="1" applyFont="1" applyFill="1" applyBorder="1" applyAlignment="1" applyProtection="1">
      <alignment horizontal="center" vertical="center" wrapText="1"/>
    </xf>
    <xf numFmtId="178" fontId="8" fillId="3" borderId="63" xfId="0" applyNumberFormat="1" applyFont="1" applyFill="1" applyBorder="1" applyAlignment="1" applyProtection="1">
      <alignment horizontal="center" vertical="center" wrapText="1"/>
    </xf>
    <xf numFmtId="178" fontId="8" fillId="3" borderId="64" xfId="0" applyNumberFormat="1" applyFont="1" applyFill="1" applyBorder="1" applyAlignment="1" applyProtection="1">
      <alignment horizontal="center" vertical="center" wrapText="1"/>
    </xf>
    <xf numFmtId="178" fontId="8" fillId="3" borderId="59" xfId="0" applyNumberFormat="1" applyFont="1" applyFill="1" applyBorder="1" applyAlignment="1" applyProtection="1">
      <alignment horizontal="center" vertical="center" wrapText="1"/>
    </xf>
    <xf numFmtId="0" fontId="13" fillId="0" borderId="80" xfId="0" applyFont="1" applyFill="1" applyBorder="1" applyAlignment="1" applyProtection="1">
      <alignment horizontal="center" vertical="center" wrapText="1"/>
    </xf>
    <xf numFmtId="0" fontId="13" fillId="0" borderId="81" xfId="0" applyFont="1" applyFill="1" applyBorder="1" applyAlignment="1" applyProtection="1">
      <alignment horizontal="center" vertical="center" wrapText="1"/>
    </xf>
    <xf numFmtId="0" fontId="13" fillId="0" borderId="82" xfId="0" applyFont="1" applyFill="1" applyBorder="1" applyAlignment="1" applyProtection="1">
      <alignment horizontal="center" vertical="center" wrapText="1"/>
    </xf>
    <xf numFmtId="178" fontId="8" fillId="3" borderId="80" xfId="0" applyNumberFormat="1" applyFont="1" applyFill="1" applyBorder="1" applyAlignment="1" applyProtection="1">
      <alignment horizontal="center" vertical="center" wrapText="1"/>
    </xf>
    <xf numFmtId="178" fontId="8" fillId="3" borderId="86" xfId="0" applyNumberFormat="1" applyFont="1" applyFill="1" applyBorder="1" applyAlignment="1" applyProtection="1">
      <alignment horizontal="center" vertical="center" wrapText="1"/>
    </xf>
    <xf numFmtId="0" fontId="15" fillId="3" borderId="8" xfId="0" applyFont="1" applyFill="1" applyBorder="1" applyAlignment="1" applyProtection="1">
      <alignment horizontal="center" vertical="center" wrapText="1"/>
    </xf>
    <xf numFmtId="0" fontId="15" fillId="3" borderId="33" xfId="0" applyFont="1" applyFill="1" applyBorder="1" applyAlignment="1" applyProtection="1">
      <alignment horizontal="center" vertical="center" wrapText="1"/>
    </xf>
    <xf numFmtId="0" fontId="15" fillId="3" borderId="15" xfId="0" applyFont="1" applyFill="1" applyBorder="1" applyAlignment="1" applyProtection="1">
      <alignment horizontal="center" vertical="center" wrapText="1"/>
    </xf>
    <xf numFmtId="0" fontId="15" fillId="3" borderId="32" xfId="0" applyFont="1" applyFill="1" applyBorder="1" applyAlignment="1" applyProtection="1">
      <alignment horizontal="center" vertical="center" wrapText="1"/>
    </xf>
    <xf numFmtId="0" fontId="15" fillId="3" borderId="22" xfId="0" applyFont="1" applyFill="1" applyBorder="1" applyAlignment="1" applyProtection="1">
      <alignment horizontal="center" vertical="center" wrapText="1"/>
    </xf>
    <xf numFmtId="0" fontId="15" fillId="3" borderId="31" xfId="0" applyFont="1" applyFill="1" applyBorder="1" applyAlignment="1" applyProtection="1">
      <alignment horizontal="center" vertical="center" wrapText="1"/>
    </xf>
    <xf numFmtId="0" fontId="15" fillId="3" borderId="4" xfId="0" applyFont="1" applyFill="1" applyBorder="1" applyAlignment="1" applyProtection="1">
      <alignment horizontal="center" vertical="center" wrapText="1"/>
    </xf>
    <xf numFmtId="0" fontId="15" fillId="3" borderId="6" xfId="0" applyFont="1" applyFill="1" applyBorder="1" applyAlignment="1" applyProtection="1">
      <alignment horizontal="center" vertical="center" wrapText="1"/>
    </xf>
    <xf numFmtId="0" fontId="15" fillId="3" borderId="9" xfId="0" applyFont="1" applyFill="1" applyBorder="1" applyAlignment="1" applyProtection="1">
      <alignment horizontal="center" vertical="center" wrapText="1"/>
    </xf>
    <xf numFmtId="0" fontId="15" fillId="3" borderId="10" xfId="0" applyFont="1" applyFill="1" applyBorder="1" applyAlignment="1" applyProtection="1">
      <alignment horizontal="center" vertical="center" wrapText="1"/>
    </xf>
    <xf numFmtId="0" fontId="15" fillId="3" borderId="16" xfId="0" applyFont="1" applyFill="1" applyBorder="1" applyAlignment="1" applyProtection="1">
      <alignment horizontal="center" vertical="center" wrapText="1"/>
    </xf>
    <xf numFmtId="0" fontId="15" fillId="3" borderId="18" xfId="0" applyFont="1" applyFill="1" applyBorder="1" applyAlignment="1" applyProtection="1">
      <alignment horizontal="center" vertical="center" wrapText="1"/>
    </xf>
    <xf numFmtId="178" fontId="8" fillId="3" borderId="87" xfId="0" applyNumberFormat="1" applyFont="1" applyFill="1" applyBorder="1" applyAlignment="1" applyProtection="1">
      <alignment horizontal="center" vertical="center" wrapText="1"/>
    </xf>
    <xf numFmtId="178" fontId="8" fillId="3" borderId="82" xfId="0" applyNumberFormat="1" applyFont="1" applyFill="1" applyBorder="1" applyAlignment="1" applyProtection="1">
      <alignment horizontal="center" vertical="center" wrapText="1"/>
    </xf>
    <xf numFmtId="0" fontId="8" fillId="0" borderId="72" xfId="0" applyFont="1" applyBorder="1" applyAlignment="1" applyProtection="1">
      <alignment horizontal="center" vertical="center"/>
    </xf>
    <xf numFmtId="0" fontId="8" fillId="0" borderId="73" xfId="0" applyFont="1" applyBorder="1" applyAlignment="1" applyProtection="1">
      <alignment horizontal="center" vertical="center"/>
    </xf>
    <xf numFmtId="0" fontId="8" fillId="0" borderId="74" xfId="0" applyFont="1" applyBorder="1" applyAlignment="1" applyProtection="1">
      <alignment horizontal="center" vertical="center"/>
    </xf>
    <xf numFmtId="0" fontId="8" fillId="0" borderId="8" xfId="0" applyFont="1" applyBorder="1" applyAlignment="1" applyProtection="1">
      <alignment horizontal="center" vertical="center" wrapText="1"/>
    </xf>
    <xf numFmtId="0" fontId="8" fillId="0" borderId="5" xfId="0" applyFont="1" applyBorder="1" applyAlignment="1" applyProtection="1">
      <alignment horizontal="center" vertical="center" wrapText="1"/>
    </xf>
    <xf numFmtId="0" fontId="8" fillId="0" borderId="33" xfId="0" applyFont="1" applyBorder="1" applyAlignment="1" applyProtection="1">
      <alignment horizontal="center" vertical="center" wrapText="1"/>
    </xf>
    <xf numFmtId="0" fontId="8" fillId="0" borderId="15" xfId="0" applyFont="1" applyBorder="1" applyAlignment="1" applyProtection="1">
      <alignment horizontal="center" vertical="center" wrapText="1"/>
    </xf>
    <xf numFmtId="0" fontId="8" fillId="0" borderId="0" xfId="0" applyFont="1" applyBorder="1" applyAlignment="1" applyProtection="1">
      <alignment horizontal="center" vertical="center" wrapText="1"/>
    </xf>
    <xf numFmtId="0" fontId="8" fillId="0" borderId="32" xfId="0" applyFont="1" applyBorder="1" applyAlignment="1" applyProtection="1">
      <alignment horizontal="center" vertical="center" wrapText="1"/>
    </xf>
    <xf numFmtId="0" fontId="8" fillId="0" borderId="22" xfId="0" applyFont="1" applyBorder="1" applyAlignment="1" applyProtection="1">
      <alignment horizontal="center" vertical="center" wrapText="1"/>
    </xf>
    <xf numFmtId="0" fontId="8" fillId="0" borderId="17" xfId="0" applyFont="1" applyBorder="1" applyAlignment="1" applyProtection="1">
      <alignment horizontal="center" vertical="center" wrapText="1"/>
    </xf>
    <xf numFmtId="0" fontId="8" fillId="0" borderId="31" xfId="0" applyFont="1" applyBorder="1" applyAlignment="1" applyProtection="1">
      <alignment horizontal="center" vertical="center" wrapText="1"/>
    </xf>
    <xf numFmtId="0" fontId="5" fillId="0" borderId="44" xfId="0" applyFont="1" applyBorder="1" applyAlignment="1" applyProtection="1">
      <alignment horizontal="center" vertical="center" wrapText="1"/>
    </xf>
    <xf numFmtId="0" fontId="5" fillId="0" borderId="39" xfId="0" applyFont="1" applyBorder="1" applyAlignment="1" applyProtection="1">
      <alignment horizontal="center" vertical="center" wrapText="1"/>
    </xf>
    <xf numFmtId="0" fontId="5" fillId="0" borderId="43" xfId="0" applyFont="1" applyBorder="1" applyAlignment="1" applyProtection="1">
      <alignment horizontal="center" vertical="center" wrapText="1"/>
    </xf>
    <xf numFmtId="0" fontId="8" fillId="0" borderId="4" xfId="0" applyFont="1" applyBorder="1" applyAlignment="1" applyProtection="1">
      <alignment horizontal="center" vertical="center" wrapText="1"/>
    </xf>
    <xf numFmtId="0" fontId="8" fillId="0" borderId="9" xfId="0" applyFont="1" applyBorder="1" applyAlignment="1" applyProtection="1">
      <alignment horizontal="center" vertical="center" wrapText="1"/>
    </xf>
    <xf numFmtId="0" fontId="8" fillId="0" borderId="16" xfId="0" applyFont="1" applyBorder="1" applyAlignment="1" applyProtection="1">
      <alignment horizontal="center" vertical="center" wrapText="1"/>
    </xf>
    <xf numFmtId="0" fontId="8" fillId="0" borderId="6" xfId="0" applyFont="1" applyBorder="1" applyAlignment="1" applyProtection="1">
      <alignment horizontal="center" vertical="center" wrapText="1"/>
    </xf>
    <xf numFmtId="0" fontId="8" fillId="0" borderId="10" xfId="0" applyFont="1" applyBorder="1" applyAlignment="1" applyProtection="1">
      <alignment horizontal="center" vertical="center" wrapText="1"/>
    </xf>
    <xf numFmtId="0" fontId="8" fillId="0" borderId="18" xfId="0" applyFont="1" applyBorder="1" applyAlignment="1" applyProtection="1">
      <alignment horizontal="center" vertical="center" wrapText="1"/>
    </xf>
    <xf numFmtId="0" fontId="5" fillId="0" borderId="8" xfId="0" applyFont="1" applyBorder="1" applyAlignment="1" applyProtection="1">
      <alignment horizontal="center" vertical="center" wrapText="1"/>
    </xf>
    <xf numFmtId="0" fontId="5" fillId="0" borderId="5" xfId="0" applyFont="1" applyBorder="1" applyAlignment="1" applyProtection="1">
      <alignment horizontal="center" vertical="center" wrapText="1"/>
    </xf>
    <xf numFmtId="0" fontId="5" fillId="0" borderId="6" xfId="0" applyFont="1" applyBorder="1" applyAlignment="1" applyProtection="1">
      <alignment horizontal="center" vertical="center" wrapText="1"/>
    </xf>
    <xf numFmtId="0" fontId="5" fillId="0" borderId="15" xfId="0" applyFont="1" applyBorder="1" applyAlignment="1" applyProtection="1">
      <alignment horizontal="center" vertical="center" wrapText="1"/>
    </xf>
    <xf numFmtId="0" fontId="5" fillId="0" borderId="0" xfId="0" applyFont="1" applyBorder="1" applyAlignment="1" applyProtection="1">
      <alignment horizontal="center" vertical="center" wrapText="1"/>
    </xf>
    <xf numFmtId="0" fontId="5" fillId="0" borderId="10" xfId="0" applyFont="1" applyBorder="1" applyAlignment="1" applyProtection="1">
      <alignment horizontal="center" vertical="center" wrapText="1"/>
    </xf>
    <xf numFmtId="0" fontId="5" fillId="0" borderId="22" xfId="0" applyFont="1" applyBorder="1" applyAlignment="1" applyProtection="1">
      <alignment horizontal="center" vertical="center" wrapText="1"/>
    </xf>
    <xf numFmtId="0" fontId="5" fillId="0" borderId="17" xfId="0" applyFont="1" applyBorder="1" applyAlignment="1" applyProtection="1">
      <alignment horizontal="center" vertical="center" wrapText="1"/>
    </xf>
    <xf numFmtId="0" fontId="5" fillId="0" borderId="18" xfId="0" applyFont="1" applyBorder="1" applyAlignment="1" applyProtection="1">
      <alignment horizontal="center" vertical="center" wrapText="1"/>
    </xf>
    <xf numFmtId="0" fontId="8" fillId="0" borderId="28" xfId="0" applyFont="1" applyBorder="1" applyAlignment="1" applyProtection="1">
      <alignment horizontal="center" vertical="center"/>
    </xf>
    <xf numFmtId="0" fontId="8" fillId="0" borderId="26" xfId="0" applyFont="1" applyBorder="1" applyAlignment="1" applyProtection="1">
      <alignment horizontal="center" vertical="center"/>
    </xf>
    <xf numFmtId="0" fontId="8" fillId="0" borderId="27" xfId="0" applyFont="1" applyBorder="1" applyAlignment="1" applyProtection="1">
      <alignment horizontal="center" vertical="center"/>
    </xf>
    <xf numFmtId="0" fontId="8" fillId="3" borderId="28" xfId="0" applyFont="1" applyFill="1" applyBorder="1" applyAlignment="1" applyProtection="1">
      <alignment horizontal="center" vertical="center"/>
    </xf>
    <xf numFmtId="0" fontId="8" fillId="3" borderId="26" xfId="0" applyFont="1" applyFill="1" applyBorder="1" applyAlignment="1" applyProtection="1">
      <alignment horizontal="center" vertical="center"/>
    </xf>
    <xf numFmtId="0" fontId="8" fillId="3" borderId="27" xfId="0" applyFont="1" applyFill="1" applyBorder="1" applyAlignment="1" applyProtection="1">
      <alignment horizontal="center" vertical="center"/>
    </xf>
    <xf numFmtId="0" fontId="8" fillId="0" borderId="71" xfId="0" applyFont="1" applyBorder="1" applyAlignment="1" applyProtection="1">
      <alignment horizontal="center" vertical="center"/>
    </xf>
    <xf numFmtId="1" fontId="8" fillId="3" borderId="110" xfId="0" applyNumberFormat="1" applyFont="1" applyFill="1" applyBorder="1" applyAlignment="1" applyProtection="1">
      <alignment horizontal="center" vertical="center" wrapText="1"/>
    </xf>
    <xf numFmtId="1" fontId="8" fillId="3" borderId="111" xfId="0" applyNumberFormat="1" applyFont="1" applyFill="1" applyBorder="1" applyAlignment="1" applyProtection="1">
      <alignment horizontal="center" vertical="center" wrapText="1"/>
    </xf>
    <xf numFmtId="1" fontId="8" fillId="3" borderId="112" xfId="0" applyNumberFormat="1" applyFont="1" applyFill="1" applyBorder="1" applyAlignment="1" applyProtection="1">
      <alignment horizontal="center" vertical="center" wrapText="1"/>
    </xf>
    <xf numFmtId="1" fontId="8" fillId="3" borderId="113" xfId="0" applyNumberFormat="1" applyFont="1" applyFill="1" applyBorder="1" applyAlignment="1" applyProtection="1">
      <alignment horizontal="center" vertical="center" wrapText="1"/>
    </xf>
    <xf numFmtId="0" fontId="8" fillId="0" borderId="78" xfId="0" applyFont="1" applyBorder="1" applyAlignment="1" applyProtection="1">
      <alignment horizontal="center" vertical="center"/>
    </xf>
    <xf numFmtId="1" fontId="8" fillId="3" borderId="106" xfId="0" applyNumberFormat="1" applyFont="1" applyFill="1" applyBorder="1" applyAlignment="1" applyProtection="1">
      <alignment horizontal="center" vertical="center" wrapText="1"/>
    </xf>
    <xf numFmtId="1" fontId="8" fillId="3" borderId="107" xfId="0" applyNumberFormat="1" applyFont="1" applyFill="1" applyBorder="1" applyAlignment="1" applyProtection="1">
      <alignment horizontal="center" vertical="center" wrapText="1"/>
    </xf>
    <xf numFmtId="1" fontId="8" fillId="3" borderId="108" xfId="0" applyNumberFormat="1" applyFont="1" applyFill="1" applyBorder="1" applyAlignment="1" applyProtection="1">
      <alignment horizontal="center" vertical="center" wrapText="1"/>
    </xf>
    <xf numFmtId="1" fontId="8" fillId="3" borderId="109" xfId="0" applyNumberFormat="1" applyFont="1" applyFill="1" applyBorder="1" applyAlignment="1" applyProtection="1">
      <alignment horizontal="center" vertical="center" wrapText="1"/>
    </xf>
    <xf numFmtId="0" fontId="4" fillId="0" borderId="54" xfId="0" applyFont="1" applyFill="1" applyBorder="1" applyAlignment="1" applyProtection="1">
      <alignment horizontal="center" vertical="center" wrapText="1"/>
    </xf>
    <xf numFmtId="0" fontId="4" fillId="0" borderId="55" xfId="0" applyFont="1" applyFill="1" applyBorder="1" applyAlignment="1" applyProtection="1">
      <alignment horizontal="center" vertical="center" wrapText="1"/>
    </xf>
    <xf numFmtId="0" fontId="4" fillId="0" borderId="56" xfId="0" applyFont="1" applyFill="1" applyBorder="1" applyAlignment="1" applyProtection="1">
      <alignment horizontal="center" vertical="center" wrapText="1"/>
    </xf>
    <xf numFmtId="0" fontId="4" fillId="0" borderId="88" xfId="0" applyFont="1" applyFill="1" applyBorder="1" applyAlignment="1" applyProtection="1">
      <alignment horizontal="center" vertical="center" wrapText="1"/>
    </xf>
    <xf numFmtId="0" fontId="4" fillId="0" borderId="89" xfId="0" applyFont="1" applyFill="1" applyBorder="1" applyAlignment="1" applyProtection="1">
      <alignment horizontal="center" vertical="center" wrapText="1"/>
    </xf>
    <xf numFmtId="0" fontId="4" fillId="0" borderId="90" xfId="0" applyFont="1" applyFill="1" applyBorder="1" applyAlignment="1" applyProtection="1">
      <alignment horizontal="center" vertical="center" wrapText="1"/>
    </xf>
    <xf numFmtId="0" fontId="13" fillId="0" borderId="51" xfId="0" applyFont="1" applyFill="1" applyBorder="1" applyAlignment="1" applyProtection="1">
      <alignment horizontal="center" vertical="center" wrapText="1"/>
    </xf>
    <xf numFmtId="0" fontId="13" fillId="0" borderId="52" xfId="0" applyFont="1" applyFill="1" applyBorder="1" applyAlignment="1" applyProtection="1">
      <alignment horizontal="center" vertical="center" wrapText="1"/>
    </xf>
    <xf numFmtId="0" fontId="13" fillId="0" borderId="53" xfId="0" applyFont="1" applyFill="1" applyBorder="1" applyAlignment="1" applyProtection="1">
      <alignment horizontal="center" vertical="center" wrapText="1"/>
    </xf>
    <xf numFmtId="0" fontId="1" fillId="0" borderId="103" xfId="0" applyFont="1" applyBorder="1" applyAlignment="1" applyProtection="1">
      <alignment horizontal="center" vertical="center" wrapText="1"/>
    </xf>
    <xf numFmtId="0" fontId="1" fillId="0" borderId="104" xfId="0" applyFont="1" applyBorder="1" applyAlignment="1" applyProtection="1">
      <alignment horizontal="center" vertical="center" wrapText="1"/>
    </xf>
    <xf numFmtId="0" fontId="1" fillId="0" borderId="105" xfId="0" applyFont="1" applyBorder="1" applyAlignment="1" applyProtection="1">
      <alignment horizontal="center" vertical="center" wrapText="1"/>
    </xf>
    <xf numFmtId="0" fontId="1" fillId="0" borderId="97" xfId="0" applyFont="1" applyBorder="1" applyAlignment="1" applyProtection="1">
      <alignment horizontal="center" vertical="center" wrapText="1"/>
    </xf>
    <xf numFmtId="0" fontId="1" fillId="0" borderId="98" xfId="0" applyFont="1" applyBorder="1" applyAlignment="1" applyProtection="1">
      <alignment horizontal="center" vertical="center" wrapText="1"/>
    </xf>
    <xf numFmtId="0" fontId="1" fillId="0" borderId="99" xfId="0" applyFont="1" applyBorder="1" applyAlignment="1" applyProtection="1">
      <alignment horizontal="center" vertical="center" wrapText="1"/>
    </xf>
    <xf numFmtId="0" fontId="1" fillId="0" borderId="100" xfId="0" applyFont="1" applyBorder="1" applyAlignment="1" applyProtection="1">
      <alignment horizontal="center" vertical="center" wrapText="1"/>
    </xf>
    <xf numFmtId="0" fontId="1" fillId="0" borderId="101" xfId="0" applyFont="1" applyBorder="1" applyAlignment="1" applyProtection="1">
      <alignment horizontal="center" vertical="center" wrapText="1"/>
    </xf>
    <xf numFmtId="0" fontId="1" fillId="0" borderId="102" xfId="0" applyFont="1" applyBorder="1" applyAlignment="1" applyProtection="1">
      <alignment horizontal="center" vertical="center" wrapText="1"/>
    </xf>
    <xf numFmtId="0" fontId="1" fillId="0" borderId="29" xfId="0" applyFont="1" applyBorder="1" applyAlignment="1" applyProtection="1">
      <alignment horizontal="center" vertical="center"/>
    </xf>
    <xf numFmtId="0" fontId="1" fillId="0" borderId="42" xfId="0" applyFont="1" applyBorder="1" applyAlignment="1" applyProtection="1">
      <alignment horizontal="center" vertical="center"/>
    </xf>
    <xf numFmtId="0" fontId="1" fillId="0" borderId="26" xfId="0" applyFont="1" applyBorder="1" applyAlignment="1" applyProtection="1">
      <alignment horizontal="center" vertical="center"/>
    </xf>
    <xf numFmtId="0" fontId="1" fillId="0" borderId="27" xfId="0" applyFont="1" applyBorder="1" applyAlignment="1" applyProtection="1">
      <alignment horizontal="center" vertical="center"/>
    </xf>
    <xf numFmtId="178" fontId="1" fillId="3" borderId="94" xfId="0" applyNumberFormat="1" applyFont="1" applyFill="1" applyBorder="1" applyAlignment="1" applyProtection="1">
      <alignment horizontal="center" vertical="center" wrapText="1"/>
    </xf>
    <xf numFmtId="178" fontId="1" fillId="3" borderId="95" xfId="0" applyNumberFormat="1" applyFont="1" applyFill="1" applyBorder="1" applyAlignment="1" applyProtection="1">
      <alignment horizontal="center" vertical="center" wrapText="1"/>
    </xf>
    <xf numFmtId="178" fontId="1" fillId="3" borderId="96" xfId="0" applyNumberFormat="1" applyFont="1" applyFill="1" applyBorder="1" applyAlignment="1" applyProtection="1">
      <alignment horizontal="center" vertical="center" wrapText="1"/>
    </xf>
    <xf numFmtId="178" fontId="1" fillId="3" borderId="97" xfId="0" applyNumberFormat="1" applyFont="1" applyFill="1" applyBorder="1" applyAlignment="1" applyProtection="1">
      <alignment horizontal="center" vertical="center" wrapText="1"/>
    </xf>
    <xf numFmtId="178" fontId="1" fillId="3" borderId="98" xfId="0" applyNumberFormat="1" applyFont="1" applyFill="1" applyBorder="1" applyAlignment="1" applyProtection="1">
      <alignment horizontal="center" vertical="center" wrapText="1"/>
    </xf>
    <xf numFmtId="178" fontId="1" fillId="3" borderId="99" xfId="0" applyNumberFormat="1" applyFont="1" applyFill="1" applyBorder="1" applyAlignment="1" applyProtection="1">
      <alignment horizontal="center" vertical="center" wrapText="1"/>
    </xf>
    <xf numFmtId="178" fontId="1" fillId="3" borderId="100" xfId="0" applyNumberFormat="1" applyFont="1" applyFill="1" applyBorder="1" applyAlignment="1" applyProtection="1">
      <alignment horizontal="center" vertical="center" wrapText="1"/>
    </xf>
    <xf numFmtId="178" fontId="1" fillId="3" borderId="101" xfId="0" applyNumberFormat="1" applyFont="1" applyFill="1" applyBorder="1" applyAlignment="1" applyProtection="1">
      <alignment horizontal="center" vertical="center" wrapText="1"/>
    </xf>
    <xf numFmtId="178" fontId="1" fillId="3" borderId="102" xfId="0" applyNumberFormat="1" applyFont="1" applyFill="1" applyBorder="1" applyAlignment="1" applyProtection="1">
      <alignment horizontal="center" vertical="center" wrapText="1"/>
    </xf>
    <xf numFmtId="0" fontId="8" fillId="0" borderId="79" xfId="0" applyFont="1" applyBorder="1" applyAlignment="1" applyProtection="1">
      <alignment horizontal="center" vertical="center"/>
    </xf>
    <xf numFmtId="0" fontId="1" fillId="0" borderId="26" xfId="0" applyFont="1" applyFill="1" applyBorder="1" applyAlignment="1" applyProtection="1">
      <alignment horizontal="left" vertical="center" wrapText="1"/>
    </xf>
    <xf numFmtId="0" fontId="1" fillId="0" borderId="27" xfId="0" applyFont="1" applyFill="1" applyBorder="1" applyAlignment="1" applyProtection="1">
      <alignment horizontal="left" vertical="center" wrapText="1"/>
    </xf>
    <xf numFmtId="0" fontId="1" fillId="0" borderId="45" xfId="0" applyFont="1" applyFill="1" applyBorder="1" applyAlignment="1" applyProtection="1">
      <alignment horizontal="left" vertical="center" wrapText="1"/>
    </xf>
    <xf numFmtId="0" fontId="1" fillId="0" borderId="46" xfId="0" applyFont="1" applyFill="1" applyBorder="1" applyAlignment="1" applyProtection="1">
      <alignment horizontal="left" vertical="center" wrapText="1"/>
    </xf>
    <xf numFmtId="0" fontId="26" fillId="0" borderId="25" xfId="2" applyFont="1" applyBorder="1" applyAlignment="1">
      <alignment vertical="center"/>
    </xf>
    <xf numFmtId="0" fontId="26" fillId="0" borderId="12" xfId="2" applyFont="1" applyBorder="1" applyAlignment="1">
      <alignment horizontal="center" vertical="top" wrapText="1"/>
    </xf>
    <xf numFmtId="0" fontId="26" fillId="0" borderId="12" xfId="2" applyFont="1" applyBorder="1" applyAlignment="1">
      <alignment horizontal="center" vertical="center"/>
    </xf>
    <xf numFmtId="0" fontId="26" fillId="0" borderId="0" xfId="2" applyFont="1" applyBorder="1" applyAlignment="1">
      <alignment horizontal="center" vertical="center"/>
    </xf>
    <xf numFmtId="0" fontId="26" fillId="0" borderId="65" xfId="2" applyFont="1" applyBorder="1" applyAlignment="1">
      <alignment vertical="top" wrapText="1"/>
    </xf>
    <xf numFmtId="0" fontId="26" fillId="0" borderId="26" xfId="2" applyFont="1" applyBorder="1" applyAlignment="1">
      <alignment horizontal="center" vertical="top" wrapText="1"/>
    </xf>
    <xf numFmtId="0" fontId="26" fillId="0" borderId="14" xfId="2" applyFont="1" applyBorder="1" applyAlignment="1">
      <alignment horizontal="center" vertical="top" wrapText="1"/>
    </xf>
    <xf numFmtId="0" fontId="26" fillId="0" borderId="12" xfId="2" applyFont="1" applyBorder="1" applyAlignment="1">
      <alignment vertical="center"/>
    </xf>
  </cellXfs>
  <cellStyles count="8">
    <cellStyle name="桁区切り" xfId="1" builtinId="6"/>
    <cellStyle name="標準" xfId="0" builtinId="0"/>
    <cellStyle name="標準 2" xfId="2"/>
    <cellStyle name="標準 2 2" xfId="7"/>
    <cellStyle name="標準 3" xfId="6"/>
    <cellStyle name="標準_kyotaku_shinnsei" xfId="5"/>
    <cellStyle name="標準_第１号様式・付表" xfId="3"/>
    <cellStyle name="標準_付表　訪問介護　修正版_第一号様式 2" xfId="4"/>
  </cellStyles>
  <dxfs count="550">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s>
  <tableStyles count="0" defaultTableStyle="TableStyleMedium2" defaultPivotStyle="PivotStyleLight16"/>
  <colors>
    <mruColors>
      <color rgb="FFCCFFCC"/>
      <color rgb="FFFFFFCC"/>
      <color rgb="FFFFFF99"/>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152400</xdr:colOff>
          <xdr:row>8</xdr:row>
          <xdr:rowOff>180975</xdr:rowOff>
        </xdr:from>
        <xdr:to>
          <xdr:col>11</xdr:col>
          <xdr:colOff>304800</xdr:colOff>
          <xdr:row>10</xdr:row>
          <xdr:rowOff>28575</xdr:rowOff>
        </xdr:to>
        <xdr:sp macro="" textlink="">
          <xdr:nvSpPr>
            <xdr:cNvPr id="5121" name="Check Box 1" hidden="1">
              <a:extLst>
                <a:ext uri="{63B3BB69-23CF-44E3-9099-C40C66FF867C}">
                  <a14:compatExt spid="_x0000_s5121"/>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併設型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304800</xdr:colOff>
          <xdr:row>8</xdr:row>
          <xdr:rowOff>180975</xdr:rowOff>
        </xdr:from>
        <xdr:to>
          <xdr:col>6</xdr:col>
          <xdr:colOff>9525</xdr:colOff>
          <xdr:row>10</xdr:row>
          <xdr:rowOff>28575</xdr:rowOff>
        </xdr:to>
        <xdr:sp macro="" textlink="">
          <xdr:nvSpPr>
            <xdr:cNvPr id="5122" name="Check Box 2" hidden="1">
              <a:extLst>
                <a:ext uri="{63B3BB69-23CF-44E3-9099-C40C66FF867C}">
                  <a14:compatExt spid="_x0000_s5122"/>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単独型</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38100</xdr:colOff>
          <xdr:row>8</xdr:row>
          <xdr:rowOff>152400</xdr:rowOff>
        </xdr:from>
        <xdr:to>
          <xdr:col>15</xdr:col>
          <xdr:colOff>95250</xdr:colOff>
          <xdr:row>10</xdr:row>
          <xdr:rowOff>19050</xdr:rowOff>
        </xdr:to>
        <xdr:sp macro="" textlink="">
          <xdr:nvSpPr>
            <xdr:cNvPr id="6145" name="Check Box 1" hidden="1">
              <a:extLst>
                <a:ext uri="{63B3BB69-23CF-44E3-9099-C40C66FF867C}">
                  <a14:compatExt spid="_x0000_s6145"/>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地域密着型特定施設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8</xdr:row>
          <xdr:rowOff>161925</xdr:rowOff>
        </xdr:from>
        <xdr:to>
          <xdr:col>10</xdr:col>
          <xdr:colOff>19050</xdr:colOff>
          <xdr:row>10</xdr:row>
          <xdr:rowOff>19050</xdr:rowOff>
        </xdr:to>
        <xdr:sp macro="" textlink="">
          <xdr:nvSpPr>
            <xdr:cNvPr id="6146" name="Check Box 2" hidden="1">
              <a:extLst>
                <a:ext uri="{63B3BB69-23CF-44E3-9099-C40C66FF867C}">
                  <a14:compatExt spid="_x0000_s6146"/>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認知症対応型共同生活介護事業所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8</xdr:row>
          <xdr:rowOff>161925</xdr:rowOff>
        </xdr:from>
        <xdr:to>
          <xdr:col>21</xdr:col>
          <xdr:colOff>142875</xdr:colOff>
          <xdr:row>10</xdr:row>
          <xdr:rowOff>9525</xdr:rowOff>
        </xdr:to>
        <xdr:sp macro="" textlink="">
          <xdr:nvSpPr>
            <xdr:cNvPr id="6147" name="Check Box 3" hidden="1">
              <a:extLst>
                <a:ext uri="{63B3BB69-23CF-44E3-9099-C40C66FF867C}">
                  <a14:compatExt spid="_x0000_s6147"/>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地域密着型介護老人福祉施設</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xdr:col>
      <xdr:colOff>419100</xdr:colOff>
      <xdr:row>42</xdr:row>
      <xdr:rowOff>266700</xdr:rowOff>
    </xdr:from>
    <xdr:to>
      <xdr:col>22</xdr:col>
      <xdr:colOff>3467100</xdr:colOff>
      <xdr:row>56</xdr:row>
      <xdr:rowOff>266700</xdr:rowOff>
    </xdr:to>
    <xdr:sp macro="" textlink="">
      <xdr:nvSpPr>
        <xdr:cNvPr id="2" name="正方形/長方形 1"/>
        <xdr:cNvSpPr/>
      </xdr:nvSpPr>
      <xdr:spPr>
        <a:xfrm>
          <a:off x="542925" y="13544550"/>
          <a:ext cx="17573625" cy="453390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a:solidFill>
                <a:sysClr val="windowText" lastClr="000000"/>
              </a:solidFill>
              <a:latin typeface="+mn-ea"/>
              <a:ea typeface="+mn-ea"/>
            </a:rPr>
            <a:t>平成</a:t>
          </a:r>
          <a:r>
            <a:rPr kumimoji="1" lang="en-US" altLang="ja-JP" sz="1600">
              <a:solidFill>
                <a:sysClr val="windowText" lastClr="000000"/>
              </a:solidFill>
              <a:latin typeface="+mn-ea"/>
              <a:ea typeface="+mn-ea"/>
            </a:rPr>
            <a:t>24</a:t>
          </a:r>
          <a:r>
            <a:rPr kumimoji="1" lang="ja-JP" altLang="en-US" sz="1600">
              <a:solidFill>
                <a:sysClr val="windowText" lastClr="000000"/>
              </a:solidFill>
              <a:latin typeface="+mn-ea"/>
              <a:ea typeface="+mn-ea"/>
            </a:rPr>
            <a:t>年度介護報酬改定に関する</a:t>
          </a:r>
          <a:r>
            <a:rPr kumimoji="1" lang="en-US" altLang="ja-JP" sz="1600">
              <a:solidFill>
                <a:sysClr val="windowText" lastClr="000000"/>
              </a:solidFill>
              <a:latin typeface="+mn-ea"/>
              <a:ea typeface="+mn-ea"/>
            </a:rPr>
            <a:t>Q&amp;A</a:t>
          </a:r>
          <a:r>
            <a:rPr kumimoji="1" lang="ja-JP" altLang="en-US" sz="1600">
              <a:solidFill>
                <a:sysClr val="windowText" lastClr="000000"/>
              </a:solidFill>
              <a:latin typeface="+mn-ea"/>
              <a:ea typeface="+mn-ea"/>
            </a:rPr>
            <a:t>（</a:t>
          </a:r>
          <a:r>
            <a:rPr kumimoji="1" lang="en-US" altLang="ja-JP" sz="1600">
              <a:solidFill>
                <a:sysClr val="windowText" lastClr="000000"/>
              </a:solidFill>
              <a:latin typeface="+mn-ea"/>
              <a:ea typeface="+mn-ea"/>
            </a:rPr>
            <a:t>Vol.1</a:t>
          </a:r>
          <a:r>
            <a:rPr kumimoji="1" lang="ja-JP" altLang="en-US" sz="1600">
              <a:solidFill>
                <a:sysClr val="windowText" lastClr="000000"/>
              </a:solidFill>
              <a:latin typeface="+mn-ea"/>
              <a:ea typeface="+mn-ea"/>
            </a:rPr>
            <a:t>）（平成</a:t>
          </a:r>
          <a:r>
            <a:rPr kumimoji="1" lang="en-US" altLang="ja-JP" sz="1600">
              <a:solidFill>
                <a:sysClr val="windowText" lastClr="000000"/>
              </a:solidFill>
              <a:latin typeface="+mn-ea"/>
              <a:ea typeface="+mn-ea"/>
            </a:rPr>
            <a:t>24</a:t>
          </a:r>
          <a:r>
            <a:rPr kumimoji="1" lang="ja-JP" altLang="en-US" sz="1600">
              <a:solidFill>
                <a:sysClr val="windowText" lastClr="000000"/>
              </a:solidFill>
              <a:latin typeface="+mn-ea"/>
              <a:ea typeface="+mn-ea"/>
            </a:rPr>
            <a:t>年</a:t>
          </a:r>
          <a:r>
            <a:rPr kumimoji="1" lang="en-US" altLang="ja-JP" sz="1600">
              <a:solidFill>
                <a:sysClr val="windowText" lastClr="000000"/>
              </a:solidFill>
              <a:latin typeface="+mn-ea"/>
              <a:ea typeface="+mn-ea"/>
            </a:rPr>
            <a:t>3</a:t>
          </a:r>
          <a:r>
            <a:rPr kumimoji="1" lang="ja-JP" altLang="en-US" sz="1600">
              <a:solidFill>
                <a:sysClr val="windowText" lastClr="000000"/>
              </a:solidFill>
              <a:latin typeface="+mn-ea"/>
              <a:ea typeface="+mn-ea"/>
            </a:rPr>
            <a:t>月</a:t>
          </a:r>
          <a:r>
            <a:rPr kumimoji="1" lang="en-US" altLang="ja-JP" sz="1600">
              <a:solidFill>
                <a:sysClr val="windowText" lastClr="000000"/>
              </a:solidFill>
              <a:latin typeface="+mn-ea"/>
              <a:ea typeface="+mn-ea"/>
            </a:rPr>
            <a:t>16</a:t>
          </a:r>
          <a:r>
            <a:rPr kumimoji="1" lang="ja-JP" altLang="en-US" sz="1600">
              <a:solidFill>
                <a:sysClr val="windowText" lastClr="000000"/>
              </a:solidFill>
              <a:latin typeface="+mn-ea"/>
              <a:ea typeface="+mn-ea"/>
            </a:rPr>
            <a:t>日）</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問</a:t>
          </a:r>
          <a:r>
            <a:rPr kumimoji="1" lang="en-US" altLang="ja-JP" sz="1600">
              <a:solidFill>
                <a:sysClr val="windowText" lastClr="000000"/>
              </a:solidFill>
              <a:latin typeface="+mn-ea"/>
              <a:ea typeface="+mn-ea"/>
            </a:rPr>
            <a:t>63</a:t>
          </a:r>
          <a:r>
            <a:rPr kumimoji="1" lang="ja-JP" altLang="en-US" sz="1600">
              <a:solidFill>
                <a:sysClr val="windowText" lastClr="000000"/>
              </a:solidFill>
              <a:latin typeface="+mn-ea"/>
              <a:ea typeface="+mn-ea"/>
            </a:rPr>
            <a:t>　通所介護において、確保すべき従業者の勤務延時間数は、実労働時間しか算入できないのか。休憩時間はどのように取扱うのか。</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（答）労働基準法第</a:t>
          </a:r>
          <a:r>
            <a:rPr kumimoji="1" lang="en-US" altLang="ja-JP" sz="1600">
              <a:solidFill>
                <a:sysClr val="windowText" lastClr="000000"/>
              </a:solidFill>
              <a:latin typeface="+mn-ea"/>
              <a:ea typeface="+mn-ea"/>
            </a:rPr>
            <a:t>34 </a:t>
          </a:r>
          <a:r>
            <a:rPr kumimoji="1" lang="ja-JP" altLang="en-US" sz="1600">
              <a:solidFill>
                <a:sysClr val="windowText" lastClr="000000"/>
              </a:solidFill>
              <a:latin typeface="+mn-ea"/>
              <a:ea typeface="+mn-ea"/>
            </a:rPr>
            <a:t>条において最低限確保すべきとされている程度の休憩時間については、確保すべき勤務延時間数に含めて差し支えない。ただし、その場合においても、居宅基準第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3 </a:t>
          </a:r>
          <a:r>
            <a:rPr kumimoji="1" lang="ja-JP" altLang="en-US" sz="1600">
              <a:solidFill>
                <a:sysClr val="windowText" lastClr="000000"/>
              </a:solidFill>
              <a:latin typeface="+mn-ea"/>
              <a:ea typeface="+mn-ea"/>
            </a:rPr>
            <a:t>項を満たす必要があることから、介護職員全員が同一時間帯に一斉に休憩を取ることがないようにすること。また、介護職員が常時１名しか配置されていない事業所については、当該職員が休憩を取る時間帯に、介護職員以外で利用者に対して直接ケアを行う職員（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1 </a:t>
          </a:r>
          <a:r>
            <a:rPr kumimoji="1" lang="ja-JP" altLang="en-US" sz="1600">
              <a:solidFill>
                <a:sysClr val="windowText" lastClr="000000"/>
              </a:solidFill>
              <a:latin typeface="+mn-ea"/>
              <a:ea typeface="+mn-ea"/>
            </a:rPr>
            <a:t>項第</a:t>
          </a:r>
          <a:r>
            <a:rPr kumimoji="1" lang="en-US" altLang="ja-JP" sz="1600">
              <a:solidFill>
                <a:sysClr val="windowText" lastClr="000000"/>
              </a:solidFill>
              <a:latin typeface="+mn-ea"/>
              <a:ea typeface="+mn-ea"/>
            </a:rPr>
            <a:t>1 </a:t>
          </a:r>
          <a:r>
            <a:rPr kumimoji="1" lang="ja-JP" altLang="en-US" sz="1600">
              <a:solidFill>
                <a:sysClr val="windowText" lastClr="000000"/>
              </a:solidFill>
              <a:latin typeface="+mn-ea"/>
              <a:ea typeface="+mn-ea"/>
            </a:rPr>
            <a:t>号の生活相談員又は同項第</a:t>
          </a:r>
          <a:r>
            <a:rPr kumimoji="1" lang="en-US" altLang="ja-JP" sz="1600">
              <a:solidFill>
                <a:sysClr val="windowText" lastClr="000000"/>
              </a:solidFill>
              <a:latin typeface="+mn-ea"/>
              <a:ea typeface="+mn-ea"/>
            </a:rPr>
            <a:t>2 </a:t>
          </a:r>
          <a:r>
            <a:rPr kumimoji="1" lang="ja-JP" altLang="en-US" sz="1600">
              <a:solidFill>
                <a:sysClr val="windowText" lastClr="000000"/>
              </a:solidFill>
              <a:latin typeface="+mn-ea"/>
              <a:ea typeface="+mn-ea"/>
            </a:rPr>
            <a:t>号の看護職員）が配置されていれば、居宅基準第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3 </a:t>
          </a:r>
          <a:r>
            <a:rPr kumimoji="1" lang="ja-JP" altLang="en-US" sz="1600">
              <a:solidFill>
                <a:sysClr val="windowText" lastClr="000000"/>
              </a:solidFill>
              <a:latin typeface="+mn-ea"/>
              <a:ea typeface="+mn-ea"/>
            </a:rPr>
            <a:t>項の規定を満たすものとして取り扱って差し支えない。</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　このような取扱いは、通常の常勤換算方法とは異なりサービス提供時間内において必要な労働力を確保しつつピークタイムに手厚く配置することを可能とするなど、交代で休憩を取得したとしても必ずしもサービスの質の低下には繋がらないと考えられる通所介護（療養通所介護は除く）に限って認められるものである。</a:t>
          </a:r>
        </a:p>
        <a:p>
          <a:pPr algn="l"/>
          <a:r>
            <a:rPr kumimoji="1" lang="ja-JP" altLang="en-US" sz="1600">
              <a:solidFill>
                <a:sysClr val="windowText" lastClr="000000"/>
              </a:solidFill>
              <a:latin typeface="+mn-ea"/>
              <a:ea typeface="+mn-ea"/>
            </a:rPr>
            <a:t>　なお、管理者は従業者の雇用管理を一元的に行うものとされていることから、休憩時間の取得等について労働関係法規を遵守すること。</a:t>
          </a:r>
        </a:p>
        <a:p>
          <a:pPr algn="l"/>
          <a:r>
            <a:rPr kumimoji="1" lang="ja-JP" altLang="en-US" sz="1600">
              <a:solidFill>
                <a:sysClr val="windowText" lastClr="000000"/>
              </a:solidFill>
              <a:latin typeface="+mn-ea"/>
              <a:ea typeface="+mn-ea"/>
            </a:rPr>
            <a:t>　認知症対応型通所介護についても同様の考え方とする。</a:t>
          </a:r>
          <a:endParaRPr kumimoji="1" lang="en-US" altLang="ja-JP" sz="1600">
            <a:solidFill>
              <a:sysClr val="windowText" lastClr="000000"/>
            </a:solidFill>
            <a:latin typeface="+mn-ea"/>
            <a:ea typeface="+mn-ea"/>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xdr:col>
      <xdr:colOff>381000</xdr:colOff>
      <xdr:row>3</xdr:row>
      <xdr:rowOff>85725</xdr:rowOff>
    </xdr:from>
    <xdr:to>
      <xdr:col>4</xdr:col>
      <xdr:colOff>457200</xdr:colOff>
      <xdr:row>4</xdr:row>
      <xdr:rowOff>247650</xdr:rowOff>
    </xdr:to>
    <xdr:sp macro="" textlink="">
      <xdr:nvSpPr>
        <xdr:cNvPr id="2" name="右中かっこ 1"/>
        <xdr:cNvSpPr/>
      </xdr:nvSpPr>
      <xdr:spPr>
        <a:xfrm>
          <a:off x="5229225" y="838200"/>
          <a:ext cx="76200" cy="419100"/>
        </a:xfrm>
        <a:prstGeom prst="rightBrace">
          <a:avLst/>
        </a:prstGeom>
        <a:ln w="19050">
          <a:prstDash val="solid"/>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85725</xdr:colOff>
      <xdr:row>69</xdr:row>
      <xdr:rowOff>38100</xdr:rowOff>
    </xdr:from>
    <xdr:to>
      <xdr:col>15</xdr:col>
      <xdr:colOff>276225</xdr:colOff>
      <xdr:row>78</xdr:row>
      <xdr:rowOff>95250</xdr:rowOff>
    </xdr:to>
    <xdr:sp macro="" textlink="">
      <xdr:nvSpPr>
        <xdr:cNvPr id="3" name="正方形/長方形 2"/>
        <xdr:cNvSpPr/>
      </xdr:nvSpPr>
      <xdr:spPr>
        <a:xfrm>
          <a:off x="228600" y="16221075"/>
          <a:ext cx="12582525" cy="2181225"/>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留意事項</a:t>
          </a:r>
          <a:r>
            <a:rPr kumimoji="1" lang="en-US" altLang="ja-JP" sz="1100">
              <a:solidFill>
                <a:sysClr val="windowText" lastClr="000000"/>
              </a:solidFill>
            </a:rPr>
            <a:t>】</a:t>
          </a:r>
        </a:p>
        <a:p>
          <a:pPr algn="l"/>
          <a:r>
            <a:rPr kumimoji="1" lang="ja-JP" altLang="en-US" sz="1100">
              <a:solidFill>
                <a:sysClr val="windowText" lastClr="000000"/>
              </a:solidFill>
            </a:rPr>
            <a:t>・初期設定では、誤入力防止のため「従業者の勤務の体制及び勤務形態一覧表」のシートに保護がかかっていますので、行の追加・削除等を行う場合は「シートの保護」を解除してください。</a:t>
          </a:r>
          <a:endParaRPr kumimoji="1" lang="en-US" altLang="ja-JP" sz="1100">
            <a:solidFill>
              <a:sysClr val="windowText" lastClr="000000"/>
            </a:solidFill>
          </a:endParaRPr>
        </a:p>
        <a:p>
          <a:pPr algn="l"/>
          <a:r>
            <a:rPr kumimoji="1" lang="ja-JP" altLang="en-US" sz="1100">
              <a:solidFill>
                <a:sysClr val="windowText" lastClr="000000"/>
              </a:solidFill>
            </a:rPr>
            <a:t>　（「校閲」⇒「シート保護の解除」をクリック。</a:t>
          </a:r>
          <a:r>
            <a:rPr kumimoji="1" lang="en-US" altLang="ja-JP" sz="1100">
              <a:solidFill>
                <a:sysClr val="windowText" lastClr="000000"/>
              </a:solidFill>
            </a:rPr>
            <a:t>PW</a:t>
          </a:r>
          <a:r>
            <a:rPr kumimoji="1" lang="ja-JP" altLang="en-US" sz="1100">
              <a:solidFill>
                <a:sysClr val="windowText" lastClr="000000"/>
              </a:solidFill>
            </a:rPr>
            <a:t>は設定していません。再度、シートを保護する場合は、「シートの保護」⇒「</a:t>
          </a:r>
          <a:r>
            <a:rPr kumimoji="1" lang="en-US" altLang="ja-JP" sz="1100">
              <a:solidFill>
                <a:sysClr val="windowText" lastClr="000000"/>
              </a:solidFill>
            </a:rPr>
            <a:t>OK</a:t>
          </a:r>
          <a:r>
            <a:rPr kumimoji="1" lang="ja-JP" altLang="en-US" sz="1100">
              <a:solidFill>
                <a:sysClr val="windowText" lastClr="000000"/>
              </a:solidFill>
            </a:rPr>
            <a:t>」をクリック。）</a:t>
          </a:r>
          <a:endParaRPr kumimoji="1" lang="en-US" altLang="ja-JP" sz="1100">
            <a:solidFill>
              <a:sysClr val="windowText" lastClr="000000"/>
            </a:solidFill>
          </a:endParaRPr>
        </a:p>
        <a:p>
          <a:pPr algn="l"/>
          <a:r>
            <a:rPr kumimoji="1" lang="ja-JP" altLang="en-US" sz="1100">
              <a:solidFill>
                <a:sysClr val="windowText" lastClr="000000"/>
              </a:solidFill>
            </a:rPr>
            <a:t>・従業者の入力行が足りない場合は、適宜、行を追加してください。その際、計算式及びプルダウンの設定に支障をきたさないよう留意してください。</a:t>
          </a:r>
          <a:endParaRPr kumimoji="1" lang="en-US" altLang="ja-JP" sz="1100">
            <a:solidFill>
              <a:sysClr val="windowText" lastClr="000000"/>
            </a:solidFill>
          </a:endParaRPr>
        </a:p>
        <a:p>
          <a:pPr algn="l"/>
          <a:r>
            <a:rPr kumimoji="1" lang="ja-JP" altLang="en-US" sz="1100">
              <a:solidFill>
                <a:sysClr val="windowText" lastClr="000000"/>
              </a:solidFill>
            </a:rPr>
            <a:t>・</a:t>
          </a:r>
          <a:r>
            <a:rPr kumimoji="1" lang="ja-JP" altLang="ja-JP" sz="1100">
              <a:solidFill>
                <a:sysClr val="windowText" lastClr="000000"/>
              </a:solidFill>
              <a:effectLst/>
              <a:latin typeface="+mn-lt"/>
              <a:ea typeface="+mn-ea"/>
              <a:cs typeface="+mn-cs"/>
            </a:rPr>
            <a:t>「従業者の勤務の体制及び勤務形態一覧表」</a:t>
          </a:r>
          <a:r>
            <a:rPr kumimoji="1" lang="ja-JP" altLang="en-US" sz="1100">
              <a:solidFill>
                <a:sysClr val="windowText" lastClr="000000"/>
              </a:solidFill>
              <a:effectLst/>
              <a:latin typeface="+mn-lt"/>
              <a:ea typeface="+mn-ea"/>
              <a:cs typeface="+mn-cs"/>
            </a:rPr>
            <a:t>（参考様式）には計算式を設定していますが、入力の補助を目的とするものですので、結果については作成者の責任にてご確認ください。</a:t>
          </a:r>
          <a:endParaRPr kumimoji="1"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・必要項目を満たしていれば、各事業所で使用するシフト表等をもって代替書類として差し支えありません。</a:t>
          </a:r>
          <a:endParaRPr lang="ja-JP" altLang="ja-JP">
            <a:solidFill>
              <a:sysClr val="windowText" lastClr="000000"/>
            </a:solidFill>
            <a:effectLst/>
          </a:endParaRPr>
        </a:p>
        <a:p>
          <a:pPr algn="l"/>
          <a:endParaRPr kumimoji="1" lang="ja-JP" altLang="en-US" sz="1100">
            <a:solidFill>
              <a:sysClr val="windowText" lastClr="000000"/>
            </a:solidFill>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xdr:row>
      <xdr:rowOff>231321</xdr:rowOff>
    </xdr:from>
    <xdr:to>
      <xdr:col>3</xdr:col>
      <xdr:colOff>251279</xdr:colOff>
      <xdr:row>3</xdr:row>
      <xdr:rowOff>57150</xdr:rowOff>
    </xdr:to>
    <xdr:sp macro="" textlink="">
      <xdr:nvSpPr>
        <xdr:cNvPr id="5" name="正方形/長方形 4"/>
        <xdr:cNvSpPr/>
      </xdr:nvSpPr>
      <xdr:spPr>
        <a:xfrm>
          <a:off x="0" y="489857"/>
          <a:ext cx="1244600" cy="3429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rgbClr val="FF0000"/>
              </a:solidFill>
              <a:latin typeface="ＭＳ ゴシック" panose="020B0609070205080204" pitchFamily="49" charset="-128"/>
              <a:ea typeface="ＭＳ ゴシック" panose="020B0609070205080204" pitchFamily="49" charset="-128"/>
            </a:rPr>
            <a:t>【</a:t>
          </a:r>
          <a:r>
            <a:rPr kumimoji="1" lang="ja-JP" altLang="en-US" sz="1600">
              <a:solidFill>
                <a:srgbClr val="FF0000"/>
              </a:solidFill>
              <a:latin typeface="ＭＳ ゴシック" panose="020B0609070205080204" pitchFamily="49" charset="-128"/>
              <a:ea typeface="ＭＳ ゴシック" panose="020B0609070205080204" pitchFamily="49" charset="-128"/>
            </a:rPr>
            <a:t>記載例</a:t>
          </a:r>
          <a:r>
            <a:rPr kumimoji="1" lang="en-US" altLang="ja-JP" sz="1600">
              <a:solidFill>
                <a:srgbClr val="FF0000"/>
              </a:solidFill>
              <a:latin typeface="ＭＳ ゴシック" panose="020B0609070205080204" pitchFamily="49" charset="-128"/>
              <a:ea typeface="ＭＳ ゴシック" panose="020B0609070205080204" pitchFamily="49" charset="-128"/>
            </a:rPr>
            <a:t>】</a:t>
          </a:r>
          <a:endParaRPr kumimoji="1" lang="ja-JP" altLang="en-US" sz="1600">
            <a:solidFill>
              <a:srgbClr val="FF0000"/>
            </a:solidFill>
            <a:latin typeface="ＭＳ ゴシック" panose="020B0609070205080204" pitchFamily="49" charset="-128"/>
            <a:ea typeface="ＭＳ ゴシック" panose="020B0609070205080204" pitchFamily="49" charset="-128"/>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419100</xdr:colOff>
      <xdr:row>42</xdr:row>
      <xdr:rowOff>266700</xdr:rowOff>
    </xdr:from>
    <xdr:to>
      <xdr:col>22</xdr:col>
      <xdr:colOff>3467100</xdr:colOff>
      <xdr:row>56</xdr:row>
      <xdr:rowOff>266700</xdr:rowOff>
    </xdr:to>
    <xdr:sp macro="" textlink="">
      <xdr:nvSpPr>
        <xdr:cNvPr id="2" name="正方形/長方形 1"/>
        <xdr:cNvSpPr/>
      </xdr:nvSpPr>
      <xdr:spPr>
        <a:xfrm>
          <a:off x="546100" y="14135100"/>
          <a:ext cx="17576800" cy="462280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a:solidFill>
                <a:sysClr val="windowText" lastClr="000000"/>
              </a:solidFill>
              <a:latin typeface="+mn-ea"/>
              <a:ea typeface="+mn-ea"/>
            </a:rPr>
            <a:t>平成</a:t>
          </a:r>
          <a:r>
            <a:rPr kumimoji="1" lang="en-US" altLang="ja-JP" sz="1600">
              <a:solidFill>
                <a:sysClr val="windowText" lastClr="000000"/>
              </a:solidFill>
              <a:latin typeface="+mn-ea"/>
              <a:ea typeface="+mn-ea"/>
            </a:rPr>
            <a:t>24</a:t>
          </a:r>
          <a:r>
            <a:rPr kumimoji="1" lang="ja-JP" altLang="en-US" sz="1600">
              <a:solidFill>
                <a:sysClr val="windowText" lastClr="000000"/>
              </a:solidFill>
              <a:latin typeface="+mn-ea"/>
              <a:ea typeface="+mn-ea"/>
            </a:rPr>
            <a:t>年度介護報酬改定に関する</a:t>
          </a:r>
          <a:r>
            <a:rPr kumimoji="1" lang="en-US" altLang="ja-JP" sz="1600">
              <a:solidFill>
                <a:sysClr val="windowText" lastClr="000000"/>
              </a:solidFill>
              <a:latin typeface="+mn-ea"/>
              <a:ea typeface="+mn-ea"/>
            </a:rPr>
            <a:t>Q&amp;A</a:t>
          </a:r>
          <a:r>
            <a:rPr kumimoji="1" lang="ja-JP" altLang="en-US" sz="1600">
              <a:solidFill>
                <a:sysClr val="windowText" lastClr="000000"/>
              </a:solidFill>
              <a:latin typeface="+mn-ea"/>
              <a:ea typeface="+mn-ea"/>
            </a:rPr>
            <a:t>（</a:t>
          </a:r>
          <a:r>
            <a:rPr kumimoji="1" lang="en-US" altLang="ja-JP" sz="1600">
              <a:solidFill>
                <a:sysClr val="windowText" lastClr="000000"/>
              </a:solidFill>
              <a:latin typeface="+mn-ea"/>
              <a:ea typeface="+mn-ea"/>
            </a:rPr>
            <a:t>Vol.1</a:t>
          </a:r>
          <a:r>
            <a:rPr kumimoji="1" lang="ja-JP" altLang="en-US" sz="1600">
              <a:solidFill>
                <a:sysClr val="windowText" lastClr="000000"/>
              </a:solidFill>
              <a:latin typeface="+mn-ea"/>
              <a:ea typeface="+mn-ea"/>
            </a:rPr>
            <a:t>）（平成</a:t>
          </a:r>
          <a:r>
            <a:rPr kumimoji="1" lang="en-US" altLang="ja-JP" sz="1600">
              <a:solidFill>
                <a:sysClr val="windowText" lastClr="000000"/>
              </a:solidFill>
              <a:latin typeface="+mn-ea"/>
              <a:ea typeface="+mn-ea"/>
            </a:rPr>
            <a:t>24</a:t>
          </a:r>
          <a:r>
            <a:rPr kumimoji="1" lang="ja-JP" altLang="en-US" sz="1600">
              <a:solidFill>
                <a:sysClr val="windowText" lastClr="000000"/>
              </a:solidFill>
              <a:latin typeface="+mn-ea"/>
              <a:ea typeface="+mn-ea"/>
            </a:rPr>
            <a:t>年</a:t>
          </a:r>
          <a:r>
            <a:rPr kumimoji="1" lang="en-US" altLang="ja-JP" sz="1600">
              <a:solidFill>
                <a:sysClr val="windowText" lastClr="000000"/>
              </a:solidFill>
              <a:latin typeface="+mn-ea"/>
              <a:ea typeface="+mn-ea"/>
            </a:rPr>
            <a:t>3</a:t>
          </a:r>
          <a:r>
            <a:rPr kumimoji="1" lang="ja-JP" altLang="en-US" sz="1600">
              <a:solidFill>
                <a:sysClr val="windowText" lastClr="000000"/>
              </a:solidFill>
              <a:latin typeface="+mn-ea"/>
              <a:ea typeface="+mn-ea"/>
            </a:rPr>
            <a:t>月</a:t>
          </a:r>
          <a:r>
            <a:rPr kumimoji="1" lang="en-US" altLang="ja-JP" sz="1600">
              <a:solidFill>
                <a:sysClr val="windowText" lastClr="000000"/>
              </a:solidFill>
              <a:latin typeface="+mn-ea"/>
              <a:ea typeface="+mn-ea"/>
            </a:rPr>
            <a:t>16</a:t>
          </a:r>
          <a:r>
            <a:rPr kumimoji="1" lang="ja-JP" altLang="en-US" sz="1600">
              <a:solidFill>
                <a:sysClr val="windowText" lastClr="000000"/>
              </a:solidFill>
              <a:latin typeface="+mn-ea"/>
              <a:ea typeface="+mn-ea"/>
            </a:rPr>
            <a:t>日）</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問</a:t>
          </a:r>
          <a:r>
            <a:rPr kumimoji="1" lang="en-US" altLang="ja-JP" sz="1600">
              <a:solidFill>
                <a:sysClr val="windowText" lastClr="000000"/>
              </a:solidFill>
              <a:latin typeface="+mn-ea"/>
              <a:ea typeface="+mn-ea"/>
            </a:rPr>
            <a:t>63</a:t>
          </a:r>
          <a:r>
            <a:rPr kumimoji="1" lang="ja-JP" altLang="en-US" sz="1600">
              <a:solidFill>
                <a:sysClr val="windowText" lastClr="000000"/>
              </a:solidFill>
              <a:latin typeface="+mn-ea"/>
              <a:ea typeface="+mn-ea"/>
            </a:rPr>
            <a:t>　通所介護において、確保すべき従業者の勤務延時間数は、実労働時間しか算入できないのか。休憩時間はどのように取扱うのか。</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（答）労働基準法第</a:t>
          </a:r>
          <a:r>
            <a:rPr kumimoji="1" lang="en-US" altLang="ja-JP" sz="1600">
              <a:solidFill>
                <a:sysClr val="windowText" lastClr="000000"/>
              </a:solidFill>
              <a:latin typeface="+mn-ea"/>
              <a:ea typeface="+mn-ea"/>
            </a:rPr>
            <a:t>34 </a:t>
          </a:r>
          <a:r>
            <a:rPr kumimoji="1" lang="ja-JP" altLang="en-US" sz="1600">
              <a:solidFill>
                <a:sysClr val="windowText" lastClr="000000"/>
              </a:solidFill>
              <a:latin typeface="+mn-ea"/>
              <a:ea typeface="+mn-ea"/>
            </a:rPr>
            <a:t>条において最低限確保すべきとされている程度の休憩時間については、確保すべき勤務延時間数に含めて差し支えない。ただし、その場合においても、居宅基準第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3 </a:t>
          </a:r>
          <a:r>
            <a:rPr kumimoji="1" lang="ja-JP" altLang="en-US" sz="1600">
              <a:solidFill>
                <a:sysClr val="windowText" lastClr="000000"/>
              </a:solidFill>
              <a:latin typeface="+mn-ea"/>
              <a:ea typeface="+mn-ea"/>
            </a:rPr>
            <a:t>項を満たす必要があることから、介護職員全員が同一時間帯に一斉に休憩を取ることがないようにすること。また、介護職員が常時１名しか配置されていない事業所については、当該職員が休憩を取る時間帯に、介護職員以外で利用者に対して直接ケアを行う職員（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1 </a:t>
          </a:r>
          <a:r>
            <a:rPr kumimoji="1" lang="ja-JP" altLang="en-US" sz="1600">
              <a:solidFill>
                <a:sysClr val="windowText" lastClr="000000"/>
              </a:solidFill>
              <a:latin typeface="+mn-ea"/>
              <a:ea typeface="+mn-ea"/>
            </a:rPr>
            <a:t>項第</a:t>
          </a:r>
          <a:r>
            <a:rPr kumimoji="1" lang="en-US" altLang="ja-JP" sz="1600">
              <a:solidFill>
                <a:sysClr val="windowText" lastClr="000000"/>
              </a:solidFill>
              <a:latin typeface="+mn-ea"/>
              <a:ea typeface="+mn-ea"/>
            </a:rPr>
            <a:t>1 </a:t>
          </a:r>
          <a:r>
            <a:rPr kumimoji="1" lang="ja-JP" altLang="en-US" sz="1600">
              <a:solidFill>
                <a:sysClr val="windowText" lastClr="000000"/>
              </a:solidFill>
              <a:latin typeface="+mn-ea"/>
              <a:ea typeface="+mn-ea"/>
            </a:rPr>
            <a:t>号の生活相談員又は同項第</a:t>
          </a:r>
          <a:r>
            <a:rPr kumimoji="1" lang="en-US" altLang="ja-JP" sz="1600">
              <a:solidFill>
                <a:sysClr val="windowText" lastClr="000000"/>
              </a:solidFill>
              <a:latin typeface="+mn-ea"/>
              <a:ea typeface="+mn-ea"/>
            </a:rPr>
            <a:t>2 </a:t>
          </a:r>
          <a:r>
            <a:rPr kumimoji="1" lang="ja-JP" altLang="en-US" sz="1600">
              <a:solidFill>
                <a:sysClr val="windowText" lastClr="000000"/>
              </a:solidFill>
              <a:latin typeface="+mn-ea"/>
              <a:ea typeface="+mn-ea"/>
            </a:rPr>
            <a:t>号の看護職員）が配置されていれば、居宅基準第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3 </a:t>
          </a:r>
          <a:r>
            <a:rPr kumimoji="1" lang="ja-JP" altLang="en-US" sz="1600">
              <a:solidFill>
                <a:sysClr val="windowText" lastClr="000000"/>
              </a:solidFill>
              <a:latin typeface="+mn-ea"/>
              <a:ea typeface="+mn-ea"/>
            </a:rPr>
            <a:t>項の規定を満たすものとして取り扱って差し支えない。</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　このような取扱いは、通常の常勤換算方法とは異なりサービス提供時間内において必要な労働力を確保しつつピークタイムに手厚く配置することを可能とするなど、交代で休憩を取得したとしても必ずしもサービスの質の低下には繋がらないと考えられる通所介護（療養通所介護は除く）に限って認められるものである。</a:t>
          </a:r>
        </a:p>
        <a:p>
          <a:pPr algn="l"/>
          <a:r>
            <a:rPr kumimoji="1" lang="ja-JP" altLang="en-US" sz="1600">
              <a:solidFill>
                <a:sysClr val="windowText" lastClr="000000"/>
              </a:solidFill>
              <a:latin typeface="+mn-ea"/>
              <a:ea typeface="+mn-ea"/>
            </a:rPr>
            <a:t>　なお、管理者は従業者の雇用管理を一元的に行うものとされていることから、休憩時間の取得等について労働関係法規を遵守すること。</a:t>
          </a:r>
        </a:p>
        <a:p>
          <a:pPr algn="l"/>
          <a:r>
            <a:rPr kumimoji="1" lang="ja-JP" altLang="en-US" sz="1600">
              <a:solidFill>
                <a:sysClr val="windowText" lastClr="000000"/>
              </a:solidFill>
              <a:latin typeface="+mn-ea"/>
              <a:ea typeface="+mn-ea"/>
            </a:rPr>
            <a:t>　認知症対応型通所介護についても同様の考え方とする。</a:t>
          </a:r>
          <a:endParaRPr kumimoji="1" lang="en-US" altLang="ja-JP" sz="1600">
            <a:solidFill>
              <a:sysClr val="windowText" lastClr="000000"/>
            </a:solidFill>
            <a:latin typeface="+mn-ea"/>
            <a:ea typeface="+mn-ea"/>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H:\0130&#31119;&#31049;&#37096;\013025&#39640;&#40802;&#20171;&#35703;&#35506;\03-1&#12288;&#39640;&#40802;&#20171;&#35703;&#35336;&#30011;&#25285;&#24403;\00.&#12507;&#12540;&#12512;&#12506;&#12540;&#12472;&#25522;&#36617;\&#25351;&#23450;&#38306;&#20418;&#27096;&#24335;\2.&#65288;&#20171;&#35703;&#20104;&#38450;&#65289;&#35469;&#30693;&#30151;&#23550;&#24540;&#22411;&#36890;&#25152;&#20171;&#35703;\x2.&#25351;&#23450;&#26356;&#26032;&#65288;&#35469;&#30693;&#30151;&#23550;&#24540;&#22411;&#36890;&#25152;&#20171;&#35703;&#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更新申請書(第4号様式）"/>
      <sheetName val="付表2-1"/>
      <sheetName val="付表2-2"/>
      <sheetName val="認知症対応型通所（1枚版）"/>
      <sheetName val="認知症対応型通所（100名）"/>
      <sheetName val="シフト記号表（勤務時間帯）"/>
      <sheetName val="プルダウン・リスト"/>
      <sheetName val="【記載例】認知症対応型通所"/>
      <sheetName val="【記載例】シフト記号表（勤務時間帯）"/>
      <sheetName val="記入方法"/>
      <sheetName val="参考様式１"/>
    </sheetNames>
    <sheetDataSet>
      <sheetData sheetId="0"/>
      <sheetData sheetId="1"/>
      <sheetData sheetId="2"/>
      <sheetData sheetId="3"/>
      <sheetData sheetId="4"/>
      <sheetData sheetId="5">
        <row r="6">
          <cell r="C6" t="str">
            <v>a</v>
          </cell>
        </row>
        <row r="7">
          <cell r="C7" t="str">
            <v>b</v>
          </cell>
        </row>
        <row r="8">
          <cell r="C8" t="str">
            <v>c</v>
          </cell>
        </row>
        <row r="9">
          <cell r="C9" t="str">
            <v>d</v>
          </cell>
        </row>
        <row r="10">
          <cell r="C10" t="str">
            <v>e</v>
          </cell>
        </row>
        <row r="11">
          <cell r="C11" t="str">
            <v>f</v>
          </cell>
        </row>
        <row r="12">
          <cell r="C12" t="str">
            <v>g</v>
          </cell>
        </row>
        <row r="13">
          <cell r="C13" t="str">
            <v>h</v>
          </cell>
        </row>
        <row r="14">
          <cell r="C14" t="str">
            <v>i</v>
          </cell>
        </row>
        <row r="15">
          <cell r="C15" t="str">
            <v>j</v>
          </cell>
        </row>
        <row r="16">
          <cell r="C16" t="str">
            <v>k</v>
          </cell>
        </row>
        <row r="17">
          <cell r="C17" t="str">
            <v>l</v>
          </cell>
        </row>
        <row r="18">
          <cell r="C18" t="str">
            <v>m</v>
          </cell>
        </row>
        <row r="19">
          <cell r="C19" t="str">
            <v>n</v>
          </cell>
        </row>
        <row r="20">
          <cell r="C20" t="str">
            <v>o</v>
          </cell>
        </row>
        <row r="21">
          <cell r="C21" t="str">
            <v>p</v>
          </cell>
        </row>
        <row r="22">
          <cell r="C22" t="str">
            <v>q</v>
          </cell>
        </row>
        <row r="23">
          <cell r="C23" t="str">
            <v>r</v>
          </cell>
        </row>
        <row r="24">
          <cell r="C24" t="str">
            <v>s</v>
          </cell>
        </row>
        <row r="25">
          <cell r="C25" t="str">
            <v>t</v>
          </cell>
        </row>
        <row r="26">
          <cell r="C26" t="str">
            <v>u</v>
          </cell>
        </row>
        <row r="27">
          <cell r="C27" t="str">
            <v>v</v>
          </cell>
        </row>
        <row r="28">
          <cell r="C28" t="str">
            <v>w</v>
          </cell>
        </row>
        <row r="29">
          <cell r="C29" t="str">
            <v>x</v>
          </cell>
        </row>
        <row r="30">
          <cell r="C30" t="str">
            <v>y</v>
          </cell>
        </row>
        <row r="31">
          <cell r="C31" t="str">
            <v>z</v>
          </cell>
        </row>
        <row r="32">
          <cell r="C32" t="str">
            <v>休</v>
          </cell>
        </row>
        <row r="33">
          <cell r="C33" t="str">
            <v>-</v>
          </cell>
        </row>
        <row r="34">
          <cell r="C34" t="str">
            <v>-</v>
          </cell>
        </row>
        <row r="35">
          <cell r="C35" t="str">
            <v>-</v>
          </cell>
        </row>
      </sheetData>
      <sheetData sheetId="6">
        <row r="12">
          <cell r="C12" t="str">
            <v>管理者</v>
          </cell>
          <cell r="D12" t="str">
            <v>生活相談員</v>
          </cell>
          <cell r="E12" t="str">
            <v>看護職員</v>
          </cell>
          <cell r="F12" t="str">
            <v>介護職員</v>
          </cell>
          <cell r="G12" t="str">
            <v>機能訓練指導員</v>
          </cell>
          <cell r="H12" t="str">
            <v>ー</v>
          </cell>
          <cell r="I12" t="str">
            <v>ー</v>
          </cell>
          <cell r="J12" t="str">
            <v>ー</v>
          </cell>
          <cell r="K12" t="str">
            <v>ー</v>
          </cell>
          <cell r="L12" t="str">
            <v>ー</v>
          </cell>
        </row>
      </sheetData>
      <sheetData sheetId="7"/>
      <sheetData sheetId="8">
        <row r="6">
          <cell r="C6" t="str">
            <v>a</v>
          </cell>
        </row>
        <row r="7">
          <cell r="C7" t="str">
            <v>b</v>
          </cell>
        </row>
        <row r="8">
          <cell r="C8" t="str">
            <v>c</v>
          </cell>
        </row>
        <row r="9">
          <cell r="C9" t="str">
            <v>d</v>
          </cell>
        </row>
        <row r="10">
          <cell r="C10" t="str">
            <v>e</v>
          </cell>
        </row>
        <row r="11">
          <cell r="C11" t="str">
            <v>f</v>
          </cell>
        </row>
        <row r="12">
          <cell r="C12" t="str">
            <v>g</v>
          </cell>
        </row>
        <row r="13">
          <cell r="C13" t="str">
            <v>h</v>
          </cell>
        </row>
        <row r="14">
          <cell r="C14" t="str">
            <v>i</v>
          </cell>
        </row>
        <row r="15">
          <cell r="C15" t="str">
            <v>j</v>
          </cell>
        </row>
        <row r="16">
          <cell r="C16" t="str">
            <v>k</v>
          </cell>
        </row>
        <row r="17">
          <cell r="C17" t="str">
            <v>l</v>
          </cell>
        </row>
        <row r="18">
          <cell r="C18" t="str">
            <v>m</v>
          </cell>
        </row>
        <row r="19">
          <cell r="C19" t="str">
            <v>n</v>
          </cell>
        </row>
        <row r="20">
          <cell r="C20" t="str">
            <v>o</v>
          </cell>
        </row>
        <row r="21">
          <cell r="C21" t="str">
            <v>p</v>
          </cell>
        </row>
        <row r="22">
          <cell r="C22" t="str">
            <v>q</v>
          </cell>
        </row>
        <row r="23">
          <cell r="C23" t="str">
            <v>r</v>
          </cell>
        </row>
        <row r="24">
          <cell r="C24" t="str">
            <v>s</v>
          </cell>
        </row>
        <row r="25">
          <cell r="C25" t="str">
            <v>t</v>
          </cell>
        </row>
        <row r="26">
          <cell r="C26" t="str">
            <v>u</v>
          </cell>
        </row>
        <row r="27">
          <cell r="C27" t="str">
            <v>v</v>
          </cell>
        </row>
        <row r="28">
          <cell r="C28" t="str">
            <v>w</v>
          </cell>
        </row>
        <row r="29">
          <cell r="C29" t="str">
            <v>x</v>
          </cell>
        </row>
        <row r="30">
          <cell r="C30" t="str">
            <v>y</v>
          </cell>
        </row>
        <row r="31">
          <cell r="C31" t="str">
            <v>z</v>
          </cell>
        </row>
        <row r="32">
          <cell r="C32" t="str">
            <v>休</v>
          </cell>
        </row>
        <row r="33">
          <cell r="C33" t="str">
            <v>-</v>
          </cell>
        </row>
        <row r="34">
          <cell r="C34" t="str">
            <v>-</v>
          </cell>
        </row>
        <row r="35">
          <cell r="C35" t="str">
            <v>-</v>
          </cell>
        </row>
      </sheetData>
      <sheetData sheetId="9"/>
      <sheetData sheetId="10"/>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3.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4.bin"/><Relationship Id="rId6" Type="http://schemas.openxmlformats.org/officeDocument/2006/relationships/ctrlProp" Target="../ctrlProps/ctrlProp5.xml"/><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5"/>
  <sheetViews>
    <sheetView tabSelected="1" view="pageBreakPreview" zoomScaleNormal="100" zoomScaleSheetLayoutView="100" workbookViewId="0">
      <selection activeCell="F25" sqref="F25"/>
    </sheetView>
  </sheetViews>
  <sheetFormatPr defaultRowHeight="47.25" customHeight="1" x14ac:dyDescent="0.4"/>
  <cols>
    <col min="1" max="1" width="3.125" style="269" customWidth="1"/>
    <col min="2" max="2" width="20.75" style="269" customWidth="1"/>
    <col min="3" max="3" width="11.5" style="269" customWidth="1"/>
    <col min="4" max="4" width="6.75" style="269" customWidth="1"/>
    <col min="5" max="5" width="28" style="269" customWidth="1"/>
    <col min="6" max="6" width="8.375" style="269" customWidth="1"/>
    <col min="7" max="7" width="14.125" style="269" customWidth="1"/>
    <col min="8" max="8" width="12.75" style="269" customWidth="1"/>
    <col min="9" max="16384" width="9" style="269"/>
  </cols>
  <sheetData>
    <row r="1" spans="1:8" ht="31.5" customHeight="1" x14ac:dyDescent="0.4">
      <c r="A1" s="389" t="s">
        <v>262</v>
      </c>
      <c r="B1" s="389"/>
      <c r="C1" s="389"/>
      <c r="D1" s="389"/>
      <c r="E1" s="389"/>
      <c r="F1" s="389"/>
      <c r="G1" s="389"/>
      <c r="H1" s="389"/>
    </row>
    <row r="2" spans="1:8" ht="31.5" customHeight="1" x14ac:dyDescent="0.4">
      <c r="B2" s="287" t="s">
        <v>261</v>
      </c>
    </row>
    <row r="3" spans="1:8" ht="12.75" thickBot="1" x14ac:dyDescent="0.45">
      <c r="B3" s="269" t="s">
        <v>260</v>
      </c>
    </row>
    <row r="4" spans="1:8" ht="47.25" customHeight="1" thickBot="1" x14ac:dyDescent="0.45">
      <c r="A4" s="273" t="s">
        <v>259</v>
      </c>
      <c r="B4" s="286" t="s">
        <v>258</v>
      </c>
      <c r="C4" s="379" t="s">
        <v>257</v>
      </c>
      <c r="D4" s="380"/>
      <c r="E4" s="379" t="s">
        <v>256</v>
      </c>
      <c r="F4" s="380"/>
      <c r="G4" s="273" t="s">
        <v>255</v>
      </c>
      <c r="H4" s="285" t="s">
        <v>254</v>
      </c>
    </row>
    <row r="5" spans="1:8" ht="47.25" customHeight="1" thickBot="1" x14ac:dyDescent="0.45">
      <c r="A5" s="381">
        <v>1</v>
      </c>
      <c r="B5" s="382" t="s">
        <v>253</v>
      </c>
      <c r="C5" s="405" t="s">
        <v>252</v>
      </c>
      <c r="D5" s="406"/>
      <c r="E5" s="390" t="s">
        <v>251</v>
      </c>
      <c r="F5" s="391"/>
      <c r="G5" s="283" t="s">
        <v>246</v>
      </c>
      <c r="H5" s="276"/>
    </row>
    <row r="6" spans="1:8" ht="35.25" customHeight="1" thickBot="1" x14ac:dyDescent="0.45">
      <c r="A6" s="381"/>
      <c r="B6" s="383"/>
      <c r="C6" s="405" t="s">
        <v>250</v>
      </c>
      <c r="D6" s="406"/>
      <c r="E6" s="390" t="s">
        <v>249</v>
      </c>
      <c r="F6" s="391"/>
      <c r="G6" s="283" t="s">
        <v>246</v>
      </c>
      <c r="H6" s="276"/>
    </row>
    <row r="7" spans="1:8" ht="35.25" customHeight="1" thickBot="1" x14ac:dyDescent="0.45">
      <c r="A7" s="381"/>
      <c r="B7" s="383"/>
      <c r="C7" s="405" t="s">
        <v>248</v>
      </c>
      <c r="D7" s="406"/>
      <c r="E7" s="390" t="s">
        <v>247</v>
      </c>
      <c r="F7" s="391"/>
      <c r="G7" s="283" t="s">
        <v>246</v>
      </c>
      <c r="H7" s="276"/>
    </row>
    <row r="8" spans="1:8" ht="49.5" customHeight="1" thickBot="1" x14ac:dyDescent="0.45">
      <c r="A8" s="381"/>
      <c r="B8" s="383"/>
      <c r="C8" s="405" t="s">
        <v>245</v>
      </c>
      <c r="D8" s="406"/>
      <c r="E8" s="390" t="s">
        <v>244</v>
      </c>
      <c r="F8" s="391"/>
      <c r="G8" s="283"/>
      <c r="H8" s="276"/>
    </row>
    <row r="9" spans="1:8" ht="47.25" customHeight="1" thickBot="1" x14ac:dyDescent="0.45">
      <c r="A9" s="381"/>
      <c r="B9" s="383"/>
      <c r="C9" s="405" t="s">
        <v>243</v>
      </c>
      <c r="D9" s="406"/>
      <c r="E9" s="390" t="s">
        <v>242</v>
      </c>
      <c r="F9" s="391"/>
      <c r="G9" s="283" t="s">
        <v>234</v>
      </c>
      <c r="H9" s="276"/>
    </row>
    <row r="10" spans="1:8" ht="47.25" customHeight="1" thickBot="1" x14ac:dyDescent="0.45">
      <c r="A10" s="381"/>
      <c r="B10" s="383"/>
      <c r="C10" s="405" t="s">
        <v>241</v>
      </c>
      <c r="D10" s="406"/>
      <c r="E10" s="390" t="s">
        <v>240</v>
      </c>
      <c r="F10" s="391"/>
      <c r="G10" s="283" t="s">
        <v>238</v>
      </c>
      <c r="H10" s="276"/>
    </row>
    <row r="11" spans="1:8" ht="33.75" customHeight="1" thickBot="1" x14ac:dyDescent="0.45">
      <c r="A11" s="381"/>
      <c r="B11" s="384"/>
      <c r="C11" s="405" t="s">
        <v>221</v>
      </c>
      <c r="D11" s="406"/>
      <c r="E11" s="390" t="s">
        <v>239</v>
      </c>
      <c r="F11" s="391"/>
      <c r="G11" s="283" t="s">
        <v>238</v>
      </c>
      <c r="H11" s="276"/>
    </row>
    <row r="12" spans="1:8" ht="33.75" customHeight="1" thickBot="1" x14ac:dyDescent="0.45">
      <c r="A12" s="381">
        <v>2</v>
      </c>
      <c r="B12" s="385" t="s">
        <v>237</v>
      </c>
      <c r="C12" s="390" t="s">
        <v>236</v>
      </c>
      <c r="D12" s="391"/>
      <c r="E12" s="390" t="s">
        <v>235</v>
      </c>
      <c r="F12" s="391"/>
      <c r="G12" s="283" t="s">
        <v>234</v>
      </c>
      <c r="H12" s="276"/>
    </row>
    <row r="13" spans="1:8" ht="47.25" customHeight="1" thickBot="1" x14ac:dyDescent="0.45">
      <c r="A13" s="381"/>
      <c r="B13" s="385"/>
      <c r="C13" s="390" t="s">
        <v>233</v>
      </c>
      <c r="D13" s="391"/>
      <c r="E13" s="390" t="s">
        <v>232</v>
      </c>
      <c r="F13" s="391"/>
      <c r="G13" s="283"/>
      <c r="H13" s="276"/>
    </row>
    <row r="14" spans="1:8" ht="36" customHeight="1" thickBot="1" x14ac:dyDescent="0.45">
      <c r="A14" s="381"/>
      <c r="B14" s="385"/>
      <c r="C14" s="390" t="s">
        <v>231</v>
      </c>
      <c r="D14" s="391"/>
      <c r="E14" s="390" t="s">
        <v>230</v>
      </c>
      <c r="F14" s="391"/>
      <c r="G14" s="283"/>
      <c r="H14" s="276"/>
    </row>
    <row r="15" spans="1:8" ht="108.75" customHeight="1" x14ac:dyDescent="0.4">
      <c r="A15" s="403">
        <v>3</v>
      </c>
      <c r="B15" s="282" t="s">
        <v>229</v>
      </c>
      <c r="C15" s="386" t="s">
        <v>428</v>
      </c>
      <c r="D15" s="387"/>
      <c r="E15" s="387"/>
      <c r="F15" s="387"/>
      <c r="G15" s="388"/>
      <c r="H15" s="281"/>
    </row>
    <row r="16" spans="1:8" ht="66.75" customHeight="1" thickBot="1" x14ac:dyDescent="0.45">
      <c r="A16" s="404"/>
      <c r="B16" s="280" t="s">
        <v>228</v>
      </c>
      <c r="C16" s="396" t="s">
        <v>429</v>
      </c>
      <c r="D16" s="397"/>
      <c r="E16" s="397"/>
      <c r="F16" s="397"/>
      <c r="G16" s="398"/>
      <c r="H16" s="279"/>
    </row>
    <row r="17" spans="1:9" ht="47.25" customHeight="1" thickBot="1" x14ac:dyDescent="0.45">
      <c r="A17" s="278">
        <v>4</v>
      </c>
      <c r="B17" s="277" t="s">
        <v>227</v>
      </c>
      <c r="C17" s="390" t="s">
        <v>226</v>
      </c>
      <c r="D17" s="399"/>
      <c r="E17" s="399"/>
      <c r="F17" s="399"/>
      <c r="G17" s="400"/>
      <c r="H17" s="279"/>
    </row>
    <row r="18" spans="1:9" ht="33" customHeight="1" thickBot="1" x14ac:dyDescent="0.45">
      <c r="A18" s="284">
        <v>5</v>
      </c>
      <c r="B18" s="277" t="s">
        <v>225</v>
      </c>
      <c r="C18" s="390" t="s">
        <v>224</v>
      </c>
      <c r="D18" s="399"/>
      <c r="E18" s="399"/>
      <c r="F18" s="399"/>
      <c r="G18" s="400"/>
      <c r="H18" s="276"/>
    </row>
    <row r="19" spans="1:9" ht="12" x14ac:dyDescent="0.4">
      <c r="B19" s="401" t="s">
        <v>223</v>
      </c>
      <c r="C19" s="402"/>
      <c r="D19" s="402"/>
      <c r="E19" s="402"/>
      <c r="F19" s="275"/>
      <c r="G19" s="274"/>
      <c r="H19" s="270"/>
    </row>
    <row r="20" spans="1:9" ht="30.75" customHeight="1" x14ac:dyDescent="0.4">
      <c r="A20" s="379" t="s">
        <v>222</v>
      </c>
      <c r="B20" s="380"/>
      <c r="C20" s="1206"/>
      <c r="D20" s="1206"/>
      <c r="E20" s="1206"/>
      <c r="F20" s="1206"/>
      <c r="G20" s="1206"/>
      <c r="H20" s="1206"/>
    </row>
    <row r="21" spans="1:9" ht="30.75" customHeight="1" x14ac:dyDescent="0.4">
      <c r="A21" s="379" t="s">
        <v>221</v>
      </c>
      <c r="B21" s="380"/>
      <c r="C21" s="1207"/>
      <c r="D21" s="1207"/>
      <c r="E21" s="1207"/>
      <c r="F21" s="1207"/>
      <c r="G21" s="1207"/>
      <c r="H21" s="1207"/>
    </row>
    <row r="22" spans="1:9" ht="30.75" customHeight="1" x14ac:dyDescent="0.4">
      <c r="A22" s="379" t="s">
        <v>220</v>
      </c>
      <c r="B22" s="380"/>
      <c r="C22" s="1205" t="s">
        <v>430</v>
      </c>
      <c r="D22" s="1208"/>
      <c r="E22" s="1208"/>
      <c r="F22" s="1209" t="s">
        <v>431</v>
      </c>
      <c r="G22" s="1210"/>
      <c r="H22" s="1211"/>
    </row>
    <row r="23" spans="1:9" ht="30.75" customHeight="1" x14ac:dyDescent="0.4">
      <c r="A23" s="392" t="s">
        <v>219</v>
      </c>
      <c r="B23" s="393"/>
      <c r="C23" s="273" t="s">
        <v>218</v>
      </c>
      <c r="D23" s="1212"/>
      <c r="E23" s="1212"/>
      <c r="F23" s="1212"/>
      <c r="G23" s="1212"/>
      <c r="H23" s="1212"/>
    </row>
    <row r="24" spans="1:9" ht="30.75" customHeight="1" x14ac:dyDescent="0.4">
      <c r="A24" s="394"/>
      <c r="B24" s="395"/>
      <c r="C24" s="273" t="s">
        <v>217</v>
      </c>
      <c r="D24" s="1212"/>
      <c r="E24" s="1212"/>
      <c r="F24" s="1212"/>
      <c r="G24" s="1212"/>
      <c r="H24" s="1212"/>
    </row>
    <row r="25" spans="1:9" ht="47.25" customHeight="1" x14ac:dyDescent="0.4">
      <c r="A25" s="272"/>
      <c r="B25" s="272"/>
      <c r="C25" s="270"/>
      <c r="D25" s="270"/>
      <c r="E25" s="270"/>
      <c r="F25" s="271"/>
      <c r="G25" s="271"/>
      <c r="H25" s="271"/>
      <c r="I25" s="270"/>
    </row>
  </sheetData>
  <mergeCells count="43">
    <mergeCell ref="G22:H22"/>
    <mergeCell ref="D23:H23"/>
    <mergeCell ref="D24:H24"/>
    <mergeCell ref="E4:F4"/>
    <mergeCell ref="E5:F5"/>
    <mergeCell ref="C9:D9"/>
    <mergeCell ref="C11:D11"/>
    <mergeCell ref="C12:D12"/>
    <mergeCell ref="E6:F6"/>
    <mergeCell ref="E7:F7"/>
    <mergeCell ref="C4:D4"/>
    <mergeCell ref="C5:D5"/>
    <mergeCell ref="C6:D6"/>
    <mergeCell ref="C7:D7"/>
    <mergeCell ref="C8:D8"/>
    <mergeCell ref="E8:F8"/>
    <mergeCell ref="C10:D10"/>
    <mergeCell ref="E9:F9"/>
    <mergeCell ref="A1:H1"/>
    <mergeCell ref="E10:F10"/>
    <mergeCell ref="E11:F11"/>
    <mergeCell ref="E12:F12"/>
    <mergeCell ref="E13:F13"/>
    <mergeCell ref="E14:F14"/>
    <mergeCell ref="A21:B21"/>
    <mergeCell ref="A23:B24"/>
    <mergeCell ref="C16:G16"/>
    <mergeCell ref="C17:G17"/>
    <mergeCell ref="B19:E19"/>
    <mergeCell ref="A20:B20"/>
    <mergeCell ref="A22:B22"/>
    <mergeCell ref="A5:A11"/>
    <mergeCell ref="A12:A14"/>
    <mergeCell ref="B5:B11"/>
    <mergeCell ref="B12:B14"/>
    <mergeCell ref="C15:G15"/>
    <mergeCell ref="C18:G18"/>
    <mergeCell ref="A15:A16"/>
    <mergeCell ref="C14:D14"/>
    <mergeCell ref="C13:D13"/>
    <mergeCell ref="C20:H20"/>
    <mergeCell ref="C21:H21"/>
    <mergeCell ref="D22:E22"/>
  </mergeCells>
  <phoneticPr fontId="2"/>
  <printOptions horizontalCentered="1"/>
  <pageMargins left="1.1023622047244095" right="0.59055118110236227" top="0.19685039370078741" bottom="0.19685039370078741" header="0.15748031496062992" footer="0.27559055118110237"/>
  <pageSetup paperSize="9" scale="73"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B1:W42"/>
  <sheetViews>
    <sheetView zoomScaleNormal="100" workbookViewId="0"/>
  </sheetViews>
  <sheetFormatPr defaultRowHeight="25.5" x14ac:dyDescent="0.4"/>
  <cols>
    <col min="1" max="1" width="1.625" style="80" customWidth="1"/>
    <col min="2" max="2" width="5.625" style="79" customWidth="1"/>
    <col min="3" max="3" width="10.625" style="79" customWidth="1"/>
    <col min="4" max="4" width="3.375" style="79" bestFit="1" customWidth="1"/>
    <col min="5" max="5" width="15.625" style="80" customWidth="1"/>
    <col min="6" max="6" width="3.375" style="80" bestFit="1" customWidth="1"/>
    <col min="7" max="7" width="15.625" style="80" customWidth="1"/>
    <col min="8" max="8" width="3.375" style="80" bestFit="1" customWidth="1"/>
    <col min="9" max="9" width="15.625" style="79" customWidth="1"/>
    <col min="10" max="10" width="3.375" style="80" bestFit="1" customWidth="1"/>
    <col min="11" max="11" width="15.625" style="80" customWidth="1"/>
    <col min="12" max="12" width="3.375" style="80" customWidth="1"/>
    <col min="13" max="13" width="15.625" style="80" customWidth="1"/>
    <col min="14" max="14" width="3.375" style="80" customWidth="1"/>
    <col min="15" max="15" width="15.625" style="80" customWidth="1"/>
    <col min="16" max="16" width="3.375" style="80" customWidth="1"/>
    <col min="17" max="17" width="15.625" style="80" customWidth="1"/>
    <col min="18" max="18" width="3.375" style="80" customWidth="1"/>
    <col min="19" max="19" width="15.625" style="80" customWidth="1"/>
    <col min="20" max="20" width="3.375" style="80" customWidth="1"/>
    <col min="21" max="21" width="15.625" style="80" customWidth="1"/>
    <col min="22" max="22" width="3.375" style="80" customWidth="1"/>
    <col min="23" max="23" width="50.625" style="80" customWidth="1"/>
    <col min="24" max="16384" width="9" style="80"/>
  </cols>
  <sheetData>
    <row r="1" spans="2:23" x14ac:dyDescent="0.4">
      <c r="B1" s="78" t="s">
        <v>69</v>
      </c>
    </row>
    <row r="2" spans="2:23" x14ac:dyDescent="0.4">
      <c r="B2" s="81" t="s">
        <v>70</v>
      </c>
      <c r="E2" s="82"/>
      <c r="I2" s="83"/>
    </row>
    <row r="3" spans="2:23" x14ac:dyDescent="0.4">
      <c r="B3" s="83" t="s">
        <v>153</v>
      </c>
      <c r="E3" s="82" t="s">
        <v>157</v>
      </c>
      <c r="I3" s="83"/>
    </row>
    <row r="4" spans="2:23" x14ac:dyDescent="0.4">
      <c r="B4" s="81"/>
      <c r="E4" s="1078" t="s">
        <v>52</v>
      </c>
      <c r="F4" s="1078"/>
      <c r="G4" s="1078"/>
      <c r="H4" s="1078"/>
      <c r="I4" s="1078"/>
      <c r="J4" s="1078"/>
      <c r="K4" s="1078"/>
      <c r="M4" s="1078" t="s">
        <v>51</v>
      </c>
      <c r="N4" s="1078"/>
      <c r="O4" s="1078"/>
      <c r="Q4" s="1078" t="s">
        <v>82</v>
      </c>
      <c r="R4" s="1078"/>
      <c r="S4" s="1078"/>
      <c r="T4" s="1078"/>
      <c r="U4" s="1078"/>
      <c r="W4" s="1078" t="s">
        <v>156</v>
      </c>
    </row>
    <row r="5" spans="2:23" x14ac:dyDescent="0.4">
      <c r="B5" s="79" t="s">
        <v>98</v>
      </c>
      <c r="C5" s="79" t="s">
        <v>7</v>
      </c>
      <c r="E5" s="79" t="s">
        <v>152</v>
      </c>
      <c r="F5" s="79"/>
      <c r="G5" s="79" t="s">
        <v>151</v>
      </c>
      <c r="I5" s="79" t="s">
        <v>71</v>
      </c>
      <c r="K5" s="79" t="s">
        <v>52</v>
      </c>
      <c r="M5" s="79" t="s">
        <v>154</v>
      </c>
      <c r="O5" s="79" t="s">
        <v>155</v>
      </c>
      <c r="Q5" s="79" t="s">
        <v>154</v>
      </c>
      <c r="S5" s="79" t="s">
        <v>155</v>
      </c>
      <c r="U5" s="79" t="s">
        <v>52</v>
      </c>
      <c r="W5" s="1078"/>
    </row>
    <row r="6" spans="2:23" x14ac:dyDescent="0.4">
      <c r="B6" s="79">
        <v>1</v>
      </c>
      <c r="C6" s="76" t="s">
        <v>33</v>
      </c>
      <c r="D6" s="79" t="s">
        <v>73</v>
      </c>
      <c r="E6" s="75">
        <v>0.375</v>
      </c>
      <c r="F6" s="79" t="s">
        <v>2</v>
      </c>
      <c r="G6" s="75">
        <v>0.75</v>
      </c>
      <c r="H6" s="80" t="s">
        <v>75</v>
      </c>
      <c r="I6" s="75">
        <v>4.1666666666666664E-2</v>
      </c>
      <c r="J6" s="80" t="s">
        <v>66</v>
      </c>
      <c r="K6" s="84">
        <f t="shared" ref="K6:K8" si="0">(G6-E6-I6)*24</f>
        <v>8</v>
      </c>
      <c r="M6" s="75">
        <v>0.39583333333333331</v>
      </c>
      <c r="N6" s="79" t="s">
        <v>2</v>
      </c>
      <c r="O6" s="75">
        <v>0.6875</v>
      </c>
      <c r="Q6" s="74">
        <f>IF(E6&lt;M6,M6,E6)</f>
        <v>0.39583333333333331</v>
      </c>
      <c r="R6" s="79" t="s">
        <v>2</v>
      </c>
      <c r="S6" s="74">
        <f t="shared" ref="S6:S8" si="1">IF(G6&gt;O6,O6,G6)</f>
        <v>0.6875</v>
      </c>
      <c r="U6" s="85">
        <f t="shared" ref="U6:U8" si="2">(S6-Q6)*24</f>
        <v>7</v>
      </c>
      <c r="W6" s="90"/>
    </row>
    <row r="7" spans="2:23" x14ac:dyDescent="0.4">
      <c r="B7" s="79">
        <v>2</v>
      </c>
      <c r="C7" s="76" t="s">
        <v>36</v>
      </c>
      <c r="D7" s="79" t="s">
        <v>73</v>
      </c>
      <c r="E7" s="75"/>
      <c r="F7" s="79" t="s">
        <v>2</v>
      </c>
      <c r="G7" s="75"/>
      <c r="H7" s="80" t="s">
        <v>75</v>
      </c>
      <c r="I7" s="75">
        <v>0</v>
      </c>
      <c r="J7" s="80" t="s">
        <v>66</v>
      </c>
      <c r="K7" s="84">
        <f t="shared" si="0"/>
        <v>0</v>
      </c>
      <c r="M7" s="75"/>
      <c r="N7" s="79" t="s">
        <v>2</v>
      </c>
      <c r="O7" s="75"/>
      <c r="Q7" s="74">
        <f t="shared" ref="Q7:Q8" si="3">IF(E7&lt;M7,M7,E7)</f>
        <v>0</v>
      </c>
      <c r="R7" s="79" t="s">
        <v>2</v>
      </c>
      <c r="S7" s="74">
        <f t="shared" si="1"/>
        <v>0</v>
      </c>
      <c r="U7" s="85">
        <f t="shared" si="2"/>
        <v>0</v>
      </c>
      <c r="W7" s="90"/>
    </row>
    <row r="8" spans="2:23" x14ac:dyDescent="0.4">
      <c r="B8" s="79">
        <v>3</v>
      </c>
      <c r="C8" s="76" t="s">
        <v>34</v>
      </c>
      <c r="D8" s="79" t="s">
        <v>73</v>
      </c>
      <c r="E8" s="75"/>
      <c r="F8" s="79" t="s">
        <v>2</v>
      </c>
      <c r="G8" s="75"/>
      <c r="H8" s="80" t="s">
        <v>75</v>
      </c>
      <c r="I8" s="75">
        <v>0</v>
      </c>
      <c r="J8" s="80" t="s">
        <v>66</v>
      </c>
      <c r="K8" s="84">
        <f t="shared" si="0"/>
        <v>0</v>
      </c>
      <c r="M8" s="75"/>
      <c r="N8" s="79" t="s">
        <v>2</v>
      </c>
      <c r="O8" s="75"/>
      <c r="Q8" s="74">
        <f t="shared" si="3"/>
        <v>0</v>
      </c>
      <c r="R8" s="79" t="s">
        <v>2</v>
      </c>
      <c r="S8" s="74">
        <f t="shared" si="1"/>
        <v>0</v>
      </c>
      <c r="U8" s="85">
        <f t="shared" si="2"/>
        <v>0</v>
      </c>
      <c r="W8" s="90"/>
    </row>
    <row r="9" spans="2:23" x14ac:dyDescent="0.4">
      <c r="B9" s="79">
        <v>4</v>
      </c>
      <c r="C9" s="76" t="s">
        <v>41</v>
      </c>
      <c r="D9" s="79" t="s">
        <v>73</v>
      </c>
      <c r="E9" s="75"/>
      <c r="F9" s="79" t="s">
        <v>2</v>
      </c>
      <c r="G9" s="75"/>
      <c r="H9" s="80" t="s">
        <v>75</v>
      </c>
      <c r="I9" s="75">
        <v>0</v>
      </c>
      <c r="J9" s="80" t="s">
        <v>66</v>
      </c>
      <c r="K9" s="84">
        <f>(G9-E9-I9)*24</f>
        <v>0</v>
      </c>
      <c r="M9" s="75"/>
      <c r="N9" s="79" t="s">
        <v>2</v>
      </c>
      <c r="O9" s="75"/>
      <c r="Q9" s="74">
        <f>IF(E9&lt;M9,M9,E9)</f>
        <v>0</v>
      </c>
      <c r="R9" s="79" t="s">
        <v>2</v>
      </c>
      <c r="S9" s="74">
        <f>IF(G9&gt;O9,O9,G9)</f>
        <v>0</v>
      </c>
      <c r="U9" s="85">
        <f>(S9-Q9)*24</f>
        <v>0</v>
      </c>
      <c r="W9" s="90"/>
    </row>
    <row r="10" spans="2:23" x14ac:dyDescent="0.4">
      <c r="B10" s="79">
        <v>5</v>
      </c>
      <c r="C10" s="76" t="s">
        <v>37</v>
      </c>
      <c r="D10" s="79" t="s">
        <v>73</v>
      </c>
      <c r="E10" s="75"/>
      <c r="F10" s="79" t="s">
        <v>2</v>
      </c>
      <c r="G10" s="75"/>
      <c r="H10" s="80" t="s">
        <v>75</v>
      </c>
      <c r="I10" s="75">
        <v>0</v>
      </c>
      <c r="J10" s="80" t="s">
        <v>66</v>
      </c>
      <c r="K10" s="84">
        <f>(G10-E10-I10)*24</f>
        <v>0</v>
      </c>
      <c r="M10" s="75"/>
      <c r="N10" s="79" t="s">
        <v>2</v>
      </c>
      <c r="O10" s="75"/>
      <c r="Q10" s="74">
        <f t="shared" ref="Q10:Q25" si="4">IF(E10&lt;M10,M10,E10)</f>
        <v>0</v>
      </c>
      <c r="R10" s="79" t="s">
        <v>2</v>
      </c>
      <c r="S10" s="74">
        <f t="shared" ref="S10:S25" si="5">IF(G10&gt;O10,O10,G10)</f>
        <v>0</v>
      </c>
      <c r="U10" s="85">
        <f t="shared" ref="U10:U25" si="6">(S10-Q10)*24</f>
        <v>0</v>
      </c>
      <c r="W10" s="90"/>
    </row>
    <row r="11" spans="2:23" x14ac:dyDescent="0.4">
      <c r="B11" s="79">
        <v>6</v>
      </c>
      <c r="C11" s="76" t="s">
        <v>38</v>
      </c>
      <c r="D11" s="79" t="s">
        <v>73</v>
      </c>
      <c r="E11" s="75"/>
      <c r="F11" s="79" t="s">
        <v>2</v>
      </c>
      <c r="G11" s="75"/>
      <c r="H11" s="80" t="s">
        <v>75</v>
      </c>
      <c r="I11" s="75">
        <v>0</v>
      </c>
      <c r="J11" s="80" t="s">
        <v>66</v>
      </c>
      <c r="K11" s="84">
        <f t="shared" ref="K11:K25" si="7">(G11-E11-I11)*24</f>
        <v>0</v>
      </c>
      <c r="M11" s="75"/>
      <c r="N11" s="79" t="s">
        <v>2</v>
      </c>
      <c r="O11" s="75"/>
      <c r="Q11" s="74">
        <f t="shared" si="4"/>
        <v>0</v>
      </c>
      <c r="R11" s="79" t="s">
        <v>2</v>
      </c>
      <c r="S11" s="74">
        <f t="shared" si="5"/>
        <v>0</v>
      </c>
      <c r="U11" s="85">
        <f t="shared" si="6"/>
        <v>0</v>
      </c>
      <c r="W11" s="90"/>
    </row>
    <row r="12" spans="2:23" x14ac:dyDescent="0.4">
      <c r="B12" s="79">
        <v>7</v>
      </c>
      <c r="C12" s="76" t="s">
        <v>42</v>
      </c>
      <c r="D12" s="79" t="s">
        <v>73</v>
      </c>
      <c r="E12" s="75"/>
      <c r="F12" s="79" t="s">
        <v>2</v>
      </c>
      <c r="G12" s="75"/>
      <c r="H12" s="80" t="s">
        <v>75</v>
      </c>
      <c r="I12" s="75">
        <v>0</v>
      </c>
      <c r="J12" s="80" t="s">
        <v>66</v>
      </c>
      <c r="K12" s="84">
        <f t="shared" si="7"/>
        <v>0</v>
      </c>
      <c r="M12" s="75"/>
      <c r="N12" s="79" t="s">
        <v>2</v>
      </c>
      <c r="O12" s="75"/>
      <c r="Q12" s="74">
        <f t="shared" si="4"/>
        <v>0</v>
      </c>
      <c r="R12" s="79" t="s">
        <v>2</v>
      </c>
      <c r="S12" s="74">
        <f t="shared" si="5"/>
        <v>0</v>
      </c>
      <c r="U12" s="85">
        <f t="shared" si="6"/>
        <v>0</v>
      </c>
      <c r="W12" s="90"/>
    </row>
    <row r="13" spans="2:23" x14ac:dyDescent="0.4">
      <c r="B13" s="79">
        <v>8</v>
      </c>
      <c r="C13" s="76" t="s">
        <v>35</v>
      </c>
      <c r="D13" s="79" t="s">
        <v>73</v>
      </c>
      <c r="E13" s="75"/>
      <c r="F13" s="79" t="s">
        <v>2</v>
      </c>
      <c r="G13" s="75"/>
      <c r="H13" s="80" t="s">
        <v>75</v>
      </c>
      <c r="I13" s="75">
        <v>0</v>
      </c>
      <c r="J13" s="80" t="s">
        <v>66</v>
      </c>
      <c r="K13" s="84">
        <f t="shared" si="7"/>
        <v>0</v>
      </c>
      <c r="M13" s="75"/>
      <c r="N13" s="79" t="s">
        <v>2</v>
      </c>
      <c r="O13" s="75"/>
      <c r="Q13" s="74">
        <f t="shared" si="4"/>
        <v>0</v>
      </c>
      <c r="R13" s="79" t="s">
        <v>2</v>
      </c>
      <c r="S13" s="74">
        <f t="shared" si="5"/>
        <v>0</v>
      </c>
      <c r="U13" s="85">
        <f t="shared" si="6"/>
        <v>0</v>
      </c>
      <c r="W13" s="90"/>
    </row>
    <row r="14" spans="2:23" x14ac:dyDescent="0.4">
      <c r="B14" s="79">
        <v>9</v>
      </c>
      <c r="C14" s="76" t="s">
        <v>43</v>
      </c>
      <c r="D14" s="79" t="s">
        <v>73</v>
      </c>
      <c r="E14" s="75"/>
      <c r="F14" s="79" t="s">
        <v>2</v>
      </c>
      <c r="G14" s="75"/>
      <c r="H14" s="80" t="s">
        <v>75</v>
      </c>
      <c r="I14" s="75">
        <v>0</v>
      </c>
      <c r="J14" s="80" t="s">
        <v>66</v>
      </c>
      <c r="K14" s="84">
        <f t="shared" si="7"/>
        <v>0</v>
      </c>
      <c r="M14" s="75"/>
      <c r="N14" s="79" t="s">
        <v>2</v>
      </c>
      <c r="O14" s="75"/>
      <c r="Q14" s="74">
        <f t="shared" si="4"/>
        <v>0</v>
      </c>
      <c r="R14" s="79" t="s">
        <v>2</v>
      </c>
      <c r="S14" s="74">
        <f t="shared" si="5"/>
        <v>0</v>
      </c>
      <c r="U14" s="85">
        <f t="shared" si="6"/>
        <v>0</v>
      </c>
      <c r="W14" s="90"/>
    </row>
    <row r="15" spans="2:23" x14ac:dyDescent="0.4">
      <c r="B15" s="79">
        <v>10</v>
      </c>
      <c r="C15" s="76" t="s">
        <v>44</v>
      </c>
      <c r="D15" s="79" t="s">
        <v>73</v>
      </c>
      <c r="E15" s="75"/>
      <c r="F15" s="79" t="s">
        <v>2</v>
      </c>
      <c r="G15" s="75"/>
      <c r="H15" s="80" t="s">
        <v>75</v>
      </c>
      <c r="I15" s="75">
        <v>0</v>
      </c>
      <c r="J15" s="80" t="s">
        <v>66</v>
      </c>
      <c r="K15" s="84">
        <f t="shared" si="7"/>
        <v>0</v>
      </c>
      <c r="M15" s="75"/>
      <c r="N15" s="79" t="s">
        <v>2</v>
      </c>
      <c r="O15" s="75"/>
      <c r="Q15" s="74">
        <f t="shared" si="4"/>
        <v>0</v>
      </c>
      <c r="R15" s="79" t="s">
        <v>2</v>
      </c>
      <c r="S15" s="74">
        <f>IF(G15&gt;O15,O15,G15)</f>
        <v>0</v>
      </c>
      <c r="U15" s="85">
        <f t="shared" si="6"/>
        <v>0</v>
      </c>
      <c r="W15" s="90"/>
    </row>
    <row r="16" spans="2:23" x14ac:dyDescent="0.4">
      <c r="B16" s="79">
        <v>11</v>
      </c>
      <c r="C16" s="76" t="s">
        <v>45</v>
      </c>
      <c r="D16" s="79" t="s">
        <v>73</v>
      </c>
      <c r="E16" s="75"/>
      <c r="F16" s="79" t="s">
        <v>2</v>
      </c>
      <c r="G16" s="75"/>
      <c r="H16" s="80" t="s">
        <v>75</v>
      </c>
      <c r="I16" s="75">
        <v>0</v>
      </c>
      <c r="J16" s="80" t="s">
        <v>66</v>
      </c>
      <c r="K16" s="84">
        <f t="shared" si="7"/>
        <v>0</v>
      </c>
      <c r="M16" s="75"/>
      <c r="N16" s="79" t="s">
        <v>2</v>
      </c>
      <c r="O16" s="75"/>
      <c r="Q16" s="74">
        <f t="shared" si="4"/>
        <v>0</v>
      </c>
      <c r="R16" s="79" t="s">
        <v>2</v>
      </c>
      <c r="S16" s="74">
        <f t="shared" si="5"/>
        <v>0</v>
      </c>
      <c r="U16" s="85">
        <f t="shared" si="6"/>
        <v>0</v>
      </c>
      <c r="W16" s="90"/>
    </row>
    <row r="17" spans="2:23" x14ac:dyDescent="0.4">
      <c r="B17" s="79">
        <v>12</v>
      </c>
      <c r="C17" s="76" t="s">
        <v>46</v>
      </c>
      <c r="D17" s="79" t="s">
        <v>73</v>
      </c>
      <c r="E17" s="75"/>
      <c r="F17" s="79" t="s">
        <v>2</v>
      </c>
      <c r="G17" s="75"/>
      <c r="H17" s="80" t="s">
        <v>75</v>
      </c>
      <c r="I17" s="75">
        <v>0</v>
      </c>
      <c r="J17" s="80" t="s">
        <v>66</v>
      </c>
      <c r="K17" s="84">
        <f t="shared" si="7"/>
        <v>0</v>
      </c>
      <c r="M17" s="75"/>
      <c r="N17" s="79" t="s">
        <v>2</v>
      </c>
      <c r="O17" s="75"/>
      <c r="Q17" s="74">
        <f t="shared" si="4"/>
        <v>0</v>
      </c>
      <c r="R17" s="79" t="s">
        <v>2</v>
      </c>
      <c r="S17" s="74">
        <f t="shared" si="5"/>
        <v>0</v>
      </c>
      <c r="U17" s="85">
        <f t="shared" si="6"/>
        <v>0</v>
      </c>
      <c r="W17" s="90"/>
    </row>
    <row r="18" spans="2:23" x14ac:dyDescent="0.4">
      <c r="B18" s="79">
        <v>13</v>
      </c>
      <c r="C18" s="76" t="s">
        <v>47</v>
      </c>
      <c r="D18" s="79" t="s">
        <v>73</v>
      </c>
      <c r="E18" s="75"/>
      <c r="F18" s="79" t="s">
        <v>2</v>
      </c>
      <c r="G18" s="75"/>
      <c r="H18" s="80" t="s">
        <v>75</v>
      </c>
      <c r="I18" s="75">
        <v>0</v>
      </c>
      <c r="J18" s="80" t="s">
        <v>66</v>
      </c>
      <c r="K18" s="84">
        <f t="shared" si="7"/>
        <v>0</v>
      </c>
      <c r="M18" s="75"/>
      <c r="N18" s="79" t="s">
        <v>2</v>
      </c>
      <c r="O18" s="75"/>
      <c r="Q18" s="74">
        <f t="shared" si="4"/>
        <v>0</v>
      </c>
      <c r="R18" s="79" t="s">
        <v>2</v>
      </c>
      <c r="S18" s="74">
        <f t="shared" si="5"/>
        <v>0</v>
      </c>
      <c r="U18" s="85">
        <f t="shared" si="6"/>
        <v>0</v>
      </c>
      <c r="W18" s="90"/>
    </row>
    <row r="19" spans="2:23" x14ac:dyDescent="0.4">
      <c r="B19" s="79">
        <v>14</v>
      </c>
      <c r="C19" s="76" t="s">
        <v>48</v>
      </c>
      <c r="D19" s="79" t="s">
        <v>73</v>
      </c>
      <c r="E19" s="75"/>
      <c r="F19" s="79" t="s">
        <v>2</v>
      </c>
      <c r="G19" s="75"/>
      <c r="H19" s="80" t="s">
        <v>75</v>
      </c>
      <c r="I19" s="75">
        <v>0</v>
      </c>
      <c r="J19" s="80" t="s">
        <v>66</v>
      </c>
      <c r="K19" s="84">
        <f t="shared" si="7"/>
        <v>0</v>
      </c>
      <c r="M19" s="75"/>
      <c r="N19" s="79" t="s">
        <v>2</v>
      </c>
      <c r="O19" s="75"/>
      <c r="Q19" s="74">
        <f t="shared" si="4"/>
        <v>0</v>
      </c>
      <c r="R19" s="79" t="s">
        <v>2</v>
      </c>
      <c r="S19" s="74">
        <f t="shared" si="5"/>
        <v>0</v>
      </c>
      <c r="U19" s="85">
        <f t="shared" si="6"/>
        <v>0</v>
      </c>
      <c r="W19" s="90"/>
    </row>
    <row r="20" spans="2:23" x14ac:dyDescent="0.4">
      <c r="B20" s="79">
        <v>15</v>
      </c>
      <c r="C20" s="76" t="s">
        <v>39</v>
      </c>
      <c r="D20" s="79" t="s">
        <v>73</v>
      </c>
      <c r="E20" s="75"/>
      <c r="F20" s="79" t="s">
        <v>2</v>
      </c>
      <c r="G20" s="75"/>
      <c r="H20" s="80" t="s">
        <v>75</v>
      </c>
      <c r="I20" s="75">
        <v>0</v>
      </c>
      <c r="J20" s="80" t="s">
        <v>66</v>
      </c>
      <c r="K20" s="86">
        <f t="shared" si="7"/>
        <v>0</v>
      </c>
      <c r="M20" s="75"/>
      <c r="N20" s="79" t="s">
        <v>2</v>
      </c>
      <c r="O20" s="75"/>
      <c r="Q20" s="74">
        <f t="shared" si="4"/>
        <v>0</v>
      </c>
      <c r="R20" s="79" t="s">
        <v>2</v>
      </c>
      <c r="S20" s="74">
        <f t="shared" si="5"/>
        <v>0</v>
      </c>
      <c r="U20" s="85">
        <f t="shared" si="6"/>
        <v>0</v>
      </c>
      <c r="W20" s="90"/>
    </row>
    <row r="21" spans="2:23" x14ac:dyDescent="0.4">
      <c r="B21" s="79">
        <v>16</v>
      </c>
      <c r="C21" s="76" t="s">
        <v>55</v>
      </c>
      <c r="D21" s="79" t="s">
        <v>73</v>
      </c>
      <c r="E21" s="75"/>
      <c r="F21" s="79" t="s">
        <v>2</v>
      </c>
      <c r="G21" s="75"/>
      <c r="H21" s="80" t="s">
        <v>75</v>
      </c>
      <c r="I21" s="75">
        <v>0</v>
      </c>
      <c r="J21" s="80" t="s">
        <v>66</v>
      </c>
      <c r="K21" s="84">
        <f t="shared" si="7"/>
        <v>0</v>
      </c>
      <c r="M21" s="75"/>
      <c r="N21" s="79" t="s">
        <v>2</v>
      </c>
      <c r="O21" s="75"/>
      <c r="Q21" s="74">
        <f t="shared" si="4"/>
        <v>0</v>
      </c>
      <c r="R21" s="79" t="s">
        <v>2</v>
      </c>
      <c r="S21" s="74">
        <f t="shared" si="5"/>
        <v>0</v>
      </c>
      <c r="U21" s="85">
        <f t="shared" si="6"/>
        <v>0</v>
      </c>
      <c r="W21" s="90"/>
    </row>
    <row r="22" spans="2:23" x14ac:dyDescent="0.4">
      <c r="B22" s="79">
        <v>17</v>
      </c>
      <c r="C22" s="76" t="s">
        <v>56</v>
      </c>
      <c r="D22" s="79" t="s">
        <v>73</v>
      </c>
      <c r="E22" s="75"/>
      <c r="F22" s="79" t="s">
        <v>2</v>
      </c>
      <c r="G22" s="75"/>
      <c r="H22" s="80" t="s">
        <v>75</v>
      </c>
      <c r="I22" s="75">
        <v>0</v>
      </c>
      <c r="J22" s="80" t="s">
        <v>66</v>
      </c>
      <c r="K22" s="84">
        <f t="shared" ref="K22:K24" si="8">(G22-E22-I22)*24</f>
        <v>0</v>
      </c>
      <c r="M22" s="75"/>
      <c r="N22" s="79" t="s">
        <v>2</v>
      </c>
      <c r="O22" s="75"/>
      <c r="Q22" s="74">
        <f t="shared" ref="Q22:Q24" si="9">IF(E22&lt;M22,M22,E22)</f>
        <v>0</v>
      </c>
      <c r="R22" s="79" t="s">
        <v>2</v>
      </c>
      <c r="S22" s="74">
        <f t="shared" ref="S22:S24" si="10">IF(G22&gt;O22,O22,G22)</f>
        <v>0</v>
      </c>
      <c r="U22" s="85">
        <f t="shared" ref="U22:U24" si="11">(S22-Q22)*24</f>
        <v>0</v>
      </c>
      <c r="W22" s="90"/>
    </row>
    <row r="23" spans="2:23" x14ac:dyDescent="0.4">
      <c r="B23" s="79">
        <v>18</v>
      </c>
      <c r="C23" s="76" t="s">
        <v>57</v>
      </c>
      <c r="D23" s="79" t="s">
        <v>73</v>
      </c>
      <c r="E23" s="75"/>
      <c r="F23" s="79" t="s">
        <v>2</v>
      </c>
      <c r="G23" s="75"/>
      <c r="H23" s="80" t="s">
        <v>75</v>
      </c>
      <c r="I23" s="75">
        <v>0</v>
      </c>
      <c r="J23" s="80" t="s">
        <v>66</v>
      </c>
      <c r="K23" s="84">
        <f t="shared" si="8"/>
        <v>0</v>
      </c>
      <c r="M23" s="75"/>
      <c r="N23" s="79" t="s">
        <v>2</v>
      </c>
      <c r="O23" s="75"/>
      <c r="Q23" s="74">
        <f t="shared" si="9"/>
        <v>0</v>
      </c>
      <c r="R23" s="79" t="s">
        <v>2</v>
      </c>
      <c r="S23" s="74">
        <f t="shared" si="10"/>
        <v>0</v>
      </c>
      <c r="U23" s="85">
        <f t="shared" si="11"/>
        <v>0</v>
      </c>
      <c r="W23" s="90"/>
    </row>
    <row r="24" spans="2:23" x14ac:dyDescent="0.4">
      <c r="B24" s="79">
        <v>19</v>
      </c>
      <c r="C24" s="76" t="s">
        <v>76</v>
      </c>
      <c r="D24" s="79" t="s">
        <v>73</v>
      </c>
      <c r="E24" s="75"/>
      <c r="F24" s="79" t="s">
        <v>2</v>
      </c>
      <c r="G24" s="75"/>
      <c r="H24" s="80" t="s">
        <v>75</v>
      </c>
      <c r="I24" s="75">
        <v>0</v>
      </c>
      <c r="J24" s="80" t="s">
        <v>66</v>
      </c>
      <c r="K24" s="84">
        <f t="shared" si="8"/>
        <v>0</v>
      </c>
      <c r="M24" s="75"/>
      <c r="N24" s="79" t="s">
        <v>2</v>
      </c>
      <c r="O24" s="75"/>
      <c r="Q24" s="74">
        <f t="shared" si="9"/>
        <v>0</v>
      </c>
      <c r="R24" s="79" t="s">
        <v>2</v>
      </c>
      <c r="S24" s="74">
        <f t="shared" si="10"/>
        <v>0</v>
      </c>
      <c r="U24" s="85">
        <f t="shared" si="11"/>
        <v>0</v>
      </c>
      <c r="W24" s="90"/>
    </row>
    <row r="25" spans="2:23" x14ac:dyDescent="0.4">
      <c r="B25" s="79">
        <v>20</v>
      </c>
      <c r="C25" s="76" t="s">
        <v>77</v>
      </c>
      <c r="D25" s="79" t="s">
        <v>73</v>
      </c>
      <c r="E25" s="75"/>
      <c r="F25" s="79" t="s">
        <v>2</v>
      </c>
      <c r="G25" s="75"/>
      <c r="H25" s="80" t="s">
        <v>75</v>
      </c>
      <c r="I25" s="75">
        <v>0</v>
      </c>
      <c r="J25" s="80" t="s">
        <v>66</v>
      </c>
      <c r="K25" s="84">
        <f t="shared" si="7"/>
        <v>0</v>
      </c>
      <c r="M25" s="75"/>
      <c r="N25" s="79" t="s">
        <v>2</v>
      </c>
      <c r="O25" s="75"/>
      <c r="Q25" s="74">
        <f t="shared" si="4"/>
        <v>0</v>
      </c>
      <c r="R25" s="79" t="s">
        <v>2</v>
      </c>
      <c r="S25" s="74">
        <f t="shared" si="5"/>
        <v>0</v>
      </c>
      <c r="U25" s="85">
        <f t="shared" si="6"/>
        <v>0</v>
      </c>
      <c r="W25" s="90"/>
    </row>
    <row r="26" spans="2:23" x14ac:dyDescent="0.4">
      <c r="B26" s="79">
        <v>21</v>
      </c>
      <c r="C26" s="76" t="s">
        <v>78</v>
      </c>
      <c r="D26" s="79" t="s">
        <v>73</v>
      </c>
      <c r="E26" s="87"/>
      <c r="F26" s="79" t="s">
        <v>2</v>
      </c>
      <c r="G26" s="87"/>
      <c r="H26" s="80" t="s">
        <v>75</v>
      </c>
      <c r="I26" s="87"/>
      <c r="J26" s="80" t="s">
        <v>66</v>
      </c>
      <c r="K26" s="76">
        <v>1</v>
      </c>
      <c r="M26" s="84"/>
      <c r="N26" s="79" t="s">
        <v>2</v>
      </c>
      <c r="O26" s="84"/>
      <c r="Q26" s="84"/>
      <c r="R26" s="79" t="s">
        <v>2</v>
      </c>
      <c r="S26" s="84"/>
      <c r="U26" s="76">
        <v>1</v>
      </c>
      <c r="W26" s="90"/>
    </row>
    <row r="27" spans="2:23" x14ac:dyDescent="0.4">
      <c r="B27" s="79">
        <v>22</v>
      </c>
      <c r="C27" s="76" t="s">
        <v>79</v>
      </c>
      <c r="D27" s="79" t="s">
        <v>73</v>
      </c>
      <c r="E27" s="87"/>
      <c r="F27" s="79" t="s">
        <v>2</v>
      </c>
      <c r="G27" s="87"/>
      <c r="H27" s="80" t="s">
        <v>75</v>
      </c>
      <c r="I27" s="87"/>
      <c r="J27" s="80" t="s">
        <v>66</v>
      </c>
      <c r="K27" s="76">
        <v>2</v>
      </c>
      <c r="M27" s="84"/>
      <c r="N27" s="79" t="s">
        <v>2</v>
      </c>
      <c r="O27" s="84"/>
      <c r="Q27" s="84"/>
      <c r="R27" s="79" t="s">
        <v>2</v>
      </c>
      <c r="S27" s="84"/>
      <c r="U27" s="76">
        <v>2</v>
      </c>
      <c r="W27" s="90"/>
    </row>
    <row r="28" spans="2:23" x14ac:dyDescent="0.4">
      <c r="B28" s="79">
        <v>23</v>
      </c>
      <c r="C28" s="76" t="s">
        <v>80</v>
      </c>
      <c r="D28" s="79" t="s">
        <v>73</v>
      </c>
      <c r="E28" s="87"/>
      <c r="F28" s="79" t="s">
        <v>2</v>
      </c>
      <c r="G28" s="87"/>
      <c r="H28" s="80" t="s">
        <v>75</v>
      </c>
      <c r="I28" s="87"/>
      <c r="J28" s="80" t="s">
        <v>66</v>
      </c>
      <c r="K28" s="76">
        <v>3</v>
      </c>
      <c r="M28" s="84"/>
      <c r="N28" s="79" t="s">
        <v>2</v>
      </c>
      <c r="O28" s="84"/>
      <c r="Q28" s="84"/>
      <c r="R28" s="79" t="s">
        <v>2</v>
      </c>
      <c r="S28" s="84"/>
      <c r="U28" s="76">
        <v>3</v>
      </c>
      <c r="W28" s="90"/>
    </row>
    <row r="29" spans="2:23" x14ac:dyDescent="0.4">
      <c r="B29" s="79">
        <v>24</v>
      </c>
      <c r="C29" s="76" t="s">
        <v>81</v>
      </c>
      <c r="D29" s="79" t="s">
        <v>73</v>
      </c>
      <c r="E29" s="87"/>
      <c r="F29" s="79" t="s">
        <v>2</v>
      </c>
      <c r="G29" s="87"/>
      <c r="H29" s="80" t="s">
        <v>75</v>
      </c>
      <c r="I29" s="87"/>
      <c r="J29" s="80" t="s">
        <v>66</v>
      </c>
      <c r="K29" s="76">
        <v>4</v>
      </c>
      <c r="M29" s="84"/>
      <c r="N29" s="79" t="s">
        <v>2</v>
      </c>
      <c r="O29" s="84"/>
      <c r="Q29" s="84"/>
      <c r="R29" s="79" t="s">
        <v>2</v>
      </c>
      <c r="S29" s="84"/>
      <c r="U29" s="76">
        <v>4</v>
      </c>
      <c r="W29" s="90"/>
    </row>
    <row r="30" spans="2:23" x14ac:dyDescent="0.4">
      <c r="B30" s="79">
        <v>25</v>
      </c>
      <c r="C30" s="76" t="s">
        <v>58</v>
      </c>
      <c r="D30" s="79" t="s">
        <v>73</v>
      </c>
      <c r="E30" s="87"/>
      <c r="F30" s="79" t="s">
        <v>2</v>
      </c>
      <c r="G30" s="87"/>
      <c r="H30" s="80" t="s">
        <v>75</v>
      </c>
      <c r="I30" s="87"/>
      <c r="J30" s="80" t="s">
        <v>66</v>
      </c>
      <c r="K30" s="76">
        <v>4</v>
      </c>
      <c r="M30" s="84"/>
      <c r="N30" s="79" t="s">
        <v>2</v>
      </c>
      <c r="O30" s="84"/>
      <c r="Q30" s="84"/>
      <c r="R30" s="79" t="s">
        <v>2</v>
      </c>
      <c r="S30" s="84"/>
      <c r="U30" s="76">
        <v>3</v>
      </c>
      <c r="W30" s="90"/>
    </row>
    <row r="31" spans="2:23" x14ac:dyDescent="0.4">
      <c r="B31" s="79">
        <v>26</v>
      </c>
      <c r="C31" s="76" t="s">
        <v>59</v>
      </c>
      <c r="D31" s="79" t="s">
        <v>73</v>
      </c>
      <c r="E31" s="87"/>
      <c r="F31" s="79" t="s">
        <v>2</v>
      </c>
      <c r="G31" s="87"/>
      <c r="H31" s="80" t="s">
        <v>75</v>
      </c>
      <c r="I31" s="87"/>
      <c r="J31" s="80" t="s">
        <v>66</v>
      </c>
      <c r="K31" s="76">
        <v>5</v>
      </c>
      <c r="M31" s="84"/>
      <c r="N31" s="79" t="s">
        <v>2</v>
      </c>
      <c r="O31" s="84"/>
      <c r="Q31" s="84"/>
      <c r="R31" s="79" t="s">
        <v>2</v>
      </c>
      <c r="S31" s="84"/>
      <c r="U31" s="76">
        <v>5</v>
      </c>
      <c r="W31" s="90"/>
    </row>
    <row r="32" spans="2:23" x14ac:dyDescent="0.4">
      <c r="B32" s="79">
        <v>27</v>
      </c>
      <c r="C32" s="76" t="s">
        <v>72</v>
      </c>
      <c r="D32" s="79" t="s">
        <v>73</v>
      </c>
      <c r="E32" s="87"/>
      <c r="F32" s="79" t="s">
        <v>2</v>
      </c>
      <c r="G32" s="87"/>
      <c r="H32" s="80" t="s">
        <v>75</v>
      </c>
      <c r="I32" s="87"/>
      <c r="J32" s="80" t="s">
        <v>66</v>
      </c>
      <c r="K32" s="76">
        <v>0</v>
      </c>
      <c r="M32" s="84"/>
      <c r="N32" s="79" t="s">
        <v>2</v>
      </c>
      <c r="O32" s="84"/>
      <c r="Q32" s="84"/>
      <c r="R32" s="79" t="s">
        <v>2</v>
      </c>
      <c r="S32" s="84"/>
      <c r="U32" s="76">
        <v>0</v>
      </c>
      <c r="W32" s="90" t="s">
        <v>164</v>
      </c>
    </row>
    <row r="33" spans="2:23" x14ac:dyDescent="0.4">
      <c r="B33" s="79">
        <v>28</v>
      </c>
      <c r="C33" s="76" t="s">
        <v>74</v>
      </c>
      <c r="D33" s="79" t="s">
        <v>73</v>
      </c>
      <c r="E33" s="87"/>
      <c r="F33" s="79" t="s">
        <v>2</v>
      </c>
      <c r="G33" s="87"/>
      <c r="H33" s="80" t="s">
        <v>75</v>
      </c>
      <c r="I33" s="87"/>
      <c r="J33" s="80" t="s">
        <v>66</v>
      </c>
      <c r="K33" s="76"/>
      <c r="M33" s="84"/>
      <c r="N33" s="79" t="s">
        <v>2</v>
      </c>
      <c r="O33" s="84"/>
      <c r="Q33" s="84"/>
      <c r="R33" s="79" t="s">
        <v>2</v>
      </c>
      <c r="S33" s="84"/>
      <c r="U33" s="76"/>
      <c r="W33" s="90"/>
    </row>
    <row r="34" spans="2:23" x14ac:dyDescent="0.4">
      <c r="B34" s="79">
        <v>29</v>
      </c>
      <c r="C34" s="76" t="s">
        <v>74</v>
      </c>
      <c r="D34" s="79" t="s">
        <v>73</v>
      </c>
      <c r="E34" s="87"/>
      <c r="F34" s="79" t="s">
        <v>2</v>
      </c>
      <c r="G34" s="87"/>
      <c r="H34" s="80" t="s">
        <v>75</v>
      </c>
      <c r="I34" s="87"/>
      <c r="J34" s="80" t="s">
        <v>66</v>
      </c>
      <c r="K34" s="76"/>
      <c r="M34" s="84"/>
      <c r="N34" s="79" t="s">
        <v>2</v>
      </c>
      <c r="O34" s="84"/>
      <c r="Q34" s="84"/>
      <c r="R34" s="79" t="s">
        <v>2</v>
      </c>
      <c r="S34" s="84"/>
      <c r="U34" s="76"/>
      <c r="W34" s="90"/>
    </row>
    <row r="35" spans="2:23" x14ac:dyDescent="0.4">
      <c r="B35" s="79">
        <v>30</v>
      </c>
      <c r="C35" s="76" t="s">
        <v>74</v>
      </c>
      <c r="D35" s="79" t="s">
        <v>73</v>
      </c>
      <c r="E35" s="87"/>
      <c r="F35" s="79" t="s">
        <v>2</v>
      </c>
      <c r="G35" s="87"/>
      <c r="H35" s="80" t="s">
        <v>75</v>
      </c>
      <c r="I35" s="87"/>
      <c r="J35" s="80" t="s">
        <v>66</v>
      </c>
      <c r="K35" s="76"/>
      <c r="M35" s="84"/>
      <c r="N35" s="79" t="s">
        <v>2</v>
      </c>
      <c r="O35" s="84"/>
      <c r="Q35" s="84"/>
      <c r="R35" s="79" t="s">
        <v>2</v>
      </c>
      <c r="S35" s="84"/>
      <c r="U35" s="76"/>
      <c r="W35" s="90"/>
    </row>
    <row r="36" spans="2:23" x14ac:dyDescent="0.4">
      <c r="C36" s="88"/>
    </row>
    <row r="37" spans="2:23" x14ac:dyDescent="0.4">
      <c r="C37" s="89" t="s">
        <v>168</v>
      </c>
    </row>
    <row r="38" spans="2:23" x14ac:dyDescent="0.4">
      <c r="C38" s="89" t="s">
        <v>169</v>
      </c>
    </row>
    <row r="39" spans="2:23" x14ac:dyDescent="0.4">
      <c r="C39" s="89" t="s">
        <v>170</v>
      </c>
    </row>
    <row r="40" spans="2:23" x14ac:dyDescent="0.4">
      <c r="C40" s="89" t="s">
        <v>171</v>
      </c>
    </row>
    <row r="41" spans="2:23" x14ac:dyDescent="0.4">
      <c r="C41" s="81" t="s">
        <v>213</v>
      </c>
    </row>
    <row r="42" spans="2:23" x14ac:dyDescent="0.4">
      <c r="C42" s="81" t="s">
        <v>215</v>
      </c>
    </row>
  </sheetData>
  <sheetProtection sheet="1" insertRows="0" deleteRows="0"/>
  <mergeCells count="4">
    <mergeCell ref="M4:O4"/>
    <mergeCell ref="Q4:U4"/>
    <mergeCell ref="E4:K4"/>
    <mergeCell ref="W4:W5"/>
  </mergeCells>
  <phoneticPr fontId="2"/>
  <pageMargins left="0.15748031496062992" right="0.15748031496062992" top="0.55118110236220474" bottom="0.35433070866141736" header="0.31496062992125984" footer="0.31496062992125984"/>
  <pageSetup paperSize="9" scale="55"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V149"/>
  <sheetViews>
    <sheetView showGridLines="0" view="pageBreakPreview" zoomScaleNormal="100" zoomScaleSheetLayoutView="100" workbookViewId="0">
      <selection activeCell="A7" sqref="A7:F7"/>
    </sheetView>
  </sheetViews>
  <sheetFormatPr defaultColWidth="2.875" defaultRowHeight="14.85" customHeight="1" x14ac:dyDescent="0.4"/>
  <cols>
    <col min="1" max="1" width="2.875" style="288"/>
    <col min="2" max="7" width="3" style="288" customWidth="1"/>
    <col min="8" max="16384" width="2.875" style="288"/>
  </cols>
  <sheetData>
    <row r="1" spans="1:71" ht="14.85" customHeight="1" x14ac:dyDescent="0.4">
      <c r="A1" s="306" t="s">
        <v>320</v>
      </c>
      <c r="B1" s="306"/>
      <c r="C1" s="306"/>
      <c r="D1" s="306"/>
      <c r="E1" s="306"/>
      <c r="F1" s="306"/>
      <c r="G1" s="306"/>
      <c r="H1" s="306"/>
      <c r="I1" s="306"/>
      <c r="J1" s="306"/>
      <c r="K1" s="306"/>
      <c r="L1" s="306"/>
      <c r="M1" s="306"/>
      <c r="N1" s="315"/>
      <c r="O1" s="306"/>
      <c r="P1" s="306"/>
      <c r="Q1" s="306"/>
      <c r="R1" s="306"/>
      <c r="S1" s="306"/>
      <c r="T1" s="306"/>
      <c r="U1" s="306"/>
      <c r="V1" s="306"/>
      <c r="W1" s="309"/>
      <c r="X1" s="309"/>
      <c r="Y1" s="309"/>
      <c r="Z1" s="309"/>
      <c r="AA1" s="309"/>
      <c r="AB1" s="309"/>
      <c r="AC1" s="309"/>
      <c r="AD1" s="309"/>
      <c r="AE1" s="309"/>
      <c r="AF1" s="306"/>
      <c r="AG1" s="306"/>
      <c r="AH1" s="306"/>
      <c r="AL1" s="289"/>
      <c r="AM1" s="289"/>
      <c r="AN1" s="289"/>
      <c r="AO1" s="289"/>
      <c r="AP1" s="289"/>
      <c r="AQ1" s="289"/>
      <c r="AR1" s="289"/>
      <c r="AS1" s="289"/>
      <c r="AT1" s="289"/>
      <c r="AU1" s="289"/>
      <c r="AV1" s="289"/>
      <c r="AW1" s="289"/>
      <c r="AX1" s="289"/>
      <c r="AY1" s="289"/>
      <c r="AZ1" s="289"/>
      <c r="BA1" s="289"/>
      <c r="BB1" s="289"/>
      <c r="BC1" s="289"/>
      <c r="BD1" s="289"/>
      <c r="BE1" s="289"/>
      <c r="BF1" s="289"/>
      <c r="BG1" s="289"/>
      <c r="BH1" s="289"/>
      <c r="BI1" s="289"/>
      <c r="BJ1" s="289"/>
      <c r="BK1" s="289"/>
      <c r="BL1" s="289"/>
      <c r="BM1" s="289"/>
      <c r="BN1" s="289"/>
      <c r="BO1" s="289"/>
      <c r="BP1" s="289"/>
      <c r="BQ1" s="289"/>
      <c r="BR1" s="289"/>
      <c r="BS1" s="289"/>
    </row>
    <row r="2" spans="1:71" ht="14.85" customHeight="1" x14ac:dyDescent="0.4">
      <c r="A2" s="306"/>
      <c r="B2" s="306"/>
      <c r="C2" s="306"/>
      <c r="D2" s="306"/>
      <c r="E2" s="306"/>
      <c r="F2" s="306"/>
      <c r="G2" s="306"/>
      <c r="H2" s="306"/>
      <c r="I2" s="306"/>
      <c r="J2" s="306"/>
      <c r="K2" s="306"/>
      <c r="L2" s="306"/>
      <c r="M2" s="306"/>
      <c r="N2" s="306"/>
      <c r="O2" s="306"/>
      <c r="P2" s="306"/>
      <c r="Q2" s="306"/>
      <c r="R2" s="306"/>
      <c r="S2" s="306"/>
      <c r="T2" s="306"/>
      <c r="U2" s="306"/>
      <c r="V2" s="306"/>
      <c r="W2" s="314"/>
      <c r="X2" s="314"/>
      <c r="Y2" s="314"/>
      <c r="Z2" s="314"/>
      <c r="AA2" s="314"/>
      <c r="AB2" s="314"/>
      <c r="AC2" s="314"/>
      <c r="AD2" s="314"/>
      <c r="AE2" s="314"/>
      <c r="AF2" s="314"/>
      <c r="AG2" s="314"/>
      <c r="AH2" s="314"/>
      <c r="AL2" s="289"/>
      <c r="AM2" s="289"/>
      <c r="AN2" s="289"/>
      <c r="AO2" s="289"/>
      <c r="AP2" s="289"/>
      <c r="AQ2" s="289"/>
      <c r="AR2" s="289"/>
      <c r="AS2" s="289"/>
      <c r="AT2" s="289"/>
      <c r="AU2" s="289"/>
      <c r="AV2" s="289"/>
      <c r="AW2" s="289"/>
      <c r="AX2" s="289"/>
      <c r="AY2" s="289"/>
      <c r="AZ2" s="289"/>
      <c r="BA2" s="289"/>
      <c r="BB2" s="289"/>
      <c r="BC2" s="289"/>
      <c r="BD2" s="289"/>
      <c r="BE2" s="289"/>
      <c r="BF2" s="289"/>
      <c r="BG2" s="289"/>
      <c r="BH2" s="289"/>
      <c r="BI2" s="289"/>
      <c r="BJ2" s="289"/>
      <c r="BK2" s="289"/>
      <c r="BL2" s="289"/>
      <c r="BM2" s="289"/>
      <c r="BN2" s="289"/>
      <c r="BO2" s="289"/>
      <c r="BP2" s="289"/>
      <c r="BQ2" s="289"/>
      <c r="BR2" s="289"/>
      <c r="BS2" s="289"/>
    </row>
    <row r="3" spans="1:71" ht="14.85" customHeight="1" x14ac:dyDescent="0.4">
      <c r="A3" s="511" t="s">
        <v>319</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L3" s="289"/>
      <c r="AM3" s="289"/>
      <c r="AN3" s="289"/>
      <c r="AO3" s="289"/>
      <c r="AP3" s="289"/>
      <c r="AQ3" s="289"/>
      <c r="AR3" s="289"/>
      <c r="AS3" s="289"/>
      <c r="AT3" s="289"/>
      <c r="AU3" s="289"/>
      <c r="AV3" s="289"/>
      <c r="AW3" s="289"/>
      <c r="AX3" s="289"/>
      <c r="AY3" s="289"/>
      <c r="AZ3" s="289"/>
      <c r="BA3" s="289"/>
      <c r="BB3" s="289"/>
      <c r="BC3" s="289"/>
      <c r="BD3" s="289"/>
      <c r="BE3" s="289"/>
      <c r="BF3" s="289"/>
      <c r="BG3" s="289"/>
      <c r="BH3" s="289"/>
      <c r="BI3" s="289"/>
      <c r="BJ3" s="289"/>
      <c r="BK3" s="289"/>
      <c r="BL3" s="289"/>
      <c r="BM3" s="289"/>
      <c r="BN3" s="289"/>
      <c r="BO3" s="289"/>
      <c r="BP3" s="289"/>
      <c r="BQ3" s="289"/>
      <c r="BR3" s="289"/>
      <c r="BS3" s="289"/>
    </row>
    <row r="4" spans="1:71" ht="14.85" customHeight="1" x14ac:dyDescent="0.4">
      <c r="A4" s="306"/>
      <c r="B4" s="306"/>
      <c r="C4" s="306"/>
      <c r="D4" s="306"/>
      <c r="E4" s="306"/>
      <c r="F4" s="306"/>
      <c r="G4" s="309"/>
      <c r="H4" s="309"/>
      <c r="I4" s="309"/>
      <c r="J4" s="309"/>
      <c r="K4" s="309"/>
      <c r="L4" s="309"/>
      <c r="M4" s="309"/>
      <c r="N4" s="309"/>
      <c r="O4" s="309"/>
      <c r="P4" s="309"/>
      <c r="Q4" s="309"/>
      <c r="R4" s="309"/>
      <c r="S4" s="306"/>
      <c r="T4" s="306"/>
      <c r="U4" s="306"/>
      <c r="V4" s="306"/>
      <c r="W4" s="306"/>
      <c r="X4" s="306"/>
      <c r="Y4" s="306"/>
      <c r="Z4" s="306"/>
      <c r="AA4" s="306"/>
      <c r="AB4" s="306"/>
      <c r="AC4" s="306"/>
      <c r="AD4" s="306"/>
      <c r="AE4" s="306"/>
      <c r="AF4" s="306"/>
      <c r="AG4" s="306"/>
      <c r="AH4" s="306"/>
      <c r="AL4" s="289"/>
      <c r="AM4" s="289"/>
      <c r="AN4" s="289"/>
      <c r="AO4" s="289"/>
      <c r="AP4" s="289"/>
      <c r="AQ4" s="289"/>
      <c r="AR4" s="289"/>
      <c r="AS4" s="289"/>
      <c r="AT4" s="289"/>
      <c r="AU4" s="289"/>
      <c r="AV4" s="289"/>
      <c r="AW4" s="289"/>
      <c r="AX4" s="289"/>
      <c r="AY4" s="289"/>
      <c r="AZ4" s="289"/>
      <c r="BA4" s="289"/>
      <c r="BB4" s="289"/>
      <c r="BC4" s="289"/>
      <c r="BD4" s="289"/>
      <c r="BE4" s="289"/>
      <c r="BF4" s="289"/>
      <c r="BG4" s="289"/>
      <c r="BH4" s="289"/>
      <c r="BI4" s="289"/>
      <c r="BJ4" s="289"/>
      <c r="BK4" s="289"/>
      <c r="BL4" s="289"/>
      <c r="BM4" s="289"/>
      <c r="BN4" s="289"/>
      <c r="BO4" s="289"/>
      <c r="BP4" s="289"/>
      <c r="BQ4" s="289"/>
      <c r="BR4" s="289"/>
      <c r="BS4" s="289"/>
    </row>
    <row r="5" spans="1:71" ht="14.85" customHeight="1" x14ac:dyDescent="0.4">
      <c r="A5" s="306"/>
      <c r="B5" s="306"/>
      <c r="C5" s="309"/>
      <c r="D5" s="309"/>
      <c r="E5" s="306"/>
      <c r="F5" s="309"/>
      <c r="G5" s="309"/>
      <c r="H5" s="309"/>
      <c r="I5" s="309"/>
      <c r="J5" s="309"/>
      <c r="K5" s="309"/>
      <c r="L5" s="306"/>
      <c r="M5" s="306"/>
      <c r="N5" s="306"/>
      <c r="O5" s="306"/>
      <c r="P5" s="306"/>
      <c r="Q5" s="306"/>
      <c r="R5" s="306"/>
      <c r="S5" s="306"/>
      <c r="T5" s="306"/>
      <c r="U5" s="306"/>
      <c r="V5" s="306"/>
      <c r="W5" s="306"/>
      <c r="X5" s="306"/>
      <c r="Y5" s="511"/>
      <c r="Z5" s="511"/>
      <c r="AA5" s="511"/>
      <c r="AB5" s="306" t="s">
        <v>318</v>
      </c>
      <c r="AC5" s="511"/>
      <c r="AD5" s="511"/>
      <c r="AE5" s="306" t="s">
        <v>317</v>
      </c>
      <c r="AF5" s="511"/>
      <c r="AG5" s="511"/>
      <c r="AH5" s="306" t="s">
        <v>316</v>
      </c>
      <c r="AL5" s="289"/>
      <c r="AM5" s="289"/>
      <c r="AN5" s="289"/>
      <c r="AO5" s="289"/>
      <c r="AP5" s="289"/>
      <c r="AQ5" s="289"/>
      <c r="AR5" s="289"/>
      <c r="AS5" s="289"/>
      <c r="AT5" s="289"/>
      <c r="AU5" s="289"/>
      <c r="AV5" s="289"/>
      <c r="AW5" s="289"/>
      <c r="AX5" s="289"/>
      <c r="AY5" s="289"/>
      <c r="AZ5" s="289"/>
      <c r="BA5" s="289"/>
      <c r="BB5" s="289"/>
      <c r="BC5" s="289"/>
      <c r="BD5" s="289"/>
      <c r="BE5" s="289"/>
      <c r="BF5" s="289"/>
      <c r="BG5" s="289"/>
      <c r="BH5" s="289"/>
      <c r="BI5" s="289"/>
      <c r="BJ5" s="289"/>
      <c r="BK5" s="289"/>
      <c r="BL5" s="289"/>
      <c r="BM5" s="289"/>
      <c r="BN5" s="289"/>
      <c r="BO5" s="289"/>
      <c r="BP5" s="289"/>
      <c r="BQ5" s="289"/>
      <c r="BR5" s="289"/>
      <c r="BS5" s="289"/>
    </row>
    <row r="6" spans="1:71" ht="14.85" customHeight="1" x14ac:dyDescent="0.4">
      <c r="A6" s="306"/>
      <c r="B6" s="306"/>
      <c r="C6" s="309"/>
      <c r="D6" s="309"/>
      <c r="E6" s="309"/>
      <c r="F6" s="309"/>
      <c r="G6" s="309"/>
      <c r="H6" s="309" t="s">
        <v>315</v>
      </c>
      <c r="I6" s="309"/>
      <c r="J6" s="309"/>
      <c r="K6" s="309"/>
      <c r="L6" s="306"/>
      <c r="M6" s="306"/>
      <c r="N6" s="306"/>
      <c r="O6" s="306"/>
      <c r="P6" s="306"/>
      <c r="Q6" s="306"/>
      <c r="R6" s="306"/>
      <c r="S6" s="306"/>
      <c r="T6" s="306"/>
      <c r="U6" s="306"/>
      <c r="V6" s="306"/>
      <c r="W6" s="306"/>
      <c r="X6" s="306"/>
      <c r="Y6" s="306"/>
      <c r="Z6" s="306"/>
      <c r="AA6" s="306"/>
      <c r="AB6" s="306"/>
      <c r="AC6" s="306"/>
      <c r="AD6" s="306"/>
      <c r="AE6" s="306"/>
      <c r="AF6" s="306"/>
      <c r="AG6" s="306"/>
      <c r="AH6" s="306"/>
      <c r="AL6" s="289"/>
      <c r="AM6" s="289"/>
      <c r="AN6" s="289"/>
      <c r="AO6" s="289"/>
      <c r="AP6" s="289"/>
      <c r="AQ6" s="289"/>
      <c r="AR6" s="289"/>
      <c r="AS6" s="289"/>
      <c r="AT6" s="289"/>
      <c r="AU6" s="289"/>
      <c r="AV6" s="289"/>
      <c r="AW6" s="289"/>
      <c r="AX6" s="289"/>
      <c r="AY6" s="289"/>
      <c r="AZ6" s="289"/>
      <c r="BA6" s="289"/>
      <c r="BB6" s="289"/>
      <c r="BC6" s="289"/>
      <c r="BD6" s="289"/>
      <c r="BE6" s="289"/>
      <c r="BF6" s="289"/>
      <c r="BG6" s="289"/>
      <c r="BH6" s="289"/>
      <c r="BI6" s="289"/>
      <c r="BJ6" s="289"/>
      <c r="BK6" s="289"/>
      <c r="BL6" s="289"/>
      <c r="BM6" s="289"/>
      <c r="BN6" s="289"/>
      <c r="BO6" s="289"/>
      <c r="BP6" s="289"/>
      <c r="BQ6" s="289"/>
      <c r="BR6" s="289"/>
      <c r="BS6" s="289"/>
    </row>
    <row r="7" spans="1:71" ht="18" customHeight="1" x14ac:dyDescent="0.15">
      <c r="A7" s="426"/>
      <c r="B7" s="426"/>
      <c r="C7" s="426"/>
      <c r="D7" s="426"/>
      <c r="E7" s="426"/>
      <c r="F7" s="426"/>
      <c r="G7" s="311"/>
      <c r="H7" s="424" t="s">
        <v>314</v>
      </c>
      <c r="I7" s="425"/>
      <c r="J7" s="425"/>
      <c r="K7" s="313"/>
      <c r="L7" s="306"/>
      <c r="M7" s="306"/>
      <c r="N7" s="306"/>
      <c r="O7" s="306"/>
      <c r="P7" s="424" t="s">
        <v>313</v>
      </c>
      <c r="Q7" s="424"/>
      <c r="R7" s="424"/>
      <c r="S7" s="424"/>
      <c r="T7" s="512"/>
      <c r="U7" s="512"/>
      <c r="V7" s="512"/>
      <c r="W7" s="512"/>
      <c r="X7" s="512"/>
      <c r="Y7" s="512"/>
      <c r="Z7" s="512"/>
      <c r="AA7" s="512"/>
      <c r="AB7" s="512"/>
      <c r="AC7" s="512"/>
      <c r="AD7" s="512"/>
      <c r="AE7" s="512"/>
      <c r="AF7" s="512"/>
      <c r="AG7" s="512"/>
      <c r="AH7" s="512"/>
      <c r="AL7" s="289"/>
      <c r="AM7" s="289"/>
      <c r="AN7" s="289"/>
      <c r="AO7" s="289"/>
      <c r="AP7" s="289"/>
      <c r="AQ7" s="289"/>
      <c r="AR7" s="289"/>
      <c r="AS7" s="289"/>
      <c r="AT7" s="289"/>
      <c r="AU7" s="289"/>
      <c r="AV7" s="289"/>
      <c r="AW7" s="289"/>
      <c r="AX7" s="289"/>
      <c r="AY7" s="289"/>
      <c r="AZ7" s="289"/>
      <c r="BA7" s="289"/>
      <c r="BB7" s="289"/>
      <c r="BC7" s="289"/>
      <c r="BD7" s="289"/>
      <c r="BE7" s="289"/>
      <c r="BF7" s="289"/>
      <c r="BG7" s="289"/>
      <c r="BH7" s="289"/>
      <c r="BI7" s="289"/>
      <c r="BJ7" s="289"/>
      <c r="BK7" s="289"/>
      <c r="BL7" s="289"/>
      <c r="BM7" s="289"/>
      <c r="BN7" s="289"/>
      <c r="BO7" s="289"/>
      <c r="BP7" s="289"/>
      <c r="BQ7" s="289"/>
      <c r="BR7" s="289"/>
      <c r="BS7" s="289"/>
    </row>
    <row r="8" spans="1:71" ht="18" customHeight="1" x14ac:dyDescent="0.4">
      <c r="A8" s="312"/>
      <c r="B8" s="312"/>
      <c r="C8" s="312"/>
      <c r="D8" s="312"/>
      <c r="E8" s="312"/>
      <c r="F8" s="312"/>
      <c r="G8" s="311"/>
      <c r="H8" s="306"/>
      <c r="I8" s="309"/>
      <c r="J8" s="311"/>
      <c r="K8" s="309"/>
      <c r="L8" s="306"/>
      <c r="M8" s="306"/>
      <c r="N8" s="306"/>
      <c r="O8" s="306"/>
      <c r="P8" s="424"/>
      <c r="Q8" s="424"/>
      <c r="R8" s="424"/>
      <c r="S8" s="424"/>
      <c r="T8" s="512"/>
      <c r="U8" s="512"/>
      <c r="V8" s="512"/>
      <c r="W8" s="512"/>
      <c r="X8" s="512"/>
      <c r="Y8" s="512"/>
      <c r="Z8" s="512"/>
      <c r="AA8" s="512"/>
      <c r="AB8" s="512"/>
      <c r="AC8" s="512"/>
      <c r="AD8" s="512"/>
      <c r="AE8" s="512"/>
      <c r="AF8" s="512"/>
      <c r="AG8" s="512"/>
      <c r="AH8" s="512"/>
      <c r="AL8" s="289"/>
      <c r="AM8" s="289"/>
      <c r="AN8" s="289"/>
      <c r="AO8" s="289"/>
      <c r="AP8" s="289"/>
      <c r="AQ8" s="289"/>
      <c r="AR8" s="289"/>
      <c r="AS8" s="289"/>
      <c r="AT8" s="289"/>
      <c r="AU8" s="289"/>
      <c r="AV8" s="289"/>
      <c r="AW8" s="289"/>
      <c r="AX8" s="289"/>
      <c r="AY8" s="289"/>
      <c r="AZ8" s="289"/>
      <c r="BA8" s="289"/>
      <c r="BB8" s="289"/>
      <c r="BC8" s="289"/>
      <c r="BD8" s="289"/>
      <c r="BE8" s="289"/>
      <c r="BF8" s="289"/>
      <c r="BG8" s="289"/>
      <c r="BH8" s="289"/>
      <c r="BI8" s="289"/>
      <c r="BJ8" s="289"/>
      <c r="BK8" s="289"/>
      <c r="BL8" s="289"/>
      <c r="BM8" s="289"/>
      <c r="BN8" s="289"/>
      <c r="BO8" s="289"/>
      <c r="BP8" s="289"/>
      <c r="BQ8" s="289"/>
      <c r="BR8" s="289"/>
      <c r="BS8" s="289"/>
    </row>
    <row r="9" spans="1:71" ht="18" customHeight="1" x14ac:dyDescent="0.4">
      <c r="A9" s="306"/>
      <c r="B9" s="306"/>
      <c r="C9" s="309"/>
      <c r="D9" s="309"/>
      <c r="E9" s="309"/>
      <c r="F9" s="309"/>
      <c r="G9" s="309"/>
      <c r="H9" s="309"/>
      <c r="I9" s="309"/>
      <c r="J9" s="309"/>
      <c r="K9" s="309"/>
      <c r="L9" s="306"/>
      <c r="M9" s="310" t="s">
        <v>312</v>
      </c>
      <c r="O9" s="306"/>
      <c r="P9" s="424" t="s">
        <v>311</v>
      </c>
      <c r="Q9" s="424"/>
      <c r="R9" s="424"/>
      <c r="S9" s="424"/>
      <c r="T9" s="512"/>
      <c r="U9" s="512"/>
      <c r="V9" s="512"/>
      <c r="W9" s="512"/>
      <c r="X9" s="512"/>
      <c r="Y9" s="512"/>
      <c r="Z9" s="512"/>
      <c r="AA9" s="512"/>
      <c r="AB9" s="512"/>
      <c r="AC9" s="512"/>
      <c r="AD9" s="512"/>
      <c r="AE9" s="512"/>
      <c r="AF9" s="512"/>
      <c r="AG9" s="512"/>
      <c r="AH9" s="512"/>
      <c r="AL9" s="289"/>
      <c r="AM9" s="289"/>
      <c r="AN9" s="289"/>
      <c r="AO9" s="289"/>
      <c r="AP9" s="289"/>
      <c r="AQ9" s="289"/>
      <c r="AR9" s="289"/>
      <c r="AS9" s="289"/>
      <c r="AT9" s="289"/>
      <c r="AU9" s="289"/>
      <c r="AV9" s="289"/>
      <c r="AW9" s="289"/>
      <c r="AX9" s="289"/>
      <c r="AY9" s="289"/>
      <c r="AZ9" s="289"/>
      <c r="BA9" s="289"/>
      <c r="BB9" s="289"/>
      <c r="BC9" s="289"/>
      <c r="BD9" s="289"/>
      <c r="BE9" s="289"/>
      <c r="BF9" s="289"/>
      <c r="BG9" s="289"/>
      <c r="BH9" s="289"/>
      <c r="BI9" s="289"/>
      <c r="BJ9" s="289"/>
      <c r="BK9" s="289"/>
      <c r="BL9" s="289"/>
      <c r="BM9" s="289"/>
      <c r="BN9" s="289"/>
      <c r="BO9" s="289"/>
      <c r="BP9" s="289"/>
      <c r="BQ9" s="289"/>
      <c r="BR9" s="289"/>
      <c r="BS9" s="289"/>
    </row>
    <row r="10" spans="1:71" ht="18" customHeight="1" x14ac:dyDescent="0.4">
      <c r="A10" s="306"/>
      <c r="B10" s="306"/>
      <c r="C10" s="309"/>
      <c r="D10" s="309"/>
      <c r="E10" s="309"/>
      <c r="F10" s="309"/>
      <c r="G10" s="309"/>
      <c r="H10" s="309"/>
      <c r="I10" s="309"/>
      <c r="J10" s="309"/>
      <c r="K10" s="309"/>
      <c r="L10" s="306"/>
      <c r="M10" s="306"/>
      <c r="N10" s="306"/>
      <c r="O10" s="306"/>
      <c r="P10" s="424"/>
      <c r="Q10" s="424"/>
      <c r="R10" s="424"/>
      <c r="S10" s="424"/>
      <c r="T10" s="512"/>
      <c r="U10" s="512"/>
      <c r="V10" s="512"/>
      <c r="W10" s="512"/>
      <c r="X10" s="512"/>
      <c r="Y10" s="512"/>
      <c r="Z10" s="512"/>
      <c r="AA10" s="512"/>
      <c r="AB10" s="512"/>
      <c r="AC10" s="512"/>
      <c r="AD10" s="512"/>
      <c r="AE10" s="512"/>
      <c r="AF10" s="512"/>
      <c r="AG10" s="512"/>
      <c r="AH10" s="512"/>
      <c r="AL10" s="289"/>
      <c r="AM10" s="289"/>
      <c r="AN10" s="289"/>
      <c r="AO10" s="289"/>
      <c r="AP10" s="289"/>
      <c r="AQ10" s="289"/>
      <c r="AR10" s="289"/>
      <c r="AS10" s="289"/>
      <c r="AT10" s="289"/>
      <c r="AU10" s="289"/>
      <c r="AV10" s="289"/>
      <c r="AW10" s="289"/>
      <c r="AX10" s="289"/>
      <c r="AY10" s="289"/>
      <c r="AZ10" s="289"/>
      <c r="BA10" s="289"/>
      <c r="BB10" s="289"/>
      <c r="BC10" s="289"/>
      <c r="BD10" s="289"/>
      <c r="BE10" s="289"/>
      <c r="BF10" s="289"/>
      <c r="BG10" s="289"/>
      <c r="BH10" s="289"/>
      <c r="BI10" s="289"/>
      <c r="BJ10" s="289"/>
      <c r="BK10" s="289"/>
      <c r="BL10" s="289"/>
      <c r="BM10" s="289"/>
      <c r="BN10" s="289"/>
      <c r="BO10" s="289"/>
      <c r="BP10" s="289"/>
      <c r="BQ10" s="289"/>
      <c r="BR10" s="289"/>
      <c r="BS10" s="289"/>
    </row>
    <row r="11" spans="1:71" ht="18" customHeight="1" x14ac:dyDescent="0.4">
      <c r="A11" s="306"/>
      <c r="B11" s="306"/>
      <c r="C11" s="309"/>
      <c r="D11" s="309"/>
      <c r="E11" s="309"/>
      <c r="F11" s="309"/>
      <c r="G11" s="309"/>
      <c r="H11" s="309"/>
      <c r="I11" s="309"/>
      <c r="J11" s="309"/>
      <c r="K11" s="309"/>
      <c r="L11" s="306"/>
      <c r="M11" s="306"/>
      <c r="N11" s="306"/>
      <c r="O11" s="306"/>
      <c r="P11" s="424" t="s">
        <v>310</v>
      </c>
      <c r="Q11" s="424"/>
      <c r="R11" s="424"/>
      <c r="S11" s="424"/>
      <c r="T11" s="424"/>
      <c r="U11" s="424"/>
      <c r="V11" s="512"/>
      <c r="W11" s="512"/>
      <c r="X11" s="512"/>
      <c r="Y11" s="512"/>
      <c r="Z11" s="512"/>
      <c r="AA11" s="512"/>
      <c r="AB11" s="512"/>
      <c r="AC11" s="512"/>
      <c r="AD11" s="512"/>
      <c r="AE11" s="512"/>
      <c r="AF11" s="512"/>
      <c r="AG11" s="512"/>
      <c r="AH11" s="512"/>
      <c r="AL11" s="289"/>
      <c r="AM11" s="289"/>
      <c r="AN11" s="289"/>
      <c r="AO11" s="289"/>
      <c r="AP11" s="289"/>
      <c r="AQ11" s="289"/>
      <c r="AR11" s="289"/>
      <c r="AS11" s="289"/>
      <c r="AT11" s="289"/>
      <c r="AU11" s="289"/>
      <c r="AV11" s="289"/>
      <c r="AW11" s="289"/>
      <c r="AX11" s="289"/>
      <c r="AY11" s="289"/>
      <c r="AZ11" s="289"/>
      <c r="BA11" s="289"/>
      <c r="BB11" s="289"/>
      <c r="BC11" s="289"/>
      <c r="BD11" s="289"/>
      <c r="BE11" s="289"/>
      <c r="BF11" s="289"/>
      <c r="BG11" s="289"/>
      <c r="BH11" s="289"/>
      <c r="BI11" s="289"/>
      <c r="BJ11" s="289"/>
      <c r="BK11" s="289"/>
      <c r="BL11" s="289"/>
      <c r="BM11" s="289"/>
      <c r="BN11" s="289"/>
      <c r="BO11" s="289"/>
      <c r="BP11" s="289"/>
      <c r="BQ11" s="289"/>
      <c r="BR11" s="289"/>
      <c r="BS11" s="289"/>
    </row>
    <row r="12" spans="1:71" ht="18" customHeight="1" x14ac:dyDescent="0.4">
      <c r="A12" s="306"/>
      <c r="B12" s="306"/>
      <c r="C12" s="309"/>
      <c r="D12" s="309"/>
      <c r="E12" s="309"/>
      <c r="F12" s="309"/>
      <c r="G12" s="309"/>
      <c r="H12" s="309"/>
      <c r="I12" s="309"/>
      <c r="J12" s="309"/>
      <c r="K12" s="309"/>
      <c r="L12" s="306"/>
      <c r="M12" s="306"/>
      <c r="N12" s="306"/>
      <c r="O12" s="306"/>
      <c r="P12" s="424"/>
      <c r="Q12" s="424"/>
      <c r="R12" s="424"/>
      <c r="S12" s="424"/>
      <c r="T12" s="424"/>
      <c r="U12" s="424"/>
      <c r="V12" s="512"/>
      <c r="W12" s="512"/>
      <c r="X12" s="512"/>
      <c r="Y12" s="512"/>
      <c r="Z12" s="512"/>
      <c r="AA12" s="512"/>
      <c r="AB12" s="512"/>
      <c r="AC12" s="512"/>
      <c r="AD12" s="512"/>
      <c r="AE12" s="512"/>
      <c r="AF12" s="512"/>
      <c r="AG12" s="512"/>
      <c r="AH12" s="512"/>
      <c r="AL12" s="289"/>
      <c r="AM12" s="289"/>
      <c r="AN12" s="289"/>
      <c r="AO12" s="289"/>
      <c r="AP12" s="289"/>
      <c r="AQ12" s="289"/>
      <c r="AR12" s="289"/>
      <c r="AS12" s="289"/>
      <c r="AT12" s="289"/>
      <c r="AU12" s="289"/>
      <c r="AV12" s="289"/>
      <c r="AW12" s="289"/>
      <c r="AX12" s="289"/>
      <c r="AY12" s="289"/>
      <c r="AZ12" s="289"/>
      <c r="BA12" s="289"/>
      <c r="BB12" s="289"/>
      <c r="BC12" s="289"/>
      <c r="BD12" s="289"/>
      <c r="BE12" s="289"/>
      <c r="BF12" s="289"/>
      <c r="BG12" s="289"/>
      <c r="BH12" s="289"/>
      <c r="BI12" s="289"/>
      <c r="BJ12" s="289"/>
      <c r="BK12" s="289"/>
      <c r="BL12" s="289"/>
      <c r="BM12" s="289"/>
      <c r="BN12" s="289"/>
      <c r="BO12" s="289"/>
      <c r="BP12" s="289"/>
      <c r="BQ12" s="289"/>
      <c r="BR12" s="289"/>
      <c r="BS12" s="289"/>
    </row>
    <row r="13" spans="1:71" ht="18" customHeight="1" x14ac:dyDescent="0.4">
      <c r="A13" s="306"/>
      <c r="B13" s="306"/>
      <c r="C13" s="309"/>
      <c r="D13" s="309"/>
      <c r="E13" s="309"/>
      <c r="F13" s="309"/>
      <c r="G13" s="309"/>
      <c r="H13" s="309"/>
      <c r="I13" s="309"/>
      <c r="J13" s="309"/>
      <c r="K13" s="309"/>
      <c r="L13" s="306"/>
      <c r="M13" s="306"/>
      <c r="N13" s="306"/>
      <c r="O13" s="306"/>
      <c r="P13" s="308"/>
      <c r="Q13" s="308"/>
      <c r="R13" s="308"/>
      <c r="S13" s="308"/>
      <c r="T13" s="308"/>
      <c r="U13" s="308"/>
      <c r="V13" s="307"/>
      <c r="W13" s="307"/>
      <c r="X13" s="307"/>
      <c r="Y13" s="307"/>
      <c r="Z13" s="307"/>
      <c r="AA13" s="307"/>
      <c r="AB13" s="307"/>
      <c r="AC13" s="307"/>
      <c r="AD13" s="307"/>
      <c r="AE13" s="307"/>
      <c r="AF13" s="307"/>
      <c r="AG13" s="307"/>
      <c r="AH13" s="307"/>
      <c r="AL13" s="289"/>
      <c r="AM13" s="289"/>
      <c r="AN13" s="289"/>
      <c r="AO13" s="289"/>
      <c r="AP13" s="289"/>
      <c r="AQ13" s="289"/>
      <c r="AR13" s="289"/>
      <c r="AS13" s="289"/>
      <c r="AT13" s="289"/>
      <c r="AU13" s="289"/>
      <c r="AV13" s="289"/>
      <c r="AW13" s="289"/>
      <c r="AX13" s="289"/>
      <c r="AY13" s="289"/>
      <c r="AZ13" s="289"/>
      <c r="BA13" s="289"/>
      <c r="BB13" s="289"/>
      <c r="BC13" s="289"/>
      <c r="BD13" s="289"/>
      <c r="BE13" s="289"/>
      <c r="BF13" s="289"/>
      <c r="BG13" s="289"/>
      <c r="BH13" s="289"/>
      <c r="BI13" s="289"/>
      <c r="BJ13" s="289"/>
      <c r="BK13" s="289"/>
      <c r="BL13" s="289"/>
      <c r="BM13" s="289"/>
      <c r="BN13" s="289"/>
      <c r="BO13" s="289"/>
      <c r="BP13" s="289"/>
      <c r="BQ13" s="289"/>
      <c r="BR13" s="289"/>
      <c r="BS13" s="289"/>
    </row>
    <row r="14" spans="1:71" ht="14.85" customHeight="1" x14ac:dyDescent="0.4">
      <c r="B14" s="306"/>
      <c r="C14" s="306"/>
      <c r="D14" s="306" t="s">
        <v>309</v>
      </c>
      <c r="E14" s="306"/>
      <c r="F14" s="306"/>
      <c r="G14" s="306"/>
      <c r="H14" s="306"/>
      <c r="I14" s="306"/>
      <c r="J14" s="306"/>
      <c r="K14" s="306"/>
      <c r="L14" s="306"/>
      <c r="M14" s="306"/>
      <c r="N14" s="306"/>
      <c r="O14" s="306"/>
      <c r="P14" s="306"/>
      <c r="Q14" s="306"/>
      <c r="R14" s="306"/>
      <c r="S14" s="306"/>
      <c r="T14" s="306"/>
      <c r="U14" s="306"/>
      <c r="V14" s="306"/>
      <c r="W14" s="306"/>
      <c r="X14" s="306"/>
      <c r="Y14" s="306"/>
      <c r="Z14" s="306"/>
      <c r="AA14" s="306"/>
      <c r="AB14" s="306"/>
      <c r="AC14" s="306"/>
      <c r="AD14" s="306"/>
      <c r="AE14" s="306"/>
      <c r="AF14" s="306"/>
      <c r="AG14" s="306"/>
      <c r="AH14" s="306"/>
      <c r="AL14" s="289"/>
      <c r="AM14" s="289"/>
      <c r="AN14" s="289"/>
      <c r="AO14" s="289"/>
      <c r="AP14" s="289"/>
      <c r="AQ14" s="289"/>
      <c r="AR14" s="289"/>
      <c r="AS14" s="289"/>
      <c r="AT14" s="289"/>
      <c r="AU14" s="289"/>
      <c r="AV14" s="289"/>
      <c r="AW14" s="289"/>
      <c r="AX14" s="289"/>
      <c r="AY14" s="289"/>
      <c r="AZ14" s="289"/>
      <c r="BA14" s="289"/>
      <c r="BB14" s="289"/>
      <c r="BC14" s="289"/>
      <c r="BD14" s="289"/>
      <c r="BE14" s="289"/>
      <c r="BF14" s="289"/>
      <c r="BG14" s="289"/>
      <c r="BH14" s="289"/>
      <c r="BI14" s="289"/>
      <c r="BJ14" s="289"/>
      <c r="BK14" s="289"/>
      <c r="BL14" s="289"/>
      <c r="BM14" s="289"/>
      <c r="BN14" s="289"/>
      <c r="BO14" s="289"/>
      <c r="BP14" s="289"/>
      <c r="BQ14" s="289"/>
      <c r="BR14" s="289"/>
      <c r="BS14" s="289"/>
    </row>
    <row r="15" spans="1:71" ht="14.85" customHeight="1" thickBot="1" x14ac:dyDescent="0.45">
      <c r="A15" s="306"/>
      <c r="B15" s="306"/>
      <c r="C15" s="306"/>
      <c r="D15" s="306"/>
      <c r="E15" s="306"/>
      <c r="F15" s="306"/>
      <c r="G15" s="306"/>
      <c r="H15" s="306"/>
      <c r="I15" s="306"/>
      <c r="J15" s="306"/>
      <c r="K15" s="306"/>
      <c r="L15" s="306"/>
      <c r="M15" s="306"/>
      <c r="N15" s="306"/>
      <c r="O15" s="306"/>
      <c r="P15" s="306"/>
      <c r="Q15" s="306"/>
      <c r="R15" s="306"/>
      <c r="S15" s="306"/>
      <c r="T15" s="306"/>
      <c r="U15" s="306"/>
      <c r="V15" s="306"/>
      <c r="W15" s="306"/>
      <c r="X15" s="306"/>
      <c r="Y15" s="306"/>
      <c r="Z15" s="306"/>
      <c r="AA15" s="306"/>
      <c r="AB15" s="306"/>
      <c r="AC15" s="306"/>
      <c r="AD15" s="306"/>
      <c r="AE15" s="306"/>
      <c r="AF15" s="306"/>
      <c r="AG15" s="306"/>
      <c r="AH15" s="306"/>
      <c r="AI15" s="289"/>
      <c r="AL15" s="289"/>
      <c r="AM15" s="289"/>
      <c r="AN15" s="289"/>
      <c r="AO15" s="289"/>
      <c r="AP15" s="289"/>
      <c r="AQ15" s="289"/>
      <c r="AR15" s="289"/>
      <c r="AS15" s="289"/>
      <c r="AT15" s="289"/>
      <c r="AU15" s="289"/>
      <c r="AV15" s="289"/>
      <c r="AW15" s="289"/>
      <c r="AX15" s="289"/>
      <c r="AY15" s="289"/>
      <c r="AZ15" s="289"/>
      <c r="BA15" s="289"/>
      <c r="BB15" s="289"/>
      <c r="BC15" s="289"/>
      <c r="BD15" s="289"/>
      <c r="BE15" s="289"/>
      <c r="BF15" s="289"/>
      <c r="BG15" s="289"/>
      <c r="BH15" s="289"/>
      <c r="BI15" s="289"/>
      <c r="BJ15" s="289"/>
      <c r="BK15" s="289"/>
      <c r="BL15" s="289"/>
      <c r="BM15" s="289"/>
      <c r="BN15" s="289"/>
      <c r="BO15" s="289"/>
      <c r="BP15" s="289"/>
      <c r="BQ15" s="289"/>
      <c r="BR15" s="289"/>
      <c r="BS15" s="289"/>
    </row>
    <row r="16" spans="1:71" ht="14.85" customHeight="1" x14ac:dyDescent="0.4">
      <c r="A16" s="418" t="s">
        <v>308</v>
      </c>
      <c r="B16" s="468" t="s">
        <v>307</v>
      </c>
      <c r="C16" s="469"/>
      <c r="D16" s="469"/>
      <c r="E16" s="469"/>
      <c r="F16" s="469"/>
      <c r="G16" s="470"/>
      <c r="H16" s="482"/>
      <c r="I16" s="483"/>
      <c r="J16" s="483"/>
      <c r="K16" s="483"/>
      <c r="L16" s="483"/>
      <c r="M16" s="483"/>
      <c r="N16" s="483"/>
      <c r="O16" s="483"/>
      <c r="P16" s="483"/>
      <c r="Q16" s="483"/>
      <c r="R16" s="483"/>
      <c r="S16" s="483"/>
      <c r="T16" s="483"/>
      <c r="U16" s="483"/>
      <c r="V16" s="483"/>
      <c r="W16" s="483"/>
      <c r="X16" s="483"/>
      <c r="Y16" s="483"/>
      <c r="Z16" s="483"/>
      <c r="AA16" s="483"/>
      <c r="AB16" s="483"/>
      <c r="AC16" s="483"/>
      <c r="AD16" s="483"/>
      <c r="AE16" s="483"/>
      <c r="AF16" s="483"/>
      <c r="AG16" s="483"/>
      <c r="AH16" s="484"/>
      <c r="AI16" s="289"/>
      <c r="AL16" s="503"/>
      <c r="AM16" s="289"/>
      <c r="AN16" s="289"/>
      <c r="AO16" s="289"/>
      <c r="AP16" s="289"/>
      <c r="AQ16" s="289"/>
      <c r="AR16" s="289"/>
      <c r="AS16" s="289"/>
      <c r="AT16" s="289"/>
      <c r="AU16" s="289"/>
      <c r="AV16" s="289"/>
      <c r="AW16" s="289"/>
      <c r="AX16" s="289"/>
      <c r="AY16" s="289"/>
      <c r="AZ16" s="289"/>
      <c r="BA16" s="289"/>
      <c r="BB16" s="289"/>
      <c r="BC16" s="289"/>
      <c r="BD16" s="289"/>
      <c r="BE16" s="289"/>
      <c r="BF16" s="289"/>
      <c r="BG16" s="289"/>
      <c r="BH16" s="289"/>
      <c r="BI16" s="289"/>
      <c r="BJ16" s="289"/>
      <c r="BK16" s="289"/>
      <c r="BL16" s="289"/>
      <c r="BM16" s="289"/>
      <c r="BN16" s="289"/>
      <c r="BO16" s="289"/>
      <c r="BP16" s="289"/>
      <c r="BQ16" s="289"/>
      <c r="BR16" s="289"/>
      <c r="BS16" s="289"/>
    </row>
    <row r="17" spans="1:74" ht="28.5" customHeight="1" x14ac:dyDescent="0.4">
      <c r="A17" s="419"/>
      <c r="B17" s="471" t="s">
        <v>287</v>
      </c>
      <c r="C17" s="472"/>
      <c r="D17" s="472"/>
      <c r="E17" s="472"/>
      <c r="F17" s="472"/>
      <c r="G17" s="473"/>
      <c r="H17" s="485"/>
      <c r="I17" s="486"/>
      <c r="J17" s="486"/>
      <c r="K17" s="486"/>
      <c r="L17" s="486"/>
      <c r="M17" s="486"/>
      <c r="N17" s="486"/>
      <c r="O17" s="486"/>
      <c r="P17" s="486"/>
      <c r="Q17" s="486"/>
      <c r="R17" s="486"/>
      <c r="S17" s="486"/>
      <c r="T17" s="486"/>
      <c r="U17" s="486"/>
      <c r="V17" s="486"/>
      <c r="W17" s="486"/>
      <c r="X17" s="486"/>
      <c r="Y17" s="486"/>
      <c r="Z17" s="486"/>
      <c r="AA17" s="486"/>
      <c r="AB17" s="486"/>
      <c r="AC17" s="486"/>
      <c r="AD17" s="486"/>
      <c r="AE17" s="486"/>
      <c r="AF17" s="486"/>
      <c r="AG17" s="486"/>
      <c r="AH17" s="487"/>
      <c r="AI17" s="289"/>
      <c r="AL17" s="504"/>
      <c r="AM17" s="289"/>
      <c r="AN17" s="289"/>
      <c r="AO17" s="289"/>
      <c r="AP17" s="289"/>
      <c r="AQ17" s="289"/>
      <c r="AR17" s="289"/>
      <c r="AS17" s="289"/>
      <c r="AT17" s="289"/>
      <c r="AU17" s="289"/>
      <c r="AV17" s="289"/>
      <c r="AW17" s="289"/>
      <c r="AX17" s="289"/>
      <c r="AY17" s="289"/>
      <c r="AZ17" s="289"/>
      <c r="BA17" s="289"/>
      <c r="BB17" s="289"/>
      <c r="BC17" s="289"/>
      <c r="BD17" s="289"/>
      <c r="BE17" s="289"/>
      <c r="BF17" s="289"/>
      <c r="BG17" s="289"/>
      <c r="BH17" s="289"/>
      <c r="BI17" s="289"/>
      <c r="BJ17" s="289"/>
      <c r="BK17" s="289"/>
      <c r="BL17" s="289"/>
      <c r="BM17" s="289"/>
      <c r="BN17" s="289"/>
      <c r="BO17" s="289"/>
      <c r="BP17" s="289"/>
      <c r="BQ17" s="289"/>
      <c r="BR17" s="289"/>
      <c r="BS17" s="289"/>
    </row>
    <row r="18" spans="1:74" ht="14.25" customHeight="1" x14ac:dyDescent="0.4">
      <c r="A18" s="419"/>
      <c r="B18" s="445" t="s">
        <v>286</v>
      </c>
      <c r="C18" s="446"/>
      <c r="D18" s="446"/>
      <c r="E18" s="446"/>
      <c r="F18" s="446"/>
      <c r="G18" s="447"/>
      <c r="H18" s="477" t="s">
        <v>306</v>
      </c>
      <c r="I18" s="407"/>
      <c r="J18" s="407"/>
      <c r="K18" s="407"/>
      <c r="L18" s="417"/>
      <c r="M18" s="417"/>
      <c r="N18" s="297" t="s">
        <v>290</v>
      </c>
      <c r="O18" s="417"/>
      <c r="P18" s="417"/>
      <c r="Q18" s="296" t="s">
        <v>276</v>
      </c>
      <c r="R18" s="407"/>
      <c r="S18" s="407"/>
      <c r="T18" s="407"/>
      <c r="U18" s="407"/>
      <c r="V18" s="407"/>
      <c r="W18" s="407"/>
      <c r="X18" s="407"/>
      <c r="Y18" s="407"/>
      <c r="Z18" s="407"/>
      <c r="AA18" s="407"/>
      <c r="AB18" s="407"/>
      <c r="AC18" s="407"/>
      <c r="AD18" s="407"/>
      <c r="AE18" s="407"/>
      <c r="AF18" s="407"/>
      <c r="AG18" s="407"/>
      <c r="AH18" s="408"/>
      <c r="AI18" s="291"/>
      <c r="AJ18" s="289"/>
      <c r="AK18" s="289"/>
      <c r="AL18" s="504"/>
      <c r="AM18" s="289"/>
      <c r="AN18" s="289"/>
      <c r="AO18" s="289"/>
      <c r="AP18" s="289"/>
      <c r="AQ18" s="289"/>
      <c r="AR18" s="289"/>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89"/>
      <c r="BU18" s="289"/>
      <c r="BV18" s="289"/>
    </row>
    <row r="19" spans="1:74" ht="14.85" customHeight="1" x14ac:dyDescent="0.4">
      <c r="A19" s="419"/>
      <c r="B19" s="448"/>
      <c r="C19" s="449"/>
      <c r="D19" s="449"/>
      <c r="E19" s="449"/>
      <c r="F19" s="449"/>
      <c r="G19" s="450"/>
      <c r="H19" s="421"/>
      <c r="I19" s="422"/>
      <c r="J19" s="422"/>
      <c r="K19" s="422"/>
      <c r="L19" s="295" t="s">
        <v>275</v>
      </c>
      <c r="M19" s="295" t="s">
        <v>274</v>
      </c>
      <c r="N19" s="422"/>
      <c r="O19" s="422"/>
      <c r="P19" s="422"/>
      <c r="Q19" s="422"/>
      <c r="R19" s="422"/>
      <c r="S19" s="422"/>
      <c r="T19" s="422"/>
      <c r="U19" s="422"/>
      <c r="V19" s="295" t="s">
        <v>273</v>
      </c>
      <c r="W19" s="295" t="s">
        <v>272</v>
      </c>
      <c r="X19" s="422"/>
      <c r="Y19" s="422"/>
      <c r="Z19" s="422"/>
      <c r="AA19" s="422"/>
      <c r="AB19" s="422"/>
      <c r="AC19" s="422"/>
      <c r="AD19" s="422"/>
      <c r="AE19" s="422"/>
      <c r="AF19" s="422"/>
      <c r="AG19" s="422"/>
      <c r="AH19" s="423"/>
      <c r="AI19" s="291"/>
      <c r="AJ19" s="289"/>
      <c r="AK19" s="289"/>
      <c r="AL19" s="504"/>
      <c r="AM19" s="289"/>
      <c r="AN19" s="289"/>
      <c r="AO19" s="289"/>
      <c r="AP19" s="289"/>
      <c r="AQ19" s="289"/>
      <c r="AR19" s="289"/>
      <c r="AS19" s="291"/>
      <c r="AT19" s="291"/>
      <c r="AU19" s="291"/>
      <c r="AV19" s="291"/>
      <c r="AW19" s="292"/>
      <c r="AX19" s="292"/>
      <c r="AY19" s="291"/>
      <c r="AZ19" s="291"/>
      <c r="BA19" s="291"/>
      <c r="BB19" s="291"/>
      <c r="BC19" s="294"/>
      <c r="BD19" s="292"/>
      <c r="BE19" s="291"/>
      <c r="BF19" s="289"/>
      <c r="BG19" s="291"/>
      <c r="BH19" s="289"/>
      <c r="BI19" s="291"/>
      <c r="BJ19" s="291"/>
      <c r="BK19" s="291"/>
      <c r="BL19" s="291"/>
      <c r="BM19" s="289"/>
      <c r="BN19" s="291"/>
      <c r="BO19" s="291"/>
      <c r="BP19" s="291"/>
      <c r="BQ19" s="291"/>
      <c r="BR19" s="291"/>
      <c r="BS19" s="291"/>
      <c r="BT19" s="289"/>
      <c r="BU19" s="289"/>
      <c r="BV19" s="289"/>
    </row>
    <row r="20" spans="1:74" ht="14.85" customHeight="1" x14ac:dyDescent="0.4">
      <c r="A20" s="419"/>
      <c r="B20" s="451"/>
      <c r="C20" s="449"/>
      <c r="D20" s="449"/>
      <c r="E20" s="449"/>
      <c r="F20" s="449"/>
      <c r="G20" s="450"/>
      <c r="H20" s="421"/>
      <c r="I20" s="422"/>
      <c r="J20" s="422"/>
      <c r="K20" s="422"/>
      <c r="L20" s="295" t="s">
        <v>271</v>
      </c>
      <c r="M20" s="295" t="s">
        <v>270</v>
      </c>
      <c r="N20" s="422"/>
      <c r="O20" s="422"/>
      <c r="P20" s="422"/>
      <c r="Q20" s="422"/>
      <c r="R20" s="422"/>
      <c r="S20" s="422"/>
      <c r="T20" s="422"/>
      <c r="U20" s="422"/>
      <c r="V20" s="295" t="s">
        <v>269</v>
      </c>
      <c r="W20" s="295" t="s">
        <v>268</v>
      </c>
      <c r="X20" s="422"/>
      <c r="Y20" s="422"/>
      <c r="Z20" s="422"/>
      <c r="AA20" s="422"/>
      <c r="AB20" s="422"/>
      <c r="AC20" s="422"/>
      <c r="AD20" s="422"/>
      <c r="AE20" s="422"/>
      <c r="AF20" s="422"/>
      <c r="AG20" s="422"/>
      <c r="AH20" s="423"/>
      <c r="AI20" s="291"/>
      <c r="AJ20" s="289"/>
      <c r="AK20" s="289"/>
      <c r="AL20" s="504"/>
      <c r="AM20" s="289"/>
      <c r="AN20" s="289"/>
      <c r="AO20" s="289"/>
      <c r="AP20" s="289"/>
      <c r="AQ20" s="289"/>
      <c r="AR20" s="289"/>
      <c r="AS20" s="291"/>
      <c r="AT20" s="291"/>
      <c r="AU20" s="291"/>
      <c r="AV20" s="291"/>
      <c r="AW20" s="292"/>
      <c r="AX20" s="292"/>
      <c r="AY20" s="291"/>
      <c r="AZ20" s="291"/>
      <c r="BA20" s="291"/>
      <c r="BB20" s="291"/>
      <c r="BC20" s="294"/>
      <c r="BD20" s="292"/>
      <c r="BE20" s="291"/>
      <c r="BF20" s="289"/>
      <c r="BG20" s="291"/>
      <c r="BH20" s="289"/>
      <c r="BI20" s="291"/>
      <c r="BJ20" s="291"/>
      <c r="BK20" s="291"/>
      <c r="BL20" s="291"/>
      <c r="BM20" s="289"/>
      <c r="BN20" s="291"/>
      <c r="BO20" s="291"/>
      <c r="BP20" s="291"/>
      <c r="BQ20" s="291"/>
      <c r="BR20" s="291"/>
      <c r="BS20" s="291"/>
      <c r="BT20" s="289"/>
      <c r="BU20" s="289"/>
      <c r="BV20" s="289"/>
    </row>
    <row r="21" spans="1:74" ht="18.95" customHeight="1" x14ac:dyDescent="0.4">
      <c r="A21" s="419"/>
      <c r="B21" s="451"/>
      <c r="C21" s="449"/>
      <c r="D21" s="449"/>
      <c r="E21" s="449"/>
      <c r="F21" s="449"/>
      <c r="G21" s="450"/>
      <c r="H21" s="427"/>
      <c r="I21" s="428"/>
      <c r="J21" s="428"/>
      <c r="K21" s="428"/>
      <c r="L21" s="428"/>
      <c r="M21" s="428"/>
      <c r="N21" s="428"/>
      <c r="O21" s="428"/>
      <c r="P21" s="428"/>
      <c r="Q21" s="428"/>
      <c r="R21" s="428"/>
      <c r="S21" s="428"/>
      <c r="T21" s="428"/>
      <c r="U21" s="428"/>
      <c r="V21" s="428"/>
      <c r="W21" s="428"/>
      <c r="X21" s="428"/>
      <c r="Y21" s="428"/>
      <c r="Z21" s="428"/>
      <c r="AA21" s="428"/>
      <c r="AB21" s="428"/>
      <c r="AC21" s="428"/>
      <c r="AD21" s="428"/>
      <c r="AE21" s="428"/>
      <c r="AF21" s="428"/>
      <c r="AG21" s="428"/>
      <c r="AH21" s="429"/>
      <c r="AI21" s="291"/>
      <c r="AL21" s="504"/>
      <c r="AM21" s="289"/>
      <c r="AN21" s="289"/>
      <c r="AO21" s="289"/>
      <c r="AP21" s="289"/>
      <c r="AQ21" s="289"/>
      <c r="AR21" s="289"/>
      <c r="AS21" s="291"/>
      <c r="AT21" s="291"/>
      <c r="AU21" s="291"/>
      <c r="AV21" s="291"/>
      <c r="AW21" s="292"/>
      <c r="AX21" s="292"/>
      <c r="AY21" s="291"/>
      <c r="AZ21" s="291"/>
      <c r="BA21" s="291"/>
      <c r="BB21" s="291"/>
      <c r="BC21" s="292"/>
      <c r="BD21" s="292"/>
      <c r="BE21" s="291"/>
      <c r="BF21" s="289"/>
      <c r="BG21" s="291"/>
      <c r="BH21" s="289"/>
      <c r="BI21" s="291"/>
      <c r="BJ21" s="291"/>
      <c r="BK21" s="291"/>
      <c r="BL21" s="291"/>
      <c r="BM21" s="291"/>
      <c r="BN21" s="291"/>
      <c r="BO21" s="291"/>
      <c r="BP21" s="291"/>
      <c r="BQ21" s="291"/>
      <c r="BR21" s="291"/>
      <c r="BS21" s="291"/>
    </row>
    <row r="22" spans="1:74" ht="14.85" customHeight="1" x14ac:dyDescent="0.4">
      <c r="A22" s="419"/>
      <c r="B22" s="478" t="s">
        <v>219</v>
      </c>
      <c r="C22" s="446"/>
      <c r="D22" s="446"/>
      <c r="E22" s="446"/>
      <c r="F22" s="446"/>
      <c r="G22" s="447"/>
      <c r="H22" s="430" t="s">
        <v>305</v>
      </c>
      <c r="I22" s="431"/>
      <c r="J22" s="432"/>
      <c r="K22" s="409"/>
      <c r="L22" s="410"/>
      <c r="M22" s="410"/>
      <c r="N22" s="410"/>
      <c r="O22" s="410"/>
      <c r="P22" s="410"/>
      <c r="Q22" s="305" t="s">
        <v>304</v>
      </c>
      <c r="R22" s="304"/>
      <c r="S22" s="501"/>
      <c r="T22" s="501"/>
      <c r="U22" s="502"/>
      <c r="V22" s="430" t="s">
        <v>303</v>
      </c>
      <c r="W22" s="431"/>
      <c r="X22" s="432"/>
      <c r="Y22" s="409"/>
      <c r="Z22" s="410"/>
      <c r="AA22" s="410"/>
      <c r="AB22" s="410"/>
      <c r="AC22" s="410"/>
      <c r="AD22" s="410"/>
      <c r="AE22" s="410"/>
      <c r="AF22" s="410"/>
      <c r="AG22" s="410"/>
      <c r="AH22" s="411"/>
      <c r="AI22" s="289"/>
      <c r="AL22" s="504"/>
      <c r="AM22" s="289"/>
      <c r="AN22" s="289"/>
      <c r="AO22" s="289"/>
      <c r="AP22" s="289"/>
      <c r="AQ22" s="289"/>
      <c r="AR22" s="289"/>
      <c r="AS22" s="289"/>
      <c r="AT22" s="289"/>
      <c r="AU22" s="289"/>
      <c r="AV22" s="289"/>
      <c r="AW22" s="289"/>
      <c r="AX22" s="289"/>
      <c r="AY22" s="289"/>
      <c r="AZ22" s="289"/>
      <c r="BA22" s="289"/>
      <c r="BB22" s="289"/>
      <c r="BC22" s="289"/>
      <c r="BD22" s="289"/>
      <c r="BE22" s="289"/>
      <c r="BF22" s="289"/>
      <c r="BG22" s="289"/>
      <c r="BH22" s="289"/>
      <c r="BI22" s="289"/>
      <c r="BJ22" s="289"/>
      <c r="BK22" s="289"/>
      <c r="BL22" s="289"/>
      <c r="BM22" s="289"/>
      <c r="BN22" s="289"/>
      <c r="BO22" s="289"/>
      <c r="BP22" s="289"/>
      <c r="BQ22" s="289"/>
      <c r="BR22" s="289"/>
      <c r="BS22" s="289"/>
    </row>
    <row r="23" spans="1:74" ht="14.85" customHeight="1" x14ac:dyDescent="0.4">
      <c r="A23" s="419"/>
      <c r="B23" s="471"/>
      <c r="C23" s="472"/>
      <c r="D23" s="472"/>
      <c r="E23" s="472"/>
      <c r="F23" s="472"/>
      <c r="G23" s="473"/>
      <c r="H23" s="489" t="s">
        <v>302</v>
      </c>
      <c r="I23" s="489"/>
      <c r="J23" s="489"/>
      <c r="K23" s="409"/>
      <c r="L23" s="410"/>
      <c r="M23" s="410"/>
      <c r="N23" s="410"/>
      <c r="O23" s="410"/>
      <c r="P23" s="410"/>
      <c r="Q23" s="410"/>
      <c r="R23" s="410"/>
      <c r="S23" s="410"/>
      <c r="T23" s="410"/>
      <c r="U23" s="410"/>
      <c r="V23" s="410"/>
      <c r="W23" s="410"/>
      <c r="X23" s="410"/>
      <c r="Y23" s="410"/>
      <c r="Z23" s="410"/>
      <c r="AA23" s="410"/>
      <c r="AB23" s="410"/>
      <c r="AC23" s="410"/>
      <c r="AD23" s="410"/>
      <c r="AE23" s="410"/>
      <c r="AF23" s="410"/>
      <c r="AG23" s="410"/>
      <c r="AH23" s="411"/>
      <c r="AI23" s="289"/>
      <c r="AL23" s="504"/>
      <c r="AM23" s="289"/>
      <c r="AN23" s="289"/>
      <c r="AO23" s="289"/>
      <c r="AP23" s="289"/>
      <c r="AQ23" s="289"/>
      <c r="AR23" s="289"/>
      <c r="AS23" s="289"/>
      <c r="AT23" s="289"/>
      <c r="AU23" s="289"/>
      <c r="AV23" s="289"/>
      <c r="AW23" s="289"/>
      <c r="AX23" s="289"/>
      <c r="AY23" s="289"/>
      <c r="AZ23" s="289"/>
      <c r="BA23" s="289"/>
      <c r="BB23" s="289"/>
      <c r="BC23" s="289"/>
      <c r="BD23" s="289"/>
      <c r="BE23" s="289"/>
      <c r="BF23" s="289"/>
      <c r="BG23" s="289"/>
      <c r="BH23" s="289"/>
      <c r="BI23" s="289"/>
      <c r="BJ23" s="289"/>
      <c r="BK23" s="289"/>
      <c r="BL23" s="289"/>
      <c r="BM23" s="289"/>
      <c r="BN23" s="289"/>
      <c r="BO23" s="289"/>
      <c r="BP23" s="289"/>
      <c r="BQ23" s="289"/>
      <c r="BR23" s="289"/>
      <c r="BS23" s="289"/>
    </row>
    <row r="24" spans="1:74" ht="14.85" customHeight="1" x14ac:dyDescent="0.4">
      <c r="A24" s="419"/>
      <c r="B24" s="490" t="s">
        <v>301</v>
      </c>
      <c r="C24" s="491"/>
      <c r="D24" s="491"/>
      <c r="E24" s="491"/>
      <c r="F24" s="491"/>
      <c r="G24" s="492"/>
      <c r="H24" s="478" t="s">
        <v>300</v>
      </c>
      <c r="I24" s="446"/>
      <c r="J24" s="447"/>
      <c r="K24" s="445"/>
      <c r="L24" s="496"/>
      <c r="M24" s="496"/>
      <c r="N24" s="496"/>
      <c r="O24" s="496"/>
      <c r="P24" s="497"/>
      <c r="Q24" s="412" t="s">
        <v>288</v>
      </c>
      <c r="R24" s="413"/>
      <c r="S24" s="413"/>
      <c r="T24" s="413"/>
      <c r="U24" s="413"/>
      <c r="V24" s="413"/>
      <c r="W24" s="413"/>
      <c r="X24" s="413"/>
      <c r="Y24" s="413"/>
      <c r="Z24" s="413"/>
      <c r="AA24" s="435"/>
      <c r="AB24" s="479" t="s">
        <v>299</v>
      </c>
      <c r="AC24" s="480"/>
      <c r="AD24" s="480"/>
      <c r="AE24" s="480"/>
      <c r="AF24" s="480"/>
      <c r="AG24" s="480"/>
      <c r="AH24" s="481"/>
      <c r="AI24" s="289"/>
      <c r="AL24" s="504"/>
      <c r="AM24" s="289"/>
      <c r="AN24" s="289"/>
      <c r="AO24" s="289"/>
      <c r="AP24" s="289"/>
      <c r="AQ24" s="289"/>
      <c r="AR24" s="289"/>
      <c r="AS24" s="509"/>
      <c r="AT24" s="509"/>
      <c r="AU24" s="509"/>
      <c r="AV24" s="289"/>
      <c r="AW24" s="289"/>
      <c r="AX24" s="289"/>
      <c r="AY24" s="289"/>
      <c r="AZ24" s="289"/>
      <c r="BA24" s="289"/>
      <c r="BB24" s="289"/>
      <c r="BC24" s="289"/>
      <c r="BD24" s="289"/>
      <c r="BE24" s="303"/>
      <c r="BF24" s="303"/>
      <c r="BG24" s="289"/>
      <c r="BH24" s="289"/>
      <c r="BI24" s="289"/>
      <c r="BJ24" s="289"/>
      <c r="BK24" s="289"/>
      <c r="BL24" s="289"/>
      <c r="BM24" s="289"/>
      <c r="BN24" s="289"/>
      <c r="BO24" s="289"/>
      <c r="BP24" s="289"/>
      <c r="BQ24" s="289"/>
      <c r="BR24" s="289"/>
      <c r="BS24" s="289"/>
    </row>
    <row r="25" spans="1:74" ht="14.85" customHeight="1" x14ac:dyDescent="0.4">
      <c r="A25" s="419"/>
      <c r="B25" s="493"/>
      <c r="C25" s="494"/>
      <c r="D25" s="494"/>
      <c r="E25" s="494"/>
      <c r="F25" s="494"/>
      <c r="G25" s="495"/>
      <c r="H25" s="471"/>
      <c r="I25" s="472"/>
      <c r="J25" s="473"/>
      <c r="K25" s="498"/>
      <c r="L25" s="499"/>
      <c r="M25" s="499"/>
      <c r="N25" s="499"/>
      <c r="O25" s="499"/>
      <c r="P25" s="500"/>
      <c r="Q25" s="433" t="s">
        <v>298</v>
      </c>
      <c r="R25" s="434"/>
      <c r="S25" s="434"/>
      <c r="T25" s="434"/>
      <c r="U25" s="434"/>
      <c r="V25" s="434"/>
      <c r="W25" s="434"/>
      <c r="X25" s="434"/>
      <c r="Y25" s="434"/>
      <c r="Z25" s="434"/>
      <c r="AA25" s="436"/>
      <c r="AB25" s="414"/>
      <c r="AC25" s="415"/>
      <c r="AD25" s="415"/>
      <c r="AE25" s="415"/>
      <c r="AF25" s="415"/>
      <c r="AG25" s="415"/>
      <c r="AH25" s="416"/>
      <c r="AI25" s="289"/>
      <c r="AL25" s="504"/>
      <c r="AM25" s="289"/>
      <c r="AN25" s="289"/>
      <c r="AO25" s="289"/>
      <c r="AP25" s="289"/>
      <c r="AQ25" s="289"/>
      <c r="AR25" s="289"/>
      <c r="AS25" s="509"/>
      <c r="AT25" s="509"/>
      <c r="AU25" s="509"/>
      <c r="AV25" s="289"/>
      <c r="AW25" s="289"/>
      <c r="AX25" s="289"/>
      <c r="AY25" s="289"/>
      <c r="AZ25" s="289"/>
      <c r="BA25" s="289"/>
      <c r="BB25" s="289"/>
      <c r="BC25" s="289"/>
      <c r="BD25" s="289"/>
      <c r="BE25" s="303"/>
      <c r="BF25" s="303"/>
      <c r="BG25" s="289"/>
      <c r="BH25" s="289"/>
      <c r="BI25" s="289"/>
      <c r="BJ25" s="289"/>
      <c r="BK25" s="289"/>
      <c r="BL25" s="289"/>
      <c r="BM25" s="289"/>
      <c r="BN25" s="289"/>
      <c r="BO25" s="289"/>
      <c r="BP25" s="289"/>
      <c r="BQ25" s="289"/>
      <c r="BR25" s="289"/>
      <c r="BS25" s="289"/>
    </row>
    <row r="26" spans="1:74" ht="14.85" customHeight="1" x14ac:dyDescent="0.4">
      <c r="A26" s="419"/>
      <c r="B26" s="478" t="s">
        <v>297</v>
      </c>
      <c r="C26" s="446"/>
      <c r="D26" s="446"/>
      <c r="E26" s="446"/>
      <c r="F26" s="446"/>
      <c r="G26" s="447"/>
      <c r="H26" s="477" t="s">
        <v>291</v>
      </c>
      <c r="I26" s="407"/>
      <c r="J26" s="407"/>
      <c r="K26" s="407"/>
      <c r="L26" s="417"/>
      <c r="M26" s="417"/>
      <c r="N26" s="297" t="s">
        <v>290</v>
      </c>
      <c r="O26" s="417"/>
      <c r="P26" s="417"/>
      <c r="Q26" s="296" t="s">
        <v>296</v>
      </c>
      <c r="R26" s="407"/>
      <c r="S26" s="407"/>
      <c r="T26" s="407"/>
      <c r="U26" s="407"/>
      <c r="V26" s="407"/>
      <c r="W26" s="407"/>
      <c r="X26" s="407"/>
      <c r="Y26" s="407"/>
      <c r="Z26" s="407"/>
      <c r="AA26" s="407"/>
      <c r="AB26" s="407"/>
      <c r="AC26" s="407"/>
      <c r="AD26" s="407"/>
      <c r="AE26" s="407"/>
      <c r="AF26" s="407"/>
      <c r="AG26" s="407"/>
      <c r="AH26" s="408"/>
      <c r="AI26" s="291"/>
      <c r="AL26" s="504"/>
      <c r="AM26" s="510"/>
      <c r="AN26" s="510"/>
      <c r="AO26" s="510"/>
      <c r="AP26" s="510"/>
      <c r="AQ26" s="510"/>
      <c r="AR26" s="510"/>
      <c r="AS26" s="291"/>
      <c r="AT26" s="291"/>
      <c r="AU26" s="291"/>
      <c r="AV26" s="291"/>
      <c r="AW26" s="291"/>
      <c r="AX26" s="291"/>
      <c r="AY26" s="291"/>
      <c r="AZ26" s="291"/>
      <c r="BA26" s="291"/>
      <c r="BB26" s="291"/>
      <c r="BC26" s="291"/>
      <c r="BD26" s="291"/>
      <c r="BE26" s="291"/>
      <c r="BF26" s="291"/>
      <c r="BG26" s="291"/>
      <c r="BH26" s="291"/>
      <c r="BI26" s="291"/>
      <c r="BJ26" s="291"/>
      <c r="BK26" s="291"/>
      <c r="BL26" s="291"/>
      <c r="BM26" s="291"/>
      <c r="BN26" s="291"/>
      <c r="BO26" s="291"/>
      <c r="BP26" s="291"/>
      <c r="BQ26" s="291"/>
      <c r="BR26" s="291"/>
      <c r="BS26" s="291"/>
    </row>
    <row r="27" spans="1:74" ht="14.85" customHeight="1" x14ac:dyDescent="0.4">
      <c r="A27" s="419"/>
      <c r="B27" s="451"/>
      <c r="C27" s="449"/>
      <c r="D27" s="449"/>
      <c r="E27" s="449"/>
      <c r="F27" s="449"/>
      <c r="G27" s="450"/>
      <c r="H27" s="421"/>
      <c r="I27" s="422"/>
      <c r="J27" s="422"/>
      <c r="K27" s="422"/>
      <c r="L27" s="295" t="s">
        <v>275</v>
      </c>
      <c r="M27" s="295" t="s">
        <v>274</v>
      </c>
      <c r="N27" s="422"/>
      <c r="O27" s="422"/>
      <c r="P27" s="422"/>
      <c r="Q27" s="422"/>
      <c r="R27" s="422"/>
      <c r="S27" s="422"/>
      <c r="T27" s="422"/>
      <c r="U27" s="422"/>
      <c r="V27" s="295" t="s">
        <v>273</v>
      </c>
      <c r="W27" s="295" t="s">
        <v>272</v>
      </c>
      <c r="X27" s="422"/>
      <c r="Y27" s="422"/>
      <c r="Z27" s="422"/>
      <c r="AA27" s="422"/>
      <c r="AB27" s="422"/>
      <c r="AC27" s="422"/>
      <c r="AD27" s="422"/>
      <c r="AE27" s="422"/>
      <c r="AF27" s="422"/>
      <c r="AG27" s="422"/>
      <c r="AH27" s="423"/>
      <c r="AI27" s="291"/>
      <c r="AL27" s="504"/>
      <c r="AM27" s="510"/>
      <c r="AN27" s="510"/>
      <c r="AO27" s="510"/>
      <c r="AP27" s="510"/>
      <c r="AQ27" s="510"/>
      <c r="AR27" s="510"/>
      <c r="AS27" s="291"/>
      <c r="AT27" s="291"/>
      <c r="AU27" s="291"/>
      <c r="AV27" s="291"/>
      <c r="AW27" s="292"/>
      <c r="AX27" s="292"/>
      <c r="AY27" s="291"/>
      <c r="AZ27" s="291"/>
      <c r="BA27" s="291"/>
      <c r="BB27" s="291"/>
      <c r="BC27" s="294"/>
      <c r="BD27" s="292"/>
      <c r="BE27" s="291"/>
      <c r="BF27" s="289"/>
      <c r="BG27" s="291"/>
      <c r="BH27" s="289"/>
      <c r="BI27" s="291"/>
      <c r="BJ27" s="291"/>
      <c r="BK27" s="291"/>
      <c r="BL27" s="291"/>
      <c r="BM27" s="289"/>
      <c r="BN27" s="291"/>
      <c r="BO27" s="291"/>
      <c r="BP27" s="291"/>
      <c r="BQ27" s="291"/>
      <c r="BR27" s="291"/>
      <c r="BS27" s="291"/>
    </row>
    <row r="28" spans="1:74" ht="14.85" customHeight="1" x14ac:dyDescent="0.4">
      <c r="A28" s="419"/>
      <c r="B28" s="451"/>
      <c r="C28" s="449"/>
      <c r="D28" s="449"/>
      <c r="E28" s="449"/>
      <c r="F28" s="449"/>
      <c r="G28" s="450"/>
      <c r="H28" s="421"/>
      <c r="I28" s="422"/>
      <c r="J28" s="422"/>
      <c r="K28" s="422"/>
      <c r="L28" s="295" t="s">
        <v>271</v>
      </c>
      <c r="M28" s="295" t="s">
        <v>270</v>
      </c>
      <c r="N28" s="422"/>
      <c r="O28" s="422"/>
      <c r="P28" s="422"/>
      <c r="Q28" s="422"/>
      <c r="R28" s="422"/>
      <c r="S28" s="422"/>
      <c r="T28" s="422"/>
      <c r="U28" s="422"/>
      <c r="V28" s="295" t="s">
        <v>269</v>
      </c>
      <c r="W28" s="295" t="s">
        <v>268</v>
      </c>
      <c r="X28" s="422"/>
      <c r="Y28" s="422"/>
      <c r="Z28" s="422"/>
      <c r="AA28" s="422"/>
      <c r="AB28" s="422"/>
      <c r="AC28" s="422"/>
      <c r="AD28" s="422"/>
      <c r="AE28" s="422"/>
      <c r="AF28" s="422"/>
      <c r="AG28" s="422"/>
      <c r="AH28" s="423"/>
      <c r="AI28" s="291"/>
      <c r="AL28" s="504"/>
      <c r="AM28" s="510"/>
      <c r="AN28" s="510"/>
      <c r="AO28" s="510"/>
      <c r="AP28" s="510"/>
      <c r="AQ28" s="510"/>
      <c r="AR28" s="510"/>
      <c r="AS28" s="291"/>
      <c r="AT28" s="291"/>
      <c r="AU28" s="291"/>
      <c r="AV28" s="291"/>
      <c r="AW28" s="292"/>
      <c r="AX28" s="292"/>
      <c r="AY28" s="291"/>
      <c r="AZ28" s="291"/>
      <c r="BA28" s="291"/>
      <c r="BB28" s="291"/>
      <c r="BC28" s="294"/>
      <c r="BD28" s="292"/>
      <c r="BE28" s="291"/>
      <c r="BF28" s="289"/>
      <c r="BG28" s="291"/>
      <c r="BH28" s="289"/>
      <c r="BI28" s="291"/>
      <c r="BJ28" s="291"/>
      <c r="BK28" s="291"/>
      <c r="BL28" s="291"/>
      <c r="BM28" s="289"/>
      <c r="BN28" s="291"/>
      <c r="BO28" s="291"/>
      <c r="BP28" s="291"/>
      <c r="BQ28" s="291"/>
      <c r="BR28" s="291"/>
      <c r="BS28" s="291"/>
    </row>
    <row r="29" spans="1:74" ht="18.95" customHeight="1" thickBot="1" x14ac:dyDescent="0.45">
      <c r="A29" s="420"/>
      <c r="B29" s="452"/>
      <c r="C29" s="453"/>
      <c r="D29" s="453"/>
      <c r="E29" s="453"/>
      <c r="F29" s="453"/>
      <c r="G29" s="454"/>
      <c r="H29" s="427"/>
      <c r="I29" s="428"/>
      <c r="J29" s="428"/>
      <c r="K29" s="428"/>
      <c r="L29" s="428"/>
      <c r="M29" s="428"/>
      <c r="N29" s="428"/>
      <c r="O29" s="428"/>
      <c r="P29" s="428"/>
      <c r="Q29" s="428"/>
      <c r="R29" s="428"/>
      <c r="S29" s="428"/>
      <c r="T29" s="428"/>
      <c r="U29" s="428"/>
      <c r="V29" s="428"/>
      <c r="W29" s="428"/>
      <c r="X29" s="428"/>
      <c r="Y29" s="428"/>
      <c r="Z29" s="428"/>
      <c r="AA29" s="428"/>
      <c r="AB29" s="428"/>
      <c r="AC29" s="428"/>
      <c r="AD29" s="428"/>
      <c r="AE29" s="428"/>
      <c r="AF29" s="428"/>
      <c r="AG29" s="428"/>
      <c r="AH29" s="429"/>
      <c r="AI29" s="291"/>
      <c r="AL29" s="504"/>
      <c r="AM29" s="289"/>
      <c r="AN29" s="289"/>
      <c r="AO29" s="289"/>
      <c r="AP29" s="289"/>
      <c r="AQ29" s="289"/>
      <c r="AR29" s="289"/>
      <c r="AS29" s="291"/>
      <c r="AT29" s="291"/>
      <c r="AU29" s="291"/>
      <c r="AV29" s="291"/>
      <c r="AW29" s="292"/>
      <c r="AX29" s="292"/>
      <c r="AY29" s="291"/>
      <c r="AZ29" s="291"/>
      <c r="BA29" s="291"/>
      <c r="BB29" s="291"/>
      <c r="BC29" s="292"/>
      <c r="BD29" s="292"/>
      <c r="BE29" s="291"/>
      <c r="BF29" s="289"/>
      <c r="BG29" s="291"/>
      <c r="BH29" s="289"/>
      <c r="BI29" s="291"/>
      <c r="BJ29" s="291"/>
      <c r="BK29" s="291"/>
      <c r="BL29" s="291"/>
      <c r="BM29" s="291"/>
      <c r="BN29" s="291"/>
      <c r="BO29" s="291"/>
      <c r="BP29" s="291"/>
      <c r="BQ29" s="291"/>
      <c r="BR29" s="291"/>
      <c r="BS29" s="291"/>
    </row>
    <row r="30" spans="1:74" ht="27" customHeight="1" x14ac:dyDescent="0.4">
      <c r="A30" s="418" t="s">
        <v>295</v>
      </c>
      <c r="B30" s="439" t="s">
        <v>294</v>
      </c>
      <c r="C30" s="440"/>
      <c r="D30" s="440"/>
      <c r="E30" s="440"/>
      <c r="F30" s="440"/>
      <c r="G30" s="441"/>
      <c r="H30" s="506"/>
      <c r="I30" s="507"/>
      <c r="J30" s="507"/>
      <c r="K30" s="507"/>
      <c r="L30" s="507"/>
      <c r="M30" s="507"/>
      <c r="N30" s="507"/>
      <c r="O30" s="507"/>
      <c r="P30" s="507"/>
      <c r="Q30" s="508"/>
      <c r="R30" s="439" t="s">
        <v>293</v>
      </c>
      <c r="S30" s="440"/>
      <c r="T30" s="440"/>
      <c r="U30" s="440"/>
      <c r="V30" s="440"/>
      <c r="W30" s="440"/>
      <c r="X30" s="440"/>
      <c r="Y30" s="302"/>
      <c r="Z30" s="301"/>
      <c r="AA30" s="299"/>
      <c r="AB30" s="300"/>
      <c r="AC30" s="300"/>
      <c r="AD30" s="300"/>
      <c r="AE30" s="300"/>
      <c r="AF30" s="300"/>
      <c r="AG30" s="299"/>
      <c r="AH30" s="298"/>
      <c r="AI30" s="291"/>
      <c r="AL30" s="293"/>
      <c r="AM30" s="289"/>
      <c r="AN30" s="289"/>
      <c r="AO30" s="289"/>
      <c r="AP30" s="289"/>
      <c r="AQ30" s="289"/>
      <c r="AR30" s="289"/>
      <c r="AS30" s="291"/>
      <c r="AT30" s="291"/>
      <c r="AU30" s="291"/>
      <c r="AV30" s="291"/>
      <c r="AW30" s="292"/>
      <c r="AX30" s="292"/>
      <c r="AY30" s="291"/>
      <c r="AZ30" s="291"/>
      <c r="BA30" s="291"/>
      <c r="BB30" s="291"/>
      <c r="BC30" s="292"/>
      <c r="BD30" s="292"/>
      <c r="BE30" s="291"/>
      <c r="BF30" s="289"/>
      <c r="BG30" s="291"/>
      <c r="BH30" s="289"/>
      <c r="BI30" s="291"/>
      <c r="BJ30" s="291"/>
      <c r="BK30" s="291"/>
      <c r="BL30" s="291"/>
      <c r="BM30" s="291"/>
      <c r="BN30" s="291"/>
      <c r="BO30" s="291"/>
      <c r="BP30" s="291"/>
      <c r="BQ30" s="291"/>
      <c r="BR30" s="291"/>
      <c r="BS30" s="291"/>
    </row>
    <row r="31" spans="1:74" ht="18" customHeight="1" x14ac:dyDescent="0.4">
      <c r="A31" s="437"/>
      <c r="B31" s="430" t="s">
        <v>292</v>
      </c>
      <c r="C31" s="431"/>
      <c r="D31" s="431"/>
      <c r="E31" s="431"/>
      <c r="F31" s="431"/>
      <c r="G31" s="432"/>
      <c r="H31" s="442"/>
      <c r="I31" s="443"/>
      <c r="J31" s="443"/>
      <c r="K31" s="443"/>
      <c r="L31" s="443"/>
      <c r="M31" s="443"/>
      <c r="N31" s="443"/>
      <c r="O31" s="443"/>
      <c r="P31" s="443"/>
      <c r="Q31" s="443"/>
      <c r="R31" s="443"/>
      <c r="S31" s="443"/>
      <c r="T31" s="443"/>
      <c r="U31" s="443"/>
      <c r="V31" s="443"/>
      <c r="W31" s="443"/>
      <c r="X31" s="443"/>
      <c r="Y31" s="443"/>
      <c r="Z31" s="443"/>
      <c r="AA31" s="443"/>
      <c r="AB31" s="443"/>
      <c r="AC31" s="443"/>
      <c r="AD31" s="443"/>
      <c r="AE31" s="443"/>
      <c r="AF31" s="443"/>
      <c r="AG31" s="443"/>
      <c r="AH31" s="444"/>
      <c r="AI31" s="291"/>
      <c r="AL31" s="293"/>
      <c r="AM31" s="289"/>
      <c r="AN31" s="289"/>
      <c r="AO31" s="289"/>
      <c r="AP31" s="289"/>
      <c r="AQ31" s="289"/>
      <c r="AR31" s="289"/>
      <c r="AS31" s="291"/>
      <c r="AT31" s="291"/>
      <c r="AU31" s="291"/>
      <c r="AV31" s="291"/>
      <c r="AW31" s="292"/>
      <c r="AX31" s="292"/>
      <c r="AY31" s="291"/>
      <c r="AZ31" s="291"/>
      <c r="BA31" s="291"/>
      <c r="BB31" s="291"/>
      <c r="BC31" s="292"/>
      <c r="BD31" s="292"/>
      <c r="BE31" s="291"/>
      <c r="BF31" s="289"/>
      <c r="BG31" s="291"/>
      <c r="BH31" s="289"/>
      <c r="BI31" s="291"/>
      <c r="BJ31" s="291"/>
      <c r="BK31" s="291"/>
      <c r="BL31" s="291"/>
      <c r="BM31" s="291"/>
      <c r="BN31" s="291"/>
      <c r="BO31" s="291"/>
      <c r="BP31" s="291"/>
      <c r="BQ31" s="291"/>
      <c r="BR31" s="291"/>
      <c r="BS31" s="291"/>
    </row>
    <row r="32" spans="1:74" ht="14.85" customHeight="1" x14ac:dyDescent="0.4">
      <c r="A32" s="437"/>
      <c r="B32" s="478" t="s">
        <v>288</v>
      </c>
      <c r="C32" s="446"/>
      <c r="D32" s="446"/>
      <c r="E32" s="446"/>
      <c r="F32" s="446"/>
      <c r="G32" s="447"/>
      <c r="H32" s="412"/>
      <c r="I32" s="413"/>
      <c r="J32" s="413"/>
      <c r="K32" s="413"/>
      <c r="L32" s="413"/>
      <c r="M32" s="413"/>
      <c r="N32" s="413"/>
      <c r="O32" s="413"/>
      <c r="P32" s="413"/>
      <c r="Q32" s="413"/>
      <c r="R32" s="413"/>
      <c r="S32" s="413"/>
      <c r="T32" s="413"/>
      <c r="U32" s="413"/>
      <c r="V32" s="413"/>
      <c r="W32" s="413"/>
      <c r="X32" s="413"/>
      <c r="Y32" s="413"/>
      <c r="Z32" s="413"/>
      <c r="AA32" s="413"/>
      <c r="AB32" s="413"/>
      <c r="AC32" s="413"/>
      <c r="AD32" s="413"/>
      <c r="AE32" s="413"/>
      <c r="AF32" s="413"/>
      <c r="AG32" s="413"/>
      <c r="AH32" s="488"/>
      <c r="AI32" s="289"/>
      <c r="AL32" s="293"/>
      <c r="AM32" s="289"/>
      <c r="AN32" s="289"/>
      <c r="AO32" s="289"/>
      <c r="AP32" s="289"/>
      <c r="AQ32" s="289"/>
      <c r="AR32" s="289"/>
      <c r="AS32" s="289"/>
      <c r="AT32" s="289"/>
      <c r="AU32" s="289"/>
      <c r="AV32" s="289"/>
      <c r="AW32" s="289"/>
      <c r="AX32" s="289"/>
      <c r="AY32" s="289"/>
      <c r="AZ32" s="289"/>
      <c r="BA32" s="289"/>
      <c r="BB32" s="289"/>
      <c r="BC32" s="289"/>
      <c r="BD32" s="289"/>
      <c r="BE32" s="289"/>
      <c r="BF32" s="289"/>
      <c r="BG32" s="289"/>
      <c r="BH32" s="289"/>
      <c r="BI32" s="289"/>
      <c r="BJ32" s="289"/>
      <c r="BK32" s="289"/>
      <c r="BL32" s="289"/>
      <c r="BM32" s="289"/>
      <c r="BN32" s="289"/>
      <c r="BO32" s="289"/>
      <c r="BP32" s="289"/>
      <c r="BQ32" s="289"/>
      <c r="BR32" s="289"/>
      <c r="BS32" s="289"/>
    </row>
    <row r="33" spans="1:74" ht="28.5" customHeight="1" x14ac:dyDescent="0.4">
      <c r="A33" s="437"/>
      <c r="B33" s="471" t="s">
        <v>287</v>
      </c>
      <c r="C33" s="472"/>
      <c r="D33" s="472"/>
      <c r="E33" s="472"/>
      <c r="F33" s="472"/>
      <c r="G33" s="473"/>
      <c r="H33" s="485"/>
      <c r="I33" s="486"/>
      <c r="J33" s="486"/>
      <c r="K33" s="486"/>
      <c r="L33" s="486"/>
      <c r="M33" s="486"/>
      <c r="N33" s="486"/>
      <c r="O33" s="486"/>
      <c r="P33" s="486"/>
      <c r="Q33" s="486"/>
      <c r="R33" s="486"/>
      <c r="S33" s="486"/>
      <c r="T33" s="486"/>
      <c r="U33" s="486"/>
      <c r="V33" s="486"/>
      <c r="W33" s="486"/>
      <c r="X33" s="486"/>
      <c r="Y33" s="486"/>
      <c r="Z33" s="486"/>
      <c r="AA33" s="486"/>
      <c r="AB33" s="486"/>
      <c r="AC33" s="486"/>
      <c r="AD33" s="486"/>
      <c r="AE33" s="486"/>
      <c r="AF33" s="486"/>
      <c r="AG33" s="486"/>
      <c r="AH33" s="487"/>
      <c r="AI33" s="289"/>
      <c r="AL33" s="293"/>
      <c r="AM33" s="289"/>
      <c r="AN33" s="289"/>
      <c r="AO33" s="289"/>
      <c r="AP33" s="289"/>
      <c r="AQ33" s="289"/>
      <c r="AR33" s="289"/>
      <c r="AS33" s="289"/>
      <c r="AT33" s="289"/>
      <c r="AU33" s="289"/>
      <c r="AV33" s="289"/>
      <c r="AW33" s="289"/>
      <c r="AX33" s="289"/>
      <c r="AY33" s="289"/>
      <c r="AZ33" s="289"/>
      <c r="BA33" s="289"/>
      <c r="BB33" s="289"/>
      <c r="BC33" s="289"/>
      <c r="BD33" s="289"/>
      <c r="BE33" s="289"/>
      <c r="BF33" s="289"/>
      <c r="BG33" s="289"/>
      <c r="BH33" s="289"/>
      <c r="BI33" s="289"/>
      <c r="BJ33" s="289"/>
      <c r="BK33" s="289"/>
      <c r="BL33" s="289"/>
      <c r="BM33" s="289"/>
      <c r="BN33" s="289"/>
      <c r="BO33" s="289"/>
      <c r="BP33" s="289"/>
      <c r="BQ33" s="289"/>
      <c r="BR33" s="289"/>
      <c r="BS33" s="289"/>
    </row>
    <row r="34" spans="1:74" ht="14.85" customHeight="1" x14ac:dyDescent="0.4">
      <c r="A34" s="437"/>
      <c r="B34" s="445" t="s">
        <v>236</v>
      </c>
      <c r="C34" s="446"/>
      <c r="D34" s="446"/>
      <c r="E34" s="446"/>
      <c r="F34" s="446"/>
      <c r="G34" s="447"/>
      <c r="H34" s="477" t="s">
        <v>291</v>
      </c>
      <c r="I34" s="407"/>
      <c r="J34" s="407"/>
      <c r="K34" s="407"/>
      <c r="L34" s="417"/>
      <c r="M34" s="417"/>
      <c r="N34" s="297" t="s">
        <v>290</v>
      </c>
      <c r="O34" s="417"/>
      <c r="P34" s="417"/>
      <c r="Q34" s="296" t="s">
        <v>276</v>
      </c>
      <c r="R34" s="407"/>
      <c r="S34" s="407"/>
      <c r="T34" s="407"/>
      <c r="U34" s="407"/>
      <c r="V34" s="407"/>
      <c r="W34" s="407"/>
      <c r="X34" s="407"/>
      <c r="Y34" s="407"/>
      <c r="Z34" s="407"/>
      <c r="AA34" s="407"/>
      <c r="AB34" s="407"/>
      <c r="AC34" s="407"/>
      <c r="AD34" s="407"/>
      <c r="AE34" s="407"/>
      <c r="AF34" s="407"/>
      <c r="AG34" s="407"/>
      <c r="AH34" s="408"/>
      <c r="AI34" s="291"/>
      <c r="AJ34" s="289"/>
      <c r="AK34" s="289"/>
      <c r="AL34" s="293"/>
      <c r="AM34" s="289"/>
      <c r="AN34" s="289"/>
      <c r="AO34" s="289"/>
      <c r="AP34" s="289"/>
      <c r="AQ34" s="289"/>
      <c r="AR34" s="289"/>
      <c r="AS34" s="291"/>
      <c r="AT34" s="291"/>
      <c r="AU34" s="291"/>
      <c r="AV34" s="291"/>
      <c r="AW34" s="291"/>
      <c r="AX34" s="291"/>
      <c r="AY34" s="291"/>
      <c r="AZ34" s="291"/>
      <c r="BA34" s="291"/>
      <c r="BB34" s="291"/>
      <c r="BC34" s="291"/>
      <c r="BD34" s="291"/>
      <c r="BE34" s="291"/>
      <c r="BF34" s="291"/>
      <c r="BG34" s="291"/>
      <c r="BH34" s="291"/>
      <c r="BI34" s="291"/>
      <c r="BJ34" s="291"/>
      <c r="BK34" s="291"/>
      <c r="BL34" s="291"/>
      <c r="BM34" s="291"/>
      <c r="BN34" s="291"/>
      <c r="BO34" s="291"/>
      <c r="BP34" s="291"/>
      <c r="BQ34" s="291"/>
      <c r="BR34" s="291"/>
      <c r="BS34" s="291"/>
      <c r="BT34" s="289"/>
      <c r="BU34" s="289"/>
      <c r="BV34" s="289"/>
    </row>
    <row r="35" spans="1:74" ht="14.85" customHeight="1" x14ac:dyDescent="0.4">
      <c r="A35" s="437"/>
      <c r="B35" s="448"/>
      <c r="C35" s="449"/>
      <c r="D35" s="449"/>
      <c r="E35" s="449"/>
      <c r="F35" s="449"/>
      <c r="G35" s="450"/>
      <c r="H35" s="421"/>
      <c r="I35" s="422"/>
      <c r="J35" s="422"/>
      <c r="K35" s="422"/>
      <c r="L35" s="295" t="s">
        <v>275</v>
      </c>
      <c r="M35" s="295" t="s">
        <v>274</v>
      </c>
      <c r="N35" s="422"/>
      <c r="O35" s="422"/>
      <c r="P35" s="422"/>
      <c r="Q35" s="422"/>
      <c r="R35" s="422"/>
      <c r="S35" s="422"/>
      <c r="T35" s="422"/>
      <c r="U35" s="422"/>
      <c r="V35" s="295" t="s">
        <v>273</v>
      </c>
      <c r="W35" s="295" t="s">
        <v>272</v>
      </c>
      <c r="X35" s="422"/>
      <c r="Y35" s="422"/>
      <c r="Z35" s="422"/>
      <c r="AA35" s="422"/>
      <c r="AB35" s="422"/>
      <c r="AC35" s="422"/>
      <c r="AD35" s="422"/>
      <c r="AE35" s="422"/>
      <c r="AF35" s="422"/>
      <c r="AG35" s="422"/>
      <c r="AH35" s="423"/>
      <c r="AI35" s="291"/>
      <c r="AJ35" s="289"/>
      <c r="AK35" s="289"/>
      <c r="AL35" s="293"/>
      <c r="AM35" s="289"/>
      <c r="AN35" s="289"/>
      <c r="AO35" s="289"/>
      <c r="AP35" s="289"/>
      <c r="AQ35" s="289"/>
      <c r="AR35" s="289"/>
      <c r="AS35" s="291"/>
      <c r="AT35" s="291"/>
      <c r="AU35" s="291"/>
      <c r="AV35" s="291"/>
      <c r="AW35" s="292"/>
      <c r="AX35" s="292"/>
      <c r="AY35" s="291"/>
      <c r="AZ35" s="291"/>
      <c r="BA35" s="291"/>
      <c r="BB35" s="291"/>
      <c r="BC35" s="294"/>
      <c r="BD35" s="292"/>
      <c r="BE35" s="291"/>
      <c r="BF35" s="289"/>
      <c r="BG35" s="291"/>
      <c r="BH35" s="289"/>
      <c r="BI35" s="291"/>
      <c r="BJ35" s="291"/>
      <c r="BK35" s="291"/>
      <c r="BL35" s="291"/>
      <c r="BM35" s="289"/>
      <c r="BN35" s="291"/>
      <c r="BO35" s="291"/>
      <c r="BP35" s="291"/>
      <c r="BQ35" s="291"/>
      <c r="BR35" s="291"/>
      <c r="BS35" s="291"/>
      <c r="BT35" s="289"/>
      <c r="BU35" s="289"/>
      <c r="BV35" s="289"/>
    </row>
    <row r="36" spans="1:74" ht="14.85" customHeight="1" x14ac:dyDescent="0.4">
      <c r="A36" s="437"/>
      <c r="B36" s="451"/>
      <c r="C36" s="449"/>
      <c r="D36" s="449"/>
      <c r="E36" s="449"/>
      <c r="F36" s="449"/>
      <c r="G36" s="450"/>
      <c r="H36" s="421"/>
      <c r="I36" s="422"/>
      <c r="J36" s="422"/>
      <c r="K36" s="422"/>
      <c r="L36" s="295" t="s">
        <v>271</v>
      </c>
      <c r="M36" s="295" t="s">
        <v>270</v>
      </c>
      <c r="N36" s="422"/>
      <c r="O36" s="422"/>
      <c r="P36" s="422"/>
      <c r="Q36" s="422"/>
      <c r="R36" s="422"/>
      <c r="S36" s="422"/>
      <c r="T36" s="422"/>
      <c r="U36" s="422"/>
      <c r="V36" s="295" t="s">
        <v>269</v>
      </c>
      <c r="W36" s="295" t="s">
        <v>268</v>
      </c>
      <c r="X36" s="422"/>
      <c r="Y36" s="422"/>
      <c r="Z36" s="422"/>
      <c r="AA36" s="422"/>
      <c r="AB36" s="422"/>
      <c r="AC36" s="422"/>
      <c r="AD36" s="422"/>
      <c r="AE36" s="422"/>
      <c r="AF36" s="422"/>
      <c r="AG36" s="422"/>
      <c r="AH36" s="423"/>
      <c r="AI36" s="291"/>
      <c r="AJ36" s="289"/>
      <c r="AK36" s="289"/>
      <c r="AL36" s="293"/>
      <c r="AM36" s="289"/>
      <c r="AN36" s="289"/>
      <c r="AO36" s="289"/>
      <c r="AP36" s="289"/>
      <c r="AQ36" s="289"/>
      <c r="AR36" s="289"/>
      <c r="AS36" s="291"/>
      <c r="AT36" s="291"/>
      <c r="AU36" s="291"/>
      <c r="AV36" s="291"/>
      <c r="AW36" s="292"/>
      <c r="AX36" s="292"/>
      <c r="AY36" s="291"/>
      <c r="AZ36" s="291"/>
      <c r="BA36" s="291"/>
      <c r="BB36" s="291"/>
      <c r="BC36" s="294"/>
      <c r="BD36" s="292"/>
      <c r="BE36" s="291"/>
      <c r="BF36" s="289"/>
      <c r="BG36" s="291"/>
      <c r="BH36" s="289"/>
      <c r="BI36" s="291"/>
      <c r="BJ36" s="291"/>
      <c r="BK36" s="291"/>
      <c r="BL36" s="291"/>
      <c r="BM36" s="289"/>
      <c r="BN36" s="291"/>
      <c r="BO36" s="291"/>
      <c r="BP36" s="291"/>
      <c r="BQ36" s="291"/>
      <c r="BR36" s="291"/>
      <c r="BS36" s="291"/>
      <c r="BT36" s="289"/>
      <c r="BU36" s="289"/>
      <c r="BV36" s="289"/>
    </row>
    <row r="37" spans="1:74" ht="18.95" customHeight="1" x14ac:dyDescent="0.4">
      <c r="A37" s="437"/>
      <c r="B37" s="471"/>
      <c r="C37" s="472"/>
      <c r="D37" s="472"/>
      <c r="E37" s="472"/>
      <c r="F37" s="472"/>
      <c r="G37" s="473"/>
      <c r="H37" s="427"/>
      <c r="I37" s="428"/>
      <c r="J37" s="428"/>
      <c r="K37" s="428"/>
      <c r="L37" s="428"/>
      <c r="M37" s="428"/>
      <c r="N37" s="428"/>
      <c r="O37" s="428"/>
      <c r="P37" s="428"/>
      <c r="Q37" s="428"/>
      <c r="R37" s="428"/>
      <c r="S37" s="428"/>
      <c r="T37" s="428"/>
      <c r="U37" s="428"/>
      <c r="V37" s="428"/>
      <c r="W37" s="428"/>
      <c r="X37" s="428"/>
      <c r="Y37" s="428"/>
      <c r="Z37" s="428"/>
      <c r="AA37" s="428"/>
      <c r="AB37" s="428"/>
      <c r="AC37" s="428"/>
      <c r="AD37" s="428"/>
      <c r="AE37" s="428"/>
      <c r="AF37" s="428"/>
      <c r="AG37" s="428"/>
      <c r="AH37" s="429"/>
      <c r="AI37" s="291"/>
      <c r="AL37" s="293"/>
      <c r="AM37" s="289"/>
      <c r="AN37" s="289"/>
      <c r="AO37" s="289"/>
      <c r="AP37" s="289"/>
      <c r="AQ37" s="289"/>
      <c r="AR37" s="289"/>
      <c r="AS37" s="291"/>
      <c r="AT37" s="291"/>
      <c r="AU37" s="291"/>
      <c r="AV37" s="291"/>
      <c r="AW37" s="292"/>
      <c r="AX37" s="292"/>
      <c r="AY37" s="291"/>
      <c r="AZ37" s="291"/>
      <c r="BA37" s="291"/>
      <c r="BB37" s="291"/>
      <c r="BC37" s="292"/>
      <c r="BD37" s="292"/>
      <c r="BE37" s="291"/>
      <c r="BF37" s="289"/>
      <c r="BG37" s="291"/>
      <c r="BH37" s="289"/>
      <c r="BI37" s="291"/>
      <c r="BJ37" s="291"/>
      <c r="BK37" s="291"/>
      <c r="BL37" s="291"/>
      <c r="BM37" s="291"/>
      <c r="BN37" s="291"/>
      <c r="BO37" s="291"/>
      <c r="BP37" s="291"/>
      <c r="BQ37" s="291"/>
      <c r="BR37" s="291"/>
      <c r="BS37" s="291"/>
    </row>
    <row r="38" spans="1:74" ht="14.85" customHeight="1" x14ac:dyDescent="0.4">
      <c r="A38" s="437"/>
      <c r="B38" s="455" t="s">
        <v>289</v>
      </c>
      <c r="C38" s="456"/>
      <c r="D38" s="456"/>
      <c r="E38" s="456"/>
      <c r="F38" s="456"/>
      <c r="G38" s="456"/>
      <c r="H38" s="456"/>
      <c r="I38" s="456"/>
      <c r="J38" s="456"/>
      <c r="K38" s="456"/>
      <c r="L38" s="456"/>
      <c r="M38" s="456"/>
      <c r="N38" s="456"/>
      <c r="O38" s="456"/>
      <c r="P38" s="456"/>
      <c r="Q38" s="456"/>
      <c r="R38" s="456"/>
      <c r="S38" s="456"/>
      <c r="T38" s="456"/>
      <c r="U38" s="456"/>
      <c r="V38" s="456"/>
      <c r="W38" s="456"/>
      <c r="X38" s="456"/>
      <c r="Y38" s="456"/>
      <c r="Z38" s="456"/>
      <c r="AA38" s="456"/>
      <c r="AB38" s="456"/>
      <c r="AC38" s="456"/>
      <c r="AD38" s="456"/>
      <c r="AE38" s="456"/>
      <c r="AF38" s="456"/>
      <c r="AG38" s="456"/>
      <c r="AH38" s="457"/>
      <c r="AI38" s="291"/>
      <c r="AL38" s="293"/>
      <c r="AM38" s="289"/>
      <c r="AN38" s="289"/>
      <c r="AO38" s="289"/>
      <c r="AP38" s="289"/>
      <c r="AQ38" s="289"/>
      <c r="AR38" s="289"/>
      <c r="AS38" s="291"/>
      <c r="AT38" s="291"/>
      <c r="AU38" s="291"/>
      <c r="AV38" s="291"/>
      <c r="AW38" s="292"/>
      <c r="AX38" s="292"/>
      <c r="AY38" s="291"/>
      <c r="AZ38" s="291"/>
      <c r="BA38" s="291"/>
      <c r="BB38" s="291"/>
      <c r="BC38" s="292"/>
      <c r="BD38" s="292"/>
      <c r="BE38" s="291"/>
      <c r="BF38" s="289"/>
      <c r="BG38" s="291"/>
      <c r="BH38" s="289"/>
      <c r="BI38" s="291"/>
      <c r="BJ38" s="291"/>
      <c r="BK38" s="291"/>
      <c r="BL38" s="291"/>
      <c r="BM38" s="291"/>
      <c r="BN38" s="291"/>
      <c r="BO38" s="291"/>
      <c r="BP38" s="291"/>
      <c r="BQ38" s="291"/>
      <c r="BR38" s="291"/>
      <c r="BS38" s="291"/>
    </row>
    <row r="39" spans="1:74" ht="14.85" customHeight="1" x14ac:dyDescent="0.4">
      <c r="A39" s="437"/>
      <c r="B39" s="478" t="s">
        <v>288</v>
      </c>
      <c r="C39" s="446"/>
      <c r="D39" s="446"/>
      <c r="E39" s="446"/>
      <c r="F39" s="446"/>
      <c r="G39" s="447"/>
      <c r="H39" s="412"/>
      <c r="I39" s="413"/>
      <c r="J39" s="413"/>
      <c r="K39" s="413"/>
      <c r="L39" s="413"/>
      <c r="M39" s="413"/>
      <c r="N39" s="413"/>
      <c r="O39" s="413"/>
      <c r="P39" s="413"/>
      <c r="Q39" s="413"/>
      <c r="R39" s="413"/>
      <c r="S39" s="413"/>
      <c r="T39" s="413"/>
      <c r="U39" s="413"/>
      <c r="V39" s="413"/>
      <c r="W39" s="413"/>
      <c r="X39" s="413"/>
      <c r="Y39" s="413"/>
      <c r="Z39" s="413"/>
      <c r="AA39" s="413"/>
      <c r="AB39" s="413"/>
      <c r="AC39" s="413"/>
      <c r="AD39" s="413"/>
      <c r="AE39" s="413"/>
      <c r="AF39" s="413"/>
      <c r="AG39" s="413"/>
      <c r="AH39" s="488"/>
      <c r="AI39" s="289"/>
      <c r="AL39" s="293"/>
      <c r="AM39" s="289"/>
      <c r="AN39" s="289"/>
      <c r="AO39" s="289"/>
      <c r="AP39" s="289"/>
      <c r="AQ39" s="289"/>
      <c r="AR39" s="289"/>
      <c r="AS39" s="289"/>
      <c r="AT39" s="289"/>
      <c r="AU39" s="289"/>
      <c r="AV39" s="289"/>
      <c r="AW39" s="289"/>
      <c r="AX39" s="289"/>
      <c r="AY39" s="289"/>
      <c r="AZ39" s="289"/>
      <c r="BA39" s="289"/>
      <c r="BB39" s="289"/>
      <c r="BC39" s="289"/>
      <c r="BD39" s="289"/>
      <c r="BE39" s="289"/>
      <c r="BF39" s="289"/>
      <c r="BG39" s="289"/>
      <c r="BH39" s="289"/>
      <c r="BI39" s="289"/>
      <c r="BJ39" s="289"/>
      <c r="BK39" s="289"/>
      <c r="BL39" s="289"/>
      <c r="BM39" s="289"/>
      <c r="BN39" s="289"/>
      <c r="BO39" s="289"/>
      <c r="BP39" s="289"/>
      <c r="BQ39" s="289"/>
      <c r="BR39" s="289"/>
      <c r="BS39" s="289"/>
    </row>
    <row r="40" spans="1:74" ht="28.5" customHeight="1" x14ac:dyDescent="0.4">
      <c r="A40" s="437"/>
      <c r="B40" s="471" t="s">
        <v>287</v>
      </c>
      <c r="C40" s="472"/>
      <c r="D40" s="472"/>
      <c r="E40" s="472"/>
      <c r="F40" s="472"/>
      <c r="G40" s="473"/>
      <c r="H40" s="485"/>
      <c r="I40" s="486"/>
      <c r="J40" s="486"/>
      <c r="K40" s="486"/>
      <c r="L40" s="486"/>
      <c r="M40" s="486"/>
      <c r="N40" s="486"/>
      <c r="O40" s="486"/>
      <c r="P40" s="486"/>
      <c r="Q40" s="486"/>
      <c r="R40" s="486"/>
      <c r="S40" s="486"/>
      <c r="T40" s="486"/>
      <c r="U40" s="486"/>
      <c r="V40" s="486"/>
      <c r="W40" s="486"/>
      <c r="X40" s="486"/>
      <c r="Y40" s="486"/>
      <c r="Z40" s="486"/>
      <c r="AA40" s="486"/>
      <c r="AB40" s="486"/>
      <c r="AC40" s="486"/>
      <c r="AD40" s="486"/>
      <c r="AE40" s="486"/>
      <c r="AF40" s="486"/>
      <c r="AG40" s="486"/>
      <c r="AH40" s="487"/>
      <c r="AI40" s="289"/>
      <c r="AL40" s="293"/>
      <c r="AM40" s="289"/>
      <c r="AN40" s="289"/>
      <c r="AO40" s="289"/>
      <c r="AP40" s="289"/>
      <c r="AQ40" s="289"/>
      <c r="AR40" s="289"/>
      <c r="AS40" s="289"/>
      <c r="AT40" s="289"/>
      <c r="AU40" s="289"/>
      <c r="AV40" s="289"/>
      <c r="AW40" s="289"/>
      <c r="AX40" s="289"/>
      <c r="AY40" s="289"/>
      <c r="AZ40" s="289"/>
      <c r="BA40" s="289"/>
      <c r="BB40" s="289"/>
      <c r="BC40" s="289"/>
      <c r="BD40" s="289"/>
      <c r="BE40" s="289"/>
      <c r="BF40" s="289"/>
      <c r="BG40" s="289"/>
      <c r="BH40" s="289"/>
      <c r="BI40" s="289"/>
      <c r="BJ40" s="289"/>
      <c r="BK40" s="289"/>
      <c r="BL40" s="289"/>
      <c r="BM40" s="289"/>
      <c r="BN40" s="289"/>
      <c r="BO40" s="289"/>
      <c r="BP40" s="289"/>
      <c r="BQ40" s="289"/>
      <c r="BR40" s="289"/>
      <c r="BS40" s="289"/>
    </row>
    <row r="41" spans="1:74" ht="14.85" customHeight="1" x14ac:dyDescent="0.4">
      <c r="A41" s="437"/>
      <c r="B41" s="445" t="s">
        <v>286</v>
      </c>
      <c r="C41" s="446"/>
      <c r="D41" s="446"/>
      <c r="E41" s="446"/>
      <c r="F41" s="446"/>
      <c r="G41" s="447"/>
      <c r="H41" s="477" t="s">
        <v>285</v>
      </c>
      <c r="I41" s="407"/>
      <c r="J41" s="407"/>
      <c r="K41" s="407"/>
      <c r="L41" s="417"/>
      <c r="M41" s="417"/>
      <c r="N41" s="297" t="s">
        <v>277</v>
      </c>
      <c r="O41" s="417"/>
      <c r="P41" s="417"/>
      <c r="Q41" s="296" t="s">
        <v>284</v>
      </c>
      <c r="R41" s="407"/>
      <c r="S41" s="407"/>
      <c r="T41" s="407"/>
      <c r="U41" s="407"/>
      <c r="V41" s="407"/>
      <c r="W41" s="407"/>
      <c r="X41" s="407"/>
      <c r="Y41" s="407"/>
      <c r="Z41" s="407"/>
      <c r="AA41" s="407"/>
      <c r="AB41" s="407"/>
      <c r="AC41" s="407"/>
      <c r="AD41" s="407"/>
      <c r="AE41" s="407"/>
      <c r="AF41" s="407"/>
      <c r="AG41" s="407"/>
      <c r="AH41" s="408"/>
      <c r="AI41" s="291"/>
      <c r="AJ41" s="289"/>
      <c r="AK41" s="289"/>
      <c r="AL41" s="293"/>
      <c r="AM41" s="289"/>
      <c r="AN41" s="289"/>
      <c r="AO41" s="289"/>
      <c r="AP41" s="289"/>
      <c r="AQ41" s="289"/>
      <c r="AR41" s="289"/>
      <c r="AS41" s="291"/>
      <c r="AT41" s="291"/>
      <c r="AU41" s="291"/>
      <c r="AV41" s="291"/>
      <c r="AW41" s="291"/>
      <c r="AX41" s="291"/>
      <c r="AY41" s="291"/>
      <c r="AZ41" s="291"/>
      <c r="BA41" s="291"/>
      <c r="BB41" s="291"/>
      <c r="BC41" s="291"/>
      <c r="BD41" s="291"/>
      <c r="BE41" s="291"/>
      <c r="BF41" s="291"/>
      <c r="BG41" s="291"/>
      <c r="BH41" s="291"/>
      <c r="BI41" s="291"/>
      <c r="BJ41" s="291"/>
      <c r="BK41" s="291"/>
      <c r="BL41" s="291"/>
      <c r="BM41" s="291"/>
      <c r="BN41" s="291"/>
      <c r="BO41" s="291"/>
      <c r="BP41" s="291"/>
      <c r="BQ41" s="291"/>
      <c r="BR41" s="291"/>
      <c r="BS41" s="291"/>
      <c r="BT41" s="289"/>
      <c r="BU41" s="289"/>
      <c r="BV41" s="289"/>
    </row>
    <row r="42" spans="1:74" ht="14.85" customHeight="1" x14ac:dyDescent="0.4">
      <c r="A42" s="437"/>
      <c r="B42" s="448"/>
      <c r="C42" s="449"/>
      <c r="D42" s="449"/>
      <c r="E42" s="449"/>
      <c r="F42" s="449"/>
      <c r="G42" s="450"/>
      <c r="H42" s="421"/>
      <c r="I42" s="422"/>
      <c r="J42" s="422"/>
      <c r="K42" s="422"/>
      <c r="L42" s="295" t="s">
        <v>275</v>
      </c>
      <c r="M42" s="295" t="s">
        <v>274</v>
      </c>
      <c r="N42" s="422"/>
      <c r="O42" s="422"/>
      <c r="P42" s="422"/>
      <c r="Q42" s="422"/>
      <c r="R42" s="422"/>
      <c r="S42" s="422"/>
      <c r="T42" s="422"/>
      <c r="U42" s="422"/>
      <c r="V42" s="295" t="s">
        <v>273</v>
      </c>
      <c r="W42" s="295" t="s">
        <v>272</v>
      </c>
      <c r="X42" s="422"/>
      <c r="Y42" s="422"/>
      <c r="Z42" s="422"/>
      <c r="AA42" s="422"/>
      <c r="AB42" s="422"/>
      <c r="AC42" s="422"/>
      <c r="AD42" s="422"/>
      <c r="AE42" s="422"/>
      <c r="AF42" s="422"/>
      <c r="AG42" s="422"/>
      <c r="AH42" s="423"/>
      <c r="AI42" s="291"/>
      <c r="AJ42" s="289"/>
      <c r="AK42" s="289"/>
      <c r="AL42" s="293"/>
      <c r="AM42" s="289"/>
      <c r="AN42" s="289"/>
      <c r="AO42" s="289"/>
      <c r="AP42" s="289"/>
      <c r="AQ42" s="289"/>
      <c r="AR42" s="289"/>
      <c r="AS42" s="291"/>
      <c r="AT42" s="291"/>
      <c r="AU42" s="291"/>
      <c r="AV42" s="291"/>
      <c r="AW42" s="292"/>
      <c r="AX42" s="292"/>
      <c r="AY42" s="291"/>
      <c r="AZ42" s="291"/>
      <c r="BA42" s="291"/>
      <c r="BB42" s="291"/>
      <c r="BC42" s="294"/>
      <c r="BD42" s="292"/>
      <c r="BE42" s="291"/>
      <c r="BF42" s="289"/>
      <c r="BG42" s="291"/>
      <c r="BH42" s="289"/>
      <c r="BI42" s="291"/>
      <c r="BJ42" s="291"/>
      <c r="BK42" s="291"/>
      <c r="BL42" s="291"/>
      <c r="BM42" s="289"/>
      <c r="BN42" s="291"/>
      <c r="BO42" s="291"/>
      <c r="BP42" s="291"/>
      <c r="BQ42" s="291"/>
      <c r="BR42" s="291"/>
      <c r="BS42" s="291"/>
      <c r="BT42" s="289"/>
      <c r="BU42" s="289"/>
      <c r="BV42" s="289"/>
    </row>
    <row r="43" spans="1:74" ht="14.85" customHeight="1" x14ac:dyDescent="0.4">
      <c r="A43" s="437"/>
      <c r="B43" s="451"/>
      <c r="C43" s="449"/>
      <c r="D43" s="449"/>
      <c r="E43" s="449"/>
      <c r="F43" s="449"/>
      <c r="G43" s="450"/>
      <c r="H43" s="421"/>
      <c r="I43" s="422"/>
      <c r="J43" s="422"/>
      <c r="K43" s="422"/>
      <c r="L43" s="295" t="s">
        <v>271</v>
      </c>
      <c r="M43" s="295" t="s">
        <v>270</v>
      </c>
      <c r="N43" s="422"/>
      <c r="O43" s="422"/>
      <c r="P43" s="422"/>
      <c r="Q43" s="422"/>
      <c r="R43" s="422"/>
      <c r="S43" s="422"/>
      <c r="T43" s="422"/>
      <c r="U43" s="422"/>
      <c r="V43" s="295" t="s">
        <v>269</v>
      </c>
      <c r="W43" s="295" t="s">
        <v>268</v>
      </c>
      <c r="X43" s="422"/>
      <c r="Y43" s="422"/>
      <c r="Z43" s="422"/>
      <c r="AA43" s="422"/>
      <c r="AB43" s="422"/>
      <c r="AC43" s="422"/>
      <c r="AD43" s="422"/>
      <c r="AE43" s="422"/>
      <c r="AF43" s="422"/>
      <c r="AG43" s="422"/>
      <c r="AH43" s="423"/>
      <c r="AI43" s="291"/>
      <c r="AJ43" s="289"/>
      <c r="AK43" s="289"/>
      <c r="AL43" s="293"/>
      <c r="AM43" s="289"/>
      <c r="AN43" s="289"/>
      <c r="AO43" s="289"/>
      <c r="AP43" s="289"/>
      <c r="AQ43" s="289"/>
      <c r="AR43" s="289"/>
      <c r="AS43" s="291"/>
      <c r="AT43" s="291"/>
      <c r="AU43" s="291"/>
      <c r="AV43" s="291"/>
      <c r="AW43" s="292"/>
      <c r="AX43" s="292"/>
      <c r="AY43" s="291"/>
      <c r="AZ43" s="291"/>
      <c r="BA43" s="291"/>
      <c r="BB43" s="291"/>
      <c r="BC43" s="294"/>
      <c r="BD43" s="292"/>
      <c r="BE43" s="291"/>
      <c r="BF43" s="289"/>
      <c r="BG43" s="291"/>
      <c r="BH43" s="289"/>
      <c r="BI43" s="291"/>
      <c r="BJ43" s="291"/>
      <c r="BK43" s="291"/>
      <c r="BL43" s="291"/>
      <c r="BM43" s="289"/>
      <c r="BN43" s="291"/>
      <c r="BO43" s="291"/>
      <c r="BP43" s="291"/>
      <c r="BQ43" s="291"/>
      <c r="BR43" s="291"/>
      <c r="BS43" s="291"/>
      <c r="BT43" s="289"/>
      <c r="BU43" s="289"/>
      <c r="BV43" s="289"/>
    </row>
    <row r="44" spans="1:74" ht="18.95" customHeight="1" thickBot="1" x14ac:dyDescent="0.45">
      <c r="A44" s="438"/>
      <c r="B44" s="452"/>
      <c r="C44" s="453"/>
      <c r="D44" s="453"/>
      <c r="E44" s="453"/>
      <c r="F44" s="453"/>
      <c r="G44" s="454"/>
      <c r="H44" s="427"/>
      <c r="I44" s="428"/>
      <c r="J44" s="428"/>
      <c r="K44" s="428"/>
      <c r="L44" s="428"/>
      <c r="M44" s="428"/>
      <c r="N44" s="428"/>
      <c r="O44" s="428"/>
      <c r="P44" s="428"/>
      <c r="Q44" s="428"/>
      <c r="R44" s="428"/>
      <c r="S44" s="428"/>
      <c r="T44" s="428"/>
      <c r="U44" s="428"/>
      <c r="V44" s="428"/>
      <c r="W44" s="428"/>
      <c r="X44" s="428"/>
      <c r="Y44" s="428"/>
      <c r="Z44" s="428"/>
      <c r="AA44" s="428"/>
      <c r="AB44" s="428"/>
      <c r="AC44" s="428"/>
      <c r="AD44" s="428"/>
      <c r="AE44" s="428"/>
      <c r="AF44" s="428"/>
      <c r="AG44" s="428"/>
      <c r="AH44" s="429"/>
      <c r="AI44" s="291"/>
      <c r="AL44" s="293"/>
      <c r="AM44" s="289"/>
      <c r="AN44" s="289"/>
      <c r="AO44" s="289"/>
      <c r="AP44" s="289"/>
      <c r="AQ44" s="289"/>
      <c r="AR44" s="289"/>
      <c r="AS44" s="291"/>
      <c r="AT44" s="291"/>
      <c r="AU44" s="291"/>
      <c r="AV44" s="291"/>
      <c r="AW44" s="292"/>
      <c r="AX44" s="292"/>
      <c r="AY44" s="291"/>
      <c r="AZ44" s="291"/>
      <c r="BA44" s="291"/>
      <c r="BB44" s="291"/>
      <c r="BC44" s="292"/>
      <c r="BD44" s="292"/>
      <c r="BE44" s="291"/>
      <c r="BF44" s="289"/>
      <c r="BG44" s="291"/>
      <c r="BH44" s="289"/>
      <c r="BI44" s="291"/>
      <c r="BJ44" s="291"/>
      <c r="BK44" s="291"/>
      <c r="BL44" s="291"/>
      <c r="BM44" s="291"/>
      <c r="BN44" s="291"/>
      <c r="BO44" s="291"/>
      <c r="BP44" s="291"/>
      <c r="BQ44" s="291"/>
      <c r="BR44" s="291"/>
      <c r="BS44" s="291"/>
    </row>
    <row r="45" spans="1:74" ht="14.85" customHeight="1" x14ac:dyDescent="0.4">
      <c r="A45" s="418" t="s">
        <v>283</v>
      </c>
      <c r="B45" s="468" t="s">
        <v>282</v>
      </c>
      <c r="C45" s="469"/>
      <c r="D45" s="469"/>
      <c r="E45" s="469"/>
      <c r="F45" s="469"/>
      <c r="G45" s="470"/>
      <c r="H45" s="482"/>
      <c r="I45" s="483"/>
      <c r="J45" s="483"/>
      <c r="K45" s="483"/>
      <c r="L45" s="483"/>
      <c r="M45" s="483"/>
      <c r="N45" s="483"/>
      <c r="O45" s="483"/>
      <c r="P45" s="483"/>
      <c r="Q45" s="483"/>
      <c r="R45" s="483"/>
      <c r="S45" s="483"/>
      <c r="T45" s="483"/>
      <c r="U45" s="505"/>
      <c r="V45" s="458" t="s">
        <v>281</v>
      </c>
      <c r="W45" s="459"/>
      <c r="X45" s="459"/>
      <c r="Y45" s="460"/>
      <c r="Z45" s="462"/>
      <c r="AA45" s="463"/>
      <c r="AB45" s="463"/>
      <c r="AC45" s="463"/>
      <c r="AD45" s="463"/>
      <c r="AE45" s="463"/>
      <c r="AF45" s="463"/>
      <c r="AG45" s="463"/>
      <c r="AH45" s="464"/>
      <c r="AI45" s="289"/>
      <c r="AL45" s="293"/>
      <c r="AM45" s="289"/>
      <c r="AN45" s="289"/>
      <c r="AO45" s="289"/>
      <c r="AP45" s="289"/>
      <c r="AQ45" s="289"/>
      <c r="AR45" s="289"/>
      <c r="AS45" s="289"/>
      <c r="AT45" s="289"/>
      <c r="AU45" s="289"/>
      <c r="AV45" s="289"/>
      <c r="AW45" s="289"/>
      <c r="AX45" s="289"/>
      <c r="AY45" s="289"/>
      <c r="AZ45" s="289"/>
      <c r="BA45" s="289"/>
      <c r="BB45" s="289"/>
      <c r="BC45" s="289"/>
      <c r="BD45" s="289"/>
      <c r="BE45" s="289"/>
      <c r="BF45" s="289"/>
      <c r="BG45" s="289"/>
      <c r="BH45" s="289"/>
      <c r="BI45" s="289"/>
      <c r="BJ45" s="289"/>
      <c r="BK45" s="289"/>
      <c r="BL45" s="289"/>
      <c r="BM45" s="289"/>
      <c r="BN45" s="289"/>
      <c r="BO45" s="289"/>
      <c r="BP45" s="289"/>
      <c r="BQ45" s="289"/>
      <c r="BR45" s="289"/>
      <c r="BS45" s="289"/>
    </row>
    <row r="46" spans="1:74" ht="28.5" customHeight="1" x14ac:dyDescent="0.4">
      <c r="A46" s="419"/>
      <c r="B46" s="471" t="s">
        <v>280</v>
      </c>
      <c r="C46" s="472"/>
      <c r="D46" s="472"/>
      <c r="E46" s="472"/>
      <c r="F46" s="472"/>
      <c r="G46" s="473"/>
      <c r="H46" s="433"/>
      <c r="I46" s="434"/>
      <c r="J46" s="434"/>
      <c r="K46" s="434"/>
      <c r="L46" s="434"/>
      <c r="M46" s="434"/>
      <c r="N46" s="434"/>
      <c r="O46" s="434"/>
      <c r="P46" s="434"/>
      <c r="Q46" s="434"/>
      <c r="R46" s="434"/>
      <c r="S46" s="434"/>
      <c r="T46" s="434"/>
      <c r="U46" s="436"/>
      <c r="V46" s="455"/>
      <c r="W46" s="456"/>
      <c r="X46" s="456"/>
      <c r="Y46" s="461"/>
      <c r="Z46" s="465"/>
      <c r="AA46" s="466"/>
      <c r="AB46" s="466"/>
      <c r="AC46" s="466"/>
      <c r="AD46" s="466"/>
      <c r="AE46" s="466"/>
      <c r="AF46" s="466"/>
      <c r="AG46" s="466"/>
      <c r="AH46" s="467"/>
      <c r="AI46" s="289"/>
      <c r="AL46" s="293"/>
      <c r="AM46" s="289"/>
      <c r="AN46" s="289"/>
      <c r="AO46" s="289"/>
      <c r="AP46" s="289"/>
      <c r="AQ46" s="289"/>
      <c r="AR46" s="289"/>
      <c r="AS46" s="289"/>
      <c r="AT46" s="289"/>
      <c r="AU46" s="289"/>
      <c r="AV46" s="289"/>
      <c r="AW46" s="289"/>
      <c r="AX46" s="289"/>
      <c r="AY46" s="289"/>
      <c r="AZ46" s="289"/>
      <c r="BA46" s="289"/>
      <c r="BB46" s="289"/>
      <c r="BC46" s="289"/>
      <c r="BD46" s="289"/>
      <c r="BE46" s="289"/>
      <c r="BF46" s="289"/>
      <c r="BG46" s="289"/>
      <c r="BH46" s="289"/>
      <c r="BI46" s="289"/>
      <c r="BJ46" s="289"/>
      <c r="BK46" s="289"/>
      <c r="BL46" s="289"/>
      <c r="BM46" s="289"/>
      <c r="BN46" s="289"/>
      <c r="BO46" s="289"/>
      <c r="BP46" s="289"/>
      <c r="BQ46" s="289"/>
      <c r="BR46" s="289"/>
      <c r="BS46" s="289"/>
    </row>
    <row r="47" spans="1:74" ht="14.85" customHeight="1" x14ac:dyDescent="0.4">
      <c r="A47" s="419"/>
      <c r="B47" s="445" t="s">
        <v>279</v>
      </c>
      <c r="C47" s="446"/>
      <c r="D47" s="446"/>
      <c r="E47" s="446"/>
      <c r="F47" s="446"/>
      <c r="G47" s="447"/>
      <c r="H47" s="477" t="s">
        <v>278</v>
      </c>
      <c r="I47" s="407"/>
      <c r="J47" s="407"/>
      <c r="K47" s="407"/>
      <c r="L47" s="417"/>
      <c r="M47" s="417"/>
      <c r="N47" s="297" t="s">
        <v>277</v>
      </c>
      <c r="O47" s="417"/>
      <c r="P47" s="417"/>
      <c r="Q47" s="296" t="s">
        <v>276</v>
      </c>
      <c r="R47" s="407"/>
      <c r="S47" s="407"/>
      <c r="T47" s="407"/>
      <c r="U47" s="407"/>
      <c r="V47" s="407"/>
      <c r="W47" s="407"/>
      <c r="X47" s="407"/>
      <c r="Y47" s="407"/>
      <c r="Z47" s="407"/>
      <c r="AA47" s="407"/>
      <c r="AB47" s="407"/>
      <c r="AC47" s="407"/>
      <c r="AD47" s="407"/>
      <c r="AE47" s="407"/>
      <c r="AF47" s="407"/>
      <c r="AG47" s="407"/>
      <c r="AH47" s="408"/>
      <c r="AI47" s="291"/>
      <c r="AJ47" s="289"/>
      <c r="AK47" s="289"/>
      <c r="AL47" s="293"/>
      <c r="AM47" s="289"/>
      <c r="AN47" s="289"/>
      <c r="AO47" s="289"/>
      <c r="AP47" s="289"/>
      <c r="AQ47" s="289"/>
      <c r="AR47" s="289"/>
      <c r="AS47" s="291"/>
      <c r="AT47" s="291"/>
      <c r="AU47" s="291"/>
      <c r="AV47" s="291"/>
      <c r="AW47" s="291"/>
      <c r="AX47" s="291"/>
      <c r="AY47" s="291"/>
      <c r="AZ47" s="291"/>
      <c r="BA47" s="291"/>
      <c r="BB47" s="291"/>
      <c r="BC47" s="291"/>
      <c r="BD47" s="291"/>
      <c r="BE47" s="291"/>
      <c r="BF47" s="291"/>
      <c r="BG47" s="291"/>
      <c r="BH47" s="291"/>
      <c r="BI47" s="291"/>
      <c r="BJ47" s="291"/>
      <c r="BK47" s="291"/>
      <c r="BL47" s="291"/>
      <c r="BM47" s="291"/>
      <c r="BN47" s="291"/>
      <c r="BO47" s="291"/>
      <c r="BP47" s="291"/>
      <c r="BQ47" s="291"/>
      <c r="BR47" s="291"/>
      <c r="BS47" s="291"/>
      <c r="BT47" s="289"/>
      <c r="BU47" s="289"/>
      <c r="BV47" s="289"/>
    </row>
    <row r="48" spans="1:74" ht="14.85" customHeight="1" x14ac:dyDescent="0.4">
      <c r="A48" s="419"/>
      <c r="B48" s="448"/>
      <c r="C48" s="449"/>
      <c r="D48" s="449"/>
      <c r="E48" s="449"/>
      <c r="F48" s="449"/>
      <c r="G48" s="450"/>
      <c r="H48" s="421"/>
      <c r="I48" s="422"/>
      <c r="J48" s="422"/>
      <c r="K48" s="422"/>
      <c r="L48" s="295" t="s">
        <v>275</v>
      </c>
      <c r="M48" s="295" t="s">
        <v>274</v>
      </c>
      <c r="N48" s="422"/>
      <c r="O48" s="422"/>
      <c r="P48" s="422"/>
      <c r="Q48" s="422"/>
      <c r="R48" s="422"/>
      <c r="S48" s="422"/>
      <c r="T48" s="422"/>
      <c r="U48" s="422"/>
      <c r="V48" s="295" t="s">
        <v>273</v>
      </c>
      <c r="W48" s="295" t="s">
        <v>272</v>
      </c>
      <c r="X48" s="422"/>
      <c r="Y48" s="422"/>
      <c r="Z48" s="422"/>
      <c r="AA48" s="422"/>
      <c r="AB48" s="422"/>
      <c r="AC48" s="422"/>
      <c r="AD48" s="422"/>
      <c r="AE48" s="422"/>
      <c r="AF48" s="422"/>
      <c r="AG48" s="422"/>
      <c r="AH48" s="423"/>
      <c r="AI48" s="291"/>
      <c r="AJ48" s="289"/>
      <c r="AK48" s="289"/>
      <c r="AL48" s="293"/>
      <c r="AM48" s="289"/>
      <c r="AN48" s="289"/>
      <c r="AO48" s="289"/>
      <c r="AP48" s="289"/>
      <c r="AQ48" s="289"/>
      <c r="AR48" s="289"/>
      <c r="AS48" s="291"/>
      <c r="AT48" s="291"/>
      <c r="AU48" s="291"/>
      <c r="AV48" s="291"/>
      <c r="AW48" s="292"/>
      <c r="AX48" s="292"/>
      <c r="AY48" s="291"/>
      <c r="AZ48" s="291"/>
      <c r="BA48" s="291"/>
      <c r="BB48" s="291"/>
      <c r="BC48" s="294"/>
      <c r="BD48" s="292"/>
      <c r="BE48" s="291"/>
      <c r="BF48" s="289"/>
      <c r="BG48" s="291"/>
      <c r="BH48" s="289"/>
      <c r="BI48" s="291"/>
      <c r="BJ48" s="291"/>
      <c r="BK48" s="291"/>
      <c r="BL48" s="291"/>
      <c r="BM48" s="289"/>
      <c r="BN48" s="291"/>
      <c r="BO48" s="291"/>
      <c r="BP48" s="291"/>
      <c r="BQ48" s="291"/>
      <c r="BR48" s="291"/>
      <c r="BS48" s="291"/>
      <c r="BT48" s="289"/>
      <c r="BU48" s="289"/>
      <c r="BV48" s="289"/>
    </row>
    <row r="49" spans="1:74" ht="14.85" customHeight="1" x14ac:dyDescent="0.4">
      <c r="A49" s="419"/>
      <c r="B49" s="451"/>
      <c r="C49" s="449"/>
      <c r="D49" s="449"/>
      <c r="E49" s="449"/>
      <c r="F49" s="449"/>
      <c r="G49" s="450"/>
      <c r="H49" s="421"/>
      <c r="I49" s="422"/>
      <c r="J49" s="422"/>
      <c r="K49" s="422"/>
      <c r="L49" s="295" t="s">
        <v>271</v>
      </c>
      <c r="M49" s="295" t="s">
        <v>270</v>
      </c>
      <c r="N49" s="422"/>
      <c r="O49" s="422"/>
      <c r="P49" s="422"/>
      <c r="Q49" s="422"/>
      <c r="R49" s="422"/>
      <c r="S49" s="422"/>
      <c r="T49" s="422"/>
      <c r="U49" s="422"/>
      <c r="V49" s="295" t="s">
        <v>269</v>
      </c>
      <c r="W49" s="295" t="s">
        <v>268</v>
      </c>
      <c r="X49" s="422"/>
      <c r="Y49" s="422"/>
      <c r="Z49" s="422"/>
      <c r="AA49" s="422"/>
      <c r="AB49" s="422"/>
      <c r="AC49" s="422"/>
      <c r="AD49" s="422"/>
      <c r="AE49" s="422"/>
      <c r="AF49" s="422"/>
      <c r="AG49" s="422"/>
      <c r="AH49" s="423"/>
      <c r="AI49" s="291"/>
      <c r="AJ49" s="289"/>
      <c r="AK49" s="289"/>
      <c r="AL49" s="293"/>
      <c r="AM49" s="289"/>
      <c r="AN49" s="289"/>
      <c r="AO49" s="289"/>
      <c r="AP49" s="289"/>
      <c r="AQ49" s="289"/>
      <c r="AR49" s="289"/>
      <c r="AS49" s="291"/>
      <c r="AT49" s="291"/>
      <c r="AU49" s="291"/>
      <c r="AV49" s="291"/>
      <c r="AW49" s="292"/>
      <c r="AX49" s="292"/>
      <c r="AY49" s="291"/>
      <c r="AZ49" s="291"/>
      <c r="BA49" s="291"/>
      <c r="BB49" s="291"/>
      <c r="BC49" s="294"/>
      <c r="BD49" s="292"/>
      <c r="BE49" s="291"/>
      <c r="BF49" s="289"/>
      <c r="BG49" s="291"/>
      <c r="BH49" s="289"/>
      <c r="BI49" s="291"/>
      <c r="BJ49" s="291"/>
      <c r="BK49" s="291"/>
      <c r="BL49" s="291"/>
      <c r="BM49" s="289"/>
      <c r="BN49" s="291"/>
      <c r="BO49" s="291"/>
      <c r="BP49" s="291"/>
      <c r="BQ49" s="291"/>
      <c r="BR49" s="291"/>
      <c r="BS49" s="291"/>
      <c r="BT49" s="289"/>
      <c r="BU49" s="289"/>
      <c r="BV49" s="289"/>
    </row>
    <row r="50" spans="1:74" ht="18.95" customHeight="1" thickBot="1" x14ac:dyDescent="0.45">
      <c r="A50" s="420"/>
      <c r="B50" s="452"/>
      <c r="C50" s="453"/>
      <c r="D50" s="453"/>
      <c r="E50" s="453"/>
      <c r="F50" s="453"/>
      <c r="G50" s="454"/>
      <c r="H50" s="474"/>
      <c r="I50" s="475"/>
      <c r="J50" s="475"/>
      <c r="K50" s="475"/>
      <c r="L50" s="475"/>
      <c r="M50" s="475"/>
      <c r="N50" s="475"/>
      <c r="O50" s="475"/>
      <c r="P50" s="475"/>
      <c r="Q50" s="475"/>
      <c r="R50" s="475"/>
      <c r="S50" s="475"/>
      <c r="T50" s="475"/>
      <c r="U50" s="475"/>
      <c r="V50" s="475"/>
      <c r="W50" s="475"/>
      <c r="X50" s="475"/>
      <c r="Y50" s="475"/>
      <c r="Z50" s="475"/>
      <c r="AA50" s="475"/>
      <c r="AB50" s="475"/>
      <c r="AC50" s="475"/>
      <c r="AD50" s="475"/>
      <c r="AE50" s="475"/>
      <c r="AF50" s="475"/>
      <c r="AG50" s="475"/>
      <c r="AH50" s="476"/>
      <c r="AI50" s="291"/>
      <c r="AL50" s="293"/>
      <c r="AM50" s="289"/>
      <c r="AN50" s="289"/>
      <c r="AO50" s="289"/>
      <c r="AP50" s="289"/>
      <c r="AQ50" s="289"/>
      <c r="AR50" s="289"/>
      <c r="AS50" s="291"/>
      <c r="AT50" s="291"/>
      <c r="AU50" s="291"/>
      <c r="AV50" s="291"/>
      <c r="AW50" s="292"/>
      <c r="AX50" s="292"/>
      <c r="AY50" s="291"/>
      <c r="AZ50" s="291"/>
      <c r="BA50" s="291"/>
      <c r="BB50" s="291"/>
      <c r="BC50" s="292"/>
      <c r="BD50" s="292"/>
      <c r="BE50" s="291"/>
      <c r="BF50" s="289"/>
      <c r="BG50" s="291"/>
      <c r="BH50" s="289"/>
      <c r="BI50" s="291"/>
      <c r="BJ50" s="291"/>
      <c r="BK50" s="291"/>
      <c r="BL50" s="291"/>
      <c r="BM50" s="291"/>
      <c r="BN50" s="291"/>
      <c r="BO50" s="291"/>
      <c r="BP50" s="291"/>
      <c r="BQ50" s="291"/>
      <c r="BR50" s="291"/>
      <c r="BS50" s="291"/>
    </row>
    <row r="51" spans="1:74" ht="14.85" customHeight="1" x14ac:dyDescent="0.4">
      <c r="A51" s="288" t="s">
        <v>267</v>
      </c>
      <c r="C51" s="513" t="s">
        <v>266</v>
      </c>
      <c r="D51" s="513"/>
      <c r="E51" s="513"/>
      <c r="F51" s="513"/>
      <c r="G51" s="513"/>
      <c r="H51" s="513"/>
      <c r="I51" s="513"/>
      <c r="J51" s="513"/>
      <c r="K51" s="513"/>
      <c r="L51" s="513"/>
      <c r="M51" s="513"/>
      <c r="N51" s="513"/>
      <c r="O51" s="513"/>
      <c r="P51" s="513"/>
      <c r="Q51" s="513"/>
      <c r="R51" s="513"/>
      <c r="S51" s="513"/>
      <c r="T51" s="513"/>
      <c r="U51" s="513"/>
      <c r="V51" s="513"/>
      <c r="W51" s="513"/>
      <c r="X51" s="513"/>
      <c r="Y51" s="513"/>
      <c r="Z51" s="513"/>
      <c r="AA51" s="513"/>
      <c r="AB51" s="513"/>
      <c r="AC51" s="513"/>
      <c r="AD51" s="513"/>
      <c r="AE51" s="513"/>
      <c r="AF51" s="513"/>
      <c r="AG51" s="513"/>
      <c r="AH51" s="513"/>
    </row>
    <row r="52" spans="1:74" ht="14.85" customHeight="1" x14ac:dyDescent="0.4">
      <c r="C52" s="514"/>
      <c r="D52" s="514"/>
      <c r="E52" s="514"/>
      <c r="F52" s="514"/>
      <c r="G52" s="514"/>
      <c r="H52" s="514"/>
      <c r="I52" s="514"/>
      <c r="J52" s="514"/>
      <c r="K52" s="514"/>
      <c r="L52" s="514"/>
      <c r="M52" s="514"/>
      <c r="N52" s="514"/>
      <c r="O52" s="514"/>
      <c r="P52" s="514"/>
      <c r="Q52" s="514"/>
      <c r="R52" s="514"/>
      <c r="S52" s="514"/>
      <c r="T52" s="514"/>
      <c r="U52" s="514"/>
      <c r="V52" s="514"/>
      <c r="W52" s="514"/>
      <c r="X52" s="514"/>
      <c r="Y52" s="514"/>
      <c r="Z52" s="514"/>
      <c r="AA52" s="514"/>
      <c r="AB52" s="514"/>
      <c r="AC52" s="514"/>
      <c r="AD52" s="514"/>
      <c r="AE52" s="514"/>
      <c r="AF52" s="514"/>
      <c r="AG52" s="514"/>
      <c r="AH52" s="514"/>
    </row>
    <row r="53" spans="1:74" ht="14.85" customHeight="1" x14ac:dyDescent="0.4">
      <c r="C53" s="514"/>
      <c r="D53" s="514"/>
      <c r="E53" s="514"/>
      <c r="F53" s="514"/>
      <c r="G53" s="514"/>
      <c r="H53" s="514"/>
      <c r="I53" s="514"/>
      <c r="J53" s="514"/>
      <c r="K53" s="514"/>
      <c r="L53" s="514"/>
      <c r="M53" s="514"/>
      <c r="N53" s="514"/>
      <c r="O53" s="514"/>
      <c r="P53" s="514"/>
      <c r="Q53" s="514"/>
      <c r="R53" s="514"/>
      <c r="S53" s="514"/>
      <c r="T53" s="514"/>
      <c r="U53" s="514"/>
      <c r="V53" s="514"/>
      <c r="W53" s="514"/>
      <c r="X53" s="514"/>
      <c r="Y53" s="514"/>
      <c r="Z53" s="514"/>
      <c r="AA53" s="514"/>
      <c r="AB53" s="514"/>
      <c r="AC53" s="514"/>
      <c r="AD53" s="514"/>
      <c r="AE53" s="514"/>
      <c r="AF53" s="514"/>
      <c r="AG53" s="514"/>
      <c r="AH53" s="514"/>
    </row>
    <row r="54" spans="1:74" ht="14.85" customHeight="1" x14ac:dyDescent="0.4">
      <c r="C54" s="514"/>
      <c r="D54" s="514"/>
      <c r="E54" s="514"/>
      <c r="F54" s="514"/>
      <c r="G54" s="514"/>
      <c r="H54" s="514"/>
      <c r="I54" s="514"/>
      <c r="J54" s="514"/>
      <c r="K54" s="514"/>
      <c r="L54" s="514"/>
      <c r="M54" s="514"/>
      <c r="N54" s="514"/>
      <c r="O54" s="514"/>
      <c r="P54" s="514"/>
      <c r="Q54" s="514"/>
      <c r="R54" s="514"/>
      <c r="S54" s="514"/>
      <c r="T54" s="514"/>
      <c r="U54" s="514"/>
      <c r="V54" s="514"/>
      <c r="W54" s="514"/>
      <c r="X54" s="514"/>
      <c r="Y54" s="514"/>
      <c r="Z54" s="514"/>
      <c r="AA54" s="514"/>
      <c r="AB54" s="514"/>
      <c r="AC54" s="514"/>
      <c r="AD54" s="514"/>
      <c r="AE54" s="514"/>
      <c r="AF54" s="514"/>
      <c r="AG54" s="514"/>
      <c r="AH54" s="514"/>
    </row>
    <row r="55" spans="1:74" ht="14.85" customHeight="1" x14ac:dyDescent="0.4">
      <c r="C55" s="514"/>
      <c r="D55" s="514"/>
      <c r="E55" s="514"/>
      <c r="F55" s="514"/>
      <c r="G55" s="514"/>
      <c r="H55" s="514"/>
      <c r="I55" s="514"/>
      <c r="J55" s="514"/>
      <c r="K55" s="514"/>
      <c r="L55" s="514"/>
      <c r="M55" s="514"/>
      <c r="N55" s="514"/>
      <c r="O55" s="514"/>
      <c r="P55" s="514"/>
      <c r="Q55" s="514"/>
      <c r="R55" s="514"/>
      <c r="S55" s="514"/>
      <c r="T55" s="514"/>
      <c r="U55" s="514"/>
      <c r="V55" s="514"/>
      <c r="W55" s="514"/>
      <c r="X55" s="514"/>
      <c r="Y55" s="514"/>
      <c r="Z55" s="514"/>
      <c r="AA55" s="514"/>
      <c r="AB55" s="514"/>
      <c r="AC55" s="514"/>
      <c r="AD55" s="514"/>
      <c r="AE55" s="514"/>
      <c r="AF55" s="514"/>
      <c r="AG55" s="514"/>
      <c r="AH55" s="514"/>
    </row>
    <row r="56" spans="1:74" ht="14.85" customHeight="1" x14ac:dyDescent="0.4">
      <c r="C56" s="514"/>
      <c r="D56" s="514"/>
      <c r="E56" s="514"/>
      <c r="F56" s="514"/>
      <c r="G56" s="514"/>
      <c r="H56" s="514"/>
      <c r="I56" s="514"/>
      <c r="J56" s="514"/>
      <c r="K56" s="514"/>
      <c r="L56" s="514"/>
      <c r="M56" s="514"/>
      <c r="N56" s="514"/>
      <c r="O56" s="514"/>
      <c r="P56" s="514"/>
      <c r="Q56" s="514"/>
      <c r="R56" s="514"/>
      <c r="S56" s="514"/>
      <c r="T56" s="514"/>
      <c r="U56" s="514"/>
      <c r="V56" s="514"/>
      <c r="W56" s="514"/>
      <c r="X56" s="514"/>
      <c r="Y56" s="514"/>
      <c r="Z56" s="514"/>
      <c r="AA56" s="514"/>
      <c r="AB56" s="514"/>
      <c r="AC56" s="514"/>
      <c r="AD56" s="514"/>
      <c r="AE56" s="514"/>
      <c r="AF56" s="514"/>
      <c r="AG56" s="514"/>
      <c r="AH56" s="514"/>
    </row>
    <row r="57" spans="1:74" ht="14.85" customHeight="1" x14ac:dyDescent="0.4">
      <c r="A57" s="289" t="s">
        <v>265</v>
      </c>
      <c r="C57" s="290">
        <v>1</v>
      </c>
      <c r="D57" s="288" t="s">
        <v>264</v>
      </c>
    </row>
    <row r="58" spans="1:74" ht="14.85" customHeight="1" x14ac:dyDescent="0.4">
      <c r="A58" s="289"/>
      <c r="C58" s="290">
        <v>2</v>
      </c>
      <c r="D58" s="288" t="s">
        <v>263</v>
      </c>
    </row>
    <row r="59" spans="1:74" ht="14.85" customHeight="1" x14ac:dyDescent="0.4">
      <c r="A59" s="289"/>
    </row>
    <row r="60" spans="1:74" ht="14.85" customHeight="1" x14ac:dyDescent="0.4">
      <c r="A60" s="289"/>
    </row>
    <row r="61" spans="1:74" ht="14.85" customHeight="1" x14ac:dyDescent="0.4">
      <c r="A61" s="289"/>
    </row>
    <row r="62" spans="1:74" ht="14.85" customHeight="1" x14ac:dyDescent="0.4">
      <c r="A62" s="289"/>
    </row>
    <row r="63" spans="1:74" ht="14.85" customHeight="1" x14ac:dyDescent="0.4">
      <c r="A63" s="289"/>
    </row>
    <row r="64" spans="1:74" ht="14.85" customHeight="1" x14ac:dyDescent="0.4">
      <c r="A64" s="289"/>
    </row>
    <row r="65" spans="1:1" ht="14.85" customHeight="1" x14ac:dyDescent="0.4">
      <c r="A65" s="289"/>
    </row>
    <row r="66" spans="1:1" ht="14.85" customHeight="1" x14ac:dyDescent="0.4">
      <c r="A66" s="289"/>
    </row>
    <row r="67" spans="1:1" ht="14.85" customHeight="1" x14ac:dyDescent="0.4">
      <c r="A67" s="289"/>
    </row>
    <row r="68" spans="1:1" ht="14.85" customHeight="1" x14ac:dyDescent="0.4">
      <c r="A68" s="289"/>
    </row>
    <row r="69" spans="1:1" ht="14.85" customHeight="1" x14ac:dyDescent="0.4">
      <c r="A69" s="289"/>
    </row>
    <row r="70" spans="1:1" ht="14.85" customHeight="1" x14ac:dyDescent="0.4">
      <c r="A70" s="289"/>
    </row>
    <row r="71" spans="1:1" ht="14.85" customHeight="1" x14ac:dyDescent="0.4">
      <c r="A71" s="289"/>
    </row>
    <row r="72" spans="1:1" ht="14.85" customHeight="1" x14ac:dyDescent="0.4">
      <c r="A72" s="289"/>
    </row>
    <row r="73" spans="1:1" ht="14.85" customHeight="1" x14ac:dyDescent="0.4">
      <c r="A73" s="289"/>
    </row>
    <row r="74" spans="1:1" ht="14.85" customHeight="1" x14ac:dyDescent="0.4">
      <c r="A74" s="289"/>
    </row>
    <row r="75" spans="1:1" ht="14.85" customHeight="1" x14ac:dyDescent="0.4">
      <c r="A75" s="289"/>
    </row>
    <row r="76" spans="1:1" ht="14.85" customHeight="1" x14ac:dyDescent="0.4">
      <c r="A76" s="289"/>
    </row>
    <row r="77" spans="1:1" ht="14.85" customHeight="1" x14ac:dyDescent="0.4">
      <c r="A77" s="289"/>
    </row>
    <row r="78" spans="1:1" ht="14.85" customHeight="1" x14ac:dyDescent="0.4">
      <c r="A78" s="289"/>
    </row>
    <row r="79" spans="1:1" ht="14.85" customHeight="1" x14ac:dyDescent="0.4">
      <c r="A79" s="289"/>
    </row>
    <row r="80" spans="1:1" ht="14.85" customHeight="1" x14ac:dyDescent="0.4">
      <c r="A80" s="289"/>
    </row>
    <row r="81" spans="1:1" ht="14.85" customHeight="1" x14ac:dyDescent="0.4">
      <c r="A81" s="289"/>
    </row>
    <row r="82" spans="1:1" ht="14.85" customHeight="1" x14ac:dyDescent="0.4">
      <c r="A82" s="289"/>
    </row>
    <row r="83" spans="1:1" ht="14.85" customHeight="1" x14ac:dyDescent="0.4">
      <c r="A83" s="289"/>
    </row>
    <row r="84" spans="1:1" ht="14.85" customHeight="1" x14ac:dyDescent="0.4">
      <c r="A84" s="289"/>
    </row>
    <row r="85" spans="1:1" ht="14.85" customHeight="1" x14ac:dyDescent="0.4">
      <c r="A85" s="289"/>
    </row>
    <row r="86" spans="1:1" ht="14.85" customHeight="1" x14ac:dyDescent="0.4">
      <c r="A86" s="289"/>
    </row>
    <row r="87" spans="1:1" ht="14.85" customHeight="1" x14ac:dyDescent="0.4">
      <c r="A87" s="289"/>
    </row>
    <row r="88" spans="1:1" ht="14.85" customHeight="1" x14ac:dyDescent="0.4">
      <c r="A88" s="289"/>
    </row>
    <row r="89" spans="1:1" ht="14.85" customHeight="1" x14ac:dyDescent="0.4">
      <c r="A89" s="289"/>
    </row>
    <row r="90" spans="1:1" ht="14.85" customHeight="1" x14ac:dyDescent="0.4">
      <c r="A90" s="289"/>
    </row>
    <row r="91" spans="1:1" ht="14.85" customHeight="1" x14ac:dyDescent="0.4">
      <c r="A91" s="289"/>
    </row>
    <row r="92" spans="1:1" ht="14.85" customHeight="1" x14ac:dyDescent="0.4">
      <c r="A92" s="289"/>
    </row>
    <row r="93" spans="1:1" ht="14.85" customHeight="1" x14ac:dyDescent="0.4">
      <c r="A93" s="289"/>
    </row>
    <row r="94" spans="1:1" ht="14.85" customHeight="1" x14ac:dyDescent="0.4">
      <c r="A94" s="289"/>
    </row>
    <row r="95" spans="1:1" ht="14.85" customHeight="1" x14ac:dyDescent="0.4">
      <c r="A95" s="289"/>
    </row>
    <row r="96" spans="1:1" ht="14.85" customHeight="1" x14ac:dyDescent="0.4">
      <c r="A96" s="289"/>
    </row>
    <row r="97" spans="1:1" ht="14.85" customHeight="1" x14ac:dyDescent="0.4">
      <c r="A97" s="289"/>
    </row>
    <row r="98" spans="1:1" ht="14.85" customHeight="1" x14ac:dyDescent="0.4">
      <c r="A98" s="289"/>
    </row>
    <row r="99" spans="1:1" ht="14.85" customHeight="1" x14ac:dyDescent="0.4">
      <c r="A99" s="289"/>
    </row>
    <row r="100" spans="1:1" ht="14.85" customHeight="1" x14ac:dyDescent="0.4">
      <c r="A100" s="289"/>
    </row>
    <row r="101" spans="1:1" ht="14.85" customHeight="1" x14ac:dyDescent="0.4">
      <c r="A101" s="289"/>
    </row>
    <row r="102" spans="1:1" ht="14.85" customHeight="1" x14ac:dyDescent="0.4">
      <c r="A102" s="289"/>
    </row>
    <row r="103" spans="1:1" ht="14.85" customHeight="1" x14ac:dyDescent="0.4">
      <c r="A103" s="289"/>
    </row>
    <row r="104" spans="1:1" ht="14.85" customHeight="1" x14ac:dyDescent="0.4">
      <c r="A104" s="289"/>
    </row>
    <row r="105" spans="1:1" ht="14.85" customHeight="1" x14ac:dyDescent="0.4">
      <c r="A105" s="289"/>
    </row>
    <row r="106" spans="1:1" ht="14.85" customHeight="1" x14ac:dyDescent="0.4">
      <c r="A106" s="289"/>
    </row>
    <row r="107" spans="1:1" ht="14.85" customHeight="1" x14ac:dyDescent="0.4">
      <c r="A107" s="289"/>
    </row>
    <row r="108" spans="1:1" ht="14.85" customHeight="1" x14ac:dyDescent="0.4">
      <c r="A108" s="289"/>
    </row>
    <row r="109" spans="1:1" ht="14.85" customHeight="1" x14ac:dyDescent="0.4">
      <c r="A109" s="289"/>
    </row>
    <row r="110" spans="1:1" ht="14.85" customHeight="1" x14ac:dyDescent="0.4">
      <c r="A110" s="289"/>
    </row>
    <row r="111" spans="1:1" ht="14.85" customHeight="1" x14ac:dyDescent="0.4">
      <c r="A111" s="289"/>
    </row>
    <row r="112" spans="1:1" ht="14.85" customHeight="1" x14ac:dyDescent="0.4">
      <c r="A112" s="289"/>
    </row>
    <row r="113" spans="1:1" ht="14.85" customHeight="1" x14ac:dyDescent="0.4">
      <c r="A113" s="289"/>
    </row>
    <row r="114" spans="1:1" ht="14.85" customHeight="1" x14ac:dyDescent="0.4">
      <c r="A114" s="289"/>
    </row>
    <row r="115" spans="1:1" ht="14.85" customHeight="1" x14ac:dyDescent="0.4">
      <c r="A115" s="289"/>
    </row>
    <row r="116" spans="1:1" ht="14.85" customHeight="1" x14ac:dyDescent="0.4">
      <c r="A116" s="289"/>
    </row>
    <row r="117" spans="1:1" ht="14.85" customHeight="1" x14ac:dyDescent="0.4">
      <c r="A117" s="289"/>
    </row>
    <row r="118" spans="1:1" ht="14.85" customHeight="1" x14ac:dyDescent="0.4">
      <c r="A118" s="289"/>
    </row>
    <row r="119" spans="1:1" ht="14.85" customHeight="1" x14ac:dyDescent="0.4">
      <c r="A119" s="289"/>
    </row>
    <row r="120" spans="1:1" ht="14.85" customHeight="1" x14ac:dyDescent="0.4">
      <c r="A120" s="289"/>
    </row>
    <row r="121" spans="1:1" ht="14.85" customHeight="1" x14ac:dyDescent="0.4">
      <c r="A121" s="289"/>
    </row>
    <row r="122" spans="1:1" ht="14.85" customHeight="1" x14ac:dyDescent="0.4">
      <c r="A122" s="289"/>
    </row>
    <row r="123" spans="1:1" ht="14.85" customHeight="1" x14ac:dyDescent="0.4">
      <c r="A123" s="289"/>
    </row>
    <row r="124" spans="1:1" ht="14.85" customHeight="1" x14ac:dyDescent="0.4">
      <c r="A124" s="289"/>
    </row>
    <row r="125" spans="1:1" ht="14.85" customHeight="1" x14ac:dyDescent="0.4">
      <c r="A125" s="289"/>
    </row>
    <row r="126" spans="1:1" ht="14.85" customHeight="1" x14ac:dyDescent="0.4">
      <c r="A126" s="289"/>
    </row>
    <row r="127" spans="1:1" ht="14.85" customHeight="1" x14ac:dyDescent="0.4">
      <c r="A127" s="289"/>
    </row>
    <row r="128" spans="1:1" ht="14.85" customHeight="1" x14ac:dyDescent="0.4">
      <c r="A128" s="289"/>
    </row>
    <row r="129" spans="1:1" ht="14.85" customHeight="1" x14ac:dyDescent="0.4">
      <c r="A129" s="289"/>
    </row>
    <row r="130" spans="1:1" ht="14.85" customHeight="1" x14ac:dyDescent="0.4">
      <c r="A130" s="289"/>
    </row>
    <row r="131" spans="1:1" ht="14.85" customHeight="1" x14ac:dyDescent="0.4">
      <c r="A131" s="289"/>
    </row>
    <row r="132" spans="1:1" ht="14.85" customHeight="1" x14ac:dyDescent="0.4">
      <c r="A132" s="289"/>
    </row>
    <row r="133" spans="1:1" ht="14.85" customHeight="1" x14ac:dyDescent="0.4">
      <c r="A133" s="289"/>
    </row>
    <row r="134" spans="1:1" ht="14.85" customHeight="1" x14ac:dyDescent="0.4">
      <c r="A134" s="289"/>
    </row>
    <row r="135" spans="1:1" ht="14.85" customHeight="1" x14ac:dyDescent="0.4">
      <c r="A135" s="289"/>
    </row>
    <row r="136" spans="1:1" ht="14.85" customHeight="1" x14ac:dyDescent="0.4">
      <c r="A136" s="289"/>
    </row>
    <row r="137" spans="1:1" ht="14.85" customHeight="1" x14ac:dyDescent="0.4">
      <c r="A137" s="289"/>
    </row>
    <row r="138" spans="1:1" ht="14.85" customHeight="1" x14ac:dyDescent="0.4">
      <c r="A138" s="289"/>
    </row>
    <row r="139" spans="1:1" ht="14.85" customHeight="1" x14ac:dyDescent="0.4">
      <c r="A139" s="289"/>
    </row>
    <row r="140" spans="1:1" ht="14.85" customHeight="1" x14ac:dyDescent="0.4">
      <c r="A140" s="289"/>
    </row>
    <row r="141" spans="1:1" ht="14.85" customHeight="1" x14ac:dyDescent="0.4">
      <c r="A141" s="289"/>
    </row>
    <row r="142" spans="1:1" ht="14.85" customHeight="1" x14ac:dyDescent="0.4">
      <c r="A142" s="289"/>
    </row>
    <row r="143" spans="1:1" ht="14.85" customHeight="1" x14ac:dyDescent="0.4">
      <c r="A143" s="289"/>
    </row>
    <row r="144" spans="1:1" ht="14.85" customHeight="1" x14ac:dyDescent="0.4">
      <c r="A144" s="289"/>
    </row>
    <row r="145" spans="1:1" ht="14.85" customHeight="1" x14ac:dyDescent="0.4">
      <c r="A145" s="289"/>
    </row>
    <row r="146" spans="1:1" ht="14.85" customHeight="1" x14ac:dyDescent="0.4">
      <c r="A146" s="289"/>
    </row>
    <row r="147" spans="1:1" ht="14.85" customHeight="1" x14ac:dyDescent="0.4">
      <c r="A147" s="289"/>
    </row>
    <row r="148" spans="1:1" ht="14.85" customHeight="1" x14ac:dyDescent="0.4">
      <c r="A148" s="289"/>
    </row>
    <row r="149" spans="1:1" ht="14.85" customHeight="1" x14ac:dyDescent="0.4">
      <c r="A149" s="289"/>
    </row>
  </sheetData>
  <mergeCells count="105">
    <mergeCell ref="A3:AH3"/>
    <mergeCell ref="C51:AH56"/>
    <mergeCell ref="Y5:AA5"/>
    <mergeCell ref="H34:K34"/>
    <mergeCell ref="L34:M34"/>
    <mergeCell ref="O34:P34"/>
    <mergeCell ref="R34:AH34"/>
    <mergeCell ref="T9:AH10"/>
    <mergeCell ref="V11:AH12"/>
    <mergeCell ref="R41:AH41"/>
    <mergeCell ref="AS24:AU25"/>
    <mergeCell ref="AM26:AR28"/>
    <mergeCell ref="R30:X30"/>
    <mergeCell ref="H26:K26"/>
    <mergeCell ref="AC5:AD5"/>
    <mergeCell ref="AF5:AG5"/>
    <mergeCell ref="P7:S8"/>
    <mergeCell ref="P9:S10"/>
    <mergeCell ref="P11:U12"/>
    <mergeCell ref="T7:AH8"/>
    <mergeCell ref="AL16:AL29"/>
    <mergeCell ref="H45:U45"/>
    <mergeCell ref="H46:U46"/>
    <mergeCell ref="B26:G29"/>
    <mergeCell ref="B16:G16"/>
    <mergeCell ref="B17:G17"/>
    <mergeCell ref="H41:K41"/>
    <mergeCell ref="H30:Q30"/>
    <mergeCell ref="L41:M41"/>
    <mergeCell ref="O41:P41"/>
    <mergeCell ref="H44:AH44"/>
    <mergeCell ref="H42:K43"/>
    <mergeCell ref="N42:U43"/>
    <mergeCell ref="X42:AH43"/>
    <mergeCell ref="B32:G32"/>
    <mergeCell ref="H32:AH32"/>
    <mergeCell ref="B33:G33"/>
    <mergeCell ref="H33:AH33"/>
    <mergeCell ref="B34:G37"/>
    <mergeCell ref="B39:G39"/>
    <mergeCell ref="H39:AH39"/>
    <mergeCell ref="B40:G40"/>
    <mergeCell ref="H40:AH40"/>
    <mergeCell ref="B22:G23"/>
    <mergeCell ref="B18:G21"/>
    <mergeCell ref="H23:J23"/>
    <mergeCell ref="B24:G25"/>
    <mergeCell ref="K24:P25"/>
    <mergeCell ref="K22:P22"/>
    <mergeCell ref="S22:U22"/>
    <mergeCell ref="A30:A44"/>
    <mergeCell ref="B30:G30"/>
    <mergeCell ref="B31:G31"/>
    <mergeCell ref="H31:AH31"/>
    <mergeCell ref="B41:G44"/>
    <mergeCell ref="B38:AH38"/>
    <mergeCell ref="A45:A50"/>
    <mergeCell ref="V45:Y46"/>
    <mergeCell ref="Z45:AH46"/>
    <mergeCell ref="B45:G45"/>
    <mergeCell ref="B46:G46"/>
    <mergeCell ref="H50:AH50"/>
    <mergeCell ref="H47:K47"/>
    <mergeCell ref="L47:M47"/>
    <mergeCell ref="O47:P47"/>
    <mergeCell ref="R47:AH47"/>
    <mergeCell ref="H48:K49"/>
    <mergeCell ref="N48:U49"/>
    <mergeCell ref="X48:AH49"/>
    <mergeCell ref="H37:AH37"/>
    <mergeCell ref="B47:G50"/>
    <mergeCell ref="H35:K36"/>
    <mergeCell ref="N35:U36"/>
    <mergeCell ref="X35:AH36"/>
    <mergeCell ref="H7:J7"/>
    <mergeCell ref="A7:F7"/>
    <mergeCell ref="H29:AH29"/>
    <mergeCell ref="H21:AH21"/>
    <mergeCell ref="H22:J22"/>
    <mergeCell ref="V22:X22"/>
    <mergeCell ref="Y22:AH22"/>
    <mergeCell ref="Q25:S25"/>
    <mergeCell ref="T24:AA24"/>
    <mergeCell ref="T25:AA25"/>
    <mergeCell ref="H24:J25"/>
    <mergeCell ref="AB24:AH24"/>
    <mergeCell ref="H16:AH16"/>
    <mergeCell ref="H17:AH17"/>
    <mergeCell ref="H18:K18"/>
    <mergeCell ref="L18:M18"/>
    <mergeCell ref="O18:P18"/>
    <mergeCell ref="R18:AH18"/>
    <mergeCell ref="R26:AH26"/>
    <mergeCell ref="K23:AH23"/>
    <mergeCell ref="Q24:S24"/>
    <mergeCell ref="AB25:AH25"/>
    <mergeCell ref="L26:M26"/>
    <mergeCell ref="O26:P26"/>
    <mergeCell ref="A16:A29"/>
    <mergeCell ref="H19:K20"/>
    <mergeCell ref="N19:U20"/>
    <mergeCell ref="X19:AH20"/>
    <mergeCell ref="H27:K28"/>
    <mergeCell ref="N27:U28"/>
    <mergeCell ref="X27:AH28"/>
  </mergeCells>
  <phoneticPr fontId="2"/>
  <pageMargins left="0.7" right="0.7" top="0.75" bottom="0.75" header="0.3" footer="0.3"/>
  <pageSetup paperSize="9" scale="74" orientation="portrait" r:id="rId1"/>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23"/>
  <sheetViews>
    <sheetView view="pageBreakPreview" zoomScaleNormal="100" zoomScaleSheetLayoutView="100" workbookViewId="0">
      <selection activeCell="A11" sqref="A11:A17"/>
    </sheetView>
  </sheetViews>
  <sheetFormatPr defaultColWidth="6.875" defaultRowHeight="12" x14ac:dyDescent="0.4"/>
  <cols>
    <col min="1" max="4" width="4.5" style="316" customWidth="1"/>
    <col min="5" max="5" width="4.625" style="316" customWidth="1"/>
    <col min="6" max="6" width="5.75" style="316" customWidth="1"/>
    <col min="7" max="30" width="4.5" style="316" customWidth="1"/>
    <col min="31" max="16384" width="6.875" style="316"/>
  </cols>
  <sheetData>
    <row r="1" spans="1:30" ht="36" customHeight="1" thickBot="1" x14ac:dyDescent="0.45">
      <c r="A1" s="663" t="s">
        <v>403</v>
      </c>
      <c r="B1" s="663"/>
      <c r="C1" s="663"/>
      <c r="D1" s="663"/>
      <c r="E1" s="663"/>
      <c r="F1" s="663"/>
      <c r="G1" s="663"/>
      <c r="H1" s="663"/>
      <c r="I1" s="663"/>
      <c r="J1" s="663"/>
      <c r="K1" s="663"/>
      <c r="L1" s="663"/>
      <c r="M1" s="663"/>
      <c r="N1" s="663"/>
      <c r="O1" s="663"/>
      <c r="P1" s="663"/>
      <c r="Q1" s="663"/>
      <c r="R1" s="663"/>
      <c r="S1" s="663"/>
      <c r="T1" s="663"/>
      <c r="U1" s="663"/>
      <c r="V1" s="663"/>
      <c r="W1" s="316" t="s">
        <v>402</v>
      </c>
      <c r="X1" s="316" t="s">
        <v>401</v>
      </c>
    </row>
    <row r="2" spans="1:30" ht="15" customHeight="1" x14ac:dyDescent="0.4">
      <c r="A2" s="654" t="s">
        <v>400</v>
      </c>
      <c r="B2" s="665" t="s">
        <v>362</v>
      </c>
      <c r="C2" s="665"/>
      <c r="D2" s="666"/>
      <c r="E2" s="634"/>
      <c r="F2" s="635"/>
      <c r="G2" s="635"/>
      <c r="H2" s="635"/>
      <c r="I2" s="635"/>
      <c r="J2" s="635"/>
      <c r="K2" s="635"/>
      <c r="L2" s="635"/>
      <c r="M2" s="635"/>
      <c r="N2" s="635"/>
      <c r="O2" s="635"/>
      <c r="P2" s="635"/>
      <c r="Q2" s="635"/>
      <c r="R2" s="635"/>
      <c r="S2" s="635"/>
      <c r="T2" s="635"/>
      <c r="U2" s="635"/>
      <c r="V2" s="667"/>
    </row>
    <row r="3" spans="1:30" ht="30" customHeight="1" x14ac:dyDescent="0.4">
      <c r="A3" s="655"/>
      <c r="B3" s="596" t="s">
        <v>399</v>
      </c>
      <c r="C3" s="596"/>
      <c r="D3" s="637"/>
      <c r="E3" s="638"/>
      <c r="F3" s="639"/>
      <c r="G3" s="639"/>
      <c r="H3" s="639"/>
      <c r="I3" s="639"/>
      <c r="J3" s="639"/>
      <c r="K3" s="639"/>
      <c r="L3" s="639"/>
      <c r="M3" s="639"/>
      <c r="N3" s="639"/>
      <c r="O3" s="639"/>
      <c r="P3" s="639"/>
      <c r="Q3" s="639"/>
      <c r="R3" s="639"/>
      <c r="S3" s="639"/>
      <c r="T3" s="639"/>
      <c r="U3" s="639"/>
      <c r="V3" s="657"/>
    </row>
    <row r="4" spans="1:30" ht="15" customHeight="1" x14ac:dyDescent="0.4">
      <c r="A4" s="655"/>
      <c r="B4" s="645" t="s">
        <v>398</v>
      </c>
      <c r="C4" s="573"/>
      <c r="D4" s="646"/>
      <c r="E4" s="572" t="s">
        <v>397</v>
      </c>
      <c r="F4" s="573"/>
      <c r="G4" s="573"/>
      <c r="H4" s="578"/>
      <c r="I4" s="578"/>
      <c r="J4" s="345" t="s">
        <v>358</v>
      </c>
      <c r="K4" s="578"/>
      <c r="L4" s="578"/>
      <c r="M4" s="345" t="s">
        <v>396</v>
      </c>
      <c r="N4" s="573"/>
      <c r="O4" s="573"/>
      <c r="P4" s="573"/>
      <c r="Q4" s="573"/>
      <c r="R4" s="573"/>
      <c r="S4" s="573"/>
      <c r="T4" s="573"/>
      <c r="U4" s="573"/>
      <c r="V4" s="659"/>
      <c r="W4" s="316" t="s">
        <v>395</v>
      </c>
    </row>
    <row r="5" spans="1:30" ht="15" customHeight="1" x14ac:dyDescent="0.4">
      <c r="A5" s="655"/>
      <c r="B5" s="604"/>
      <c r="C5" s="605"/>
      <c r="D5" s="647"/>
      <c r="E5" s="525"/>
      <c r="F5" s="422"/>
      <c r="G5" s="422"/>
      <c r="H5" s="295" t="s">
        <v>275</v>
      </c>
      <c r="I5" s="336" t="s">
        <v>274</v>
      </c>
      <c r="J5" s="422"/>
      <c r="K5" s="422"/>
      <c r="L5" s="422"/>
      <c r="M5" s="422"/>
      <c r="N5" s="422"/>
      <c r="O5" s="295" t="s">
        <v>273</v>
      </c>
      <c r="P5" s="336" t="s">
        <v>272</v>
      </c>
      <c r="Q5" s="422"/>
      <c r="R5" s="422"/>
      <c r="S5" s="422"/>
      <c r="T5" s="422"/>
      <c r="U5" s="422"/>
      <c r="V5" s="643"/>
      <c r="W5" s="344"/>
      <c r="X5" s="344"/>
      <c r="Y5" s="344"/>
      <c r="Z5" s="344"/>
      <c r="AA5" s="344"/>
      <c r="AB5" s="344"/>
      <c r="AC5" s="344"/>
      <c r="AD5" s="344"/>
    </row>
    <row r="6" spans="1:30" ht="15" customHeight="1" x14ac:dyDescent="0.4">
      <c r="A6" s="655"/>
      <c r="B6" s="604"/>
      <c r="C6" s="605"/>
      <c r="D6" s="647"/>
      <c r="E6" s="525"/>
      <c r="F6" s="422"/>
      <c r="G6" s="422"/>
      <c r="H6" s="295" t="s">
        <v>271</v>
      </c>
      <c r="I6" s="336" t="s">
        <v>270</v>
      </c>
      <c r="J6" s="422"/>
      <c r="K6" s="422"/>
      <c r="L6" s="422"/>
      <c r="M6" s="422"/>
      <c r="N6" s="422"/>
      <c r="O6" s="295" t="s">
        <v>269</v>
      </c>
      <c r="P6" s="336" t="s">
        <v>268</v>
      </c>
      <c r="Q6" s="422"/>
      <c r="R6" s="422"/>
      <c r="S6" s="422"/>
      <c r="T6" s="422"/>
      <c r="U6" s="422"/>
      <c r="V6" s="643"/>
      <c r="W6" s="344"/>
      <c r="X6" s="344"/>
      <c r="Y6" s="344"/>
      <c r="Z6" s="344"/>
      <c r="AA6" s="344"/>
      <c r="AB6" s="344"/>
      <c r="AC6" s="344"/>
      <c r="AD6" s="344"/>
    </row>
    <row r="7" spans="1:30" ht="18.95" customHeight="1" x14ac:dyDescent="0.4">
      <c r="A7" s="655"/>
      <c r="B7" s="648"/>
      <c r="C7" s="611"/>
      <c r="D7" s="612"/>
      <c r="E7" s="650"/>
      <c r="F7" s="622"/>
      <c r="G7" s="622"/>
      <c r="H7" s="622"/>
      <c r="I7" s="622"/>
      <c r="J7" s="622"/>
      <c r="K7" s="622"/>
      <c r="L7" s="622"/>
      <c r="M7" s="622"/>
      <c r="N7" s="622"/>
      <c r="O7" s="622"/>
      <c r="P7" s="622"/>
      <c r="Q7" s="622"/>
      <c r="R7" s="622"/>
      <c r="S7" s="622"/>
      <c r="T7" s="622"/>
      <c r="U7" s="622"/>
      <c r="V7" s="660"/>
    </row>
    <row r="8" spans="1:30" ht="15" customHeight="1" x14ac:dyDescent="0.4">
      <c r="A8" s="655"/>
      <c r="B8" s="573" t="s">
        <v>356</v>
      </c>
      <c r="C8" s="573"/>
      <c r="D8" s="573"/>
      <c r="E8" s="661" t="s">
        <v>305</v>
      </c>
      <c r="F8" s="662"/>
      <c r="G8" s="675"/>
      <c r="H8" s="676"/>
      <c r="I8" s="676"/>
      <c r="J8" s="676"/>
      <c r="K8" s="677" t="s">
        <v>304</v>
      </c>
      <c r="L8" s="677"/>
      <c r="M8" s="678"/>
      <c r="N8" s="679"/>
      <c r="O8" s="595" t="s">
        <v>355</v>
      </c>
      <c r="P8" s="596"/>
      <c r="Q8" s="675"/>
      <c r="R8" s="676"/>
      <c r="S8" s="676"/>
      <c r="T8" s="676"/>
      <c r="U8" s="676"/>
      <c r="V8" s="683"/>
    </row>
    <row r="9" spans="1:30" ht="15" customHeight="1" x14ac:dyDescent="0.4">
      <c r="A9" s="664"/>
      <c r="B9" s="658"/>
      <c r="C9" s="658"/>
      <c r="D9" s="658"/>
      <c r="E9" s="681" t="s">
        <v>302</v>
      </c>
      <c r="F9" s="682"/>
      <c r="G9" s="675"/>
      <c r="H9" s="676"/>
      <c r="I9" s="676"/>
      <c r="J9" s="676"/>
      <c r="K9" s="676"/>
      <c r="L9" s="676"/>
      <c r="M9" s="676"/>
      <c r="N9" s="676"/>
      <c r="O9" s="676"/>
      <c r="P9" s="676"/>
      <c r="Q9" s="676"/>
      <c r="R9" s="676"/>
      <c r="S9" s="676"/>
      <c r="T9" s="676"/>
      <c r="U9" s="676"/>
      <c r="V9" s="683"/>
    </row>
    <row r="10" spans="1:30" ht="15" customHeight="1" x14ac:dyDescent="0.4">
      <c r="A10" s="610" t="s">
        <v>394</v>
      </c>
      <c r="B10" s="611"/>
      <c r="C10" s="611"/>
      <c r="D10" s="612"/>
      <c r="E10" s="595"/>
      <c r="F10" s="596"/>
      <c r="G10" s="596"/>
      <c r="H10" s="596"/>
      <c r="I10" s="596"/>
      <c r="J10" s="596"/>
      <c r="K10" s="573"/>
      <c r="L10" s="573"/>
      <c r="M10" s="573"/>
      <c r="N10" s="596"/>
      <c r="O10" s="596"/>
      <c r="P10" s="596"/>
      <c r="Q10" s="596"/>
      <c r="R10" s="596"/>
      <c r="S10" s="596"/>
      <c r="T10" s="596"/>
      <c r="U10" s="596"/>
      <c r="V10" s="613"/>
      <c r="Z10" s="316" t="s">
        <v>234</v>
      </c>
    </row>
    <row r="11" spans="1:30" ht="15" customHeight="1" x14ac:dyDescent="0.4">
      <c r="A11" s="614" t="s">
        <v>393</v>
      </c>
      <c r="B11" s="595" t="s">
        <v>362</v>
      </c>
      <c r="C11" s="596"/>
      <c r="D11" s="597"/>
      <c r="E11" s="617"/>
      <c r="F11" s="618"/>
      <c r="G11" s="618"/>
      <c r="H11" s="618"/>
      <c r="I11" s="618"/>
      <c r="J11" s="619"/>
      <c r="K11" s="601" t="s">
        <v>392</v>
      </c>
      <c r="L11" s="602"/>
      <c r="M11" s="603"/>
      <c r="N11" s="577" t="s">
        <v>391</v>
      </c>
      <c r="O11" s="577"/>
      <c r="P11" s="578"/>
      <c r="Q11" s="578"/>
      <c r="R11" s="337" t="s">
        <v>390</v>
      </c>
      <c r="S11" s="578"/>
      <c r="T11" s="578"/>
      <c r="U11" s="337" t="s">
        <v>284</v>
      </c>
      <c r="V11" s="343"/>
      <c r="Z11" s="316" t="s">
        <v>347</v>
      </c>
    </row>
    <row r="12" spans="1:30" ht="15" customHeight="1" x14ac:dyDescent="0.4">
      <c r="A12" s="614"/>
      <c r="B12" s="595" t="s">
        <v>389</v>
      </c>
      <c r="C12" s="596"/>
      <c r="D12" s="597"/>
      <c r="E12" s="617"/>
      <c r="F12" s="618"/>
      <c r="G12" s="618"/>
      <c r="H12" s="618"/>
      <c r="I12" s="618"/>
      <c r="J12" s="619"/>
      <c r="K12" s="604"/>
      <c r="L12" s="605"/>
      <c r="M12" s="606"/>
      <c r="N12" s="620"/>
      <c r="O12" s="620"/>
      <c r="P12" s="620"/>
      <c r="Q12" s="620"/>
      <c r="R12" s="620"/>
      <c r="S12" s="620"/>
      <c r="T12" s="620"/>
      <c r="U12" s="620"/>
      <c r="V12" s="621"/>
    </row>
    <row r="13" spans="1:30" ht="15" customHeight="1" x14ac:dyDescent="0.4">
      <c r="A13" s="614"/>
      <c r="B13" s="595" t="s">
        <v>388</v>
      </c>
      <c r="C13" s="596"/>
      <c r="D13" s="597"/>
      <c r="E13" s="624"/>
      <c r="F13" s="625"/>
      <c r="G13" s="625"/>
      <c r="H13" s="625"/>
      <c r="I13" s="625"/>
      <c r="J13" s="626"/>
      <c r="K13" s="607"/>
      <c r="L13" s="608"/>
      <c r="M13" s="609"/>
      <c r="N13" s="622"/>
      <c r="O13" s="622"/>
      <c r="P13" s="622"/>
      <c r="Q13" s="622"/>
      <c r="R13" s="622"/>
      <c r="S13" s="622"/>
      <c r="T13" s="622"/>
      <c r="U13" s="622"/>
      <c r="V13" s="623"/>
    </row>
    <row r="14" spans="1:30" ht="30.95" customHeight="1" x14ac:dyDescent="0.4">
      <c r="A14" s="614"/>
      <c r="B14" s="572" t="s">
        <v>387</v>
      </c>
      <c r="C14" s="573"/>
      <c r="D14" s="573"/>
      <c r="E14" s="573"/>
      <c r="F14" s="573"/>
      <c r="G14" s="573"/>
      <c r="H14" s="573"/>
      <c r="I14" s="573"/>
      <c r="J14" s="573"/>
      <c r="K14" s="574"/>
      <c r="L14" s="575"/>
      <c r="M14" s="575"/>
      <c r="N14" s="575"/>
      <c r="O14" s="575"/>
      <c r="P14" s="575"/>
      <c r="Q14" s="575"/>
      <c r="R14" s="575"/>
      <c r="S14" s="575"/>
      <c r="T14" s="575"/>
      <c r="U14" s="575"/>
      <c r="V14" s="576"/>
    </row>
    <row r="15" spans="1:30" ht="15" customHeight="1" x14ac:dyDescent="0.4">
      <c r="A15" s="614"/>
      <c r="B15" s="587" t="s">
        <v>386</v>
      </c>
      <c r="C15" s="588"/>
      <c r="D15" s="588"/>
      <c r="E15" s="588"/>
      <c r="F15" s="588"/>
      <c r="G15" s="588"/>
      <c r="H15" s="627" t="s">
        <v>385</v>
      </c>
      <c r="I15" s="627"/>
      <c r="J15" s="627"/>
      <c r="K15" s="591"/>
      <c r="L15" s="592"/>
      <c r="M15" s="592"/>
      <c r="N15" s="592"/>
      <c r="O15" s="592"/>
      <c r="P15" s="593"/>
      <c r="Q15" s="615" t="s">
        <v>384</v>
      </c>
      <c r="R15" s="616"/>
      <c r="S15" s="598"/>
      <c r="T15" s="599"/>
      <c r="U15" s="599"/>
      <c r="V15" s="600"/>
    </row>
    <row r="16" spans="1:30" ht="15" customHeight="1" x14ac:dyDescent="0.4">
      <c r="A16" s="614"/>
      <c r="B16" s="589"/>
      <c r="C16" s="590"/>
      <c r="D16" s="590"/>
      <c r="E16" s="590"/>
      <c r="F16" s="590"/>
      <c r="G16" s="590"/>
      <c r="H16" s="628" t="s">
        <v>383</v>
      </c>
      <c r="I16" s="628"/>
      <c r="J16" s="628"/>
      <c r="K16" s="591"/>
      <c r="L16" s="592"/>
      <c r="M16" s="592"/>
      <c r="N16" s="592"/>
      <c r="O16" s="592"/>
      <c r="P16" s="592"/>
      <c r="Q16" s="592"/>
      <c r="R16" s="592"/>
      <c r="S16" s="592"/>
      <c r="T16" s="592"/>
      <c r="U16" s="592"/>
      <c r="V16" s="594"/>
    </row>
    <row r="17" spans="1:31" ht="15" customHeight="1" x14ac:dyDescent="0.4">
      <c r="A17" s="614"/>
      <c r="B17" s="589"/>
      <c r="C17" s="590"/>
      <c r="D17" s="590"/>
      <c r="E17" s="590"/>
      <c r="F17" s="590"/>
      <c r="G17" s="590"/>
      <c r="H17" s="629"/>
      <c r="I17" s="629"/>
      <c r="J17" s="629"/>
      <c r="K17" s="591"/>
      <c r="L17" s="592"/>
      <c r="M17" s="592"/>
      <c r="N17" s="592"/>
      <c r="O17" s="592"/>
      <c r="P17" s="592"/>
      <c r="Q17" s="592"/>
      <c r="R17" s="592"/>
      <c r="S17" s="592"/>
      <c r="T17" s="592"/>
      <c r="U17" s="592"/>
      <c r="V17" s="594"/>
    </row>
    <row r="18" spans="1:31" ht="15" customHeight="1" x14ac:dyDescent="0.4">
      <c r="A18" s="579" t="s">
        <v>354</v>
      </c>
      <c r="B18" s="580"/>
      <c r="C18" s="580"/>
      <c r="D18" s="580"/>
      <c r="E18" s="580"/>
      <c r="F18" s="580"/>
      <c r="G18" s="580"/>
      <c r="H18" s="580"/>
      <c r="I18" s="580"/>
      <c r="J18" s="580"/>
      <c r="K18" s="580"/>
      <c r="L18" s="580"/>
      <c r="M18" s="580"/>
      <c r="N18" s="580"/>
      <c r="O18" s="580"/>
      <c r="P18" s="580"/>
      <c r="Q18" s="580"/>
      <c r="R18" s="580"/>
      <c r="S18" s="580"/>
      <c r="T18" s="580"/>
      <c r="U18" s="580"/>
      <c r="V18" s="581"/>
    </row>
    <row r="19" spans="1:31" ht="15" customHeight="1" thickBot="1" x14ac:dyDescent="0.45">
      <c r="A19" s="582" t="s">
        <v>353</v>
      </c>
      <c r="B19" s="583"/>
      <c r="C19" s="583"/>
      <c r="D19" s="583"/>
      <c r="E19" s="583"/>
      <c r="F19" s="583"/>
      <c r="G19" s="583"/>
      <c r="H19" s="583"/>
      <c r="I19" s="584"/>
      <c r="J19" s="585"/>
      <c r="K19" s="335" t="s">
        <v>352</v>
      </c>
      <c r="L19" s="586" t="s">
        <v>350</v>
      </c>
      <c r="M19" s="538"/>
      <c r="N19" s="538"/>
      <c r="O19" s="538"/>
      <c r="P19" s="538"/>
      <c r="Q19" s="538"/>
      <c r="R19" s="538"/>
      <c r="S19" s="342"/>
      <c r="T19" s="584"/>
      <c r="U19" s="585"/>
      <c r="V19" s="334" t="s">
        <v>349</v>
      </c>
    </row>
    <row r="20" spans="1:31" ht="15" customHeight="1" x14ac:dyDescent="0.4">
      <c r="A20" s="570" t="s">
        <v>382</v>
      </c>
      <c r="B20" s="568" t="s">
        <v>377</v>
      </c>
      <c r="C20" s="568"/>
      <c r="D20" s="568"/>
      <c r="E20" s="568"/>
      <c r="F20" s="568"/>
      <c r="G20" s="568"/>
      <c r="H20" s="568"/>
      <c r="I20" s="568"/>
      <c r="J20" s="568"/>
      <c r="K20" s="568"/>
      <c r="L20" s="568"/>
      <c r="M20" s="568"/>
      <c r="N20" s="568"/>
      <c r="O20" s="568"/>
      <c r="P20" s="568"/>
      <c r="Q20" s="568"/>
      <c r="R20" s="568"/>
      <c r="S20" s="568"/>
      <c r="T20" s="568"/>
      <c r="U20" s="568"/>
      <c r="V20" s="569"/>
    </row>
    <row r="21" spans="1:31" ht="15" customHeight="1" x14ac:dyDescent="0.4">
      <c r="A21" s="571"/>
      <c r="B21" s="527" t="s">
        <v>376</v>
      </c>
      <c r="C21" s="528"/>
      <c r="D21" s="528"/>
      <c r="E21" s="528"/>
      <c r="F21" s="529"/>
      <c r="G21" s="533" t="s">
        <v>375</v>
      </c>
      <c r="H21" s="534"/>
      <c r="I21" s="534"/>
      <c r="J21" s="535"/>
      <c r="K21" s="515" t="s">
        <v>374</v>
      </c>
      <c r="L21" s="518"/>
      <c r="M21" s="518"/>
      <c r="N21" s="516"/>
      <c r="O21" s="515" t="s">
        <v>373</v>
      </c>
      <c r="P21" s="518"/>
      <c r="Q21" s="518"/>
      <c r="R21" s="516"/>
      <c r="S21" s="515" t="s">
        <v>372</v>
      </c>
      <c r="T21" s="518"/>
      <c r="U21" s="518"/>
      <c r="V21" s="517"/>
    </row>
    <row r="22" spans="1:31" ht="15" customHeight="1" x14ac:dyDescent="0.4">
      <c r="A22" s="571"/>
      <c r="B22" s="530"/>
      <c r="C22" s="531"/>
      <c r="D22" s="531"/>
      <c r="E22" s="531"/>
      <c r="F22" s="532"/>
      <c r="G22" s="515" t="s">
        <v>370</v>
      </c>
      <c r="H22" s="516"/>
      <c r="I22" s="515" t="s">
        <v>369</v>
      </c>
      <c r="J22" s="516"/>
      <c r="K22" s="515" t="s">
        <v>370</v>
      </c>
      <c r="L22" s="516"/>
      <c r="M22" s="515" t="s">
        <v>369</v>
      </c>
      <c r="N22" s="516"/>
      <c r="O22" s="515" t="s">
        <v>370</v>
      </c>
      <c r="P22" s="516"/>
      <c r="Q22" s="515" t="s">
        <v>369</v>
      </c>
      <c r="R22" s="516"/>
      <c r="S22" s="515" t="s">
        <v>370</v>
      </c>
      <c r="T22" s="516"/>
      <c r="U22" s="515" t="s">
        <v>369</v>
      </c>
      <c r="V22" s="517"/>
    </row>
    <row r="23" spans="1:31" ht="15" customHeight="1" x14ac:dyDescent="0.4">
      <c r="A23" s="571"/>
      <c r="B23" s="341"/>
      <c r="C23" s="515" t="s">
        <v>368</v>
      </c>
      <c r="D23" s="518"/>
      <c r="E23" s="518"/>
      <c r="F23" s="516"/>
      <c r="G23" s="515"/>
      <c r="H23" s="516"/>
      <c r="I23" s="515"/>
      <c r="J23" s="516"/>
      <c r="K23" s="515"/>
      <c r="L23" s="516"/>
      <c r="M23" s="515"/>
      <c r="N23" s="516"/>
      <c r="O23" s="515"/>
      <c r="P23" s="516"/>
      <c r="Q23" s="515"/>
      <c r="R23" s="516"/>
      <c r="S23" s="515"/>
      <c r="T23" s="516"/>
      <c r="U23" s="515"/>
      <c r="V23" s="517"/>
    </row>
    <row r="24" spans="1:31" ht="15" customHeight="1" x14ac:dyDescent="0.4">
      <c r="A24" s="571"/>
      <c r="B24" s="340"/>
      <c r="C24" s="526" t="s">
        <v>367</v>
      </c>
      <c r="D24" s="518"/>
      <c r="E24" s="518"/>
      <c r="F24" s="516"/>
      <c r="G24" s="515"/>
      <c r="H24" s="516"/>
      <c r="I24" s="515"/>
      <c r="J24" s="516"/>
      <c r="K24" s="515"/>
      <c r="L24" s="516"/>
      <c r="M24" s="515"/>
      <c r="N24" s="516"/>
      <c r="O24" s="515"/>
      <c r="P24" s="516"/>
      <c r="Q24" s="515"/>
      <c r="R24" s="516"/>
      <c r="S24" s="515"/>
      <c r="T24" s="516"/>
      <c r="U24" s="515"/>
      <c r="V24" s="517"/>
    </row>
    <row r="25" spans="1:31" s="326" customFormat="1" ht="15" customHeight="1" x14ac:dyDescent="0.4">
      <c r="A25" s="571"/>
      <c r="B25" s="565" t="s">
        <v>343</v>
      </c>
      <c r="C25" s="565"/>
      <c r="D25" s="565"/>
      <c r="E25" s="565"/>
      <c r="F25" s="565"/>
      <c r="G25" s="565"/>
      <c r="H25" s="565"/>
      <c r="I25" s="565"/>
      <c r="J25" s="565"/>
      <c r="K25" s="565"/>
      <c r="L25" s="565"/>
      <c r="M25" s="565"/>
      <c r="N25" s="565"/>
      <c r="O25" s="565"/>
      <c r="P25" s="565"/>
      <c r="Q25" s="565"/>
      <c r="R25" s="565"/>
      <c r="S25" s="565"/>
      <c r="T25" s="565"/>
      <c r="U25" s="565"/>
      <c r="V25" s="566"/>
      <c r="W25" s="316"/>
      <c r="X25" s="316"/>
      <c r="Y25" s="316"/>
      <c r="Z25" s="316"/>
      <c r="AA25" s="316"/>
      <c r="AB25" s="316"/>
      <c r="AC25" s="316"/>
      <c r="AD25" s="316"/>
      <c r="AE25" s="316"/>
    </row>
    <row r="26" spans="1:31" s="326" customFormat="1" ht="16.350000000000001" customHeight="1" x14ac:dyDescent="0.4">
      <c r="A26" s="571"/>
      <c r="B26" s="546" t="s">
        <v>342</v>
      </c>
      <c r="C26" s="546"/>
      <c r="D26" s="546"/>
      <c r="E26" s="546"/>
      <c r="F26" s="547"/>
      <c r="G26" s="540" t="s">
        <v>341</v>
      </c>
      <c r="H26" s="537"/>
      <c r="I26" s="523" t="s">
        <v>340</v>
      </c>
      <c r="J26" s="537"/>
      <c r="K26" s="523" t="s">
        <v>339</v>
      </c>
      <c r="L26" s="537"/>
      <c r="M26" s="523" t="s">
        <v>338</v>
      </c>
      <c r="N26" s="537"/>
      <c r="O26" s="523" t="s">
        <v>337</v>
      </c>
      <c r="P26" s="537"/>
      <c r="Q26" s="523" t="s">
        <v>336</v>
      </c>
      <c r="R26" s="537"/>
      <c r="S26" s="523" t="s">
        <v>335</v>
      </c>
      <c r="T26" s="537"/>
      <c r="U26" s="523" t="s">
        <v>334</v>
      </c>
      <c r="V26" s="524"/>
      <c r="W26" s="316"/>
      <c r="X26" s="316"/>
      <c r="Y26" s="316"/>
      <c r="Z26" s="316"/>
      <c r="AA26" s="316"/>
      <c r="AB26" s="316"/>
      <c r="AC26" s="316"/>
      <c r="AD26" s="316"/>
      <c r="AE26" s="316"/>
    </row>
    <row r="27" spans="1:31" s="326" customFormat="1" ht="15.6" customHeight="1" x14ac:dyDescent="0.4">
      <c r="A27" s="571"/>
      <c r="B27" s="548"/>
      <c r="C27" s="548"/>
      <c r="D27" s="548"/>
      <c r="E27" s="548"/>
      <c r="F27" s="549"/>
      <c r="G27" s="523"/>
      <c r="H27" s="537"/>
      <c r="I27" s="523"/>
      <c r="J27" s="537"/>
      <c r="K27" s="523"/>
      <c r="L27" s="537"/>
      <c r="M27" s="523"/>
      <c r="N27" s="537"/>
      <c r="O27" s="523"/>
      <c r="P27" s="537"/>
      <c r="Q27" s="523"/>
      <c r="R27" s="537"/>
      <c r="S27" s="523"/>
      <c r="T27" s="537"/>
      <c r="U27" s="523"/>
      <c r="V27" s="524"/>
      <c r="W27" s="316"/>
      <c r="X27" s="316"/>
      <c r="Y27" s="316"/>
      <c r="Z27" s="316"/>
      <c r="AA27" s="316"/>
      <c r="AB27" s="316"/>
      <c r="AC27" s="316"/>
      <c r="AD27" s="316"/>
      <c r="AE27" s="316"/>
    </row>
    <row r="28" spans="1:31" s="326" customFormat="1" ht="15.6" customHeight="1" x14ac:dyDescent="0.4">
      <c r="A28" s="571"/>
      <c r="B28" s="550"/>
      <c r="C28" s="550"/>
      <c r="D28" s="550"/>
      <c r="E28" s="550"/>
      <c r="F28" s="551"/>
      <c r="G28" s="523" t="s">
        <v>333</v>
      </c>
      <c r="H28" s="540"/>
      <c r="I28" s="540"/>
      <c r="J28" s="540"/>
      <c r="K28" s="540"/>
      <c r="L28" s="537"/>
      <c r="M28" s="541"/>
      <c r="N28" s="542"/>
      <c r="O28" s="542"/>
      <c r="P28" s="542"/>
      <c r="Q28" s="542"/>
      <c r="R28" s="542"/>
      <c r="S28" s="542"/>
      <c r="T28" s="542"/>
      <c r="U28" s="542"/>
      <c r="V28" s="543"/>
      <c r="W28" s="316"/>
      <c r="X28" s="316"/>
      <c r="Y28" s="316"/>
      <c r="Z28" s="316"/>
      <c r="AA28" s="316"/>
      <c r="AB28" s="316"/>
      <c r="AC28" s="316"/>
      <c r="AD28" s="316"/>
      <c r="AE28" s="316"/>
    </row>
    <row r="29" spans="1:31" s="326" customFormat="1" ht="15.95" customHeight="1" x14ac:dyDescent="0.4">
      <c r="A29" s="571"/>
      <c r="B29" s="567" t="s">
        <v>332</v>
      </c>
      <c r="C29" s="522"/>
      <c r="D29" s="522"/>
      <c r="E29" s="522"/>
      <c r="F29" s="562"/>
      <c r="G29" s="521"/>
      <c r="H29" s="522"/>
      <c r="I29" s="522" t="s">
        <v>325</v>
      </c>
      <c r="J29" s="522"/>
      <c r="K29" s="536"/>
      <c r="L29" s="536"/>
      <c r="M29" s="522" t="s">
        <v>326</v>
      </c>
      <c r="N29" s="522"/>
      <c r="O29" s="522"/>
      <c r="P29" s="522"/>
      <c r="Q29" s="522" t="s">
        <v>325</v>
      </c>
      <c r="R29" s="522"/>
      <c r="S29" s="519"/>
      <c r="T29" s="519"/>
      <c r="U29" s="519"/>
      <c r="V29" s="520"/>
      <c r="W29" s="316"/>
      <c r="X29" s="316"/>
      <c r="Y29" s="316"/>
      <c r="Z29" s="316"/>
      <c r="AA29" s="316"/>
      <c r="AB29" s="316"/>
      <c r="AC29" s="316"/>
      <c r="AD29" s="316"/>
      <c r="AE29" s="316"/>
    </row>
    <row r="30" spans="1:31" s="326" customFormat="1" ht="15.95" customHeight="1" x14ac:dyDescent="0.4">
      <c r="A30" s="571"/>
      <c r="B30" s="333"/>
      <c r="C30" s="557" t="s">
        <v>331</v>
      </c>
      <c r="D30" s="554"/>
      <c r="E30" s="521" t="s">
        <v>330</v>
      </c>
      <c r="F30" s="562"/>
      <c r="G30" s="521"/>
      <c r="H30" s="522"/>
      <c r="I30" s="522" t="s">
        <v>325</v>
      </c>
      <c r="J30" s="522"/>
      <c r="K30" s="536"/>
      <c r="L30" s="536"/>
      <c r="M30" s="522" t="s">
        <v>326</v>
      </c>
      <c r="N30" s="522"/>
      <c r="O30" s="522"/>
      <c r="P30" s="522"/>
      <c r="Q30" s="522" t="s">
        <v>325</v>
      </c>
      <c r="R30" s="522"/>
      <c r="S30" s="519"/>
      <c r="T30" s="519"/>
      <c r="U30" s="519"/>
      <c r="V30" s="520"/>
      <c r="W30" s="316"/>
      <c r="X30" s="316"/>
      <c r="Y30" s="316"/>
      <c r="Z30" s="316"/>
      <c r="AA30" s="316"/>
      <c r="AB30" s="316"/>
      <c r="AC30" s="316"/>
      <c r="AD30" s="316"/>
      <c r="AE30" s="316"/>
    </row>
    <row r="31" spans="1:31" s="326" customFormat="1" ht="15.95" customHeight="1" x14ac:dyDescent="0.4">
      <c r="A31" s="571"/>
      <c r="B31" s="332"/>
      <c r="C31" s="558"/>
      <c r="D31" s="559"/>
      <c r="E31" s="521" t="s">
        <v>329</v>
      </c>
      <c r="F31" s="562"/>
      <c r="G31" s="521"/>
      <c r="H31" s="522"/>
      <c r="I31" s="522" t="s">
        <v>325</v>
      </c>
      <c r="J31" s="522"/>
      <c r="K31" s="536"/>
      <c r="L31" s="536"/>
      <c r="M31" s="522" t="s">
        <v>326</v>
      </c>
      <c r="N31" s="522"/>
      <c r="O31" s="522"/>
      <c r="P31" s="522"/>
      <c r="Q31" s="522" t="s">
        <v>325</v>
      </c>
      <c r="R31" s="522"/>
      <c r="S31" s="519"/>
      <c r="T31" s="519"/>
      <c r="U31" s="519"/>
      <c r="V31" s="520"/>
      <c r="W31" s="316"/>
      <c r="X31" s="316"/>
      <c r="Y31" s="316"/>
      <c r="Z31" s="316"/>
      <c r="AA31" s="316"/>
      <c r="AB31" s="316"/>
      <c r="AC31" s="316"/>
      <c r="AD31" s="316"/>
      <c r="AE31" s="316"/>
    </row>
    <row r="32" spans="1:31" s="326" customFormat="1" ht="15.95" customHeight="1" x14ac:dyDescent="0.4">
      <c r="A32" s="571"/>
      <c r="B32" s="331"/>
      <c r="C32" s="560"/>
      <c r="D32" s="561"/>
      <c r="E32" s="521" t="s">
        <v>328</v>
      </c>
      <c r="F32" s="562"/>
      <c r="G32" s="521"/>
      <c r="H32" s="522"/>
      <c r="I32" s="522" t="s">
        <v>325</v>
      </c>
      <c r="J32" s="522"/>
      <c r="K32" s="536"/>
      <c r="L32" s="536"/>
      <c r="M32" s="522" t="s">
        <v>326</v>
      </c>
      <c r="N32" s="522"/>
      <c r="O32" s="522"/>
      <c r="P32" s="522"/>
      <c r="Q32" s="522" t="s">
        <v>325</v>
      </c>
      <c r="R32" s="522"/>
      <c r="S32" s="519"/>
      <c r="T32" s="519"/>
      <c r="U32" s="519"/>
      <c r="V32" s="520"/>
      <c r="W32" s="316"/>
      <c r="X32" s="316"/>
      <c r="Y32" s="316"/>
      <c r="Z32" s="316"/>
      <c r="AA32" s="316"/>
      <c r="AB32" s="316"/>
      <c r="AC32" s="316"/>
      <c r="AD32" s="316"/>
      <c r="AE32" s="316"/>
    </row>
    <row r="33" spans="1:31" s="326" customFormat="1" ht="16.350000000000001" customHeight="1" x14ac:dyDescent="0.4">
      <c r="A33" s="571"/>
      <c r="B33" s="553" t="s">
        <v>327</v>
      </c>
      <c r="C33" s="553"/>
      <c r="D33" s="553"/>
      <c r="E33" s="553"/>
      <c r="F33" s="554"/>
      <c r="G33" s="521"/>
      <c r="H33" s="522"/>
      <c r="I33" s="522" t="s">
        <v>325</v>
      </c>
      <c r="J33" s="522"/>
      <c r="K33" s="536"/>
      <c r="L33" s="536"/>
      <c r="M33" s="522" t="s">
        <v>326</v>
      </c>
      <c r="N33" s="522"/>
      <c r="O33" s="522"/>
      <c r="P33" s="522"/>
      <c r="Q33" s="522" t="s">
        <v>325</v>
      </c>
      <c r="R33" s="522"/>
      <c r="S33" s="519"/>
      <c r="T33" s="519"/>
      <c r="U33" s="519"/>
      <c r="V33" s="520"/>
      <c r="W33" s="316"/>
      <c r="X33" s="316"/>
      <c r="Y33" s="316"/>
      <c r="Z33" s="316"/>
      <c r="AA33" s="316"/>
      <c r="AB33" s="316"/>
      <c r="AC33" s="316"/>
      <c r="AD33" s="316"/>
      <c r="AE33" s="316"/>
    </row>
    <row r="34" spans="1:31" s="326" customFormat="1" ht="16.350000000000001" customHeight="1" thickBot="1" x14ac:dyDescent="0.45">
      <c r="A34" s="571"/>
      <c r="B34" s="555" t="s">
        <v>324</v>
      </c>
      <c r="C34" s="538"/>
      <c r="D34" s="538"/>
      <c r="E34" s="538"/>
      <c r="F34" s="556"/>
      <c r="G34" s="563"/>
      <c r="H34" s="564"/>
      <c r="I34" s="564"/>
      <c r="J34" s="564"/>
      <c r="K34" s="552" t="s">
        <v>323</v>
      </c>
      <c r="L34" s="552"/>
      <c r="M34" s="538"/>
      <c r="N34" s="538"/>
      <c r="O34" s="330"/>
      <c r="P34" s="539"/>
      <c r="Q34" s="539"/>
      <c r="R34" s="328"/>
      <c r="S34" s="328"/>
      <c r="T34" s="329"/>
      <c r="U34" s="328"/>
      <c r="V34" s="327"/>
      <c r="W34" s="316"/>
      <c r="X34" s="316"/>
      <c r="Y34" s="316"/>
      <c r="Z34" s="316"/>
      <c r="AA34" s="316"/>
      <c r="AB34" s="316"/>
      <c r="AC34" s="316"/>
      <c r="AD34" s="316"/>
      <c r="AE34" s="316"/>
    </row>
    <row r="35" spans="1:31" ht="15" customHeight="1" x14ac:dyDescent="0.4">
      <c r="A35" s="570" t="s">
        <v>381</v>
      </c>
      <c r="B35" s="568" t="s">
        <v>380</v>
      </c>
      <c r="C35" s="568"/>
      <c r="D35" s="568"/>
      <c r="E35" s="568"/>
      <c r="F35" s="568"/>
      <c r="G35" s="568"/>
      <c r="H35" s="568"/>
      <c r="I35" s="568"/>
      <c r="J35" s="568"/>
      <c r="K35" s="568"/>
      <c r="L35" s="568"/>
      <c r="M35" s="568"/>
      <c r="N35" s="568"/>
      <c r="O35" s="568"/>
      <c r="P35" s="568"/>
      <c r="Q35" s="568"/>
      <c r="R35" s="568"/>
      <c r="S35" s="568"/>
      <c r="T35" s="568"/>
      <c r="U35" s="568"/>
      <c r="V35" s="569"/>
    </row>
    <row r="36" spans="1:31" ht="15" customHeight="1" x14ac:dyDescent="0.4">
      <c r="A36" s="571"/>
      <c r="B36" s="527" t="s">
        <v>376</v>
      </c>
      <c r="C36" s="528"/>
      <c r="D36" s="528"/>
      <c r="E36" s="528"/>
      <c r="F36" s="529"/>
      <c r="G36" s="533" t="s">
        <v>379</v>
      </c>
      <c r="H36" s="534"/>
      <c r="I36" s="534"/>
      <c r="J36" s="535"/>
      <c r="K36" s="515" t="s">
        <v>374</v>
      </c>
      <c r="L36" s="518"/>
      <c r="M36" s="518"/>
      <c r="N36" s="516"/>
      <c r="O36" s="515" t="s">
        <v>373</v>
      </c>
      <c r="P36" s="518"/>
      <c r="Q36" s="518"/>
      <c r="R36" s="516"/>
      <c r="S36" s="515" t="s">
        <v>371</v>
      </c>
      <c r="T36" s="518"/>
      <c r="U36" s="518"/>
      <c r="V36" s="517"/>
    </row>
    <row r="37" spans="1:31" ht="15" customHeight="1" x14ac:dyDescent="0.4">
      <c r="A37" s="571"/>
      <c r="B37" s="530"/>
      <c r="C37" s="531"/>
      <c r="D37" s="531"/>
      <c r="E37" s="531"/>
      <c r="F37" s="532"/>
      <c r="G37" s="515" t="s">
        <v>370</v>
      </c>
      <c r="H37" s="516"/>
      <c r="I37" s="515" t="s">
        <v>369</v>
      </c>
      <c r="J37" s="516"/>
      <c r="K37" s="515" t="s">
        <v>370</v>
      </c>
      <c r="L37" s="516"/>
      <c r="M37" s="515" t="s">
        <v>369</v>
      </c>
      <c r="N37" s="516"/>
      <c r="O37" s="515" t="s">
        <v>370</v>
      </c>
      <c r="P37" s="516"/>
      <c r="Q37" s="515" t="s">
        <v>369</v>
      </c>
      <c r="R37" s="516"/>
      <c r="S37" s="515" t="s">
        <v>370</v>
      </c>
      <c r="T37" s="516"/>
      <c r="U37" s="515" t="s">
        <v>369</v>
      </c>
      <c r="V37" s="517"/>
    </row>
    <row r="38" spans="1:31" ht="15" customHeight="1" x14ac:dyDescent="0.4">
      <c r="A38" s="571"/>
      <c r="B38" s="341"/>
      <c r="C38" s="515" t="s">
        <v>368</v>
      </c>
      <c r="D38" s="518"/>
      <c r="E38" s="518"/>
      <c r="F38" s="516"/>
      <c r="G38" s="515"/>
      <c r="H38" s="516"/>
      <c r="I38" s="515"/>
      <c r="J38" s="516"/>
      <c r="K38" s="515"/>
      <c r="L38" s="516"/>
      <c r="M38" s="515"/>
      <c r="N38" s="516"/>
      <c r="O38" s="515"/>
      <c r="P38" s="516"/>
      <c r="Q38" s="515"/>
      <c r="R38" s="516"/>
      <c r="S38" s="515"/>
      <c r="T38" s="516"/>
      <c r="U38" s="515"/>
      <c r="V38" s="517"/>
    </row>
    <row r="39" spans="1:31" ht="15" customHeight="1" x14ac:dyDescent="0.4">
      <c r="A39" s="571"/>
      <c r="B39" s="340"/>
      <c r="C39" s="526" t="s">
        <v>367</v>
      </c>
      <c r="D39" s="518"/>
      <c r="E39" s="518"/>
      <c r="F39" s="516"/>
      <c r="G39" s="515"/>
      <c r="H39" s="516"/>
      <c r="I39" s="515"/>
      <c r="J39" s="516"/>
      <c r="K39" s="515"/>
      <c r="L39" s="516"/>
      <c r="M39" s="515"/>
      <c r="N39" s="516"/>
      <c r="O39" s="515"/>
      <c r="P39" s="516"/>
      <c r="Q39" s="515"/>
      <c r="R39" s="516"/>
      <c r="S39" s="515"/>
      <c r="T39" s="516"/>
      <c r="U39" s="515"/>
      <c r="V39" s="517"/>
    </row>
    <row r="40" spans="1:31" s="326" customFormat="1" ht="15" customHeight="1" x14ac:dyDescent="0.4">
      <c r="A40" s="571"/>
      <c r="B40" s="565" t="s">
        <v>343</v>
      </c>
      <c r="C40" s="565"/>
      <c r="D40" s="565"/>
      <c r="E40" s="565"/>
      <c r="F40" s="565"/>
      <c r="G40" s="565"/>
      <c r="H40" s="565"/>
      <c r="I40" s="565"/>
      <c r="J40" s="565"/>
      <c r="K40" s="565"/>
      <c r="L40" s="565"/>
      <c r="M40" s="565"/>
      <c r="N40" s="565"/>
      <c r="O40" s="565"/>
      <c r="P40" s="565"/>
      <c r="Q40" s="565"/>
      <c r="R40" s="565"/>
      <c r="S40" s="565"/>
      <c r="T40" s="565"/>
      <c r="U40" s="565"/>
      <c r="V40" s="566"/>
      <c r="W40" s="316"/>
      <c r="X40" s="316"/>
      <c r="Y40" s="316"/>
      <c r="Z40" s="316"/>
      <c r="AA40" s="316"/>
      <c r="AB40" s="316"/>
      <c r="AC40" s="316"/>
      <c r="AD40" s="316"/>
      <c r="AE40" s="316"/>
    </row>
    <row r="41" spans="1:31" s="326" customFormat="1" ht="16.350000000000001" customHeight="1" x14ac:dyDescent="0.4">
      <c r="A41" s="571"/>
      <c r="B41" s="546" t="s">
        <v>342</v>
      </c>
      <c r="C41" s="546"/>
      <c r="D41" s="546"/>
      <c r="E41" s="546"/>
      <c r="F41" s="547"/>
      <c r="G41" s="540" t="s">
        <v>341</v>
      </c>
      <c r="H41" s="537"/>
      <c r="I41" s="523" t="s">
        <v>340</v>
      </c>
      <c r="J41" s="537"/>
      <c r="K41" s="523" t="s">
        <v>339</v>
      </c>
      <c r="L41" s="537"/>
      <c r="M41" s="523" t="s">
        <v>338</v>
      </c>
      <c r="N41" s="537"/>
      <c r="O41" s="523" t="s">
        <v>337</v>
      </c>
      <c r="P41" s="537"/>
      <c r="Q41" s="523" t="s">
        <v>336</v>
      </c>
      <c r="R41" s="537"/>
      <c r="S41" s="523" t="s">
        <v>335</v>
      </c>
      <c r="T41" s="537"/>
      <c r="U41" s="523" t="s">
        <v>334</v>
      </c>
      <c r="V41" s="524"/>
      <c r="W41" s="316"/>
      <c r="X41" s="316"/>
      <c r="Y41" s="316"/>
      <c r="Z41" s="316"/>
      <c r="AA41" s="316"/>
      <c r="AB41" s="316"/>
      <c r="AC41" s="316"/>
      <c r="AD41" s="316"/>
      <c r="AE41" s="316"/>
    </row>
    <row r="42" spans="1:31" s="326" customFormat="1" ht="15.6" customHeight="1" x14ac:dyDescent="0.4">
      <c r="A42" s="571"/>
      <c r="B42" s="548"/>
      <c r="C42" s="548"/>
      <c r="D42" s="548"/>
      <c r="E42" s="548"/>
      <c r="F42" s="549"/>
      <c r="G42" s="523"/>
      <c r="H42" s="537"/>
      <c r="I42" s="523"/>
      <c r="J42" s="537"/>
      <c r="K42" s="523"/>
      <c r="L42" s="537"/>
      <c r="M42" s="523"/>
      <c r="N42" s="537"/>
      <c r="O42" s="523"/>
      <c r="P42" s="537"/>
      <c r="Q42" s="523"/>
      <c r="R42" s="537"/>
      <c r="S42" s="523"/>
      <c r="T42" s="537"/>
      <c r="U42" s="523"/>
      <c r="V42" s="524"/>
      <c r="W42" s="316"/>
      <c r="X42" s="316"/>
      <c r="Y42" s="316"/>
      <c r="Z42" s="316"/>
      <c r="AA42" s="316"/>
      <c r="AB42" s="316"/>
      <c r="AC42" s="316"/>
      <c r="AD42" s="316"/>
      <c r="AE42" s="316"/>
    </row>
    <row r="43" spans="1:31" s="326" customFormat="1" ht="15.6" customHeight="1" x14ac:dyDescent="0.4">
      <c r="A43" s="571"/>
      <c r="B43" s="550"/>
      <c r="C43" s="550"/>
      <c r="D43" s="550"/>
      <c r="E43" s="550"/>
      <c r="F43" s="551"/>
      <c r="G43" s="523" t="s">
        <v>333</v>
      </c>
      <c r="H43" s="540"/>
      <c r="I43" s="540"/>
      <c r="J43" s="540"/>
      <c r="K43" s="540"/>
      <c r="L43" s="537"/>
      <c r="M43" s="541"/>
      <c r="N43" s="542"/>
      <c r="O43" s="542"/>
      <c r="P43" s="542"/>
      <c r="Q43" s="542"/>
      <c r="R43" s="542"/>
      <c r="S43" s="542"/>
      <c r="T43" s="542"/>
      <c r="U43" s="542"/>
      <c r="V43" s="543"/>
      <c r="W43" s="316"/>
      <c r="X43" s="316"/>
      <c r="Y43" s="316"/>
      <c r="Z43" s="316"/>
      <c r="AA43" s="316"/>
      <c r="AB43" s="316"/>
      <c r="AC43" s="316"/>
      <c r="AD43" s="316"/>
      <c r="AE43" s="316"/>
    </row>
    <row r="44" spans="1:31" s="326" customFormat="1" ht="15.95" customHeight="1" x14ac:dyDescent="0.4">
      <c r="A44" s="571"/>
      <c r="B44" s="567" t="s">
        <v>332</v>
      </c>
      <c r="C44" s="522"/>
      <c r="D44" s="522"/>
      <c r="E44" s="522"/>
      <c r="F44" s="562"/>
      <c r="G44" s="521"/>
      <c r="H44" s="522"/>
      <c r="I44" s="522" t="s">
        <v>325</v>
      </c>
      <c r="J44" s="522"/>
      <c r="K44" s="536"/>
      <c r="L44" s="536"/>
      <c r="M44" s="522" t="s">
        <v>326</v>
      </c>
      <c r="N44" s="522"/>
      <c r="O44" s="522"/>
      <c r="P44" s="522"/>
      <c r="Q44" s="522" t="s">
        <v>325</v>
      </c>
      <c r="R44" s="522"/>
      <c r="S44" s="519"/>
      <c r="T44" s="519"/>
      <c r="U44" s="519"/>
      <c r="V44" s="520"/>
      <c r="W44" s="316"/>
      <c r="X44" s="316"/>
      <c r="Y44" s="316"/>
      <c r="Z44" s="316"/>
      <c r="AA44" s="316"/>
      <c r="AB44" s="316"/>
      <c r="AC44" s="316"/>
      <c r="AD44" s="316"/>
      <c r="AE44" s="316"/>
    </row>
    <row r="45" spans="1:31" s="326" customFormat="1" ht="15.95" customHeight="1" x14ac:dyDescent="0.4">
      <c r="A45" s="571"/>
      <c r="B45" s="333"/>
      <c r="C45" s="557" t="s">
        <v>331</v>
      </c>
      <c r="D45" s="554"/>
      <c r="E45" s="521" t="s">
        <v>330</v>
      </c>
      <c r="F45" s="562"/>
      <c r="G45" s="521"/>
      <c r="H45" s="522"/>
      <c r="I45" s="522" t="s">
        <v>325</v>
      </c>
      <c r="J45" s="522"/>
      <c r="K45" s="536"/>
      <c r="L45" s="536"/>
      <c r="M45" s="522" t="s">
        <v>326</v>
      </c>
      <c r="N45" s="522"/>
      <c r="O45" s="522"/>
      <c r="P45" s="522"/>
      <c r="Q45" s="522" t="s">
        <v>325</v>
      </c>
      <c r="R45" s="522"/>
      <c r="S45" s="519"/>
      <c r="T45" s="519"/>
      <c r="U45" s="519"/>
      <c r="V45" s="520"/>
      <c r="W45" s="316"/>
      <c r="X45" s="316"/>
      <c r="Y45" s="316"/>
      <c r="Z45" s="316"/>
      <c r="AA45" s="316"/>
      <c r="AB45" s="316"/>
      <c r="AC45" s="316"/>
      <c r="AD45" s="316"/>
      <c r="AE45" s="316"/>
    </row>
    <row r="46" spans="1:31" s="326" customFormat="1" ht="15.95" customHeight="1" x14ac:dyDescent="0.4">
      <c r="A46" s="571"/>
      <c r="B46" s="332"/>
      <c r="C46" s="558"/>
      <c r="D46" s="559"/>
      <c r="E46" s="521" t="s">
        <v>329</v>
      </c>
      <c r="F46" s="562"/>
      <c r="G46" s="521"/>
      <c r="H46" s="522"/>
      <c r="I46" s="522" t="s">
        <v>325</v>
      </c>
      <c r="J46" s="522"/>
      <c r="K46" s="536"/>
      <c r="L46" s="536"/>
      <c r="M46" s="522" t="s">
        <v>326</v>
      </c>
      <c r="N46" s="522"/>
      <c r="O46" s="522"/>
      <c r="P46" s="522"/>
      <c r="Q46" s="522" t="s">
        <v>325</v>
      </c>
      <c r="R46" s="522"/>
      <c r="S46" s="519"/>
      <c r="T46" s="519"/>
      <c r="U46" s="519"/>
      <c r="V46" s="520"/>
      <c r="W46" s="316"/>
      <c r="X46" s="316"/>
      <c r="Y46" s="316"/>
      <c r="Z46" s="316"/>
      <c r="AA46" s="316"/>
      <c r="AB46" s="316"/>
      <c r="AC46" s="316"/>
      <c r="AD46" s="316"/>
      <c r="AE46" s="316"/>
    </row>
    <row r="47" spans="1:31" s="326" customFormat="1" ht="15.95" customHeight="1" x14ac:dyDescent="0.4">
      <c r="A47" s="571"/>
      <c r="B47" s="331"/>
      <c r="C47" s="560"/>
      <c r="D47" s="561"/>
      <c r="E47" s="521" t="s">
        <v>328</v>
      </c>
      <c r="F47" s="562"/>
      <c r="G47" s="521"/>
      <c r="H47" s="522"/>
      <c r="I47" s="522" t="s">
        <v>325</v>
      </c>
      <c r="J47" s="522"/>
      <c r="K47" s="536"/>
      <c r="L47" s="536"/>
      <c r="M47" s="522" t="s">
        <v>326</v>
      </c>
      <c r="N47" s="522"/>
      <c r="O47" s="522"/>
      <c r="P47" s="522"/>
      <c r="Q47" s="522" t="s">
        <v>325</v>
      </c>
      <c r="R47" s="522"/>
      <c r="S47" s="519"/>
      <c r="T47" s="519"/>
      <c r="U47" s="519"/>
      <c r="V47" s="520"/>
      <c r="W47" s="316"/>
      <c r="X47" s="316"/>
      <c r="Y47" s="316"/>
      <c r="Z47" s="316"/>
      <c r="AA47" s="316"/>
      <c r="AB47" s="316"/>
      <c r="AC47" s="316"/>
      <c r="AD47" s="316"/>
      <c r="AE47" s="316"/>
    </row>
    <row r="48" spans="1:31" s="326" customFormat="1" ht="16.350000000000001" customHeight="1" x14ac:dyDescent="0.4">
      <c r="A48" s="571"/>
      <c r="B48" s="553" t="s">
        <v>327</v>
      </c>
      <c r="C48" s="553"/>
      <c r="D48" s="553"/>
      <c r="E48" s="553"/>
      <c r="F48" s="554"/>
      <c r="G48" s="521"/>
      <c r="H48" s="522"/>
      <c r="I48" s="522" t="s">
        <v>325</v>
      </c>
      <c r="J48" s="522"/>
      <c r="K48" s="536"/>
      <c r="L48" s="536"/>
      <c r="M48" s="522" t="s">
        <v>326</v>
      </c>
      <c r="N48" s="522"/>
      <c r="O48" s="522"/>
      <c r="P48" s="522"/>
      <c r="Q48" s="522" t="s">
        <v>325</v>
      </c>
      <c r="R48" s="522"/>
      <c r="S48" s="519"/>
      <c r="T48" s="519"/>
      <c r="U48" s="519"/>
      <c r="V48" s="520"/>
      <c r="W48" s="316"/>
      <c r="X48" s="316"/>
      <c r="Y48" s="316"/>
      <c r="Z48" s="316"/>
      <c r="AA48" s="316"/>
      <c r="AB48" s="316"/>
      <c r="AC48" s="316"/>
      <c r="AD48" s="316"/>
      <c r="AE48" s="316"/>
    </row>
    <row r="49" spans="1:31" s="326" customFormat="1" ht="16.350000000000001" customHeight="1" thickBot="1" x14ac:dyDescent="0.45">
      <c r="A49" s="571"/>
      <c r="B49" s="555" t="s">
        <v>324</v>
      </c>
      <c r="C49" s="538"/>
      <c r="D49" s="538"/>
      <c r="E49" s="538"/>
      <c r="F49" s="556"/>
      <c r="G49" s="563"/>
      <c r="H49" s="564"/>
      <c r="I49" s="564"/>
      <c r="J49" s="564"/>
      <c r="K49" s="552" t="s">
        <v>323</v>
      </c>
      <c r="L49" s="552"/>
      <c r="M49" s="538"/>
      <c r="N49" s="538"/>
      <c r="O49" s="330"/>
      <c r="P49" s="539"/>
      <c r="Q49" s="539"/>
      <c r="R49" s="328"/>
      <c r="S49" s="328"/>
      <c r="T49" s="329"/>
      <c r="U49" s="328"/>
      <c r="V49" s="327"/>
      <c r="W49" s="316"/>
      <c r="X49" s="316"/>
      <c r="Y49" s="316"/>
      <c r="Z49" s="316"/>
      <c r="AA49" s="316"/>
      <c r="AB49" s="316"/>
      <c r="AC49" s="316"/>
      <c r="AD49" s="316"/>
      <c r="AE49" s="316"/>
    </row>
    <row r="50" spans="1:31" ht="15" customHeight="1" x14ac:dyDescent="0.4">
      <c r="A50" s="570" t="s">
        <v>378</v>
      </c>
      <c r="B50" s="568" t="s">
        <v>377</v>
      </c>
      <c r="C50" s="568"/>
      <c r="D50" s="568"/>
      <c r="E50" s="568"/>
      <c r="F50" s="568"/>
      <c r="G50" s="568"/>
      <c r="H50" s="568"/>
      <c r="I50" s="568"/>
      <c r="J50" s="568"/>
      <c r="K50" s="568"/>
      <c r="L50" s="568"/>
      <c r="M50" s="568"/>
      <c r="N50" s="568"/>
      <c r="O50" s="568"/>
      <c r="P50" s="568"/>
      <c r="Q50" s="568"/>
      <c r="R50" s="568"/>
      <c r="S50" s="568"/>
      <c r="T50" s="568"/>
      <c r="U50" s="568"/>
      <c r="V50" s="569"/>
    </row>
    <row r="51" spans="1:31" ht="15" customHeight="1" x14ac:dyDescent="0.4">
      <c r="A51" s="571"/>
      <c r="B51" s="527" t="s">
        <v>376</v>
      </c>
      <c r="C51" s="528"/>
      <c r="D51" s="528"/>
      <c r="E51" s="528"/>
      <c r="F51" s="529"/>
      <c r="G51" s="533" t="s">
        <v>375</v>
      </c>
      <c r="H51" s="534"/>
      <c r="I51" s="534"/>
      <c r="J51" s="535"/>
      <c r="K51" s="515" t="s">
        <v>374</v>
      </c>
      <c r="L51" s="518"/>
      <c r="M51" s="518"/>
      <c r="N51" s="516"/>
      <c r="O51" s="515" t="s">
        <v>373</v>
      </c>
      <c r="P51" s="518"/>
      <c r="Q51" s="518"/>
      <c r="R51" s="516"/>
      <c r="S51" s="515" t="s">
        <v>372</v>
      </c>
      <c r="T51" s="518"/>
      <c r="U51" s="518"/>
      <c r="V51" s="517"/>
    </row>
    <row r="52" spans="1:31" ht="15" customHeight="1" x14ac:dyDescent="0.4">
      <c r="A52" s="571"/>
      <c r="B52" s="530"/>
      <c r="C52" s="531"/>
      <c r="D52" s="531"/>
      <c r="E52" s="531"/>
      <c r="F52" s="532"/>
      <c r="G52" s="515" t="s">
        <v>370</v>
      </c>
      <c r="H52" s="516"/>
      <c r="I52" s="515" t="s">
        <v>369</v>
      </c>
      <c r="J52" s="516"/>
      <c r="K52" s="515" t="s">
        <v>370</v>
      </c>
      <c r="L52" s="516"/>
      <c r="M52" s="515" t="s">
        <v>369</v>
      </c>
      <c r="N52" s="516"/>
      <c r="O52" s="515" t="s">
        <v>370</v>
      </c>
      <c r="P52" s="516"/>
      <c r="Q52" s="515" t="s">
        <v>369</v>
      </c>
      <c r="R52" s="516"/>
      <c r="S52" s="515" t="s">
        <v>370</v>
      </c>
      <c r="T52" s="516"/>
      <c r="U52" s="515" t="s">
        <v>369</v>
      </c>
      <c r="V52" s="517"/>
    </row>
    <row r="53" spans="1:31" ht="15" customHeight="1" x14ac:dyDescent="0.4">
      <c r="A53" s="571"/>
      <c r="B53" s="341"/>
      <c r="C53" s="515" t="s">
        <v>368</v>
      </c>
      <c r="D53" s="518"/>
      <c r="E53" s="518"/>
      <c r="F53" s="516"/>
      <c r="G53" s="515"/>
      <c r="H53" s="516"/>
      <c r="I53" s="515"/>
      <c r="J53" s="516"/>
      <c r="K53" s="515"/>
      <c r="L53" s="516"/>
      <c r="M53" s="515"/>
      <c r="N53" s="516"/>
      <c r="O53" s="515"/>
      <c r="P53" s="516"/>
      <c r="Q53" s="515"/>
      <c r="R53" s="516"/>
      <c r="S53" s="515"/>
      <c r="T53" s="516"/>
      <c r="U53" s="515"/>
      <c r="V53" s="517"/>
    </row>
    <row r="54" spans="1:31" ht="15" customHeight="1" x14ac:dyDescent="0.4">
      <c r="A54" s="571"/>
      <c r="B54" s="340"/>
      <c r="C54" s="526" t="s">
        <v>367</v>
      </c>
      <c r="D54" s="518"/>
      <c r="E54" s="518"/>
      <c r="F54" s="516"/>
      <c r="G54" s="515"/>
      <c r="H54" s="516"/>
      <c r="I54" s="515"/>
      <c r="J54" s="516"/>
      <c r="K54" s="515"/>
      <c r="L54" s="516"/>
      <c r="M54" s="515"/>
      <c r="N54" s="516"/>
      <c r="O54" s="515"/>
      <c r="P54" s="516"/>
      <c r="Q54" s="515"/>
      <c r="R54" s="516"/>
      <c r="S54" s="515"/>
      <c r="T54" s="516"/>
      <c r="U54" s="515"/>
      <c r="V54" s="517"/>
    </row>
    <row r="55" spans="1:31" s="326" customFormat="1" ht="15" customHeight="1" x14ac:dyDescent="0.4">
      <c r="A55" s="571"/>
      <c r="B55" s="565" t="s">
        <v>343</v>
      </c>
      <c r="C55" s="565"/>
      <c r="D55" s="565"/>
      <c r="E55" s="565"/>
      <c r="F55" s="565"/>
      <c r="G55" s="565"/>
      <c r="H55" s="565"/>
      <c r="I55" s="565"/>
      <c r="J55" s="565"/>
      <c r="K55" s="565"/>
      <c r="L55" s="565"/>
      <c r="M55" s="565"/>
      <c r="N55" s="565"/>
      <c r="O55" s="565"/>
      <c r="P55" s="565"/>
      <c r="Q55" s="565"/>
      <c r="R55" s="565"/>
      <c r="S55" s="565"/>
      <c r="T55" s="565"/>
      <c r="U55" s="565"/>
      <c r="V55" s="566"/>
      <c r="W55" s="316"/>
      <c r="X55" s="316"/>
      <c r="Y55" s="316"/>
      <c r="Z55" s="316"/>
      <c r="AA55" s="316"/>
      <c r="AB55" s="316"/>
      <c r="AC55" s="316"/>
      <c r="AD55" s="316"/>
      <c r="AE55" s="316"/>
    </row>
    <row r="56" spans="1:31" s="326" customFormat="1" ht="16.350000000000001" customHeight="1" x14ac:dyDescent="0.4">
      <c r="A56" s="571"/>
      <c r="B56" s="546" t="s">
        <v>342</v>
      </c>
      <c r="C56" s="546"/>
      <c r="D56" s="546"/>
      <c r="E56" s="546"/>
      <c r="F56" s="547"/>
      <c r="G56" s="540" t="s">
        <v>341</v>
      </c>
      <c r="H56" s="537"/>
      <c r="I56" s="523" t="s">
        <v>340</v>
      </c>
      <c r="J56" s="537"/>
      <c r="K56" s="523" t="s">
        <v>339</v>
      </c>
      <c r="L56" s="537"/>
      <c r="M56" s="523" t="s">
        <v>338</v>
      </c>
      <c r="N56" s="537"/>
      <c r="O56" s="523" t="s">
        <v>337</v>
      </c>
      <c r="P56" s="537"/>
      <c r="Q56" s="523" t="s">
        <v>336</v>
      </c>
      <c r="R56" s="537"/>
      <c r="S56" s="523" t="s">
        <v>335</v>
      </c>
      <c r="T56" s="537"/>
      <c r="U56" s="523" t="s">
        <v>334</v>
      </c>
      <c r="V56" s="524"/>
      <c r="W56" s="316"/>
      <c r="X56" s="316"/>
      <c r="Y56" s="316"/>
      <c r="Z56" s="316"/>
      <c r="AA56" s="316"/>
      <c r="AB56" s="316"/>
      <c r="AC56" s="316"/>
      <c r="AD56" s="316"/>
      <c r="AE56" s="316"/>
    </row>
    <row r="57" spans="1:31" s="326" customFormat="1" ht="15.6" customHeight="1" x14ac:dyDescent="0.4">
      <c r="A57" s="571"/>
      <c r="B57" s="548"/>
      <c r="C57" s="548"/>
      <c r="D57" s="548"/>
      <c r="E57" s="548"/>
      <c r="F57" s="549"/>
      <c r="G57" s="523"/>
      <c r="H57" s="537"/>
      <c r="I57" s="523"/>
      <c r="J57" s="537"/>
      <c r="K57" s="523"/>
      <c r="L57" s="537"/>
      <c r="M57" s="523"/>
      <c r="N57" s="537"/>
      <c r="O57" s="523"/>
      <c r="P57" s="537"/>
      <c r="Q57" s="523"/>
      <c r="R57" s="537"/>
      <c r="S57" s="523"/>
      <c r="T57" s="537"/>
      <c r="U57" s="523"/>
      <c r="V57" s="524"/>
      <c r="W57" s="316"/>
      <c r="X57" s="316"/>
      <c r="Y57" s="316"/>
      <c r="Z57" s="316"/>
      <c r="AA57" s="316"/>
      <c r="AB57" s="316"/>
      <c r="AC57" s="316"/>
      <c r="AD57" s="316"/>
      <c r="AE57" s="316"/>
    </row>
    <row r="58" spans="1:31" s="326" customFormat="1" ht="15.6" customHeight="1" x14ac:dyDescent="0.4">
      <c r="A58" s="571"/>
      <c r="B58" s="550"/>
      <c r="C58" s="550"/>
      <c r="D58" s="550"/>
      <c r="E58" s="550"/>
      <c r="F58" s="551"/>
      <c r="G58" s="523" t="s">
        <v>333</v>
      </c>
      <c r="H58" s="540"/>
      <c r="I58" s="540"/>
      <c r="J58" s="540"/>
      <c r="K58" s="540"/>
      <c r="L58" s="537"/>
      <c r="M58" s="541"/>
      <c r="N58" s="542"/>
      <c r="O58" s="542"/>
      <c r="P58" s="542"/>
      <c r="Q58" s="542"/>
      <c r="R58" s="542"/>
      <c r="S58" s="542"/>
      <c r="T58" s="542"/>
      <c r="U58" s="542"/>
      <c r="V58" s="543"/>
      <c r="W58" s="316"/>
      <c r="X58" s="316"/>
      <c r="Y58" s="316"/>
      <c r="Z58" s="316"/>
      <c r="AA58" s="316"/>
      <c r="AB58" s="316"/>
      <c r="AC58" s="316"/>
      <c r="AD58" s="316"/>
      <c r="AE58" s="316"/>
    </row>
    <row r="59" spans="1:31" s="326" customFormat="1" ht="15.95" customHeight="1" x14ac:dyDescent="0.4">
      <c r="A59" s="571"/>
      <c r="B59" s="567" t="s">
        <v>332</v>
      </c>
      <c r="C59" s="522"/>
      <c r="D59" s="522"/>
      <c r="E59" s="522"/>
      <c r="F59" s="562"/>
      <c r="G59" s="521"/>
      <c r="H59" s="522"/>
      <c r="I59" s="522" t="s">
        <v>325</v>
      </c>
      <c r="J59" s="522"/>
      <c r="K59" s="536"/>
      <c r="L59" s="536"/>
      <c r="M59" s="522" t="s">
        <v>326</v>
      </c>
      <c r="N59" s="522"/>
      <c r="O59" s="522"/>
      <c r="P59" s="522"/>
      <c r="Q59" s="522" t="s">
        <v>325</v>
      </c>
      <c r="R59" s="522"/>
      <c r="S59" s="519"/>
      <c r="T59" s="519"/>
      <c r="U59" s="519"/>
      <c r="V59" s="520"/>
      <c r="W59" s="316"/>
      <c r="X59" s="316"/>
      <c r="Y59" s="316"/>
      <c r="Z59" s="316"/>
      <c r="AA59" s="316"/>
      <c r="AB59" s="316"/>
      <c r="AC59" s="316"/>
      <c r="AD59" s="316"/>
      <c r="AE59" s="316"/>
    </row>
    <row r="60" spans="1:31" s="326" customFormat="1" ht="15.95" customHeight="1" x14ac:dyDescent="0.4">
      <c r="A60" s="571"/>
      <c r="B60" s="333"/>
      <c r="C60" s="557" t="s">
        <v>331</v>
      </c>
      <c r="D60" s="554"/>
      <c r="E60" s="521" t="s">
        <v>330</v>
      </c>
      <c r="F60" s="562"/>
      <c r="G60" s="521"/>
      <c r="H60" s="522"/>
      <c r="I60" s="522" t="s">
        <v>325</v>
      </c>
      <c r="J60" s="522"/>
      <c r="K60" s="536"/>
      <c r="L60" s="536"/>
      <c r="M60" s="522" t="s">
        <v>326</v>
      </c>
      <c r="N60" s="522"/>
      <c r="O60" s="522"/>
      <c r="P60" s="522"/>
      <c r="Q60" s="522" t="s">
        <v>325</v>
      </c>
      <c r="R60" s="522"/>
      <c r="S60" s="519"/>
      <c r="T60" s="519"/>
      <c r="U60" s="519"/>
      <c r="V60" s="520"/>
      <c r="W60" s="316" t="s">
        <v>347</v>
      </c>
      <c r="X60" s="316"/>
      <c r="Y60" s="316"/>
      <c r="Z60" s="316"/>
      <c r="AA60" s="316"/>
      <c r="AB60" s="316"/>
      <c r="AC60" s="316"/>
      <c r="AD60" s="316"/>
      <c r="AE60" s="316"/>
    </row>
    <row r="61" spans="1:31" s="326" customFormat="1" ht="15.95" customHeight="1" x14ac:dyDescent="0.4">
      <c r="A61" s="571"/>
      <c r="B61" s="332"/>
      <c r="C61" s="558"/>
      <c r="D61" s="559"/>
      <c r="E61" s="521" t="s">
        <v>329</v>
      </c>
      <c r="F61" s="562"/>
      <c r="G61" s="521"/>
      <c r="H61" s="522"/>
      <c r="I61" s="522" t="s">
        <v>325</v>
      </c>
      <c r="J61" s="522"/>
      <c r="K61" s="536"/>
      <c r="L61" s="536"/>
      <c r="M61" s="522" t="s">
        <v>326</v>
      </c>
      <c r="N61" s="522"/>
      <c r="O61" s="522"/>
      <c r="P61" s="522"/>
      <c r="Q61" s="522" t="s">
        <v>325</v>
      </c>
      <c r="R61" s="522"/>
      <c r="S61" s="519"/>
      <c r="T61" s="519"/>
      <c r="U61" s="519"/>
      <c r="V61" s="520"/>
      <c r="W61" s="316"/>
      <c r="X61" s="316"/>
      <c r="Y61" s="316"/>
      <c r="Z61" s="316"/>
      <c r="AA61" s="316"/>
      <c r="AB61" s="316"/>
      <c r="AC61" s="316"/>
      <c r="AD61" s="316"/>
      <c r="AE61" s="316"/>
    </row>
    <row r="62" spans="1:31" s="326" customFormat="1" ht="15.95" customHeight="1" x14ac:dyDescent="0.4">
      <c r="A62" s="571"/>
      <c r="B62" s="331"/>
      <c r="C62" s="560"/>
      <c r="D62" s="561"/>
      <c r="E62" s="521" t="s">
        <v>328</v>
      </c>
      <c r="F62" s="562"/>
      <c r="G62" s="521"/>
      <c r="H62" s="522"/>
      <c r="I62" s="522" t="s">
        <v>325</v>
      </c>
      <c r="J62" s="522"/>
      <c r="K62" s="536"/>
      <c r="L62" s="536"/>
      <c r="M62" s="522" t="s">
        <v>326</v>
      </c>
      <c r="N62" s="522"/>
      <c r="O62" s="522"/>
      <c r="P62" s="522"/>
      <c r="Q62" s="522" t="s">
        <v>325</v>
      </c>
      <c r="R62" s="522"/>
      <c r="S62" s="519"/>
      <c r="T62" s="519"/>
      <c r="U62" s="519"/>
      <c r="V62" s="520"/>
      <c r="W62" s="316"/>
      <c r="X62" s="316"/>
      <c r="Y62" s="316"/>
      <c r="Z62" s="316"/>
      <c r="AA62" s="316"/>
      <c r="AB62" s="316"/>
      <c r="AC62" s="316"/>
      <c r="AD62" s="316"/>
      <c r="AE62" s="316"/>
    </row>
    <row r="63" spans="1:31" s="326" customFormat="1" ht="16.350000000000001" customHeight="1" x14ac:dyDescent="0.4">
      <c r="A63" s="571"/>
      <c r="B63" s="553" t="s">
        <v>327</v>
      </c>
      <c r="C63" s="553"/>
      <c r="D63" s="553"/>
      <c r="E63" s="553"/>
      <c r="F63" s="554"/>
      <c r="G63" s="521"/>
      <c r="H63" s="522"/>
      <c r="I63" s="522" t="s">
        <v>325</v>
      </c>
      <c r="J63" s="522"/>
      <c r="K63" s="536"/>
      <c r="L63" s="536"/>
      <c r="M63" s="522" t="s">
        <v>326</v>
      </c>
      <c r="N63" s="522"/>
      <c r="O63" s="522"/>
      <c r="P63" s="522"/>
      <c r="Q63" s="522" t="s">
        <v>325</v>
      </c>
      <c r="R63" s="522"/>
      <c r="S63" s="519"/>
      <c r="T63" s="519"/>
      <c r="U63" s="519"/>
      <c r="V63" s="520"/>
      <c r="W63" s="316"/>
      <c r="X63" s="316"/>
      <c r="Y63" s="316"/>
      <c r="Z63" s="316"/>
      <c r="AA63" s="316"/>
      <c r="AB63" s="316"/>
      <c r="AC63" s="316"/>
      <c r="AD63" s="316"/>
      <c r="AE63" s="316"/>
    </row>
    <row r="64" spans="1:31" s="326" customFormat="1" ht="16.350000000000001" customHeight="1" thickBot="1" x14ac:dyDescent="0.45">
      <c r="A64" s="571"/>
      <c r="B64" s="555" t="s">
        <v>324</v>
      </c>
      <c r="C64" s="538"/>
      <c r="D64" s="538"/>
      <c r="E64" s="538"/>
      <c r="F64" s="556"/>
      <c r="G64" s="563"/>
      <c r="H64" s="564"/>
      <c r="I64" s="564"/>
      <c r="J64" s="564"/>
      <c r="K64" s="552" t="s">
        <v>323</v>
      </c>
      <c r="L64" s="552"/>
      <c r="M64" s="538"/>
      <c r="N64" s="538"/>
      <c r="O64" s="330"/>
      <c r="P64" s="539"/>
      <c r="Q64" s="539"/>
      <c r="R64" s="328"/>
      <c r="S64" s="328"/>
      <c r="T64" s="329"/>
      <c r="U64" s="328"/>
      <c r="V64" s="327"/>
      <c r="W64" s="316"/>
      <c r="X64" s="316"/>
      <c r="Y64" s="316"/>
      <c r="Z64" s="316"/>
      <c r="AA64" s="316"/>
      <c r="AB64" s="316"/>
      <c r="AC64" s="316"/>
      <c r="AD64" s="316"/>
      <c r="AE64" s="316"/>
    </row>
    <row r="65" spans="1:31" ht="15" customHeight="1" thickBot="1" x14ac:dyDescent="0.45">
      <c r="A65" s="672" t="s">
        <v>366</v>
      </c>
      <c r="B65" s="673"/>
      <c r="C65" s="673"/>
      <c r="D65" s="673"/>
      <c r="E65" s="669" t="s">
        <v>365</v>
      </c>
      <c r="F65" s="670"/>
      <c r="G65" s="670"/>
      <c r="H65" s="670"/>
      <c r="I65" s="670"/>
      <c r="J65" s="670"/>
      <c r="K65" s="670"/>
      <c r="L65" s="670"/>
      <c r="M65" s="670"/>
      <c r="N65" s="670"/>
      <c r="O65" s="670"/>
      <c r="P65" s="670"/>
      <c r="Q65" s="670"/>
      <c r="R65" s="670"/>
      <c r="S65" s="670"/>
      <c r="T65" s="670"/>
      <c r="U65" s="670"/>
      <c r="V65" s="671"/>
    </row>
    <row r="66" spans="1:31" ht="16.5" customHeight="1" x14ac:dyDescent="0.4">
      <c r="A66" s="339"/>
      <c r="B66" s="339"/>
      <c r="C66" s="339"/>
      <c r="D66" s="339"/>
      <c r="E66" s="339"/>
      <c r="F66" s="339"/>
      <c r="G66" s="338"/>
      <c r="H66" s="338"/>
      <c r="I66" s="338"/>
      <c r="J66" s="338"/>
      <c r="K66" s="338"/>
      <c r="L66" s="338"/>
      <c r="M66" s="338"/>
      <c r="N66" s="338"/>
      <c r="O66" s="338"/>
      <c r="P66" s="338"/>
      <c r="Q66" s="338"/>
      <c r="R66" s="338"/>
      <c r="S66" s="338"/>
      <c r="T66" s="338"/>
      <c r="U66" s="338" t="s">
        <v>347</v>
      </c>
      <c r="V66" s="338"/>
    </row>
    <row r="67" spans="1:31" ht="16.5" customHeight="1" x14ac:dyDescent="0.4">
      <c r="A67" s="339"/>
      <c r="B67" s="339"/>
      <c r="C67" s="339"/>
      <c r="D67" s="339"/>
      <c r="E67" s="339"/>
      <c r="F67" s="339"/>
      <c r="G67" s="338"/>
      <c r="H67" s="338"/>
      <c r="I67" s="338"/>
      <c r="J67" s="338"/>
      <c r="K67" s="338"/>
      <c r="L67" s="338"/>
      <c r="M67" s="338"/>
      <c r="N67" s="338"/>
      <c r="O67" s="338"/>
      <c r="P67" s="338"/>
      <c r="Q67" s="338"/>
      <c r="R67" s="338"/>
      <c r="S67" s="338"/>
      <c r="T67" s="338"/>
      <c r="U67" s="338" t="s">
        <v>234</v>
      </c>
      <c r="V67" s="338"/>
    </row>
    <row r="68" spans="1:31" s="322" customFormat="1" ht="36" customHeight="1" thickBot="1" x14ac:dyDescent="0.45">
      <c r="A68" s="674" t="s">
        <v>364</v>
      </c>
      <c r="B68" s="674"/>
      <c r="C68" s="674"/>
      <c r="D68" s="674"/>
      <c r="E68" s="674"/>
      <c r="F68" s="674"/>
      <c r="G68" s="674"/>
      <c r="H68" s="674"/>
      <c r="I68" s="674"/>
      <c r="J68" s="674"/>
      <c r="K68" s="674"/>
      <c r="L68" s="674"/>
      <c r="M68" s="674"/>
      <c r="N68" s="674"/>
      <c r="O68" s="674"/>
      <c r="P68" s="674"/>
      <c r="Q68" s="674"/>
      <c r="R68" s="674"/>
      <c r="S68" s="674"/>
      <c r="T68" s="674"/>
      <c r="U68" s="674"/>
      <c r="V68" s="674"/>
    </row>
    <row r="69" spans="1:31" s="322" customFormat="1" ht="15" customHeight="1" x14ac:dyDescent="0.4">
      <c r="A69" s="654" t="s">
        <v>363</v>
      </c>
      <c r="B69" s="632" t="s">
        <v>362</v>
      </c>
      <c r="C69" s="632"/>
      <c r="D69" s="633"/>
      <c r="E69" s="634"/>
      <c r="F69" s="635"/>
      <c r="G69" s="635"/>
      <c r="H69" s="635"/>
      <c r="I69" s="635"/>
      <c r="J69" s="635"/>
      <c r="K69" s="635"/>
      <c r="L69" s="635"/>
      <c r="M69" s="635"/>
      <c r="N69" s="635"/>
      <c r="O69" s="635"/>
      <c r="P69" s="635"/>
      <c r="Q69" s="635"/>
      <c r="R69" s="635"/>
      <c r="S69" s="635"/>
      <c r="T69" s="635"/>
      <c r="U69" s="635"/>
      <c r="V69" s="636"/>
    </row>
    <row r="70" spans="1:31" s="322" customFormat="1" ht="28.35" customHeight="1" x14ac:dyDescent="0.4">
      <c r="A70" s="655"/>
      <c r="B70" s="596" t="s">
        <v>361</v>
      </c>
      <c r="C70" s="596"/>
      <c r="D70" s="637"/>
      <c r="E70" s="638"/>
      <c r="F70" s="639"/>
      <c r="G70" s="639"/>
      <c r="H70" s="639"/>
      <c r="I70" s="639"/>
      <c r="J70" s="639"/>
      <c r="K70" s="639"/>
      <c r="L70" s="639"/>
      <c r="M70" s="639"/>
      <c r="N70" s="639"/>
      <c r="O70" s="639"/>
      <c r="P70" s="639"/>
      <c r="Q70" s="639"/>
      <c r="R70" s="639"/>
      <c r="S70" s="639"/>
      <c r="T70" s="639"/>
      <c r="U70" s="639"/>
      <c r="V70" s="640"/>
    </row>
    <row r="71" spans="1:31" s="322" customFormat="1" ht="15" customHeight="1" x14ac:dyDescent="0.4">
      <c r="A71" s="655"/>
      <c r="B71" s="645" t="s">
        <v>360</v>
      </c>
      <c r="C71" s="573"/>
      <c r="D71" s="646"/>
      <c r="E71" s="572" t="s">
        <v>359</v>
      </c>
      <c r="F71" s="573"/>
      <c r="G71" s="573"/>
      <c r="H71" s="649"/>
      <c r="I71" s="649"/>
      <c r="J71" s="337" t="s">
        <v>358</v>
      </c>
      <c r="K71" s="649"/>
      <c r="L71" s="649"/>
      <c r="M71" s="337" t="s">
        <v>357</v>
      </c>
      <c r="N71" s="573"/>
      <c r="O71" s="573"/>
      <c r="P71" s="573"/>
      <c r="Q71" s="573"/>
      <c r="R71" s="573"/>
      <c r="S71" s="573"/>
      <c r="T71" s="573"/>
      <c r="U71" s="573"/>
      <c r="V71" s="642"/>
    </row>
    <row r="72" spans="1:31" s="322" customFormat="1" ht="15" customHeight="1" x14ac:dyDescent="0.4">
      <c r="A72" s="655"/>
      <c r="B72" s="604"/>
      <c r="C72" s="605"/>
      <c r="D72" s="647"/>
      <c r="E72" s="525"/>
      <c r="F72" s="422"/>
      <c r="G72" s="422"/>
      <c r="H72" s="295" t="s">
        <v>275</v>
      </c>
      <c r="I72" s="336" t="s">
        <v>274</v>
      </c>
      <c r="J72" s="422"/>
      <c r="K72" s="422"/>
      <c r="L72" s="422"/>
      <c r="M72" s="422"/>
      <c r="N72" s="422"/>
      <c r="O72" s="295" t="s">
        <v>273</v>
      </c>
      <c r="P72" s="336" t="s">
        <v>272</v>
      </c>
      <c r="Q72" s="422"/>
      <c r="R72" s="422"/>
      <c r="S72" s="422"/>
      <c r="T72" s="422"/>
      <c r="U72" s="422"/>
      <c r="V72" s="423"/>
    </row>
    <row r="73" spans="1:31" s="322" customFormat="1" ht="15" customHeight="1" x14ac:dyDescent="0.4">
      <c r="A73" s="655"/>
      <c r="B73" s="604"/>
      <c r="C73" s="605"/>
      <c r="D73" s="647"/>
      <c r="E73" s="525"/>
      <c r="F73" s="422"/>
      <c r="G73" s="422"/>
      <c r="H73" s="295" t="s">
        <v>271</v>
      </c>
      <c r="I73" s="336" t="s">
        <v>270</v>
      </c>
      <c r="J73" s="422"/>
      <c r="K73" s="422"/>
      <c r="L73" s="422"/>
      <c r="M73" s="422"/>
      <c r="N73" s="422"/>
      <c r="O73" s="295" t="s">
        <v>269</v>
      </c>
      <c r="P73" s="336" t="s">
        <v>268</v>
      </c>
      <c r="Q73" s="422"/>
      <c r="R73" s="422"/>
      <c r="S73" s="422"/>
      <c r="T73" s="422"/>
      <c r="U73" s="422"/>
      <c r="V73" s="423"/>
    </row>
    <row r="74" spans="1:31" s="322" customFormat="1" ht="18.95" customHeight="1" x14ac:dyDescent="0.4">
      <c r="A74" s="655"/>
      <c r="B74" s="648"/>
      <c r="C74" s="611"/>
      <c r="D74" s="612"/>
      <c r="E74" s="650"/>
      <c r="F74" s="622"/>
      <c r="G74" s="622"/>
      <c r="H74" s="622"/>
      <c r="I74" s="622"/>
      <c r="J74" s="622"/>
      <c r="K74" s="622"/>
      <c r="L74" s="622"/>
      <c r="M74" s="622"/>
      <c r="N74" s="622"/>
      <c r="O74" s="622"/>
      <c r="P74" s="622"/>
      <c r="Q74" s="622"/>
      <c r="R74" s="622"/>
      <c r="S74" s="622"/>
      <c r="T74" s="622"/>
      <c r="U74" s="622"/>
      <c r="V74" s="623"/>
    </row>
    <row r="75" spans="1:31" s="322" customFormat="1" ht="15" customHeight="1" x14ac:dyDescent="0.4">
      <c r="A75" s="655"/>
      <c r="B75" s="573" t="s">
        <v>356</v>
      </c>
      <c r="C75" s="573"/>
      <c r="D75" s="573"/>
      <c r="E75" s="661" t="s">
        <v>305</v>
      </c>
      <c r="F75" s="662"/>
      <c r="G75" s="675"/>
      <c r="H75" s="676"/>
      <c r="I75" s="676"/>
      <c r="J75" s="676"/>
      <c r="K75" s="677" t="s">
        <v>304</v>
      </c>
      <c r="L75" s="677"/>
      <c r="M75" s="678"/>
      <c r="N75" s="679"/>
      <c r="O75" s="595" t="s">
        <v>355</v>
      </c>
      <c r="P75" s="596"/>
      <c r="Q75" s="675"/>
      <c r="R75" s="676"/>
      <c r="S75" s="676"/>
      <c r="T75" s="676"/>
      <c r="U75" s="676"/>
      <c r="V75" s="680"/>
    </row>
    <row r="76" spans="1:31" s="322" customFormat="1" ht="15" customHeight="1" x14ac:dyDescent="0.4">
      <c r="A76" s="656"/>
      <c r="B76" s="641"/>
      <c r="C76" s="641"/>
      <c r="D76" s="641"/>
      <c r="E76" s="681" t="s">
        <v>302</v>
      </c>
      <c r="F76" s="682"/>
      <c r="G76" s="675"/>
      <c r="H76" s="676"/>
      <c r="I76" s="676"/>
      <c r="J76" s="676"/>
      <c r="K76" s="676"/>
      <c r="L76" s="676"/>
      <c r="M76" s="676"/>
      <c r="N76" s="676"/>
      <c r="O76" s="676"/>
      <c r="P76" s="676"/>
      <c r="Q76" s="676"/>
      <c r="R76" s="676"/>
      <c r="S76" s="676"/>
      <c r="T76" s="676"/>
      <c r="U76" s="676"/>
      <c r="V76" s="680"/>
    </row>
    <row r="77" spans="1:31" s="322" customFormat="1" ht="15" customHeight="1" x14ac:dyDescent="0.4">
      <c r="A77" s="651" t="s">
        <v>354</v>
      </c>
      <c r="B77" s="652"/>
      <c r="C77" s="652"/>
      <c r="D77" s="652"/>
      <c r="E77" s="652"/>
      <c r="F77" s="652"/>
      <c r="G77" s="652"/>
      <c r="H77" s="652"/>
      <c r="I77" s="652"/>
      <c r="J77" s="652"/>
      <c r="K77" s="652"/>
      <c r="L77" s="652"/>
      <c r="M77" s="652"/>
      <c r="N77" s="652"/>
      <c r="O77" s="652"/>
      <c r="P77" s="652"/>
      <c r="Q77" s="652"/>
      <c r="R77" s="652"/>
      <c r="S77" s="652"/>
      <c r="T77" s="652"/>
      <c r="U77" s="652"/>
      <c r="V77" s="653"/>
    </row>
    <row r="78" spans="1:31" ht="15" customHeight="1" thickBot="1" x14ac:dyDescent="0.45">
      <c r="A78" s="582" t="s">
        <v>353</v>
      </c>
      <c r="B78" s="583"/>
      <c r="C78" s="583"/>
      <c r="D78" s="583"/>
      <c r="E78" s="583"/>
      <c r="F78" s="583"/>
      <c r="G78" s="583"/>
      <c r="H78" s="583"/>
      <c r="I78" s="584"/>
      <c r="J78" s="585"/>
      <c r="K78" s="335" t="s">
        <v>352</v>
      </c>
      <c r="L78" s="586" t="s">
        <v>350</v>
      </c>
      <c r="M78" s="538"/>
      <c r="N78" s="538"/>
      <c r="O78" s="538"/>
      <c r="P78" s="538"/>
      <c r="Q78" s="538"/>
      <c r="R78" s="538"/>
      <c r="S78" s="556"/>
      <c r="T78" s="584"/>
      <c r="U78" s="585"/>
      <c r="V78" s="334" t="s">
        <v>349</v>
      </c>
      <c r="W78" s="322"/>
    </row>
    <row r="79" spans="1:31" s="326" customFormat="1" ht="15" customHeight="1" x14ac:dyDescent="0.4">
      <c r="A79" s="630" t="s">
        <v>348</v>
      </c>
      <c r="B79" s="544" t="s">
        <v>343</v>
      </c>
      <c r="C79" s="544"/>
      <c r="D79" s="544"/>
      <c r="E79" s="544"/>
      <c r="F79" s="544"/>
      <c r="G79" s="544"/>
      <c r="H79" s="544"/>
      <c r="I79" s="544"/>
      <c r="J79" s="544"/>
      <c r="K79" s="544"/>
      <c r="L79" s="544"/>
      <c r="M79" s="544"/>
      <c r="N79" s="544"/>
      <c r="O79" s="544"/>
      <c r="P79" s="544"/>
      <c r="Q79" s="544"/>
      <c r="R79" s="544"/>
      <c r="S79" s="544"/>
      <c r="T79" s="544"/>
      <c r="U79" s="544"/>
      <c r="V79" s="545"/>
      <c r="W79" s="316"/>
      <c r="X79" s="316"/>
      <c r="Y79" s="316"/>
      <c r="Z79" s="316"/>
      <c r="AA79" s="316"/>
      <c r="AB79" s="316"/>
      <c r="AC79" s="316"/>
      <c r="AD79" s="316"/>
      <c r="AE79" s="316"/>
    </row>
    <row r="80" spans="1:31" s="326" customFormat="1" ht="16.350000000000001" customHeight="1" x14ac:dyDescent="0.4">
      <c r="A80" s="630"/>
      <c r="B80" s="546" t="s">
        <v>342</v>
      </c>
      <c r="C80" s="546"/>
      <c r="D80" s="546"/>
      <c r="E80" s="546"/>
      <c r="F80" s="547"/>
      <c r="G80" s="540" t="s">
        <v>341</v>
      </c>
      <c r="H80" s="537"/>
      <c r="I80" s="523" t="s">
        <v>340</v>
      </c>
      <c r="J80" s="537"/>
      <c r="K80" s="523" t="s">
        <v>339</v>
      </c>
      <c r="L80" s="537"/>
      <c r="M80" s="523" t="s">
        <v>338</v>
      </c>
      <c r="N80" s="537"/>
      <c r="O80" s="523" t="s">
        <v>337</v>
      </c>
      <c r="P80" s="537"/>
      <c r="Q80" s="523" t="s">
        <v>336</v>
      </c>
      <c r="R80" s="537"/>
      <c r="S80" s="523" t="s">
        <v>335</v>
      </c>
      <c r="T80" s="537"/>
      <c r="U80" s="523" t="s">
        <v>334</v>
      </c>
      <c r="V80" s="524"/>
      <c r="W80" s="316"/>
      <c r="X80" s="316"/>
      <c r="Y80" s="316"/>
      <c r="Z80" s="316"/>
      <c r="AA80" s="316"/>
      <c r="AB80" s="316"/>
      <c r="AC80" s="316"/>
      <c r="AD80" s="316"/>
      <c r="AE80" s="316"/>
    </row>
    <row r="81" spans="1:31" s="326" customFormat="1" ht="15.6" customHeight="1" x14ac:dyDescent="0.4">
      <c r="A81" s="630"/>
      <c r="B81" s="548"/>
      <c r="C81" s="548"/>
      <c r="D81" s="548"/>
      <c r="E81" s="548"/>
      <c r="F81" s="549"/>
      <c r="G81" s="523"/>
      <c r="H81" s="537"/>
      <c r="I81" s="523"/>
      <c r="J81" s="537"/>
      <c r="K81" s="523"/>
      <c r="L81" s="537"/>
      <c r="M81" s="523"/>
      <c r="N81" s="537"/>
      <c r="O81" s="523"/>
      <c r="P81" s="537"/>
      <c r="Q81" s="523"/>
      <c r="R81" s="537"/>
      <c r="S81" s="523"/>
      <c r="T81" s="537"/>
      <c r="U81" s="523"/>
      <c r="V81" s="524"/>
      <c r="W81" s="316"/>
      <c r="X81" s="316"/>
      <c r="Y81" s="316"/>
      <c r="Z81" s="316"/>
      <c r="AA81" s="316"/>
      <c r="AB81" s="316"/>
      <c r="AC81" s="316"/>
      <c r="AD81" s="316"/>
      <c r="AE81" s="316"/>
    </row>
    <row r="82" spans="1:31" s="326" customFormat="1" ht="15.6" customHeight="1" x14ac:dyDescent="0.4">
      <c r="A82" s="630"/>
      <c r="B82" s="550"/>
      <c r="C82" s="550"/>
      <c r="D82" s="550"/>
      <c r="E82" s="550"/>
      <c r="F82" s="551"/>
      <c r="G82" s="523" t="s">
        <v>333</v>
      </c>
      <c r="H82" s="540"/>
      <c r="I82" s="540"/>
      <c r="J82" s="540"/>
      <c r="K82" s="540"/>
      <c r="L82" s="537"/>
      <c r="M82" s="541"/>
      <c r="N82" s="542"/>
      <c r="O82" s="542"/>
      <c r="P82" s="542"/>
      <c r="Q82" s="542"/>
      <c r="R82" s="542"/>
      <c r="S82" s="542"/>
      <c r="T82" s="542"/>
      <c r="U82" s="542"/>
      <c r="V82" s="543"/>
      <c r="W82" s="316"/>
      <c r="X82" s="316" t="s">
        <v>347</v>
      </c>
      <c r="Y82" s="316"/>
      <c r="Z82" s="316"/>
      <c r="AA82" s="316"/>
      <c r="AB82" s="316"/>
      <c r="AC82" s="316"/>
      <c r="AD82" s="316"/>
      <c r="AE82" s="316"/>
    </row>
    <row r="83" spans="1:31" s="326" customFormat="1" ht="15.95" customHeight="1" x14ac:dyDescent="0.4">
      <c r="A83" s="630"/>
      <c r="B83" s="567" t="s">
        <v>332</v>
      </c>
      <c r="C83" s="522"/>
      <c r="D83" s="522"/>
      <c r="E83" s="522"/>
      <c r="F83" s="562"/>
      <c r="G83" s="521"/>
      <c r="H83" s="522"/>
      <c r="I83" s="522" t="s">
        <v>325</v>
      </c>
      <c r="J83" s="522"/>
      <c r="K83" s="536"/>
      <c r="L83" s="536"/>
      <c r="M83" s="522" t="s">
        <v>326</v>
      </c>
      <c r="N83" s="522"/>
      <c r="O83" s="522"/>
      <c r="P83" s="522"/>
      <c r="Q83" s="522" t="s">
        <v>325</v>
      </c>
      <c r="R83" s="522"/>
      <c r="S83" s="519"/>
      <c r="T83" s="519"/>
      <c r="U83" s="519"/>
      <c r="V83" s="520"/>
      <c r="W83" s="316"/>
      <c r="X83" s="316"/>
      <c r="Y83" s="316"/>
      <c r="Z83" s="316"/>
      <c r="AA83" s="316"/>
      <c r="AB83" s="316"/>
      <c r="AC83" s="316"/>
      <c r="AD83" s="316"/>
      <c r="AE83" s="316"/>
    </row>
    <row r="84" spans="1:31" s="326" customFormat="1" ht="15.95" customHeight="1" x14ac:dyDescent="0.4">
      <c r="A84" s="630"/>
      <c r="B84" s="333"/>
      <c r="C84" s="557" t="s">
        <v>331</v>
      </c>
      <c r="D84" s="554"/>
      <c r="E84" s="521" t="s">
        <v>346</v>
      </c>
      <c r="F84" s="562"/>
      <c r="G84" s="521"/>
      <c r="H84" s="522"/>
      <c r="I84" s="522" t="s">
        <v>325</v>
      </c>
      <c r="J84" s="522"/>
      <c r="K84" s="536"/>
      <c r="L84" s="536"/>
      <c r="M84" s="522" t="s">
        <v>326</v>
      </c>
      <c r="N84" s="522"/>
      <c r="O84" s="522"/>
      <c r="P84" s="522"/>
      <c r="Q84" s="522" t="s">
        <v>325</v>
      </c>
      <c r="R84" s="522"/>
      <c r="S84" s="519"/>
      <c r="T84" s="519"/>
      <c r="U84" s="519"/>
      <c r="V84" s="520"/>
      <c r="W84" s="316"/>
      <c r="X84" s="316"/>
      <c r="Y84" s="316"/>
      <c r="Z84" s="316"/>
      <c r="AA84" s="316"/>
      <c r="AB84" s="316"/>
      <c r="AC84" s="316"/>
      <c r="AD84" s="316"/>
      <c r="AE84" s="316"/>
    </row>
    <row r="85" spans="1:31" s="326" customFormat="1" ht="15.95" customHeight="1" x14ac:dyDescent="0.4">
      <c r="A85" s="630"/>
      <c r="B85" s="332"/>
      <c r="C85" s="558"/>
      <c r="D85" s="559"/>
      <c r="E85" s="521" t="s">
        <v>329</v>
      </c>
      <c r="F85" s="562"/>
      <c r="G85" s="521"/>
      <c r="H85" s="522"/>
      <c r="I85" s="522" t="s">
        <v>325</v>
      </c>
      <c r="J85" s="522"/>
      <c r="K85" s="536"/>
      <c r="L85" s="536"/>
      <c r="M85" s="522" t="s">
        <v>326</v>
      </c>
      <c r="N85" s="522"/>
      <c r="O85" s="522"/>
      <c r="P85" s="522"/>
      <c r="Q85" s="522" t="s">
        <v>325</v>
      </c>
      <c r="R85" s="522"/>
      <c r="S85" s="519"/>
      <c r="T85" s="519"/>
      <c r="U85" s="519"/>
      <c r="V85" s="520"/>
      <c r="W85" s="316"/>
      <c r="X85" s="316"/>
      <c r="Y85" s="316"/>
      <c r="Z85" s="316"/>
      <c r="AA85" s="316"/>
      <c r="AB85" s="316"/>
      <c r="AC85" s="316"/>
      <c r="AD85" s="316"/>
      <c r="AE85" s="316"/>
    </row>
    <row r="86" spans="1:31" s="326" customFormat="1" ht="15.95" customHeight="1" x14ac:dyDescent="0.4">
      <c r="A86" s="630"/>
      <c r="B86" s="331"/>
      <c r="C86" s="560"/>
      <c r="D86" s="561"/>
      <c r="E86" s="521" t="s">
        <v>328</v>
      </c>
      <c r="F86" s="562"/>
      <c r="G86" s="521"/>
      <c r="H86" s="522"/>
      <c r="I86" s="522" t="s">
        <v>325</v>
      </c>
      <c r="J86" s="522"/>
      <c r="K86" s="536"/>
      <c r="L86" s="536"/>
      <c r="M86" s="522" t="s">
        <v>326</v>
      </c>
      <c r="N86" s="522"/>
      <c r="O86" s="522"/>
      <c r="P86" s="522"/>
      <c r="Q86" s="522" t="s">
        <v>325</v>
      </c>
      <c r="R86" s="522"/>
      <c r="S86" s="519"/>
      <c r="T86" s="519"/>
      <c r="U86" s="519"/>
      <c r="V86" s="520"/>
      <c r="W86" s="316"/>
      <c r="X86" s="316"/>
      <c r="Y86" s="316"/>
      <c r="Z86" s="316"/>
      <c r="AA86" s="316"/>
      <c r="AB86" s="316"/>
      <c r="AC86" s="316"/>
      <c r="AD86" s="316"/>
      <c r="AE86" s="316"/>
    </row>
    <row r="87" spans="1:31" s="326" customFormat="1" ht="16.350000000000001" customHeight="1" x14ac:dyDescent="0.4">
      <c r="A87" s="630"/>
      <c r="B87" s="553" t="s">
        <v>327</v>
      </c>
      <c r="C87" s="553"/>
      <c r="D87" s="553"/>
      <c r="E87" s="553"/>
      <c r="F87" s="554"/>
      <c r="G87" s="521"/>
      <c r="H87" s="522"/>
      <c r="I87" s="522" t="s">
        <v>325</v>
      </c>
      <c r="J87" s="522"/>
      <c r="K87" s="536"/>
      <c r="L87" s="536"/>
      <c r="M87" s="522" t="s">
        <v>326</v>
      </c>
      <c r="N87" s="522"/>
      <c r="O87" s="522"/>
      <c r="P87" s="522"/>
      <c r="Q87" s="522" t="s">
        <v>325</v>
      </c>
      <c r="R87" s="522"/>
      <c r="S87" s="519"/>
      <c r="T87" s="519"/>
      <c r="U87" s="519"/>
      <c r="V87" s="520"/>
      <c r="W87" s="316"/>
      <c r="X87" s="316"/>
      <c r="Y87" s="316"/>
      <c r="Z87" s="316"/>
      <c r="AA87" s="316"/>
      <c r="AB87" s="316"/>
      <c r="AC87" s="316"/>
      <c r="AD87" s="316"/>
      <c r="AE87" s="316"/>
    </row>
    <row r="88" spans="1:31" s="326" customFormat="1" ht="16.350000000000001" customHeight="1" thickBot="1" x14ac:dyDescent="0.45">
      <c r="A88" s="631"/>
      <c r="B88" s="555" t="s">
        <v>324</v>
      </c>
      <c r="C88" s="538"/>
      <c r="D88" s="538"/>
      <c r="E88" s="538"/>
      <c r="F88" s="556"/>
      <c r="G88" s="563"/>
      <c r="H88" s="564"/>
      <c r="I88" s="564"/>
      <c r="J88" s="564"/>
      <c r="K88" s="552" t="s">
        <v>323</v>
      </c>
      <c r="L88" s="552"/>
      <c r="M88" s="538"/>
      <c r="N88" s="538"/>
      <c r="O88" s="330"/>
      <c r="P88" s="539"/>
      <c r="Q88" s="539"/>
      <c r="R88" s="328"/>
      <c r="S88" s="328"/>
      <c r="T88" s="329"/>
      <c r="U88" s="328"/>
      <c r="V88" s="327"/>
      <c r="W88" s="316"/>
      <c r="X88" s="316"/>
      <c r="Y88" s="316"/>
      <c r="Z88" s="316"/>
      <c r="AA88" s="316"/>
      <c r="AB88" s="316"/>
      <c r="AC88" s="316"/>
      <c r="AD88" s="316"/>
      <c r="AE88" s="316"/>
    </row>
    <row r="89" spans="1:31" s="326" customFormat="1" ht="15" customHeight="1" x14ac:dyDescent="0.4">
      <c r="A89" s="668" t="s">
        <v>345</v>
      </c>
      <c r="B89" s="544" t="s">
        <v>343</v>
      </c>
      <c r="C89" s="544"/>
      <c r="D89" s="544"/>
      <c r="E89" s="544"/>
      <c r="F89" s="544"/>
      <c r="G89" s="544"/>
      <c r="H89" s="544"/>
      <c r="I89" s="544"/>
      <c r="J89" s="544"/>
      <c r="K89" s="544"/>
      <c r="L89" s="544"/>
      <c r="M89" s="544"/>
      <c r="N89" s="544"/>
      <c r="O89" s="544"/>
      <c r="P89" s="544"/>
      <c r="Q89" s="544"/>
      <c r="R89" s="544"/>
      <c r="S89" s="544"/>
      <c r="T89" s="544"/>
      <c r="U89" s="544"/>
      <c r="V89" s="545"/>
      <c r="W89" s="316"/>
      <c r="X89" s="316"/>
      <c r="Y89" s="316"/>
      <c r="Z89" s="316"/>
      <c r="AA89" s="316"/>
      <c r="AB89" s="316"/>
      <c r="AC89" s="316"/>
      <c r="AD89" s="316"/>
      <c r="AE89" s="316"/>
    </row>
    <row r="90" spans="1:31" s="326" customFormat="1" ht="16.350000000000001" customHeight="1" x14ac:dyDescent="0.4">
      <c r="A90" s="630"/>
      <c r="B90" s="546" t="s">
        <v>342</v>
      </c>
      <c r="C90" s="546"/>
      <c r="D90" s="546"/>
      <c r="E90" s="546"/>
      <c r="F90" s="547"/>
      <c r="G90" s="540" t="s">
        <v>341</v>
      </c>
      <c r="H90" s="537"/>
      <c r="I90" s="523" t="s">
        <v>340</v>
      </c>
      <c r="J90" s="537"/>
      <c r="K90" s="523" t="s">
        <v>339</v>
      </c>
      <c r="L90" s="537"/>
      <c r="M90" s="523" t="s">
        <v>338</v>
      </c>
      <c r="N90" s="537"/>
      <c r="O90" s="523" t="s">
        <v>337</v>
      </c>
      <c r="P90" s="537"/>
      <c r="Q90" s="523" t="s">
        <v>336</v>
      </c>
      <c r="R90" s="537"/>
      <c r="S90" s="523" t="s">
        <v>335</v>
      </c>
      <c r="T90" s="537"/>
      <c r="U90" s="523" t="s">
        <v>334</v>
      </c>
      <c r="V90" s="524"/>
      <c r="W90" s="316"/>
      <c r="X90" s="316"/>
      <c r="Y90" s="316"/>
      <c r="Z90" s="316"/>
      <c r="AA90" s="316"/>
      <c r="AB90" s="316"/>
      <c r="AC90" s="316"/>
      <c r="AD90" s="316"/>
      <c r="AE90" s="316"/>
    </row>
    <row r="91" spans="1:31" s="326" customFormat="1" ht="15.6" customHeight="1" x14ac:dyDescent="0.4">
      <c r="A91" s="630"/>
      <c r="B91" s="548"/>
      <c r="C91" s="548"/>
      <c r="D91" s="548"/>
      <c r="E91" s="548"/>
      <c r="F91" s="549"/>
      <c r="G91" s="523"/>
      <c r="H91" s="537"/>
      <c r="I91" s="523"/>
      <c r="J91" s="537"/>
      <c r="K91" s="523"/>
      <c r="L91" s="537"/>
      <c r="M91" s="523"/>
      <c r="N91" s="537"/>
      <c r="O91" s="523"/>
      <c r="P91" s="537"/>
      <c r="Q91" s="523"/>
      <c r="R91" s="537"/>
      <c r="S91" s="523"/>
      <c r="T91" s="537"/>
      <c r="U91" s="523"/>
      <c r="V91" s="524"/>
      <c r="W91" s="316"/>
      <c r="X91" s="316"/>
      <c r="Y91" s="316"/>
      <c r="Z91" s="316"/>
      <c r="AA91" s="316"/>
      <c r="AB91" s="316"/>
      <c r="AC91" s="316"/>
      <c r="AD91" s="316"/>
      <c r="AE91" s="316"/>
    </row>
    <row r="92" spans="1:31" s="326" customFormat="1" ht="15.6" customHeight="1" x14ac:dyDescent="0.4">
      <c r="A92" s="630"/>
      <c r="B92" s="550"/>
      <c r="C92" s="550"/>
      <c r="D92" s="550"/>
      <c r="E92" s="550"/>
      <c r="F92" s="551"/>
      <c r="G92" s="523" t="s">
        <v>333</v>
      </c>
      <c r="H92" s="540"/>
      <c r="I92" s="540"/>
      <c r="J92" s="540"/>
      <c r="K92" s="540"/>
      <c r="L92" s="537"/>
      <c r="M92" s="541"/>
      <c r="N92" s="542"/>
      <c r="O92" s="542"/>
      <c r="P92" s="542"/>
      <c r="Q92" s="542"/>
      <c r="R92" s="542"/>
      <c r="S92" s="542"/>
      <c r="T92" s="542"/>
      <c r="U92" s="542"/>
      <c r="V92" s="543"/>
      <c r="W92" s="316"/>
      <c r="X92" s="316"/>
      <c r="Y92" s="316"/>
      <c r="Z92" s="316"/>
      <c r="AA92" s="316"/>
      <c r="AB92" s="316"/>
      <c r="AC92" s="316"/>
      <c r="AD92" s="316"/>
      <c r="AE92" s="316"/>
    </row>
    <row r="93" spans="1:31" s="326" customFormat="1" ht="15.95" customHeight="1" x14ac:dyDescent="0.4">
      <c r="A93" s="630"/>
      <c r="B93" s="567" t="s">
        <v>332</v>
      </c>
      <c r="C93" s="522"/>
      <c r="D93" s="522"/>
      <c r="E93" s="522"/>
      <c r="F93" s="562"/>
      <c r="G93" s="521"/>
      <c r="H93" s="522"/>
      <c r="I93" s="522" t="s">
        <v>325</v>
      </c>
      <c r="J93" s="522"/>
      <c r="K93" s="536"/>
      <c r="L93" s="536"/>
      <c r="M93" s="522" t="s">
        <v>326</v>
      </c>
      <c r="N93" s="522"/>
      <c r="O93" s="522"/>
      <c r="P93" s="522"/>
      <c r="Q93" s="522" t="s">
        <v>325</v>
      </c>
      <c r="R93" s="522"/>
      <c r="S93" s="519"/>
      <c r="T93" s="519"/>
      <c r="U93" s="519"/>
      <c r="V93" s="520"/>
      <c r="W93" s="316"/>
      <c r="X93" s="316"/>
      <c r="Y93" s="316"/>
      <c r="Z93" s="316"/>
      <c r="AA93" s="316"/>
      <c r="AB93" s="316"/>
      <c r="AC93" s="316"/>
      <c r="AD93" s="316"/>
      <c r="AE93" s="316"/>
    </row>
    <row r="94" spans="1:31" s="326" customFormat="1" ht="15.95" customHeight="1" x14ac:dyDescent="0.4">
      <c r="A94" s="630"/>
      <c r="B94" s="333"/>
      <c r="C94" s="557" t="s">
        <v>331</v>
      </c>
      <c r="D94" s="554"/>
      <c r="E94" s="521" t="s">
        <v>330</v>
      </c>
      <c r="F94" s="562"/>
      <c r="G94" s="521"/>
      <c r="H94" s="522"/>
      <c r="I94" s="522" t="s">
        <v>325</v>
      </c>
      <c r="J94" s="522"/>
      <c r="K94" s="536"/>
      <c r="L94" s="536"/>
      <c r="M94" s="522" t="s">
        <v>326</v>
      </c>
      <c r="N94" s="522"/>
      <c r="O94" s="522"/>
      <c r="P94" s="522"/>
      <c r="Q94" s="522" t="s">
        <v>325</v>
      </c>
      <c r="R94" s="522"/>
      <c r="S94" s="519"/>
      <c r="T94" s="519"/>
      <c r="U94" s="519"/>
      <c r="V94" s="520"/>
      <c r="W94" s="316"/>
      <c r="X94" s="316"/>
      <c r="Y94" s="316"/>
      <c r="Z94" s="316"/>
      <c r="AA94" s="316"/>
      <c r="AB94" s="316"/>
      <c r="AC94" s="316"/>
      <c r="AD94" s="316"/>
      <c r="AE94" s="316"/>
    </row>
    <row r="95" spans="1:31" s="326" customFormat="1" ht="15.95" customHeight="1" x14ac:dyDescent="0.4">
      <c r="A95" s="630"/>
      <c r="B95" s="332"/>
      <c r="C95" s="558"/>
      <c r="D95" s="559"/>
      <c r="E95" s="521" t="s">
        <v>329</v>
      </c>
      <c r="F95" s="562"/>
      <c r="G95" s="521"/>
      <c r="H95" s="522"/>
      <c r="I95" s="522" t="s">
        <v>325</v>
      </c>
      <c r="J95" s="522"/>
      <c r="K95" s="536"/>
      <c r="L95" s="536"/>
      <c r="M95" s="522" t="s">
        <v>326</v>
      </c>
      <c r="N95" s="522"/>
      <c r="O95" s="522"/>
      <c r="P95" s="522"/>
      <c r="Q95" s="522" t="s">
        <v>325</v>
      </c>
      <c r="R95" s="522"/>
      <c r="S95" s="519"/>
      <c r="T95" s="519"/>
      <c r="U95" s="519"/>
      <c r="V95" s="520"/>
      <c r="W95" s="316"/>
      <c r="X95" s="316"/>
      <c r="Y95" s="316"/>
      <c r="Z95" s="316"/>
      <c r="AA95" s="316"/>
      <c r="AB95" s="316"/>
      <c r="AC95" s="316"/>
      <c r="AD95" s="316"/>
      <c r="AE95" s="316"/>
    </row>
    <row r="96" spans="1:31" s="326" customFormat="1" ht="15.95" customHeight="1" x14ac:dyDescent="0.4">
      <c r="A96" s="630"/>
      <c r="B96" s="331"/>
      <c r="C96" s="560"/>
      <c r="D96" s="561"/>
      <c r="E96" s="521" t="s">
        <v>328</v>
      </c>
      <c r="F96" s="562"/>
      <c r="G96" s="521"/>
      <c r="H96" s="522"/>
      <c r="I96" s="522" t="s">
        <v>325</v>
      </c>
      <c r="J96" s="522"/>
      <c r="K96" s="536"/>
      <c r="L96" s="536"/>
      <c r="M96" s="522" t="s">
        <v>326</v>
      </c>
      <c r="N96" s="522"/>
      <c r="O96" s="522"/>
      <c r="P96" s="522"/>
      <c r="Q96" s="522" t="s">
        <v>325</v>
      </c>
      <c r="R96" s="522"/>
      <c r="S96" s="519"/>
      <c r="T96" s="519"/>
      <c r="U96" s="519"/>
      <c r="V96" s="520"/>
      <c r="W96" s="316"/>
      <c r="X96" s="316"/>
      <c r="Y96" s="316"/>
      <c r="Z96" s="316"/>
      <c r="AA96" s="316"/>
      <c r="AB96" s="316"/>
      <c r="AC96" s="316"/>
      <c r="AD96" s="316"/>
      <c r="AE96" s="316"/>
    </row>
    <row r="97" spans="1:31" s="326" customFormat="1" ht="16.350000000000001" customHeight="1" x14ac:dyDescent="0.4">
      <c r="A97" s="630"/>
      <c r="B97" s="553" t="s">
        <v>327</v>
      </c>
      <c r="C97" s="553"/>
      <c r="D97" s="553"/>
      <c r="E97" s="553"/>
      <c r="F97" s="554"/>
      <c r="G97" s="521"/>
      <c r="H97" s="522"/>
      <c r="I97" s="522" t="s">
        <v>325</v>
      </c>
      <c r="J97" s="522"/>
      <c r="K97" s="536"/>
      <c r="L97" s="536"/>
      <c r="M97" s="522" t="s">
        <v>326</v>
      </c>
      <c r="N97" s="522"/>
      <c r="O97" s="522"/>
      <c r="P97" s="522"/>
      <c r="Q97" s="522" t="s">
        <v>325</v>
      </c>
      <c r="R97" s="522"/>
      <c r="S97" s="519"/>
      <c r="T97" s="519"/>
      <c r="U97" s="519"/>
      <c r="V97" s="520"/>
      <c r="W97" s="316"/>
      <c r="X97" s="316"/>
      <c r="Y97" s="316"/>
      <c r="Z97" s="316"/>
      <c r="AA97" s="316"/>
      <c r="AB97" s="316"/>
      <c r="AC97" s="316"/>
      <c r="AD97" s="316"/>
      <c r="AE97" s="316"/>
    </row>
    <row r="98" spans="1:31" s="326" customFormat="1" ht="16.350000000000001" customHeight="1" thickBot="1" x14ac:dyDescent="0.45">
      <c r="A98" s="631"/>
      <c r="B98" s="555" t="s">
        <v>324</v>
      </c>
      <c r="C98" s="538"/>
      <c r="D98" s="538"/>
      <c r="E98" s="538"/>
      <c r="F98" s="556"/>
      <c r="G98" s="563"/>
      <c r="H98" s="564"/>
      <c r="I98" s="564"/>
      <c r="J98" s="564"/>
      <c r="K98" s="552" t="s">
        <v>323</v>
      </c>
      <c r="L98" s="552"/>
      <c r="M98" s="538"/>
      <c r="N98" s="538"/>
      <c r="O98" s="330"/>
      <c r="P98" s="539"/>
      <c r="Q98" s="539"/>
      <c r="R98" s="328"/>
      <c r="S98" s="328"/>
      <c r="T98" s="329"/>
      <c r="U98" s="328"/>
      <c r="V98" s="327"/>
      <c r="W98" s="316"/>
      <c r="X98" s="316"/>
      <c r="Y98" s="316"/>
      <c r="Z98" s="316"/>
      <c r="AA98" s="316"/>
      <c r="AB98" s="316"/>
      <c r="AC98" s="316"/>
      <c r="AD98" s="316"/>
      <c r="AE98" s="316"/>
    </row>
    <row r="99" spans="1:31" s="326" customFormat="1" ht="15" customHeight="1" x14ac:dyDescent="0.4">
      <c r="A99" s="668" t="s">
        <v>344</v>
      </c>
      <c r="B99" s="544" t="s">
        <v>343</v>
      </c>
      <c r="C99" s="544"/>
      <c r="D99" s="544"/>
      <c r="E99" s="544"/>
      <c r="F99" s="544"/>
      <c r="G99" s="544"/>
      <c r="H99" s="544"/>
      <c r="I99" s="544"/>
      <c r="J99" s="544"/>
      <c r="K99" s="544"/>
      <c r="L99" s="544"/>
      <c r="M99" s="544"/>
      <c r="N99" s="544"/>
      <c r="O99" s="544"/>
      <c r="P99" s="544"/>
      <c r="Q99" s="544"/>
      <c r="R99" s="544"/>
      <c r="S99" s="544"/>
      <c r="T99" s="544"/>
      <c r="U99" s="544"/>
      <c r="V99" s="545"/>
      <c r="W99" s="316"/>
      <c r="X99" s="316"/>
      <c r="Y99" s="316"/>
      <c r="Z99" s="316"/>
      <c r="AA99" s="316"/>
      <c r="AB99" s="316"/>
      <c r="AC99" s="316"/>
      <c r="AD99" s="316"/>
      <c r="AE99" s="316"/>
    </row>
    <row r="100" spans="1:31" s="326" customFormat="1" ht="16.350000000000001" customHeight="1" x14ac:dyDescent="0.4">
      <c r="A100" s="630"/>
      <c r="B100" s="546" t="s">
        <v>342</v>
      </c>
      <c r="C100" s="546"/>
      <c r="D100" s="546"/>
      <c r="E100" s="546"/>
      <c r="F100" s="547"/>
      <c r="G100" s="540" t="s">
        <v>341</v>
      </c>
      <c r="H100" s="537"/>
      <c r="I100" s="523" t="s">
        <v>340</v>
      </c>
      <c r="J100" s="537"/>
      <c r="K100" s="523" t="s">
        <v>339</v>
      </c>
      <c r="L100" s="537"/>
      <c r="M100" s="523" t="s">
        <v>338</v>
      </c>
      <c r="N100" s="537"/>
      <c r="O100" s="523" t="s">
        <v>337</v>
      </c>
      <c r="P100" s="537"/>
      <c r="Q100" s="523" t="s">
        <v>336</v>
      </c>
      <c r="R100" s="537"/>
      <c r="S100" s="523" t="s">
        <v>335</v>
      </c>
      <c r="T100" s="537"/>
      <c r="U100" s="523" t="s">
        <v>334</v>
      </c>
      <c r="V100" s="524"/>
      <c r="W100" s="316"/>
      <c r="X100" s="316"/>
      <c r="Y100" s="316"/>
      <c r="Z100" s="316"/>
      <c r="AA100" s="316"/>
      <c r="AB100" s="316"/>
      <c r="AC100" s="316"/>
      <c r="AD100" s="316"/>
      <c r="AE100" s="316"/>
    </row>
    <row r="101" spans="1:31" s="326" customFormat="1" ht="15.6" customHeight="1" x14ac:dyDescent="0.4">
      <c r="A101" s="630"/>
      <c r="B101" s="548"/>
      <c r="C101" s="548"/>
      <c r="D101" s="548"/>
      <c r="E101" s="548"/>
      <c r="F101" s="549"/>
      <c r="G101" s="523"/>
      <c r="H101" s="537"/>
      <c r="I101" s="523"/>
      <c r="J101" s="537"/>
      <c r="K101" s="523"/>
      <c r="L101" s="537"/>
      <c r="M101" s="523"/>
      <c r="N101" s="537"/>
      <c r="O101" s="523"/>
      <c r="P101" s="537"/>
      <c r="Q101" s="523"/>
      <c r="R101" s="537"/>
      <c r="S101" s="523"/>
      <c r="T101" s="537"/>
      <c r="U101" s="523"/>
      <c r="V101" s="524"/>
      <c r="W101" s="316"/>
      <c r="X101" s="316"/>
      <c r="Y101" s="316"/>
      <c r="Z101" s="316"/>
      <c r="AA101" s="316"/>
      <c r="AB101" s="316"/>
      <c r="AC101" s="316"/>
      <c r="AD101" s="316"/>
      <c r="AE101" s="316"/>
    </row>
    <row r="102" spans="1:31" s="326" customFormat="1" ht="15.6" customHeight="1" x14ac:dyDescent="0.4">
      <c r="A102" s="630"/>
      <c r="B102" s="550"/>
      <c r="C102" s="550"/>
      <c r="D102" s="550"/>
      <c r="E102" s="550"/>
      <c r="F102" s="551"/>
      <c r="G102" s="523" t="s">
        <v>333</v>
      </c>
      <c r="H102" s="540"/>
      <c r="I102" s="540"/>
      <c r="J102" s="540"/>
      <c r="K102" s="540"/>
      <c r="L102" s="537"/>
      <c r="M102" s="541"/>
      <c r="N102" s="542"/>
      <c r="O102" s="542"/>
      <c r="P102" s="542"/>
      <c r="Q102" s="542"/>
      <c r="R102" s="542"/>
      <c r="S102" s="542"/>
      <c r="T102" s="542"/>
      <c r="U102" s="542"/>
      <c r="V102" s="543"/>
      <c r="W102" s="316"/>
      <c r="X102" s="316"/>
      <c r="Y102" s="316"/>
      <c r="Z102" s="316"/>
      <c r="AA102" s="316"/>
      <c r="AB102" s="316"/>
      <c r="AC102" s="316"/>
      <c r="AD102" s="316"/>
      <c r="AE102" s="316"/>
    </row>
    <row r="103" spans="1:31" s="326" customFormat="1" ht="15.95" customHeight="1" x14ac:dyDescent="0.4">
      <c r="A103" s="630"/>
      <c r="B103" s="567" t="s">
        <v>332</v>
      </c>
      <c r="C103" s="522"/>
      <c r="D103" s="522"/>
      <c r="E103" s="522"/>
      <c r="F103" s="562"/>
      <c r="G103" s="521"/>
      <c r="H103" s="522"/>
      <c r="I103" s="522" t="s">
        <v>325</v>
      </c>
      <c r="J103" s="522"/>
      <c r="K103" s="536"/>
      <c r="L103" s="536"/>
      <c r="M103" s="522" t="s">
        <v>326</v>
      </c>
      <c r="N103" s="522"/>
      <c r="O103" s="522"/>
      <c r="P103" s="522"/>
      <c r="Q103" s="522" t="s">
        <v>325</v>
      </c>
      <c r="R103" s="522"/>
      <c r="S103" s="519"/>
      <c r="T103" s="519"/>
      <c r="U103" s="519"/>
      <c r="V103" s="520"/>
      <c r="W103" s="316"/>
      <c r="X103" s="316"/>
      <c r="Y103" s="316"/>
      <c r="Z103" s="316"/>
      <c r="AA103" s="316"/>
      <c r="AB103" s="316"/>
      <c r="AC103" s="316"/>
      <c r="AD103" s="316"/>
      <c r="AE103" s="316"/>
    </row>
    <row r="104" spans="1:31" s="326" customFormat="1" ht="15.95" customHeight="1" x14ac:dyDescent="0.4">
      <c r="A104" s="630"/>
      <c r="B104" s="333"/>
      <c r="C104" s="557" t="s">
        <v>331</v>
      </c>
      <c r="D104" s="554"/>
      <c r="E104" s="521" t="s">
        <v>330</v>
      </c>
      <c r="F104" s="562"/>
      <c r="G104" s="521"/>
      <c r="H104" s="522"/>
      <c r="I104" s="522" t="s">
        <v>325</v>
      </c>
      <c r="J104" s="522"/>
      <c r="K104" s="536"/>
      <c r="L104" s="536"/>
      <c r="M104" s="522" t="s">
        <v>326</v>
      </c>
      <c r="N104" s="522"/>
      <c r="O104" s="522"/>
      <c r="P104" s="522"/>
      <c r="Q104" s="522" t="s">
        <v>325</v>
      </c>
      <c r="R104" s="522"/>
      <c r="S104" s="519"/>
      <c r="T104" s="519"/>
      <c r="U104" s="519"/>
      <c r="V104" s="520"/>
      <c r="W104" s="316"/>
      <c r="X104" s="316"/>
      <c r="Y104" s="316"/>
      <c r="Z104" s="316"/>
      <c r="AA104" s="316"/>
      <c r="AB104" s="316"/>
      <c r="AC104" s="316"/>
      <c r="AD104" s="316"/>
      <c r="AE104" s="316"/>
    </row>
    <row r="105" spans="1:31" s="326" customFormat="1" ht="15.95" customHeight="1" x14ac:dyDescent="0.4">
      <c r="A105" s="630"/>
      <c r="B105" s="332"/>
      <c r="C105" s="558"/>
      <c r="D105" s="559"/>
      <c r="E105" s="521" t="s">
        <v>329</v>
      </c>
      <c r="F105" s="562"/>
      <c r="G105" s="521"/>
      <c r="H105" s="522"/>
      <c r="I105" s="522" t="s">
        <v>325</v>
      </c>
      <c r="J105" s="522"/>
      <c r="K105" s="536"/>
      <c r="L105" s="536"/>
      <c r="M105" s="522" t="s">
        <v>326</v>
      </c>
      <c r="N105" s="522"/>
      <c r="O105" s="522"/>
      <c r="P105" s="522"/>
      <c r="Q105" s="522" t="s">
        <v>325</v>
      </c>
      <c r="R105" s="522"/>
      <c r="S105" s="519"/>
      <c r="T105" s="519"/>
      <c r="U105" s="519"/>
      <c r="V105" s="520"/>
      <c r="W105" s="316"/>
      <c r="X105" s="316"/>
      <c r="Y105" s="316"/>
      <c r="Z105" s="316"/>
      <c r="AA105" s="316"/>
      <c r="AB105" s="316"/>
      <c r="AC105" s="316"/>
      <c r="AD105" s="316"/>
      <c r="AE105" s="316"/>
    </row>
    <row r="106" spans="1:31" s="326" customFormat="1" ht="15.95" customHeight="1" x14ac:dyDescent="0.4">
      <c r="A106" s="630"/>
      <c r="B106" s="331"/>
      <c r="C106" s="560"/>
      <c r="D106" s="561"/>
      <c r="E106" s="521" t="s">
        <v>328</v>
      </c>
      <c r="F106" s="562"/>
      <c r="G106" s="521"/>
      <c r="H106" s="522"/>
      <c r="I106" s="522" t="s">
        <v>325</v>
      </c>
      <c r="J106" s="522"/>
      <c r="K106" s="536"/>
      <c r="L106" s="536"/>
      <c r="M106" s="522" t="s">
        <v>326</v>
      </c>
      <c r="N106" s="522"/>
      <c r="O106" s="522"/>
      <c r="P106" s="522"/>
      <c r="Q106" s="522" t="s">
        <v>325</v>
      </c>
      <c r="R106" s="522"/>
      <c r="S106" s="519"/>
      <c r="T106" s="519"/>
      <c r="U106" s="519"/>
      <c r="V106" s="520"/>
      <c r="W106" s="316"/>
      <c r="X106" s="316"/>
      <c r="Y106" s="316"/>
      <c r="Z106" s="316"/>
      <c r="AA106" s="316"/>
      <c r="AB106" s="316"/>
      <c r="AC106" s="316"/>
      <c r="AD106" s="316"/>
      <c r="AE106" s="316"/>
    </row>
    <row r="107" spans="1:31" s="326" customFormat="1" ht="16.350000000000001" customHeight="1" x14ac:dyDescent="0.4">
      <c r="A107" s="630"/>
      <c r="B107" s="553" t="s">
        <v>327</v>
      </c>
      <c r="C107" s="553"/>
      <c r="D107" s="553"/>
      <c r="E107" s="553"/>
      <c r="F107" s="554"/>
      <c r="G107" s="521"/>
      <c r="H107" s="522"/>
      <c r="I107" s="522" t="s">
        <v>325</v>
      </c>
      <c r="J107" s="522"/>
      <c r="K107" s="536"/>
      <c r="L107" s="536"/>
      <c r="M107" s="522" t="s">
        <v>326</v>
      </c>
      <c r="N107" s="522"/>
      <c r="O107" s="522"/>
      <c r="P107" s="522"/>
      <c r="Q107" s="522" t="s">
        <v>325</v>
      </c>
      <c r="R107" s="522"/>
      <c r="S107" s="519"/>
      <c r="T107" s="519"/>
      <c r="U107" s="519"/>
      <c r="V107" s="520"/>
      <c r="W107" s="316"/>
      <c r="X107" s="316"/>
      <c r="Y107" s="316"/>
      <c r="Z107" s="316"/>
      <c r="AA107" s="316"/>
      <c r="AB107" s="316"/>
      <c r="AC107" s="316"/>
      <c r="AD107" s="316"/>
      <c r="AE107" s="316"/>
    </row>
    <row r="108" spans="1:31" s="326" customFormat="1" ht="16.350000000000001" customHeight="1" thickBot="1" x14ac:dyDescent="0.45">
      <c r="A108" s="631"/>
      <c r="B108" s="555" t="s">
        <v>324</v>
      </c>
      <c r="C108" s="538"/>
      <c r="D108" s="538"/>
      <c r="E108" s="538"/>
      <c r="F108" s="556"/>
      <c r="G108" s="563"/>
      <c r="H108" s="564"/>
      <c r="I108" s="564"/>
      <c r="J108" s="564"/>
      <c r="K108" s="552" t="s">
        <v>323</v>
      </c>
      <c r="L108" s="552"/>
      <c r="M108" s="538"/>
      <c r="N108" s="538"/>
      <c r="O108" s="330"/>
      <c r="P108" s="539"/>
      <c r="Q108" s="539"/>
      <c r="R108" s="328"/>
      <c r="S108" s="328"/>
      <c r="T108" s="329"/>
      <c r="U108" s="328"/>
      <c r="V108" s="327"/>
      <c r="W108" s="316"/>
      <c r="X108" s="316"/>
      <c r="Y108" s="316"/>
      <c r="Z108" s="316"/>
      <c r="AA108" s="316"/>
      <c r="AB108" s="316"/>
      <c r="AC108" s="316"/>
      <c r="AD108" s="316"/>
      <c r="AE108" s="316"/>
    </row>
    <row r="109" spans="1:31" s="322" customFormat="1" ht="16.5" customHeight="1" x14ac:dyDescent="0.4">
      <c r="A109" s="325"/>
      <c r="B109" s="324"/>
      <c r="C109" s="324"/>
      <c r="D109" s="324"/>
      <c r="E109" s="324"/>
      <c r="F109" s="324"/>
      <c r="G109" s="323"/>
      <c r="H109" s="323"/>
      <c r="I109" s="323"/>
      <c r="J109" s="323"/>
      <c r="K109" s="323"/>
      <c r="L109" s="323"/>
      <c r="M109" s="323"/>
      <c r="N109" s="323"/>
      <c r="O109" s="323"/>
      <c r="P109" s="323"/>
      <c r="Q109" s="323"/>
      <c r="R109" s="323"/>
      <c r="S109" s="323"/>
      <c r="T109" s="323"/>
      <c r="U109" s="323"/>
      <c r="V109" s="323"/>
    </row>
    <row r="110" spans="1:31" ht="15.95" customHeight="1" x14ac:dyDescent="0.4">
      <c r="A110" s="321" t="s">
        <v>322</v>
      </c>
      <c r="B110" s="644" t="s">
        <v>321</v>
      </c>
      <c r="C110" s="644"/>
      <c r="D110" s="644"/>
      <c r="E110" s="644"/>
      <c r="F110" s="644"/>
      <c r="G110" s="644"/>
      <c r="H110" s="644"/>
      <c r="I110" s="644"/>
      <c r="J110" s="644"/>
      <c r="K110" s="644"/>
      <c r="L110" s="644"/>
      <c r="M110" s="644"/>
      <c r="N110" s="644"/>
      <c r="O110" s="644"/>
      <c r="P110" s="644"/>
      <c r="Q110" s="644"/>
      <c r="R110" s="644"/>
      <c r="S110" s="644"/>
      <c r="T110" s="644"/>
      <c r="U110" s="644"/>
      <c r="V110" s="644"/>
    </row>
    <row r="111" spans="1:31" ht="15.95" customHeight="1" x14ac:dyDescent="0.4">
      <c r="A111" s="319"/>
      <c r="B111" s="644"/>
      <c r="C111" s="644"/>
      <c r="D111" s="644"/>
      <c r="E111" s="644"/>
      <c r="F111" s="644"/>
      <c r="G111" s="644"/>
      <c r="H111" s="644"/>
      <c r="I111" s="644"/>
      <c r="J111" s="644"/>
      <c r="K111" s="644"/>
      <c r="L111" s="644"/>
      <c r="M111" s="644"/>
      <c r="N111" s="644"/>
      <c r="O111" s="644"/>
      <c r="P111" s="644"/>
      <c r="Q111" s="644"/>
      <c r="R111" s="644"/>
      <c r="S111" s="644"/>
      <c r="T111" s="644"/>
      <c r="U111" s="644"/>
      <c r="V111" s="644"/>
    </row>
    <row r="112" spans="1:31" ht="15.95" customHeight="1" x14ac:dyDescent="0.4">
      <c r="A112" s="320"/>
      <c r="B112" s="644"/>
      <c r="C112" s="644"/>
      <c r="D112" s="644"/>
      <c r="E112" s="644"/>
      <c r="F112" s="644"/>
      <c r="G112" s="644"/>
      <c r="H112" s="644"/>
      <c r="I112" s="644"/>
      <c r="J112" s="644"/>
      <c r="K112" s="644"/>
      <c r="L112" s="644"/>
      <c r="M112" s="644"/>
      <c r="N112" s="644"/>
      <c r="O112" s="644"/>
      <c r="P112" s="644"/>
      <c r="Q112" s="644"/>
      <c r="R112" s="644"/>
      <c r="S112" s="644"/>
      <c r="T112" s="644"/>
      <c r="U112" s="644"/>
      <c r="V112" s="644"/>
    </row>
    <row r="113" spans="1:22" ht="15.95" customHeight="1" x14ac:dyDescent="0.4">
      <c r="A113" s="319"/>
      <c r="B113" s="644"/>
      <c r="C113" s="644"/>
      <c r="D113" s="644"/>
      <c r="E113" s="644"/>
      <c r="F113" s="644"/>
      <c r="G113" s="644"/>
      <c r="H113" s="644"/>
      <c r="I113" s="644"/>
      <c r="J113" s="644"/>
      <c r="K113" s="644"/>
      <c r="L113" s="644"/>
      <c r="M113" s="644"/>
      <c r="N113" s="644"/>
      <c r="O113" s="644"/>
      <c r="P113" s="644"/>
      <c r="Q113" s="644"/>
      <c r="R113" s="644"/>
      <c r="S113" s="644"/>
      <c r="T113" s="644"/>
      <c r="U113" s="644"/>
      <c r="V113" s="644"/>
    </row>
    <row r="114" spans="1:22" ht="15.75" customHeight="1" x14ac:dyDescent="0.4">
      <c r="A114" s="320"/>
      <c r="B114" s="644"/>
      <c r="C114" s="644"/>
      <c r="D114" s="644"/>
      <c r="E114" s="644"/>
      <c r="F114" s="644"/>
      <c r="G114" s="644"/>
      <c r="H114" s="644"/>
      <c r="I114" s="644"/>
      <c r="J114" s="644"/>
      <c r="K114" s="644"/>
      <c r="L114" s="644"/>
      <c r="M114" s="644"/>
      <c r="N114" s="644"/>
      <c r="O114" s="644"/>
      <c r="P114" s="644"/>
      <c r="Q114" s="644"/>
      <c r="R114" s="644"/>
      <c r="S114" s="644"/>
      <c r="T114" s="644"/>
      <c r="U114" s="644"/>
      <c r="V114" s="644"/>
    </row>
    <row r="115" spans="1:22" ht="15.95" customHeight="1" x14ac:dyDescent="0.4">
      <c r="A115" s="319"/>
      <c r="B115" s="644"/>
      <c r="C115" s="644"/>
      <c r="D115" s="644"/>
      <c r="E115" s="644"/>
      <c r="F115" s="644"/>
      <c r="G115" s="644"/>
      <c r="H115" s="644"/>
      <c r="I115" s="644"/>
      <c r="J115" s="644"/>
      <c r="K115" s="644"/>
      <c r="L115" s="644"/>
      <c r="M115" s="644"/>
      <c r="N115" s="644"/>
      <c r="O115" s="644"/>
      <c r="P115" s="644"/>
      <c r="Q115" s="644"/>
      <c r="R115" s="644"/>
      <c r="S115" s="644"/>
      <c r="T115" s="644"/>
      <c r="U115" s="644"/>
      <c r="V115" s="644"/>
    </row>
    <row r="116" spans="1:22" ht="15.95" customHeight="1" x14ac:dyDescent="0.4">
      <c r="A116" s="320"/>
      <c r="B116" s="644"/>
      <c r="C116" s="644"/>
      <c r="D116" s="644"/>
      <c r="E116" s="644"/>
      <c r="F116" s="644"/>
      <c r="G116" s="644"/>
      <c r="H116" s="644"/>
      <c r="I116" s="644"/>
      <c r="J116" s="644"/>
      <c r="K116" s="644"/>
      <c r="L116" s="644"/>
      <c r="M116" s="644"/>
      <c r="N116" s="644"/>
      <c r="O116" s="644"/>
      <c r="P116" s="644"/>
      <c r="Q116" s="644"/>
      <c r="R116" s="644"/>
      <c r="S116" s="644"/>
      <c r="T116" s="644"/>
      <c r="U116" s="644"/>
      <c r="V116" s="644"/>
    </row>
    <row r="117" spans="1:22" ht="12.75" customHeight="1" x14ac:dyDescent="0.4">
      <c r="A117" s="319"/>
      <c r="B117" s="318"/>
      <c r="C117" s="318"/>
      <c r="D117" s="318"/>
      <c r="E117" s="318"/>
      <c r="F117" s="318"/>
      <c r="G117" s="318"/>
      <c r="H117" s="318"/>
      <c r="I117" s="318"/>
      <c r="J117" s="318"/>
      <c r="K117" s="318"/>
      <c r="L117" s="318"/>
      <c r="M117" s="318"/>
      <c r="N117" s="318"/>
      <c r="O117" s="318"/>
      <c r="P117" s="318"/>
      <c r="Q117" s="318"/>
      <c r="R117" s="318"/>
      <c r="S117" s="318"/>
      <c r="T117" s="318"/>
      <c r="U117" s="318"/>
      <c r="V117" s="318"/>
    </row>
    <row r="119" spans="1:22" s="317" customFormat="1" x14ac:dyDescent="0.4"/>
    <row r="121" spans="1:22" s="317" customFormat="1" x14ac:dyDescent="0.4"/>
    <row r="123" spans="1:22" s="317" customFormat="1" x14ac:dyDescent="0.4"/>
  </sheetData>
  <mergeCells count="583">
    <mergeCell ref="G76:V76"/>
    <mergeCell ref="G8:J8"/>
    <mergeCell ref="K8:L8"/>
    <mergeCell ref="M8:N8"/>
    <mergeCell ref="O8:P8"/>
    <mergeCell ref="Q8:V8"/>
    <mergeCell ref="E9:F9"/>
    <mergeCell ref="G9:V9"/>
    <mergeCell ref="E75:F75"/>
    <mergeCell ref="B63:F63"/>
    <mergeCell ref="E65:V65"/>
    <mergeCell ref="A65:D65"/>
    <mergeCell ref="A68:V68"/>
    <mergeCell ref="A78:H78"/>
    <mergeCell ref="I78:J78"/>
    <mergeCell ref="E47:F47"/>
    <mergeCell ref="C45:D47"/>
    <mergeCell ref="B64:F64"/>
    <mergeCell ref="S59:V59"/>
    <mergeCell ref="C60:D62"/>
    <mergeCell ref="E60:F60"/>
    <mergeCell ref="E61:F61"/>
    <mergeCell ref="E62:F62"/>
    <mergeCell ref="K62:L62"/>
    <mergeCell ref="M62:N62"/>
    <mergeCell ref="G75:J75"/>
    <mergeCell ref="K75:L75"/>
    <mergeCell ref="M75:N75"/>
    <mergeCell ref="O75:P75"/>
    <mergeCell ref="Q75:V75"/>
    <mergeCell ref="E45:F45"/>
    <mergeCell ref="E46:F46"/>
    <mergeCell ref="E76:F76"/>
    <mergeCell ref="S106:V106"/>
    <mergeCell ref="B107:F107"/>
    <mergeCell ref="G107:H107"/>
    <mergeCell ref="I107:J107"/>
    <mergeCell ref="K107:L107"/>
    <mergeCell ref="M107:N107"/>
    <mergeCell ref="T78:U78"/>
    <mergeCell ref="L78:S78"/>
    <mergeCell ref="M86:N86"/>
    <mergeCell ref="O86:P86"/>
    <mergeCell ref="Q86:R86"/>
    <mergeCell ref="S86:V86"/>
    <mergeCell ref="S80:T80"/>
    <mergeCell ref="C84:D86"/>
    <mergeCell ref="E84:F84"/>
    <mergeCell ref="E85:F85"/>
    <mergeCell ref="E86:F86"/>
    <mergeCell ref="M108:N108"/>
    <mergeCell ref="G106:H106"/>
    <mergeCell ref="G100:H100"/>
    <mergeCell ref="I100:J100"/>
    <mergeCell ref="K100:L100"/>
    <mergeCell ref="E94:F94"/>
    <mergeCell ref="E95:F95"/>
    <mergeCell ref="E96:F96"/>
    <mergeCell ref="G96:H96"/>
    <mergeCell ref="G94:H94"/>
    <mergeCell ref="B108:F108"/>
    <mergeCell ref="G108:J108"/>
    <mergeCell ref="G101:H101"/>
    <mergeCell ref="B98:F98"/>
    <mergeCell ref="G98:J98"/>
    <mergeCell ref="K98:L98"/>
    <mergeCell ref="B103:F103"/>
    <mergeCell ref="K101:L101"/>
    <mergeCell ref="M101:N101"/>
    <mergeCell ref="B99:V99"/>
    <mergeCell ref="B100:F102"/>
    <mergeCell ref="O101:P101"/>
    <mergeCell ref="M100:N100"/>
    <mergeCell ref="S96:V96"/>
    <mergeCell ref="A89:A98"/>
    <mergeCell ref="B89:V89"/>
    <mergeCell ref="B90:F92"/>
    <mergeCell ref="G91:H91"/>
    <mergeCell ref="I91:J91"/>
    <mergeCell ref="K91:L91"/>
    <mergeCell ref="M91:N91"/>
    <mergeCell ref="O91:P91"/>
    <mergeCell ref="Q91:R91"/>
    <mergeCell ref="S91:T91"/>
    <mergeCell ref="I96:J96"/>
    <mergeCell ref="K96:L96"/>
    <mergeCell ref="B97:F97"/>
    <mergeCell ref="G97:H97"/>
    <mergeCell ref="I97:J97"/>
    <mergeCell ref="K97:L97"/>
    <mergeCell ref="M97:N97"/>
    <mergeCell ref="O97:P97"/>
    <mergeCell ref="Q97:R97"/>
    <mergeCell ref="S97:V97"/>
    <mergeCell ref="C94:D96"/>
    <mergeCell ref="G64:J64"/>
    <mergeCell ref="G88:J88"/>
    <mergeCell ref="B87:F87"/>
    <mergeCell ref="G87:H87"/>
    <mergeCell ref="B93:F93"/>
    <mergeCell ref="S94:V94"/>
    <mergeCell ref="G95:H95"/>
    <mergeCell ref="I95:J95"/>
    <mergeCell ref="K95:L95"/>
    <mergeCell ref="M95:N95"/>
    <mergeCell ref="O94:P94"/>
    <mergeCell ref="Q94:R94"/>
    <mergeCell ref="G93:H93"/>
    <mergeCell ref="U91:V91"/>
    <mergeCell ref="G92:L92"/>
    <mergeCell ref="M92:V92"/>
    <mergeCell ref="I93:J93"/>
    <mergeCell ref="K93:L93"/>
    <mergeCell ref="O93:P93"/>
    <mergeCell ref="Q93:R93"/>
    <mergeCell ref="S93:V93"/>
    <mergeCell ref="B83:F83"/>
    <mergeCell ref="G83:H83"/>
    <mergeCell ref="I83:J83"/>
    <mergeCell ref="B88:F88"/>
    <mergeCell ref="K88:L88"/>
    <mergeCell ref="M88:N88"/>
    <mergeCell ref="P88:Q88"/>
    <mergeCell ref="S85:V85"/>
    <mergeCell ref="G86:H86"/>
    <mergeCell ref="I86:J86"/>
    <mergeCell ref="K86:L86"/>
    <mergeCell ref="I87:J87"/>
    <mergeCell ref="K87:L87"/>
    <mergeCell ref="M87:N87"/>
    <mergeCell ref="O87:P87"/>
    <mergeCell ref="Q87:R87"/>
    <mergeCell ref="S87:V87"/>
    <mergeCell ref="A99:A108"/>
    <mergeCell ref="M102:V102"/>
    <mergeCell ref="I103:J103"/>
    <mergeCell ref="K103:L103"/>
    <mergeCell ref="O103:P103"/>
    <mergeCell ref="Q103:R103"/>
    <mergeCell ref="S103:V103"/>
    <mergeCell ref="I104:J104"/>
    <mergeCell ref="O104:P104"/>
    <mergeCell ref="Q104:R104"/>
    <mergeCell ref="S107:V107"/>
    <mergeCell ref="C104:D106"/>
    <mergeCell ref="E104:F104"/>
    <mergeCell ref="E105:F105"/>
    <mergeCell ref="E106:F106"/>
    <mergeCell ref="P108:Q108"/>
    <mergeCell ref="I106:J106"/>
    <mergeCell ref="K106:L106"/>
    <mergeCell ref="M106:N106"/>
    <mergeCell ref="O106:P106"/>
    <mergeCell ref="Q106:R106"/>
    <mergeCell ref="O107:P107"/>
    <mergeCell ref="Q107:R107"/>
    <mergeCell ref="K108:L108"/>
    <mergeCell ref="U81:V81"/>
    <mergeCell ref="M83:N83"/>
    <mergeCell ref="O83:P83"/>
    <mergeCell ref="Q83:R83"/>
    <mergeCell ref="S83:V83"/>
    <mergeCell ref="S84:V84"/>
    <mergeCell ref="S81:T81"/>
    <mergeCell ref="S104:V104"/>
    <mergeCell ref="G105:H105"/>
    <mergeCell ref="I105:J105"/>
    <mergeCell ref="O105:P105"/>
    <mergeCell ref="Q105:R105"/>
    <mergeCell ref="S105:V105"/>
    <mergeCell ref="G104:H104"/>
    <mergeCell ref="K105:L105"/>
    <mergeCell ref="G103:H103"/>
    <mergeCell ref="K83:L83"/>
    <mergeCell ref="A35:A49"/>
    <mergeCell ref="B35:V35"/>
    <mergeCell ref="G43:L43"/>
    <mergeCell ref="M43:V43"/>
    <mergeCell ref="B44:F44"/>
    <mergeCell ref="G44:H44"/>
    <mergeCell ref="K61:L61"/>
    <mergeCell ref="M61:N61"/>
    <mergeCell ref="B59:F59"/>
    <mergeCell ref="G59:H59"/>
    <mergeCell ref="M59:N59"/>
    <mergeCell ref="B55:V55"/>
    <mergeCell ref="B56:F58"/>
    <mergeCell ref="G56:H56"/>
    <mergeCell ref="I56:J56"/>
    <mergeCell ref="K56:L56"/>
    <mergeCell ref="A50:A64"/>
    <mergeCell ref="B50:V50"/>
    <mergeCell ref="Q57:R57"/>
    <mergeCell ref="S57:T57"/>
    <mergeCell ref="U57:V57"/>
    <mergeCell ref="G58:L58"/>
    <mergeCell ref="M58:V58"/>
    <mergeCell ref="G60:H60"/>
    <mergeCell ref="A1:V1"/>
    <mergeCell ref="A2:A9"/>
    <mergeCell ref="B2:D2"/>
    <mergeCell ref="E2:V2"/>
    <mergeCell ref="B3:D3"/>
    <mergeCell ref="S29:V29"/>
    <mergeCell ref="G31:H31"/>
    <mergeCell ref="I31:J31"/>
    <mergeCell ref="K31:L31"/>
    <mergeCell ref="M31:N31"/>
    <mergeCell ref="O31:P31"/>
    <mergeCell ref="Q31:R31"/>
    <mergeCell ref="S31:V31"/>
    <mergeCell ref="G30:H30"/>
    <mergeCell ref="I30:J30"/>
    <mergeCell ref="E31:F31"/>
    <mergeCell ref="E3:V3"/>
    <mergeCell ref="B4:D7"/>
    <mergeCell ref="B8:D9"/>
    <mergeCell ref="E4:G4"/>
    <mergeCell ref="H4:I4"/>
    <mergeCell ref="K4:L4"/>
    <mergeCell ref="N4:V4"/>
    <mergeCell ref="E7:V7"/>
    <mergeCell ref="E8:F8"/>
    <mergeCell ref="E5:G6"/>
    <mergeCell ref="B75:D76"/>
    <mergeCell ref="N71:V71"/>
    <mergeCell ref="J5:N6"/>
    <mergeCell ref="Q5:V6"/>
    <mergeCell ref="B110:V116"/>
    <mergeCell ref="B71:D74"/>
    <mergeCell ref="E71:G71"/>
    <mergeCell ref="H71:I71"/>
    <mergeCell ref="E74:V74"/>
    <mergeCell ref="K71:L71"/>
    <mergeCell ref="A77:V77"/>
    <mergeCell ref="A69:A76"/>
    <mergeCell ref="K30:L30"/>
    <mergeCell ref="M30:N30"/>
    <mergeCell ref="O30:P30"/>
    <mergeCell ref="Q30:R30"/>
    <mergeCell ref="S30:V30"/>
    <mergeCell ref="S48:V48"/>
    <mergeCell ref="B49:F49"/>
    <mergeCell ref="S42:T42"/>
    <mergeCell ref="U42:V42"/>
    <mergeCell ref="G45:H45"/>
    <mergeCell ref="M45:N45"/>
    <mergeCell ref="M44:N44"/>
    <mergeCell ref="A79:A88"/>
    <mergeCell ref="M105:N105"/>
    <mergeCell ref="G102:L102"/>
    <mergeCell ref="G90:H90"/>
    <mergeCell ref="O95:P95"/>
    <mergeCell ref="Q95:R95"/>
    <mergeCell ref="I85:J85"/>
    <mergeCell ref="K85:L85"/>
    <mergeCell ref="M85:N85"/>
    <mergeCell ref="O85:P85"/>
    <mergeCell ref="G81:H81"/>
    <mergeCell ref="I81:J81"/>
    <mergeCell ref="K81:L81"/>
    <mergeCell ref="M81:N81"/>
    <mergeCell ref="O81:P81"/>
    <mergeCell ref="Q81:R81"/>
    <mergeCell ref="G84:H84"/>
    <mergeCell ref="I84:J84"/>
    <mergeCell ref="K84:L84"/>
    <mergeCell ref="M84:N84"/>
    <mergeCell ref="O84:P84"/>
    <mergeCell ref="Q84:R84"/>
    <mergeCell ref="O100:P100"/>
    <mergeCell ref="Q100:R100"/>
    <mergeCell ref="A10:D10"/>
    <mergeCell ref="E10:V10"/>
    <mergeCell ref="A11:A17"/>
    <mergeCell ref="Q15:R15"/>
    <mergeCell ref="E12:J12"/>
    <mergeCell ref="N12:V13"/>
    <mergeCell ref="E11:J11"/>
    <mergeCell ref="E13:J13"/>
    <mergeCell ref="H15:J15"/>
    <mergeCell ref="H16:J17"/>
    <mergeCell ref="B14:J14"/>
    <mergeCell ref="K14:V14"/>
    <mergeCell ref="N11:O11"/>
    <mergeCell ref="P11:Q11"/>
    <mergeCell ref="A18:V18"/>
    <mergeCell ref="A19:H19"/>
    <mergeCell ref="I19:J19"/>
    <mergeCell ref="L19:R19"/>
    <mergeCell ref="T19:U19"/>
    <mergeCell ref="B15:G17"/>
    <mergeCell ref="K15:P15"/>
    <mergeCell ref="K16:V16"/>
    <mergeCell ref="K17:V17"/>
    <mergeCell ref="B13:D13"/>
    <mergeCell ref="S11:T11"/>
    <mergeCell ref="S15:V15"/>
    <mergeCell ref="B11:D11"/>
    <mergeCell ref="B12:D12"/>
    <mergeCell ref="K11:M13"/>
    <mergeCell ref="B20:V20"/>
    <mergeCell ref="A20:A34"/>
    <mergeCell ref="G27:H27"/>
    <mergeCell ref="B26:F28"/>
    <mergeCell ref="G28:L28"/>
    <mergeCell ref="I32:J32"/>
    <mergeCell ref="K32:L32"/>
    <mergeCell ref="O32:P32"/>
    <mergeCell ref="Q32:R32"/>
    <mergeCell ref="S32:V32"/>
    <mergeCell ref="E32:F32"/>
    <mergeCell ref="K22:L22"/>
    <mergeCell ref="M22:N22"/>
    <mergeCell ref="K23:L23"/>
    <mergeCell ref="M23:N23"/>
    <mergeCell ref="K24:L24"/>
    <mergeCell ref="I33:J33"/>
    <mergeCell ref="K33:L33"/>
    <mergeCell ref="B29:F29"/>
    <mergeCell ref="G29:H29"/>
    <mergeCell ref="I29:J29"/>
    <mergeCell ref="K29:L29"/>
    <mergeCell ref="O22:P22"/>
    <mergeCell ref="Q22:R22"/>
    <mergeCell ref="O23:P23"/>
    <mergeCell ref="Q23:R23"/>
    <mergeCell ref="O24:P24"/>
    <mergeCell ref="Q24:R24"/>
    <mergeCell ref="M29:N29"/>
    <mergeCell ref="O29:P29"/>
    <mergeCell ref="Q29:R29"/>
    <mergeCell ref="Q27:R27"/>
    <mergeCell ref="B25:V25"/>
    <mergeCell ref="I26:J26"/>
    <mergeCell ref="K26:L26"/>
    <mergeCell ref="M26:N26"/>
    <mergeCell ref="O26:P26"/>
    <mergeCell ref="Q26:R26"/>
    <mergeCell ref="S26:T26"/>
    <mergeCell ref="U26:V26"/>
    <mergeCell ref="M24:N24"/>
    <mergeCell ref="I24:J24"/>
    <mergeCell ref="G26:H26"/>
    <mergeCell ref="B33:F33"/>
    <mergeCell ref="G33:H33"/>
    <mergeCell ref="M33:N33"/>
    <mergeCell ref="B34:F34"/>
    <mergeCell ref="G32:H32"/>
    <mergeCell ref="C30:D32"/>
    <mergeCell ref="E30:F30"/>
    <mergeCell ref="S27:T27"/>
    <mergeCell ref="G34:J34"/>
    <mergeCell ref="U27:V27"/>
    <mergeCell ref="K34:L34"/>
    <mergeCell ref="M28:V28"/>
    <mergeCell ref="M32:N32"/>
    <mergeCell ref="I27:J27"/>
    <mergeCell ref="K27:L27"/>
    <mergeCell ref="M27:N27"/>
    <mergeCell ref="O27:P27"/>
    <mergeCell ref="S33:V33"/>
    <mergeCell ref="M34:N34"/>
    <mergeCell ref="P34:Q34"/>
    <mergeCell ref="O33:P33"/>
    <mergeCell ref="Q33:R33"/>
    <mergeCell ref="S36:V36"/>
    <mergeCell ref="S37:T37"/>
    <mergeCell ref="U37:V37"/>
    <mergeCell ref="O38:P38"/>
    <mergeCell ref="G41:H41"/>
    <mergeCell ref="I41:J41"/>
    <mergeCell ref="K41:L41"/>
    <mergeCell ref="M41:N41"/>
    <mergeCell ref="O41:P41"/>
    <mergeCell ref="Q41:R41"/>
    <mergeCell ref="B40:V40"/>
    <mergeCell ref="B41:F43"/>
    <mergeCell ref="G85:H85"/>
    <mergeCell ref="G46:H46"/>
    <mergeCell ref="I46:J46"/>
    <mergeCell ref="O46:P46"/>
    <mergeCell ref="K49:L49"/>
    <mergeCell ref="G37:H37"/>
    <mergeCell ref="I37:J37"/>
    <mergeCell ref="K37:L37"/>
    <mergeCell ref="M37:N37"/>
    <mergeCell ref="O37:P37"/>
    <mergeCell ref="E69:V69"/>
    <mergeCell ref="E70:V70"/>
    <mergeCell ref="O44:P44"/>
    <mergeCell ref="Q44:R44"/>
    <mergeCell ref="S44:V44"/>
    <mergeCell ref="I44:J44"/>
    <mergeCell ref="K44:L44"/>
    <mergeCell ref="B48:F48"/>
    <mergeCell ref="G48:H48"/>
    <mergeCell ref="I48:J48"/>
    <mergeCell ref="K48:L48"/>
    <mergeCell ref="M48:N48"/>
    <mergeCell ref="O48:P48"/>
    <mergeCell ref="Q48:R48"/>
    <mergeCell ref="M103:N103"/>
    <mergeCell ref="K104:L104"/>
    <mergeCell ref="M94:N94"/>
    <mergeCell ref="I101:J101"/>
    <mergeCell ref="M104:N104"/>
    <mergeCell ref="Q101:R101"/>
    <mergeCell ref="I94:J94"/>
    <mergeCell ref="K94:L94"/>
    <mergeCell ref="G57:H57"/>
    <mergeCell ref="I57:J57"/>
    <mergeCell ref="K57:L57"/>
    <mergeCell ref="M57:N57"/>
    <mergeCell ref="G82:L82"/>
    <mergeCell ref="M82:V82"/>
    <mergeCell ref="G63:H63"/>
    <mergeCell ref="I63:J63"/>
    <mergeCell ref="O62:P62"/>
    <mergeCell ref="Q62:R62"/>
    <mergeCell ref="Q85:R85"/>
    <mergeCell ref="B79:V79"/>
    <mergeCell ref="B80:F82"/>
    <mergeCell ref="G80:H80"/>
    <mergeCell ref="I80:J80"/>
    <mergeCell ref="K80:L80"/>
    <mergeCell ref="S101:T101"/>
    <mergeCell ref="U101:V101"/>
    <mergeCell ref="U100:V100"/>
    <mergeCell ref="M90:N90"/>
    <mergeCell ref="O90:P90"/>
    <mergeCell ref="Q90:R90"/>
    <mergeCell ref="S90:T90"/>
    <mergeCell ref="M98:N98"/>
    <mergeCell ref="P98:Q98"/>
    <mergeCell ref="S100:T100"/>
    <mergeCell ref="M96:N96"/>
    <mergeCell ref="O96:P96"/>
    <mergeCell ref="S95:V95"/>
    <mergeCell ref="Q96:R96"/>
    <mergeCell ref="U90:V90"/>
    <mergeCell ref="M93:N93"/>
    <mergeCell ref="Q47:R47"/>
    <mergeCell ref="G22:H22"/>
    <mergeCell ref="I22:J22"/>
    <mergeCell ref="S23:T23"/>
    <mergeCell ref="U23:V23"/>
    <mergeCell ref="S24:T24"/>
    <mergeCell ref="U24:V24"/>
    <mergeCell ref="Q42:R42"/>
    <mergeCell ref="M80:N80"/>
    <mergeCell ref="O80:P80"/>
    <mergeCell ref="Q80:R80"/>
    <mergeCell ref="S63:V63"/>
    <mergeCell ref="K64:L64"/>
    <mergeCell ref="M64:N64"/>
    <mergeCell ref="P64:Q64"/>
    <mergeCell ref="U80:V80"/>
    <mergeCell ref="G42:H42"/>
    <mergeCell ref="I42:J42"/>
    <mergeCell ref="S22:T22"/>
    <mergeCell ref="U22:V22"/>
    <mergeCell ref="C23:F23"/>
    <mergeCell ref="C24:F24"/>
    <mergeCell ref="B21:F22"/>
    <mergeCell ref="G21:J21"/>
    <mergeCell ref="K21:N21"/>
    <mergeCell ref="I90:J90"/>
    <mergeCell ref="K90:L90"/>
    <mergeCell ref="O57:P57"/>
    <mergeCell ref="Q46:R46"/>
    <mergeCell ref="S46:V46"/>
    <mergeCell ref="G47:H47"/>
    <mergeCell ref="I47:J47"/>
    <mergeCell ref="K47:L47"/>
    <mergeCell ref="M47:N47"/>
    <mergeCell ref="O47:P47"/>
    <mergeCell ref="O36:R36"/>
    <mergeCell ref="O21:R21"/>
    <mergeCell ref="S21:V21"/>
    <mergeCell ref="G23:H23"/>
    <mergeCell ref="I23:J23"/>
    <mergeCell ref="G24:H24"/>
    <mergeCell ref="Q38:R38"/>
    <mergeCell ref="C38:F38"/>
    <mergeCell ref="G38:H38"/>
    <mergeCell ref="I38:J38"/>
    <mergeCell ref="K38:L38"/>
    <mergeCell ref="M38:N38"/>
    <mergeCell ref="B36:F37"/>
    <mergeCell ref="G36:J36"/>
    <mergeCell ref="K36:N36"/>
    <mergeCell ref="S47:V47"/>
    <mergeCell ref="K46:L46"/>
    <mergeCell ref="M46:N46"/>
    <mergeCell ref="S38:T38"/>
    <mergeCell ref="U38:V38"/>
    <mergeCell ref="K42:L42"/>
    <mergeCell ref="M42:N42"/>
    <mergeCell ref="O42:P42"/>
    <mergeCell ref="I45:J45"/>
    <mergeCell ref="K45:L45"/>
    <mergeCell ref="O45:P45"/>
    <mergeCell ref="Q45:R45"/>
    <mergeCell ref="S45:V45"/>
    <mergeCell ref="Q37:R37"/>
    <mergeCell ref="S41:T41"/>
    <mergeCell ref="U41:V41"/>
    <mergeCell ref="Q39:R39"/>
    <mergeCell ref="S39:T39"/>
    <mergeCell ref="U39:V39"/>
    <mergeCell ref="B51:F52"/>
    <mergeCell ref="G51:J51"/>
    <mergeCell ref="K51:N51"/>
    <mergeCell ref="O51:R51"/>
    <mergeCell ref="S51:V51"/>
    <mergeCell ref="G52:H52"/>
    <mergeCell ref="I52:J52"/>
    <mergeCell ref="C39:F39"/>
    <mergeCell ref="G39:H39"/>
    <mergeCell ref="I39:J39"/>
    <mergeCell ref="K39:L39"/>
    <mergeCell ref="M39:N39"/>
    <mergeCell ref="O39:P39"/>
    <mergeCell ref="M49:N49"/>
    <mergeCell ref="P49:Q49"/>
    <mergeCell ref="K52:L52"/>
    <mergeCell ref="M52:N52"/>
    <mergeCell ref="O52:P52"/>
    <mergeCell ref="Q52:R52"/>
    <mergeCell ref="G49:J49"/>
    <mergeCell ref="S52:T52"/>
    <mergeCell ref="U52:V52"/>
    <mergeCell ref="E72:G73"/>
    <mergeCell ref="J72:N73"/>
    <mergeCell ref="Q72:V73"/>
    <mergeCell ref="C54:F54"/>
    <mergeCell ref="G54:H54"/>
    <mergeCell ref="I54:J54"/>
    <mergeCell ref="K54:L54"/>
    <mergeCell ref="M54:N54"/>
    <mergeCell ref="K63:L63"/>
    <mergeCell ref="M63:N63"/>
    <mergeCell ref="O63:P63"/>
    <mergeCell ref="Q63:R63"/>
    <mergeCell ref="B69:D69"/>
    <mergeCell ref="B70:D70"/>
    <mergeCell ref="M56:N56"/>
    <mergeCell ref="O56:P56"/>
    <mergeCell ref="Q56:R56"/>
    <mergeCell ref="S56:T56"/>
    <mergeCell ref="M60:N60"/>
    <mergeCell ref="O59:P59"/>
    <mergeCell ref="I60:J60"/>
    <mergeCell ref="K60:L60"/>
    <mergeCell ref="S62:V62"/>
    <mergeCell ref="G61:H61"/>
    <mergeCell ref="I61:J61"/>
    <mergeCell ref="O61:P61"/>
    <mergeCell ref="Q61:R61"/>
    <mergeCell ref="S61:V61"/>
    <mergeCell ref="G62:H62"/>
    <mergeCell ref="I62:J62"/>
    <mergeCell ref="O54:P54"/>
    <mergeCell ref="Q54:R54"/>
    <mergeCell ref="S54:T54"/>
    <mergeCell ref="U54:V54"/>
    <mergeCell ref="U56:V56"/>
    <mergeCell ref="Q59:R59"/>
    <mergeCell ref="O60:P60"/>
    <mergeCell ref="Q60:R60"/>
    <mergeCell ref="S60:V60"/>
    <mergeCell ref="I59:J59"/>
    <mergeCell ref="K59:L59"/>
    <mergeCell ref="Q53:R53"/>
    <mergeCell ref="S53:T53"/>
    <mergeCell ref="U53:V53"/>
    <mergeCell ref="C53:F53"/>
    <mergeCell ref="G53:H53"/>
    <mergeCell ref="I53:J53"/>
    <mergeCell ref="K53:L53"/>
    <mergeCell ref="M53:N53"/>
    <mergeCell ref="O53:P53"/>
  </mergeCells>
  <phoneticPr fontId="2"/>
  <dataValidations count="1">
    <dataValidation type="list" allowBlank="1" showInputMessage="1" showErrorMessage="1" sqref="G27:V27 G42:V42 G57:V57 G81:V81 G101:V101 G91:V91">
      <formula1>"〇"</formula1>
    </dataValidation>
  </dataValidations>
  <printOptions horizontalCentered="1"/>
  <pageMargins left="0.70866141732283472" right="0.51181102362204722" top="0.74803149606299213" bottom="0.55118110236220474" header="0.31496062992125984" footer="0.31496062992125984"/>
  <pageSetup paperSize="9" scale="70" orientation="portrait" r:id="rId1"/>
  <rowBreaks count="1" manualBreakCount="1">
    <brk id="6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5121" r:id="rId4" name="Check Box 1">
              <controlPr defaultSize="0" autoFill="0" autoLine="0" autoPict="0">
                <anchor moveWithCells="1">
                  <from>
                    <xdr:col>10</xdr:col>
                    <xdr:colOff>152400</xdr:colOff>
                    <xdr:row>8</xdr:row>
                    <xdr:rowOff>180975</xdr:rowOff>
                  </from>
                  <to>
                    <xdr:col>11</xdr:col>
                    <xdr:colOff>304800</xdr:colOff>
                    <xdr:row>10</xdr:row>
                    <xdr:rowOff>28575</xdr:rowOff>
                  </to>
                </anchor>
              </controlPr>
            </control>
          </mc:Choice>
        </mc:AlternateContent>
        <mc:AlternateContent xmlns:mc="http://schemas.openxmlformats.org/markup-compatibility/2006">
          <mc:Choice Requires="x14">
            <control shapeId="5122" r:id="rId5" name="Check Box 2">
              <controlPr defaultSize="0" autoFill="0" autoLine="0" autoPict="0">
                <anchor moveWithCells="1">
                  <from>
                    <xdr:col>4</xdr:col>
                    <xdr:colOff>304800</xdr:colOff>
                    <xdr:row>8</xdr:row>
                    <xdr:rowOff>180975</xdr:rowOff>
                  </from>
                  <to>
                    <xdr:col>6</xdr:col>
                    <xdr:colOff>9525</xdr:colOff>
                    <xdr:row>10</xdr:row>
                    <xdr:rowOff>28575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H117"/>
  <sheetViews>
    <sheetView view="pageBreakPreview" zoomScaleNormal="100" zoomScaleSheetLayoutView="100" workbookViewId="0">
      <selection activeCell="A2" sqref="A2:A9"/>
    </sheetView>
  </sheetViews>
  <sheetFormatPr defaultColWidth="6.875" defaultRowHeight="12" x14ac:dyDescent="0.4"/>
  <cols>
    <col min="1" max="2" width="3.875" style="346" customWidth="1"/>
    <col min="3" max="4" width="4.375" style="346" customWidth="1"/>
    <col min="5" max="6" width="4.625" style="346" customWidth="1"/>
    <col min="7" max="21" width="3.875" style="346" customWidth="1"/>
    <col min="22" max="22" width="3.5" style="346" customWidth="1"/>
    <col min="23" max="16384" width="6.875" style="346"/>
  </cols>
  <sheetData>
    <row r="1" spans="1:25" ht="36" customHeight="1" thickBot="1" x14ac:dyDescent="0.45">
      <c r="A1" s="809" t="s">
        <v>427</v>
      </c>
      <c r="B1" s="809"/>
      <c r="C1" s="809"/>
      <c r="D1" s="809"/>
      <c r="E1" s="809"/>
      <c r="F1" s="809"/>
      <c r="G1" s="809"/>
      <c r="H1" s="809"/>
      <c r="I1" s="809"/>
      <c r="J1" s="809"/>
      <c r="K1" s="809"/>
      <c r="L1" s="809"/>
      <c r="M1" s="809"/>
      <c r="N1" s="809"/>
      <c r="O1" s="809"/>
      <c r="P1" s="809"/>
      <c r="Q1" s="809"/>
      <c r="R1" s="809"/>
      <c r="S1" s="809"/>
      <c r="T1" s="809"/>
      <c r="U1" s="809"/>
      <c r="V1" s="809"/>
    </row>
    <row r="2" spans="1:25" s="350" customFormat="1" ht="15" customHeight="1" x14ac:dyDescent="0.4">
      <c r="A2" s="810" t="s">
        <v>426</v>
      </c>
      <c r="B2" s="812" t="s">
        <v>362</v>
      </c>
      <c r="C2" s="813"/>
      <c r="D2" s="814"/>
      <c r="E2" s="804"/>
      <c r="F2" s="804"/>
      <c r="G2" s="804"/>
      <c r="H2" s="804"/>
      <c r="I2" s="804"/>
      <c r="J2" s="804"/>
      <c r="K2" s="804"/>
      <c r="L2" s="804"/>
      <c r="M2" s="804"/>
      <c r="N2" s="804"/>
      <c r="O2" s="804"/>
      <c r="P2" s="804"/>
      <c r="Q2" s="804"/>
      <c r="R2" s="804"/>
      <c r="S2" s="804"/>
      <c r="T2" s="804"/>
      <c r="U2" s="804"/>
      <c r="V2" s="805"/>
      <c r="W2" s="350" t="s">
        <v>395</v>
      </c>
    </row>
    <row r="3" spans="1:25" s="350" customFormat="1" ht="30" customHeight="1" x14ac:dyDescent="0.4">
      <c r="A3" s="720"/>
      <c r="B3" s="775" t="s">
        <v>399</v>
      </c>
      <c r="C3" s="776"/>
      <c r="D3" s="815"/>
      <c r="E3" s="806"/>
      <c r="F3" s="806"/>
      <c r="G3" s="806"/>
      <c r="H3" s="806"/>
      <c r="I3" s="806"/>
      <c r="J3" s="806"/>
      <c r="K3" s="806"/>
      <c r="L3" s="806"/>
      <c r="M3" s="806"/>
      <c r="N3" s="806"/>
      <c r="O3" s="806"/>
      <c r="P3" s="806"/>
      <c r="Q3" s="806"/>
      <c r="R3" s="806"/>
      <c r="S3" s="806"/>
      <c r="T3" s="806"/>
      <c r="U3" s="806"/>
      <c r="V3" s="807"/>
      <c r="X3" s="350" t="s">
        <v>401</v>
      </c>
    </row>
    <row r="4" spans="1:25" s="350" customFormat="1" ht="15" customHeight="1" x14ac:dyDescent="0.4">
      <c r="A4" s="720"/>
      <c r="B4" s="808" t="s">
        <v>425</v>
      </c>
      <c r="C4" s="760"/>
      <c r="D4" s="816"/>
      <c r="E4" s="808" t="s">
        <v>424</v>
      </c>
      <c r="F4" s="760"/>
      <c r="G4" s="760"/>
      <c r="H4" s="783"/>
      <c r="I4" s="783"/>
      <c r="J4" s="783"/>
      <c r="K4" s="365" t="s">
        <v>413</v>
      </c>
      <c r="L4" s="783"/>
      <c r="M4" s="783"/>
      <c r="N4" s="365" t="s">
        <v>284</v>
      </c>
      <c r="O4" s="760"/>
      <c r="P4" s="760"/>
      <c r="Q4" s="760"/>
      <c r="R4" s="760"/>
      <c r="S4" s="760"/>
      <c r="T4" s="760"/>
      <c r="U4" s="760"/>
      <c r="V4" s="784"/>
    </row>
    <row r="5" spans="1:25" s="350" customFormat="1" ht="15" customHeight="1" x14ac:dyDescent="0.4">
      <c r="A5" s="720"/>
      <c r="B5" s="724"/>
      <c r="C5" s="725"/>
      <c r="D5" s="726"/>
      <c r="E5" s="525"/>
      <c r="F5" s="696"/>
      <c r="G5" s="696"/>
      <c r="H5" s="364" t="s">
        <v>275</v>
      </c>
      <c r="I5" s="363" t="s">
        <v>274</v>
      </c>
      <c r="J5" s="696"/>
      <c r="K5" s="696"/>
      <c r="L5" s="696"/>
      <c r="M5" s="696"/>
      <c r="N5" s="696"/>
      <c r="O5" s="364" t="s">
        <v>273</v>
      </c>
      <c r="P5" s="363" t="s">
        <v>272</v>
      </c>
      <c r="Q5" s="696"/>
      <c r="R5" s="696"/>
      <c r="S5" s="696"/>
      <c r="T5" s="696"/>
      <c r="U5" s="696"/>
      <c r="V5" s="643"/>
    </row>
    <row r="6" spans="1:25" s="350" customFormat="1" ht="15" customHeight="1" x14ac:dyDescent="0.4">
      <c r="A6" s="720"/>
      <c r="B6" s="724"/>
      <c r="C6" s="725"/>
      <c r="D6" s="726"/>
      <c r="E6" s="525"/>
      <c r="F6" s="696"/>
      <c r="G6" s="696"/>
      <c r="H6" s="364" t="s">
        <v>271</v>
      </c>
      <c r="I6" s="363" t="s">
        <v>270</v>
      </c>
      <c r="J6" s="696"/>
      <c r="K6" s="696"/>
      <c r="L6" s="696"/>
      <c r="M6" s="696"/>
      <c r="N6" s="696"/>
      <c r="O6" s="364" t="s">
        <v>269</v>
      </c>
      <c r="P6" s="363" t="s">
        <v>268</v>
      </c>
      <c r="Q6" s="696"/>
      <c r="R6" s="696"/>
      <c r="S6" s="696"/>
      <c r="T6" s="696"/>
      <c r="U6" s="696"/>
      <c r="V6" s="643"/>
    </row>
    <row r="7" spans="1:25" s="350" customFormat="1" ht="18.95" customHeight="1" x14ac:dyDescent="0.4">
      <c r="A7" s="720"/>
      <c r="B7" s="798"/>
      <c r="C7" s="799"/>
      <c r="D7" s="800"/>
      <c r="E7" s="770"/>
      <c r="F7" s="770"/>
      <c r="G7" s="770"/>
      <c r="H7" s="770"/>
      <c r="I7" s="770"/>
      <c r="J7" s="770"/>
      <c r="K7" s="770"/>
      <c r="L7" s="770"/>
      <c r="M7" s="770"/>
      <c r="N7" s="770"/>
      <c r="O7" s="770"/>
      <c r="P7" s="770"/>
      <c r="Q7" s="770"/>
      <c r="R7" s="770"/>
      <c r="S7" s="770"/>
      <c r="T7" s="770"/>
      <c r="U7" s="770"/>
      <c r="V7" s="771"/>
      <c r="X7" s="350" t="s">
        <v>234</v>
      </c>
      <c r="Y7" s="350" t="s">
        <v>347</v>
      </c>
    </row>
    <row r="8" spans="1:25" s="350" customFormat="1" ht="15" customHeight="1" x14ac:dyDescent="0.4">
      <c r="A8" s="720"/>
      <c r="B8" s="733" t="s">
        <v>356</v>
      </c>
      <c r="C8" s="797"/>
      <c r="D8" s="734"/>
      <c r="E8" s="801" t="s">
        <v>305</v>
      </c>
      <c r="F8" s="802"/>
      <c r="G8" s="785"/>
      <c r="H8" s="786"/>
      <c r="I8" s="786"/>
      <c r="J8" s="786"/>
      <c r="K8" s="787" t="s">
        <v>304</v>
      </c>
      <c r="L8" s="787"/>
      <c r="M8" s="788"/>
      <c r="N8" s="789"/>
      <c r="O8" s="790" t="s">
        <v>355</v>
      </c>
      <c r="P8" s="791"/>
      <c r="Q8" s="785"/>
      <c r="R8" s="786"/>
      <c r="S8" s="786"/>
      <c r="T8" s="786"/>
      <c r="U8" s="786"/>
      <c r="V8" s="803"/>
    </row>
    <row r="9" spans="1:25" s="350" customFormat="1" ht="15" customHeight="1" x14ac:dyDescent="0.4">
      <c r="A9" s="811"/>
      <c r="B9" s="798"/>
      <c r="C9" s="799"/>
      <c r="D9" s="800"/>
      <c r="E9" s="773" t="s">
        <v>302</v>
      </c>
      <c r="F9" s="774"/>
      <c r="G9" s="785"/>
      <c r="H9" s="786"/>
      <c r="I9" s="786"/>
      <c r="J9" s="786"/>
      <c r="K9" s="786"/>
      <c r="L9" s="786"/>
      <c r="M9" s="786"/>
      <c r="N9" s="786"/>
      <c r="O9" s="786"/>
      <c r="P9" s="786"/>
      <c r="Q9" s="786"/>
      <c r="R9" s="786"/>
      <c r="S9" s="786"/>
      <c r="T9" s="786"/>
      <c r="U9" s="786"/>
      <c r="V9" s="803"/>
    </row>
    <row r="10" spans="1:25" ht="17.45" customHeight="1" x14ac:dyDescent="0.4">
      <c r="A10" s="792" t="s">
        <v>423</v>
      </c>
      <c r="B10" s="793"/>
      <c r="C10" s="793"/>
      <c r="D10" s="794"/>
      <c r="E10" s="795"/>
      <c r="F10" s="795"/>
      <c r="G10" s="795"/>
      <c r="H10" s="795"/>
      <c r="I10" s="795"/>
      <c r="J10" s="795"/>
      <c r="K10" s="795"/>
      <c r="L10" s="795"/>
      <c r="M10" s="795"/>
      <c r="N10" s="793"/>
      <c r="O10" s="793"/>
      <c r="P10" s="793"/>
      <c r="Q10" s="793"/>
      <c r="R10" s="793"/>
      <c r="S10" s="793"/>
      <c r="T10" s="793"/>
      <c r="U10" s="793"/>
      <c r="V10" s="796"/>
    </row>
    <row r="11" spans="1:25" s="350" customFormat="1" ht="15" customHeight="1" x14ac:dyDescent="0.4">
      <c r="A11" s="718" t="s">
        <v>393</v>
      </c>
      <c r="B11" s="775" t="s">
        <v>362</v>
      </c>
      <c r="C11" s="776"/>
      <c r="D11" s="776"/>
      <c r="E11" s="777"/>
      <c r="F11" s="778"/>
      <c r="G11" s="778"/>
      <c r="H11" s="778"/>
      <c r="I11" s="778"/>
      <c r="J11" s="778"/>
      <c r="K11" s="733" t="s">
        <v>392</v>
      </c>
      <c r="L11" s="734"/>
      <c r="M11" s="780" t="s">
        <v>397</v>
      </c>
      <c r="N11" s="781"/>
      <c r="O11" s="782"/>
      <c r="P11" s="782"/>
      <c r="Q11" s="378" t="s">
        <v>412</v>
      </c>
      <c r="R11" s="772"/>
      <c r="S11" s="772"/>
      <c r="T11" s="377" t="s">
        <v>357</v>
      </c>
      <c r="U11" s="376"/>
      <c r="V11" s="375"/>
    </row>
    <row r="12" spans="1:25" s="350" customFormat="1" ht="15" customHeight="1" x14ac:dyDescent="0.4">
      <c r="A12" s="719"/>
      <c r="B12" s="775" t="s">
        <v>389</v>
      </c>
      <c r="C12" s="776"/>
      <c r="D12" s="779"/>
      <c r="E12" s="777"/>
      <c r="F12" s="778"/>
      <c r="G12" s="778"/>
      <c r="H12" s="778"/>
      <c r="I12" s="778"/>
      <c r="J12" s="778"/>
      <c r="K12" s="724"/>
      <c r="L12" s="726"/>
      <c r="M12" s="769"/>
      <c r="N12" s="770"/>
      <c r="O12" s="770"/>
      <c r="P12" s="770"/>
      <c r="Q12" s="770"/>
      <c r="R12" s="770"/>
      <c r="S12" s="770"/>
      <c r="T12" s="770"/>
      <c r="U12" s="770"/>
      <c r="V12" s="771"/>
    </row>
    <row r="13" spans="1:25" s="350" customFormat="1" ht="15" customHeight="1" x14ac:dyDescent="0.4">
      <c r="A13" s="719"/>
      <c r="B13" s="759" t="s">
        <v>388</v>
      </c>
      <c r="C13" s="760"/>
      <c r="D13" s="761"/>
      <c r="E13" s="767"/>
      <c r="F13" s="768"/>
      <c r="G13" s="768"/>
      <c r="H13" s="768"/>
      <c r="I13" s="768"/>
      <c r="J13" s="768"/>
      <c r="K13" s="724"/>
      <c r="L13" s="726"/>
      <c r="M13" s="769"/>
      <c r="N13" s="770"/>
      <c r="O13" s="770"/>
      <c r="P13" s="770"/>
      <c r="Q13" s="770"/>
      <c r="R13" s="770"/>
      <c r="S13" s="770"/>
      <c r="T13" s="770"/>
      <c r="U13" s="770"/>
      <c r="V13" s="771"/>
    </row>
    <row r="14" spans="1:25" s="350" customFormat="1" ht="27" customHeight="1" x14ac:dyDescent="0.4">
      <c r="A14" s="720"/>
      <c r="B14" s="740" t="s">
        <v>387</v>
      </c>
      <c r="C14" s="740"/>
      <c r="D14" s="740"/>
      <c r="E14" s="740"/>
      <c r="F14" s="740"/>
      <c r="G14" s="740"/>
      <c r="H14" s="740"/>
      <c r="I14" s="740"/>
      <c r="J14" s="740"/>
      <c r="K14" s="746"/>
      <c r="L14" s="746"/>
      <c r="M14" s="746"/>
      <c r="N14" s="746"/>
      <c r="O14" s="746"/>
      <c r="P14" s="746"/>
      <c r="Q14" s="746"/>
      <c r="R14" s="746"/>
      <c r="S14" s="746"/>
      <c r="T14" s="746"/>
      <c r="U14" s="746"/>
      <c r="V14" s="747"/>
    </row>
    <row r="15" spans="1:25" s="350" customFormat="1" ht="15" customHeight="1" x14ac:dyDescent="0.4">
      <c r="A15" s="719"/>
      <c r="B15" s="737" t="s">
        <v>422</v>
      </c>
      <c r="C15" s="725"/>
      <c r="D15" s="725"/>
      <c r="E15" s="725"/>
      <c r="F15" s="725"/>
      <c r="G15" s="725"/>
      <c r="H15" s="724" t="s">
        <v>421</v>
      </c>
      <c r="I15" s="725"/>
      <c r="J15" s="726"/>
      <c r="K15" s="743"/>
      <c r="L15" s="744"/>
      <c r="M15" s="744"/>
      <c r="N15" s="744"/>
      <c r="O15" s="744"/>
      <c r="P15" s="745"/>
      <c r="Q15" s="722" t="s">
        <v>420</v>
      </c>
      <c r="R15" s="723"/>
      <c r="S15" s="741"/>
      <c r="T15" s="741"/>
      <c r="U15" s="741"/>
      <c r="V15" s="742"/>
    </row>
    <row r="16" spans="1:25" s="350" customFormat="1" ht="15" customHeight="1" x14ac:dyDescent="0.4">
      <c r="A16" s="719"/>
      <c r="B16" s="737"/>
      <c r="C16" s="725"/>
      <c r="D16" s="725"/>
      <c r="E16" s="725"/>
      <c r="F16" s="725"/>
      <c r="G16" s="725"/>
      <c r="H16" s="727" t="s">
        <v>419</v>
      </c>
      <c r="I16" s="728"/>
      <c r="J16" s="729"/>
      <c r="K16" s="741"/>
      <c r="L16" s="741"/>
      <c r="M16" s="741"/>
      <c r="N16" s="741"/>
      <c r="O16" s="741"/>
      <c r="P16" s="741"/>
      <c r="Q16" s="741"/>
      <c r="R16" s="741"/>
      <c r="S16" s="741"/>
      <c r="T16" s="741"/>
      <c r="U16" s="741"/>
      <c r="V16" s="742"/>
    </row>
    <row r="17" spans="1:34" s="350" customFormat="1" ht="15" customHeight="1" x14ac:dyDescent="0.4">
      <c r="A17" s="721"/>
      <c r="B17" s="738"/>
      <c r="C17" s="739"/>
      <c r="D17" s="739"/>
      <c r="E17" s="739"/>
      <c r="F17" s="739"/>
      <c r="G17" s="739"/>
      <c r="H17" s="730"/>
      <c r="I17" s="731"/>
      <c r="J17" s="732"/>
      <c r="K17" s="741"/>
      <c r="L17" s="741"/>
      <c r="M17" s="741"/>
      <c r="N17" s="741"/>
      <c r="O17" s="741"/>
      <c r="P17" s="741"/>
      <c r="Q17" s="741"/>
      <c r="R17" s="741"/>
      <c r="S17" s="741"/>
      <c r="T17" s="741"/>
      <c r="U17" s="741"/>
      <c r="V17" s="742"/>
    </row>
    <row r="18" spans="1:34" s="354" customFormat="1" ht="15" customHeight="1" x14ac:dyDescent="0.4">
      <c r="A18" s="709" t="s">
        <v>418</v>
      </c>
      <c r="B18" s="710"/>
      <c r="C18" s="710"/>
      <c r="D18" s="710"/>
      <c r="E18" s="710"/>
      <c r="F18" s="710"/>
      <c r="G18" s="710"/>
      <c r="H18" s="710"/>
      <c r="I18" s="710"/>
      <c r="J18" s="710"/>
      <c r="K18" s="710"/>
      <c r="L18" s="710"/>
      <c r="M18" s="710"/>
      <c r="N18" s="710"/>
      <c r="O18" s="710"/>
      <c r="P18" s="710"/>
      <c r="Q18" s="710"/>
      <c r="R18" s="710"/>
      <c r="S18" s="710"/>
      <c r="T18" s="710"/>
      <c r="U18" s="710"/>
      <c r="V18" s="711"/>
    </row>
    <row r="19" spans="1:34" s="354" customFormat="1" ht="15" customHeight="1" x14ac:dyDescent="0.4">
      <c r="A19" s="849" t="s">
        <v>417</v>
      </c>
      <c r="B19" s="850"/>
      <c r="C19" s="850"/>
      <c r="D19" s="850"/>
      <c r="E19" s="850"/>
      <c r="F19" s="850"/>
      <c r="G19" s="850"/>
      <c r="H19" s="850"/>
      <c r="I19" s="850"/>
      <c r="J19" s="851"/>
      <c r="K19" s="853"/>
      <c r="L19" s="854"/>
      <c r="M19" s="854"/>
      <c r="N19" s="852" t="s">
        <v>323</v>
      </c>
      <c r="O19" s="852"/>
      <c r="P19" s="374"/>
      <c r="Q19" s="374"/>
      <c r="R19" s="374"/>
      <c r="S19" s="374"/>
      <c r="T19" s="374"/>
      <c r="U19" s="374"/>
      <c r="V19" s="373"/>
    </row>
    <row r="20" spans="1:34" s="354" customFormat="1" ht="15" customHeight="1" x14ac:dyDescent="0.4">
      <c r="A20" s="709" t="s">
        <v>354</v>
      </c>
      <c r="B20" s="710"/>
      <c r="C20" s="710"/>
      <c r="D20" s="710"/>
      <c r="E20" s="710"/>
      <c r="F20" s="710"/>
      <c r="G20" s="710"/>
      <c r="H20" s="710"/>
      <c r="I20" s="710"/>
      <c r="J20" s="710"/>
      <c r="K20" s="710"/>
      <c r="L20" s="710"/>
      <c r="M20" s="710"/>
      <c r="N20" s="710"/>
      <c r="O20" s="710"/>
      <c r="P20" s="710"/>
      <c r="Q20" s="710"/>
      <c r="R20" s="710"/>
      <c r="S20" s="710"/>
      <c r="T20" s="710"/>
      <c r="U20" s="710"/>
      <c r="V20" s="711"/>
    </row>
    <row r="21" spans="1:34" s="354" customFormat="1" ht="15" customHeight="1" thickBot="1" x14ac:dyDescent="0.45">
      <c r="A21" s="712" t="s">
        <v>353</v>
      </c>
      <c r="B21" s="713"/>
      <c r="C21" s="713"/>
      <c r="D21" s="713"/>
      <c r="E21" s="713"/>
      <c r="F21" s="713"/>
      <c r="G21" s="713"/>
      <c r="H21" s="713"/>
      <c r="I21" s="714"/>
      <c r="J21" s="715"/>
      <c r="K21" s="362" t="s">
        <v>351</v>
      </c>
      <c r="L21" s="716" t="s">
        <v>350</v>
      </c>
      <c r="M21" s="717"/>
      <c r="N21" s="717"/>
      <c r="O21" s="717"/>
      <c r="P21" s="717"/>
      <c r="Q21" s="717"/>
      <c r="R21" s="717"/>
      <c r="S21" s="372"/>
      <c r="T21" s="714"/>
      <c r="U21" s="715"/>
      <c r="V21" s="361" t="s">
        <v>349</v>
      </c>
    </row>
    <row r="22" spans="1:34" s="354" customFormat="1" ht="15" customHeight="1" x14ac:dyDescent="0.4">
      <c r="A22" s="735" t="s">
        <v>382</v>
      </c>
      <c r="B22" s="706" t="s">
        <v>377</v>
      </c>
      <c r="C22" s="706"/>
      <c r="D22" s="706"/>
      <c r="E22" s="706"/>
      <c r="F22" s="706"/>
      <c r="G22" s="706"/>
      <c r="H22" s="706"/>
      <c r="I22" s="706"/>
      <c r="J22" s="706"/>
      <c r="K22" s="706"/>
      <c r="L22" s="706"/>
      <c r="M22" s="706"/>
      <c r="N22" s="706"/>
      <c r="O22" s="706"/>
      <c r="P22" s="706"/>
      <c r="Q22" s="706"/>
      <c r="R22" s="706"/>
      <c r="S22" s="706"/>
      <c r="T22" s="706"/>
      <c r="U22" s="706"/>
      <c r="V22" s="707"/>
    </row>
    <row r="23" spans="1:34" s="354" customFormat="1" ht="15" customHeight="1" x14ac:dyDescent="0.4">
      <c r="A23" s="736"/>
      <c r="B23" s="697" t="s">
        <v>376</v>
      </c>
      <c r="C23" s="698"/>
      <c r="D23" s="698"/>
      <c r="E23" s="698"/>
      <c r="F23" s="699"/>
      <c r="G23" s="703" t="s">
        <v>375</v>
      </c>
      <c r="H23" s="704"/>
      <c r="I23" s="704"/>
      <c r="J23" s="705"/>
      <c r="K23" s="684" t="s">
        <v>374</v>
      </c>
      <c r="L23" s="690"/>
      <c r="M23" s="690"/>
      <c r="N23" s="691"/>
      <c r="O23" s="684" t="s">
        <v>373</v>
      </c>
      <c r="P23" s="690"/>
      <c r="Q23" s="690"/>
      <c r="R23" s="691"/>
      <c r="S23" s="684" t="s">
        <v>371</v>
      </c>
      <c r="T23" s="690"/>
      <c r="U23" s="690"/>
      <c r="V23" s="685"/>
    </row>
    <row r="24" spans="1:34" s="354" customFormat="1" ht="15" customHeight="1" x14ac:dyDescent="0.4">
      <c r="A24" s="736"/>
      <c r="B24" s="700"/>
      <c r="C24" s="701"/>
      <c r="D24" s="701"/>
      <c r="E24" s="701"/>
      <c r="F24" s="702"/>
      <c r="G24" s="684" t="s">
        <v>370</v>
      </c>
      <c r="H24" s="691"/>
      <c r="I24" s="684" t="s">
        <v>369</v>
      </c>
      <c r="J24" s="691"/>
      <c r="K24" s="684" t="s">
        <v>370</v>
      </c>
      <c r="L24" s="691"/>
      <c r="M24" s="684" t="s">
        <v>369</v>
      </c>
      <c r="N24" s="691"/>
      <c r="O24" s="684" t="s">
        <v>370</v>
      </c>
      <c r="P24" s="691"/>
      <c r="Q24" s="684" t="s">
        <v>369</v>
      </c>
      <c r="R24" s="691"/>
      <c r="S24" s="684" t="s">
        <v>370</v>
      </c>
      <c r="T24" s="691"/>
      <c r="U24" s="684" t="s">
        <v>369</v>
      </c>
      <c r="V24" s="685"/>
    </row>
    <row r="25" spans="1:34" s="354" customFormat="1" ht="15" customHeight="1" x14ac:dyDescent="0.4">
      <c r="A25" s="736"/>
      <c r="B25" s="371"/>
      <c r="C25" s="684" t="s">
        <v>368</v>
      </c>
      <c r="D25" s="690"/>
      <c r="E25" s="690"/>
      <c r="F25" s="691"/>
      <c r="G25" s="684"/>
      <c r="H25" s="691"/>
      <c r="I25" s="684"/>
      <c r="J25" s="691"/>
      <c r="K25" s="684"/>
      <c r="L25" s="691"/>
      <c r="M25" s="684"/>
      <c r="N25" s="691"/>
      <c r="O25" s="684"/>
      <c r="P25" s="691"/>
      <c r="Q25" s="684"/>
      <c r="R25" s="691"/>
      <c r="S25" s="684"/>
      <c r="T25" s="691"/>
      <c r="U25" s="684"/>
      <c r="V25" s="685"/>
    </row>
    <row r="26" spans="1:34" s="354" customFormat="1" ht="15" customHeight="1" x14ac:dyDescent="0.4">
      <c r="A26" s="736"/>
      <c r="B26" s="370"/>
      <c r="C26" s="695" t="s">
        <v>367</v>
      </c>
      <c r="D26" s="690"/>
      <c r="E26" s="690"/>
      <c r="F26" s="691"/>
      <c r="G26" s="684"/>
      <c r="H26" s="691"/>
      <c r="I26" s="684"/>
      <c r="J26" s="691"/>
      <c r="K26" s="684"/>
      <c r="L26" s="691"/>
      <c r="M26" s="684"/>
      <c r="N26" s="691"/>
      <c r="O26" s="684"/>
      <c r="P26" s="691"/>
      <c r="Q26" s="684"/>
      <c r="R26" s="691"/>
      <c r="S26" s="684"/>
      <c r="T26" s="691"/>
      <c r="U26" s="684"/>
      <c r="V26" s="685"/>
    </row>
    <row r="27" spans="1:34" s="326" customFormat="1" ht="15" customHeight="1" x14ac:dyDescent="0.4">
      <c r="A27" s="736"/>
      <c r="B27" s="565" t="s">
        <v>343</v>
      </c>
      <c r="C27" s="565"/>
      <c r="D27" s="565"/>
      <c r="E27" s="565"/>
      <c r="F27" s="565"/>
      <c r="G27" s="565"/>
      <c r="H27" s="565"/>
      <c r="I27" s="565"/>
      <c r="J27" s="565"/>
      <c r="K27" s="565"/>
      <c r="L27" s="565"/>
      <c r="M27" s="565"/>
      <c r="N27" s="565"/>
      <c r="O27" s="565"/>
      <c r="P27" s="565"/>
      <c r="Q27" s="565"/>
      <c r="R27" s="565"/>
      <c r="S27" s="565"/>
      <c r="T27" s="565"/>
      <c r="U27" s="565"/>
      <c r="V27" s="566"/>
      <c r="W27" s="354"/>
      <c r="X27" s="354"/>
      <c r="Y27" s="354"/>
      <c r="Z27" s="354"/>
      <c r="AA27" s="354"/>
      <c r="AB27" s="354"/>
      <c r="AC27" s="354"/>
      <c r="AD27" s="354"/>
      <c r="AE27" s="354"/>
      <c r="AF27" s="354"/>
      <c r="AG27" s="354"/>
      <c r="AH27" s="354"/>
    </row>
    <row r="28" spans="1:34" s="326" customFormat="1" ht="16.350000000000001" customHeight="1" x14ac:dyDescent="0.4">
      <c r="A28" s="736"/>
      <c r="B28" s="546" t="s">
        <v>342</v>
      </c>
      <c r="C28" s="546"/>
      <c r="D28" s="546"/>
      <c r="E28" s="546"/>
      <c r="F28" s="547"/>
      <c r="G28" s="540" t="s">
        <v>341</v>
      </c>
      <c r="H28" s="537"/>
      <c r="I28" s="523" t="s">
        <v>340</v>
      </c>
      <c r="J28" s="537"/>
      <c r="K28" s="523" t="s">
        <v>339</v>
      </c>
      <c r="L28" s="537"/>
      <c r="M28" s="523" t="s">
        <v>338</v>
      </c>
      <c r="N28" s="537"/>
      <c r="O28" s="523" t="s">
        <v>337</v>
      </c>
      <c r="P28" s="537"/>
      <c r="Q28" s="523" t="s">
        <v>336</v>
      </c>
      <c r="R28" s="537"/>
      <c r="S28" s="523" t="s">
        <v>335</v>
      </c>
      <c r="T28" s="537"/>
      <c r="U28" s="523" t="s">
        <v>334</v>
      </c>
      <c r="V28" s="524"/>
      <c r="W28" s="354"/>
      <c r="X28" s="354"/>
      <c r="Y28" s="354"/>
      <c r="Z28" s="354"/>
      <c r="AA28" s="354"/>
      <c r="AB28" s="354"/>
      <c r="AC28" s="354"/>
      <c r="AD28" s="354"/>
      <c r="AE28" s="354"/>
      <c r="AF28" s="354"/>
      <c r="AG28" s="354"/>
      <c r="AH28" s="354"/>
    </row>
    <row r="29" spans="1:34" s="326" customFormat="1" ht="15.6" customHeight="1" x14ac:dyDescent="0.4">
      <c r="A29" s="736"/>
      <c r="B29" s="708"/>
      <c r="C29" s="708"/>
      <c r="D29" s="708"/>
      <c r="E29" s="708"/>
      <c r="F29" s="549"/>
      <c r="G29" s="523"/>
      <c r="H29" s="537"/>
      <c r="I29" s="523"/>
      <c r="J29" s="537"/>
      <c r="K29" s="523"/>
      <c r="L29" s="537"/>
      <c r="M29" s="523"/>
      <c r="N29" s="537"/>
      <c r="O29" s="523"/>
      <c r="P29" s="537"/>
      <c r="Q29" s="523"/>
      <c r="R29" s="537"/>
      <c r="S29" s="523"/>
      <c r="T29" s="537"/>
      <c r="U29" s="523"/>
      <c r="V29" s="524"/>
      <c r="W29" s="354"/>
      <c r="X29" s="354"/>
      <c r="Y29" s="354"/>
      <c r="Z29" s="354"/>
      <c r="AA29" s="354"/>
      <c r="AB29" s="354"/>
      <c r="AC29" s="354"/>
      <c r="AD29" s="354"/>
      <c r="AE29" s="354"/>
      <c r="AF29" s="354"/>
      <c r="AG29" s="354"/>
      <c r="AH29" s="354"/>
    </row>
    <row r="30" spans="1:34" s="326" customFormat="1" ht="15.6" customHeight="1" x14ac:dyDescent="0.4">
      <c r="A30" s="736"/>
      <c r="B30" s="550"/>
      <c r="C30" s="550"/>
      <c r="D30" s="550"/>
      <c r="E30" s="550"/>
      <c r="F30" s="551"/>
      <c r="G30" s="523" t="s">
        <v>333</v>
      </c>
      <c r="H30" s="540"/>
      <c r="I30" s="540"/>
      <c r="J30" s="540"/>
      <c r="K30" s="540"/>
      <c r="L30" s="537"/>
      <c r="M30" s="541"/>
      <c r="N30" s="542"/>
      <c r="O30" s="542"/>
      <c r="P30" s="542"/>
      <c r="Q30" s="542"/>
      <c r="R30" s="542"/>
      <c r="S30" s="542"/>
      <c r="T30" s="542"/>
      <c r="U30" s="542"/>
      <c r="V30" s="543"/>
      <c r="W30" s="354"/>
      <c r="X30" s="354"/>
      <c r="Y30" s="354"/>
      <c r="Z30" s="354"/>
      <c r="AA30" s="354"/>
      <c r="AB30" s="354"/>
      <c r="AC30" s="354"/>
      <c r="AD30" s="354"/>
      <c r="AE30" s="354"/>
      <c r="AF30" s="354"/>
      <c r="AG30" s="354"/>
      <c r="AH30" s="354"/>
    </row>
    <row r="31" spans="1:34" s="326" customFormat="1" ht="15.95" customHeight="1" x14ac:dyDescent="0.4">
      <c r="A31" s="736"/>
      <c r="B31" s="692" t="s">
        <v>332</v>
      </c>
      <c r="C31" s="693"/>
      <c r="D31" s="693"/>
      <c r="E31" s="693"/>
      <c r="F31" s="689"/>
      <c r="G31" s="688"/>
      <c r="H31" s="693"/>
      <c r="I31" s="693" t="s">
        <v>325</v>
      </c>
      <c r="J31" s="693"/>
      <c r="K31" s="694"/>
      <c r="L31" s="694"/>
      <c r="M31" s="693" t="s">
        <v>326</v>
      </c>
      <c r="N31" s="693"/>
      <c r="O31" s="693"/>
      <c r="P31" s="693"/>
      <c r="Q31" s="693" t="s">
        <v>325</v>
      </c>
      <c r="R31" s="693"/>
      <c r="S31" s="686"/>
      <c r="T31" s="686"/>
      <c r="U31" s="686"/>
      <c r="V31" s="687"/>
      <c r="W31" s="354"/>
      <c r="X31" s="354"/>
      <c r="Y31" s="354"/>
      <c r="Z31" s="354"/>
      <c r="AA31" s="354"/>
      <c r="AB31" s="354"/>
      <c r="AC31" s="354"/>
      <c r="AD31" s="354"/>
      <c r="AE31" s="354"/>
      <c r="AF31" s="354"/>
      <c r="AG31" s="354"/>
      <c r="AH31" s="354"/>
    </row>
    <row r="32" spans="1:34" s="326" customFormat="1" ht="15.95" customHeight="1" x14ac:dyDescent="0.4">
      <c r="A32" s="736"/>
      <c r="B32" s="359"/>
      <c r="C32" s="762" t="s">
        <v>331</v>
      </c>
      <c r="D32" s="749"/>
      <c r="E32" s="688" t="s">
        <v>330</v>
      </c>
      <c r="F32" s="689"/>
      <c r="G32" s="688"/>
      <c r="H32" s="693"/>
      <c r="I32" s="693" t="s">
        <v>325</v>
      </c>
      <c r="J32" s="693"/>
      <c r="K32" s="694"/>
      <c r="L32" s="694"/>
      <c r="M32" s="693" t="s">
        <v>326</v>
      </c>
      <c r="N32" s="693"/>
      <c r="O32" s="693"/>
      <c r="P32" s="693"/>
      <c r="Q32" s="693" t="s">
        <v>325</v>
      </c>
      <c r="R32" s="693"/>
      <c r="S32" s="686"/>
      <c r="T32" s="686"/>
      <c r="U32" s="686"/>
      <c r="V32" s="687"/>
      <c r="W32" s="354"/>
      <c r="X32" s="354"/>
      <c r="Y32" s="354"/>
      <c r="Z32" s="354"/>
      <c r="AA32" s="354"/>
      <c r="AB32" s="354"/>
      <c r="AC32" s="354"/>
      <c r="AD32" s="354"/>
      <c r="AE32" s="354"/>
      <c r="AF32" s="354"/>
      <c r="AG32" s="354"/>
      <c r="AH32" s="354"/>
    </row>
    <row r="33" spans="1:34" s="326" customFormat="1" ht="15.95" customHeight="1" x14ac:dyDescent="0.4">
      <c r="A33" s="736"/>
      <c r="B33" s="358"/>
      <c r="C33" s="763"/>
      <c r="D33" s="764"/>
      <c r="E33" s="688" t="s">
        <v>329</v>
      </c>
      <c r="F33" s="689"/>
      <c r="G33" s="688"/>
      <c r="H33" s="693"/>
      <c r="I33" s="693" t="s">
        <v>325</v>
      </c>
      <c r="J33" s="693"/>
      <c r="K33" s="694"/>
      <c r="L33" s="694"/>
      <c r="M33" s="693" t="s">
        <v>326</v>
      </c>
      <c r="N33" s="693"/>
      <c r="O33" s="693"/>
      <c r="P33" s="693"/>
      <c r="Q33" s="693" t="s">
        <v>325</v>
      </c>
      <c r="R33" s="693"/>
      <c r="S33" s="686"/>
      <c r="T33" s="686"/>
      <c r="U33" s="686"/>
      <c r="V33" s="687"/>
      <c r="W33" s="354"/>
      <c r="X33" s="354"/>
      <c r="Y33" s="354"/>
      <c r="Z33" s="354"/>
      <c r="AA33" s="354"/>
      <c r="AB33" s="354"/>
      <c r="AC33" s="354"/>
      <c r="AD33" s="354"/>
      <c r="AE33" s="354"/>
      <c r="AF33" s="354"/>
      <c r="AG33" s="354"/>
      <c r="AH33" s="354"/>
    </row>
    <row r="34" spans="1:34" s="326" customFormat="1" ht="15.95" customHeight="1" x14ac:dyDescent="0.4">
      <c r="A34" s="736"/>
      <c r="B34" s="357"/>
      <c r="C34" s="765"/>
      <c r="D34" s="766"/>
      <c r="E34" s="688" t="s">
        <v>405</v>
      </c>
      <c r="F34" s="689"/>
      <c r="G34" s="688"/>
      <c r="H34" s="693"/>
      <c r="I34" s="693" t="s">
        <v>325</v>
      </c>
      <c r="J34" s="693"/>
      <c r="K34" s="694"/>
      <c r="L34" s="694"/>
      <c r="M34" s="693" t="s">
        <v>326</v>
      </c>
      <c r="N34" s="693"/>
      <c r="O34" s="693"/>
      <c r="P34" s="693"/>
      <c r="Q34" s="693" t="s">
        <v>325</v>
      </c>
      <c r="R34" s="693"/>
      <c r="S34" s="686"/>
      <c r="T34" s="686"/>
      <c r="U34" s="686"/>
      <c r="V34" s="687"/>
      <c r="W34" s="354"/>
      <c r="X34" s="354"/>
      <c r="Y34" s="354"/>
      <c r="Z34" s="354"/>
      <c r="AA34" s="354"/>
      <c r="AB34" s="354"/>
      <c r="AC34" s="354"/>
      <c r="AD34" s="354"/>
      <c r="AE34" s="354"/>
      <c r="AF34" s="354"/>
      <c r="AG34" s="354"/>
      <c r="AH34" s="354"/>
    </row>
    <row r="35" spans="1:34" s="326" customFormat="1" ht="16.350000000000001" customHeight="1" x14ac:dyDescent="0.4">
      <c r="A35" s="736"/>
      <c r="B35" s="748" t="s">
        <v>327</v>
      </c>
      <c r="C35" s="748"/>
      <c r="D35" s="748"/>
      <c r="E35" s="748"/>
      <c r="F35" s="749"/>
      <c r="G35" s="688"/>
      <c r="H35" s="693"/>
      <c r="I35" s="693" t="s">
        <v>325</v>
      </c>
      <c r="J35" s="693"/>
      <c r="K35" s="694"/>
      <c r="L35" s="694"/>
      <c r="M35" s="693" t="s">
        <v>326</v>
      </c>
      <c r="N35" s="693"/>
      <c r="O35" s="693"/>
      <c r="P35" s="693"/>
      <c r="Q35" s="693" t="s">
        <v>325</v>
      </c>
      <c r="R35" s="693"/>
      <c r="S35" s="686"/>
      <c r="T35" s="686"/>
      <c r="U35" s="686"/>
      <c r="V35" s="687"/>
      <c r="W35" s="354"/>
      <c r="X35" s="354"/>
      <c r="Y35" s="354"/>
      <c r="Z35" s="354"/>
      <c r="AA35" s="354"/>
      <c r="AB35" s="354"/>
      <c r="AC35" s="354"/>
      <c r="AD35" s="354"/>
      <c r="AE35" s="354"/>
      <c r="AF35" s="354"/>
      <c r="AG35" s="354"/>
      <c r="AH35" s="354"/>
    </row>
    <row r="36" spans="1:34" s="326" customFormat="1" ht="16.350000000000001" customHeight="1" thickBot="1" x14ac:dyDescent="0.45">
      <c r="A36" s="736"/>
      <c r="B36" s="750" t="s">
        <v>324</v>
      </c>
      <c r="C36" s="717"/>
      <c r="D36" s="717"/>
      <c r="E36" s="717"/>
      <c r="F36" s="751"/>
      <c r="G36" s="755"/>
      <c r="H36" s="756"/>
      <c r="I36" s="756"/>
      <c r="J36" s="756"/>
      <c r="K36" s="757" t="s">
        <v>323</v>
      </c>
      <c r="L36" s="757"/>
      <c r="M36" s="717"/>
      <c r="N36" s="717"/>
      <c r="O36" s="356"/>
      <c r="P36" s="758"/>
      <c r="Q36" s="758"/>
      <c r="R36" s="328"/>
      <c r="S36" s="328"/>
      <c r="T36" s="355"/>
      <c r="U36" s="328"/>
      <c r="V36" s="327"/>
      <c r="W36" s="354"/>
      <c r="X36" s="354"/>
      <c r="Y36" s="354"/>
      <c r="Z36" s="354"/>
      <c r="AA36" s="354"/>
      <c r="AB36" s="354"/>
      <c r="AC36" s="354"/>
      <c r="AD36" s="354"/>
      <c r="AE36" s="354"/>
      <c r="AF36" s="354"/>
      <c r="AG36" s="354"/>
      <c r="AH36" s="354"/>
    </row>
    <row r="37" spans="1:34" s="354" customFormat="1" ht="15" customHeight="1" x14ac:dyDescent="0.4">
      <c r="A37" s="735" t="s">
        <v>381</v>
      </c>
      <c r="B37" s="706" t="s">
        <v>377</v>
      </c>
      <c r="C37" s="706"/>
      <c r="D37" s="706"/>
      <c r="E37" s="706"/>
      <c r="F37" s="706"/>
      <c r="G37" s="706"/>
      <c r="H37" s="706"/>
      <c r="I37" s="706"/>
      <c r="J37" s="706"/>
      <c r="K37" s="706"/>
      <c r="L37" s="706"/>
      <c r="M37" s="706"/>
      <c r="N37" s="706"/>
      <c r="O37" s="706"/>
      <c r="P37" s="706"/>
      <c r="Q37" s="706"/>
      <c r="R37" s="706"/>
      <c r="S37" s="706"/>
      <c r="T37" s="706"/>
      <c r="U37" s="706"/>
      <c r="V37" s="707"/>
    </row>
    <row r="38" spans="1:34" s="354" customFormat="1" ht="15" customHeight="1" x14ac:dyDescent="0.4">
      <c r="A38" s="736"/>
      <c r="B38" s="697" t="s">
        <v>376</v>
      </c>
      <c r="C38" s="698"/>
      <c r="D38" s="698"/>
      <c r="E38" s="698"/>
      <c r="F38" s="699"/>
      <c r="G38" s="703" t="s">
        <v>375</v>
      </c>
      <c r="H38" s="704"/>
      <c r="I38" s="704"/>
      <c r="J38" s="705"/>
      <c r="K38" s="684" t="s">
        <v>374</v>
      </c>
      <c r="L38" s="690"/>
      <c r="M38" s="690"/>
      <c r="N38" s="691"/>
      <c r="O38" s="684" t="s">
        <v>373</v>
      </c>
      <c r="P38" s="690"/>
      <c r="Q38" s="690"/>
      <c r="R38" s="691"/>
      <c r="S38" s="684" t="s">
        <v>371</v>
      </c>
      <c r="T38" s="690"/>
      <c r="U38" s="690"/>
      <c r="V38" s="685"/>
    </row>
    <row r="39" spans="1:34" s="354" customFormat="1" ht="15" customHeight="1" x14ac:dyDescent="0.4">
      <c r="A39" s="736"/>
      <c r="B39" s="700"/>
      <c r="C39" s="701"/>
      <c r="D39" s="701"/>
      <c r="E39" s="701"/>
      <c r="F39" s="702"/>
      <c r="G39" s="684" t="s">
        <v>370</v>
      </c>
      <c r="H39" s="691"/>
      <c r="I39" s="684" t="s">
        <v>369</v>
      </c>
      <c r="J39" s="691"/>
      <c r="K39" s="684" t="s">
        <v>370</v>
      </c>
      <c r="L39" s="691"/>
      <c r="M39" s="684" t="s">
        <v>369</v>
      </c>
      <c r="N39" s="691"/>
      <c r="O39" s="684" t="s">
        <v>370</v>
      </c>
      <c r="P39" s="691"/>
      <c r="Q39" s="684" t="s">
        <v>369</v>
      </c>
      <c r="R39" s="691"/>
      <c r="S39" s="684" t="s">
        <v>370</v>
      </c>
      <c r="T39" s="691"/>
      <c r="U39" s="684" t="s">
        <v>369</v>
      </c>
      <c r="V39" s="685"/>
    </row>
    <row r="40" spans="1:34" s="354" customFormat="1" ht="15" customHeight="1" x14ac:dyDescent="0.4">
      <c r="A40" s="736"/>
      <c r="B40" s="371"/>
      <c r="C40" s="684" t="s">
        <v>368</v>
      </c>
      <c r="D40" s="690"/>
      <c r="E40" s="690"/>
      <c r="F40" s="691"/>
      <c r="G40" s="684"/>
      <c r="H40" s="691"/>
      <c r="I40" s="684"/>
      <c r="J40" s="691"/>
      <c r="K40" s="684"/>
      <c r="L40" s="691"/>
      <c r="M40" s="684"/>
      <c r="N40" s="691"/>
      <c r="O40" s="684"/>
      <c r="P40" s="691"/>
      <c r="Q40" s="684"/>
      <c r="R40" s="691"/>
      <c r="S40" s="684"/>
      <c r="T40" s="691"/>
      <c r="U40" s="684"/>
      <c r="V40" s="685"/>
    </row>
    <row r="41" spans="1:34" s="354" customFormat="1" ht="15" customHeight="1" x14ac:dyDescent="0.4">
      <c r="A41" s="736"/>
      <c r="B41" s="370"/>
      <c r="C41" s="695" t="s">
        <v>367</v>
      </c>
      <c r="D41" s="690"/>
      <c r="E41" s="690"/>
      <c r="F41" s="691"/>
      <c r="G41" s="684"/>
      <c r="H41" s="691"/>
      <c r="I41" s="684"/>
      <c r="J41" s="691"/>
      <c r="K41" s="684"/>
      <c r="L41" s="691"/>
      <c r="M41" s="684"/>
      <c r="N41" s="691"/>
      <c r="O41" s="684"/>
      <c r="P41" s="691"/>
      <c r="Q41" s="684"/>
      <c r="R41" s="691"/>
      <c r="S41" s="684"/>
      <c r="T41" s="691"/>
      <c r="U41" s="684"/>
      <c r="V41" s="685"/>
    </row>
    <row r="42" spans="1:34" s="326" customFormat="1" ht="15" customHeight="1" x14ac:dyDescent="0.4">
      <c r="A42" s="736"/>
      <c r="B42" s="565" t="s">
        <v>343</v>
      </c>
      <c r="C42" s="565"/>
      <c r="D42" s="565"/>
      <c r="E42" s="565"/>
      <c r="F42" s="565"/>
      <c r="G42" s="565"/>
      <c r="H42" s="565"/>
      <c r="I42" s="565"/>
      <c r="J42" s="565"/>
      <c r="K42" s="565"/>
      <c r="L42" s="565"/>
      <c r="M42" s="565"/>
      <c r="N42" s="565"/>
      <c r="O42" s="565"/>
      <c r="P42" s="565"/>
      <c r="Q42" s="565"/>
      <c r="R42" s="565"/>
      <c r="S42" s="565"/>
      <c r="T42" s="565"/>
      <c r="U42" s="565"/>
      <c r="V42" s="566"/>
      <c r="W42" s="354"/>
      <c r="X42" s="354"/>
      <c r="Y42" s="354"/>
      <c r="Z42" s="354"/>
      <c r="AA42" s="354"/>
      <c r="AB42" s="354"/>
      <c r="AC42" s="354"/>
      <c r="AD42" s="354"/>
      <c r="AE42" s="354"/>
      <c r="AF42" s="354"/>
      <c r="AG42" s="354"/>
      <c r="AH42" s="354"/>
    </row>
    <row r="43" spans="1:34" s="326" customFormat="1" ht="16.350000000000001" customHeight="1" x14ac:dyDescent="0.4">
      <c r="A43" s="736"/>
      <c r="B43" s="546" t="s">
        <v>342</v>
      </c>
      <c r="C43" s="546"/>
      <c r="D43" s="546"/>
      <c r="E43" s="546"/>
      <c r="F43" s="547"/>
      <c r="G43" s="540" t="s">
        <v>341</v>
      </c>
      <c r="H43" s="537"/>
      <c r="I43" s="523" t="s">
        <v>340</v>
      </c>
      <c r="J43" s="537"/>
      <c r="K43" s="523" t="s">
        <v>339</v>
      </c>
      <c r="L43" s="537"/>
      <c r="M43" s="523" t="s">
        <v>338</v>
      </c>
      <c r="N43" s="537"/>
      <c r="O43" s="523" t="s">
        <v>337</v>
      </c>
      <c r="P43" s="537"/>
      <c r="Q43" s="523" t="s">
        <v>336</v>
      </c>
      <c r="R43" s="537"/>
      <c r="S43" s="523" t="s">
        <v>335</v>
      </c>
      <c r="T43" s="537"/>
      <c r="U43" s="523" t="s">
        <v>334</v>
      </c>
      <c r="V43" s="524"/>
      <c r="W43" s="354"/>
      <c r="X43" s="354"/>
      <c r="Y43" s="354"/>
      <c r="Z43" s="354"/>
      <c r="AA43" s="354"/>
      <c r="AB43" s="354"/>
      <c r="AC43" s="354"/>
      <c r="AD43" s="354"/>
      <c r="AE43" s="354"/>
      <c r="AF43" s="354"/>
      <c r="AG43" s="354"/>
      <c r="AH43" s="354"/>
    </row>
    <row r="44" spans="1:34" s="326" customFormat="1" ht="15.6" customHeight="1" x14ac:dyDescent="0.4">
      <c r="A44" s="736"/>
      <c r="B44" s="708"/>
      <c r="C44" s="708"/>
      <c r="D44" s="708"/>
      <c r="E44" s="708"/>
      <c r="F44" s="549"/>
      <c r="G44" s="523"/>
      <c r="H44" s="537"/>
      <c r="I44" s="523"/>
      <c r="J44" s="537"/>
      <c r="K44" s="523"/>
      <c r="L44" s="537"/>
      <c r="M44" s="523"/>
      <c r="N44" s="537"/>
      <c r="O44" s="523"/>
      <c r="P44" s="537"/>
      <c r="Q44" s="523"/>
      <c r="R44" s="537"/>
      <c r="S44" s="523"/>
      <c r="T44" s="537"/>
      <c r="U44" s="523"/>
      <c r="V44" s="524"/>
      <c r="W44" s="354"/>
      <c r="X44" s="354"/>
      <c r="Y44" s="354"/>
      <c r="Z44" s="354"/>
      <c r="AA44" s="354"/>
      <c r="AB44" s="354"/>
      <c r="AC44" s="354"/>
      <c r="AD44" s="354"/>
      <c r="AE44" s="354"/>
      <c r="AF44" s="354"/>
      <c r="AG44" s="354"/>
      <c r="AH44" s="354"/>
    </row>
    <row r="45" spans="1:34" s="326" customFormat="1" ht="15.6" customHeight="1" x14ac:dyDescent="0.4">
      <c r="A45" s="736"/>
      <c r="B45" s="550"/>
      <c r="C45" s="550"/>
      <c r="D45" s="550"/>
      <c r="E45" s="550"/>
      <c r="F45" s="551"/>
      <c r="G45" s="523" t="s">
        <v>333</v>
      </c>
      <c r="H45" s="540"/>
      <c r="I45" s="540"/>
      <c r="J45" s="540"/>
      <c r="K45" s="540"/>
      <c r="L45" s="537"/>
      <c r="M45" s="541"/>
      <c r="N45" s="542"/>
      <c r="O45" s="542"/>
      <c r="P45" s="542"/>
      <c r="Q45" s="542"/>
      <c r="R45" s="542"/>
      <c r="S45" s="542"/>
      <c r="T45" s="542"/>
      <c r="U45" s="542"/>
      <c r="V45" s="543"/>
      <c r="W45" s="354"/>
      <c r="X45" s="354"/>
      <c r="Y45" s="354"/>
      <c r="Z45" s="354"/>
      <c r="AA45" s="354"/>
      <c r="AB45" s="354"/>
      <c r="AC45" s="354"/>
      <c r="AD45" s="354"/>
      <c r="AE45" s="354"/>
      <c r="AF45" s="354"/>
      <c r="AG45" s="354"/>
      <c r="AH45" s="354"/>
    </row>
    <row r="46" spans="1:34" s="326" customFormat="1" ht="15.95" customHeight="1" x14ac:dyDescent="0.4">
      <c r="A46" s="736"/>
      <c r="B46" s="692" t="s">
        <v>332</v>
      </c>
      <c r="C46" s="693"/>
      <c r="D46" s="693"/>
      <c r="E46" s="693"/>
      <c r="F46" s="689"/>
      <c r="G46" s="688"/>
      <c r="H46" s="693"/>
      <c r="I46" s="693" t="s">
        <v>325</v>
      </c>
      <c r="J46" s="693"/>
      <c r="K46" s="694"/>
      <c r="L46" s="694"/>
      <c r="M46" s="693" t="s">
        <v>326</v>
      </c>
      <c r="N46" s="693"/>
      <c r="O46" s="693"/>
      <c r="P46" s="693"/>
      <c r="Q46" s="693" t="s">
        <v>325</v>
      </c>
      <c r="R46" s="693"/>
      <c r="S46" s="686"/>
      <c r="T46" s="686"/>
      <c r="U46" s="686"/>
      <c r="V46" s="687"/>
      <c r="W46" s="354"/>
      <c r="X46" s="354"/>
      <c r="Y46" s="354"/>
      <c r="Z46" s="354"/>
      <c r="AA46" s="354"/>
      <c r="AB46" s="354"/>
      <c r="AC46" s="354"/>
      <c r="AD46" s="354"/>
      <c r="AE46" s="354"/>
      <c r="AF46" s="354"/>
      <c r="AG46" s="354"/>
      <c r="AH46" s="354"/>
    </row>
    <row r="47" spans="1:34" s="326" customFormat="1" ht="15.95" customHeight="1" x14ac:dyDescent="0.4">
      <c r="A47" s="736"/>
      <c r="B47" s="359"/>
      <c r="C47" s="762" t="s">
        <v>331</v>
      </c>
      <c r="D47" s="749"/>
      <c r="E47" s="688" t="s">
        <v>330</v>
      </c>
      <c r="F47" s="689"/>
      <c r="G47" s="688"/>
      <c r="H47" s="693"/>
      <c r="I47" s="693" t="s">
        <v>325</v>
      </c>
      <c r="J47" s="693"/>
      <c r="K47" s="694"/>
      <c r="L47" s="694"/>
      <c r="M47" s="693" t="s">
        <v>326</v>
      </c>
      <c r="N47" s="693"/>
      <c r="O47" s="693"/>
      <c r="P47" s="693"/>
      <c r="Q47" s="693" t="s">
        <v>325</v>
      </c>
      <c r="R47" s="693"/>
      <c r="S47" s="686"/>
      <c r="T47" s="686"/>
      <c r="U47" s="686"/>
      <c r="V47" s="687"/>
      <c r="W47" s="354"/>
      <c r="X47" s="354"/>
      <c r="Y47" s="354"/>
      <c r="Z47" s="354"/>
      <c r="AA47" s="354"/>
      <c r="AB47" s="354"/>
      <c r="AC47" s="354"/>
      <c r="AD47" s="354"/>
      <c r="AE47" s="354"/>
      <c r="AF47" s="354"/>
      <c r="AG47" s="354"/>
      <c r="AH47" s="354"/>
    </row>
    <row r="48" spans="1:34" s="326" customFormat="1" ht="15.95" customHeight="1" x14ac:dyDescent="0.4">
      <c r="A48" s="736"/>
      <c r="B48" s="358"/>
      <c r="C48" s="763"/>
      <c r="D48" s="764"/>
      <c r="E48" s="688" t="s">
        <v>329</v>
      </c>
      <c r="F48" s="689"/>
      <c r="G48" s="688"/>
      <c r="H48" s="693"/>
      <c r="I48" s="693" t="s">
        <v>325</v>
      </c>
      <c r="J48" s="693"/>
      <c r="K48" s="694"/>
      <c r="L48" s="694"/>
      <c r="M48" s="693" t="s">
        <v>326</v>
      </c>
      <c r="N48" s="693"/>
      <c r="O48" s="693"/>
      <c r="P48" s="693"/>
      <c r="Q48" s="693" t="s">
        <v>325</v>
      </c>
      <c r="R48" s="693"/>
      <c r="S48" s="686"/>
      <c r="T48" s="686"/>
      <c r="U48" s="686"/>
      <c r="V48" s="687"/>
      <c r="W48" s="354"/>
      <c r="X48" s="354"/>
      <c r="Y48" s="354"/>
      <c r="Z48" s="354"/>
      <c r="AA48" s="354"/>
      <c r="AB48" s="354"/>
      <c r="AC48" s="354"/>
      <c r="AD48" s="354"/>
      <c r="AE48" s="354"/>
      <c r="AF48" s="354"/>
      <c r="AG48" s="354"/>
      <c r="AH48" s="354"/>
    </row>
    <row r="49" spans="1:34" s="326" customFormat="1" ht="15.95" customHeight="1" x14ac:dyDescent="0.4">
      <c r="A49" s="736"/>
      <c r="B49" s="357"/>
      <c r="C49" s="765"/>
      <c r="D49" s="766"/>
      <c r="E49" s="688" t="s">
        <v>405</v>
      </c>
      <c r="F49" s="689"/>
      <c r="G49" s="688"/>
      <c r="H49" s="693"/>
      <c r="I49" s="693" t="s">
        <v>325</v>
      </c>
      <c r="J49" s="693"/>
      <c r="K49" s="694"/>
      <c r="L49" s="694"/>
      <c r="M49" s="693" t="s">
        <v>326</v>
      </c>
      <c r="N49" s="693"/>
      <c r="O49" s="693"/>
      <c r="P49" s="693"/>
      <c r="Q49" s="693" t="s">
        <v>325</v>
      </c>
      <c r="R49" s="693"/>
      <c r="S49" s="686"/>
      <c r="T49" s="686"/>
      <c r="U49" s="686"/>
      <c r="V49" s="687"/>
      <c r="W49" s="354"/>
      <c r="X49" s="354"/>
      <c r="Y49" s="354"/>
      <c r="Z49" s="354"/>
      <c r="AA49" s="354"/>
      <c r="AB49" s="354"/>
      <c r="AC49" s="354"/>
      <c r="AD49" s="354"/>
      <c r="AE49" s="354"/>
      <c r="AF49" s="354"/>
      <c r="AG49" s="354"/>
      <c r="AH49" s="354"/>
    </row>
    <row r="50" spans="1:34" s="326" customFormat="1" ht="16.350000000000001" customHeight="1" x14ac:dyDescent="0.4">
      <c r="A50" s="736"/>
      <c r="B50" s="748" t="s">
        <v>327</v>
      </c>
      <c r="C50" s="748"/>
      <c r="D50" s="748"/>
      <c r="E50" s="748"/>
      <c r="F50" s="749"/>
      <c r="G50" s="688"/>
      <c r="H50" s="693"/>
      <c r="I50" s="693" t="s">
        <v>325</v>
      </c>
      <c r="J50" s="693"/>
      <c r="K50" s="694"/>
      <c r="L50" s="694"/>
      <c r="M50" s="693" t="s">
        <v>326</v>
      </c>
      <c r="N50" s="693"/>
      <c r="O50" s="693"/>
      <c r="P50" s="693"/>
      <c r="Q50" s="693" t="s">
        <v>325</v>
      </c>
      <c r="R50" s="693"/>
      <c r="S50" s="686"/>
      <c r="T50" s="686"/>
      <c r="U50" s="686"/>
      <c r="V50" s="687"/>
      <c r="W50" s="354"/>
      <c r="X50" s="354"/>
      <c r="Y50" s="354"/>
      <c r="Z50" s="354"/>
      <c r="AA50" s="354"/>
      <c r="AB50" s="354"/>
      <c r="AC50" s="354"/>
      <c r="AD50" s="354"/>
      <c r="AE50" s="354"/>
      <c r="AF50" s="354"/>
      <c r="AG50" s="354"/>
      <c r="AH50" s="354"/>
    </row>
    <row r="51" spans="1:34" s="326" customFormat="1" ht="16.350000000000001" customHeight="1" thickBot="1" x14ac:dyDescent="0.45">
      <c r="A51" s="736"/>
      <c r="B51" s="750" t="s">
        <v>324</v>
      </c>
      <c r="C51" s="717"/>
      <c r="D51" s="717"/>
      <c r="E51" s="717"/>
      <c r="F51" s="751"/>
      <c r="G51" s="755"/>
      <c r="H51" s="756"/>
      <c r="I51" s="756"/>
      <c r="J51" s="756"/>
      <c r="K51" s="757" t="s">
        <v>323</v>
      </c>
      <c r="L51" s="757"/>
      <c r="M51" s="717"/>
      <c r="N51" s="717"/>
      <c r="O51" s="356"/>
      <c r="P51" s="758"/>
      <c r="Q51" s="758"/>
      <c r="R51" s="328"/>
      <c r="S51" s="328"/>
      <c r="T51" s="355"/>
      <c r="U51" s="328"/>
      <c r="V51" s="327"/>
      <c r="W51" s="354"/>
      <c r="X51" s="354"/>
      <c r="Y51" s="354"/>
      <c r="Z51" s="354"/>
      <c r="AA51" s="354"/>
      <c r="AB51" s="354"/>
      <c r="AC51" s="354"/>
      <c r="AD51" s="354"/>
      <c r="AE51" s="354"/>
      <c r="AF51" s="354"/>
      <c r="AG51" s="354"/>
      <c r="AH51" s="354"/>
    </row>
    <row r="52" spans="1:34" s="354" customFormat="1" ht="15" customHeight="1" x14ac:dyDescent="0.4">
      <c r="A52" s="735" t="s">
        <v>378</v>
      </c>
      <c r="B52" s="706" t="s">
        <v>377</v>
      </c>
      <c r="C52" s="706"/>
      <c r="D52" s="706"/>
      <c r="E52" s="706"/>
      <c r="F52" s="706"/>
      <c r="G52" s="706"/>
      <c r="H52" s="706"/>
      <c r="I52" s="706"/>
      <c r="J52" s="706"/>
      <c r="K52" s="706"/>
      <c r="L52" s="706"/>
      <c r="M52" s="706"/>
      <c r="N52" s="706"/>
      <c r="O52" s="706"/>
      <c r="P52" s="706"/>
      <c r="Q52" s="706"/>
      <c r="R52" s="706"/>
      <c r="S52" s="706"/>
      <c r="T52" s="706"/>
      <c r="U52" s="706"/>
      <c r="V52" s="707"/>
    </row>
    <row r="53" spans="1:34" s="354" customFormat="1" ht="15" customHeight="1" x14ac:dyDescent="0.4">
      <c r="A53" s="736"/>
      <c r="B53" s="697" t="s">
        <v>376</v>
      </c>
      <c r="C53" s="698"/>
      <c r="D53" s="698"/>
      <c r="E53" s="698"/>
      <c r="F53" s="699"/>
      <c r="G53" s="703" t="s">
        <v>375</v>
      </c>
      <c r="H53" s="704"/>
      <c r="I53" s="704"/>
      <c r="J53" s="705"/>
      <c r="K53" s="684" t="s">
        <v>374</v>
      </c>
      <c r="L53" s="690"/>
      <c r="M53" s="690"/>
      <c r="N53" s="691"/>
      <c r="O53" s="684" t="s">
        <v>373</v>
      </c>
      <c r="P53" s="690"/>
      <c r="Q53" s="690"/>
      <c r="R53" s="691"/>
      <c r="S53" s="684" t="s">
        <v>371</v>
      </c>
      <c r="T53" s="690"/>
      <c r="U53" s="690"/>
      <c r="V53" s="685"/>
    </row>
    <row r="54" spans="1:34" s="354" customFormat="1" ht="15" customHeight="1" x14ac:dyDescent="0.4">
      <c r="A54" s="736"/>
      <c r="B54" s="700"/>
      <c r="C54" s="701"/>
      <c r="D54" s="701"/>
      <c r="E54" s="701"/>
      <c r="F54" s="702"/>
      <c r="G54" s="684" t="s">
        <v>370</v>
      </c>
      <c r="H54" s="691"/>
      <c r="I54" s="684" t="s">
        <v>369</v>
      </c>
      <c r="J54" s="691"/>
      <c r="K54" s="684" t="s">
        <v>370</v>
      </c>
      <c r="L54" s="691"/>
      <c r="M54" s="684" t="s">
        <v>369</v>
      </c>
      <c r="N54" s="691"/>
      <c r="O54" s="684" t="s">
        <v>370</v>
      </c>
      <c r="P54" s="691"/>
      <c r="Q54" s="684" t="s">
        <v>369</v>
      </c>
      <c r="R54" s="691"/>
      <c r="S54" s="684" t="s">
        <v>370</v>
      </c>
      <c r="T54" s="691"/>
      <c r="U54" s="684" t="s">
        <v>369</v>
      </c>
      <c r="V54" s="685"/>
    </row>
    <row r="55" spans="1:34" s="354" customFormat="1" ht="15" customHeight="1" x14ac:dyDescent="0.4">
      <c r="A55" s="736"/>
      <c r="B55" s="371"/>
      <c r="C55" s="684" t="s">
        <v>368</v>
      </c>
      <c r="D55" s="690"/>
      <c r="E55" s="690"/>
      <c r="F55" s="691"/>
      <c r="G55" s="684"/>
      <c r="H55" s="691"/>
      <c r="I55" s="684"/>
      <c r="J55" s="691"/>
      <c r="K55" s="684"/>
      <c r="L55" s="691"/>
      <c r="M55" s="684"/>
      <c r="N55" s="691"/>
      <c r="O55" s="684"/>
      <c r="P55" s="691"/>
      <c r="Q55" s="684"/>
      <c r="R55" s="691"/>
      <c r="S55" s="684"/>
      <c r="T55" s="691"/>
      <c r="U55" s="684"/>
      <c r="V55" s="685"/>
    </row>
    <row r="56" spans="1:34" s="354" customFormat="1" ht="15" customHeight="1" x14ac:dyDescent="0.4">
      <c r="A56" s="736"/>
      <c r="B56" s="370"/>
      <c r="C56" s="695" t="s">
        <v>367</v>
      </c>
      <c r="D56" s="690"/>
      <c r="E56" s="690"/>
      <c r="F56" s="691"/>
      <c r="G56" s="684"/>
      <c r="H56" s="691"/>
      <c r="I56" s="684"/>
      <c r="J56" s="691"/>
      <c r="K56" s="684"/>
      <c r="L56" s="691"/>
      <c r="M56" s="684"/>
      <c r="N56" s="691"/>
      <c r="O56" s="684"/>
      <c r="P56" s="691"/>
      <c r="Q56" s="684"/>
      <c r="R56" s="691"/>
      <c r="S56" s="684"/>
      <c r="T56" s="691"/>
      <c r="U56" s="684"/>
      <c r="V56" s="685"/>
    </row>
    <row r="57" spans="1:34" s="326" customFormat="1" ht="15" customHeight="1" x14ac:dyDescent="0.4">
      <c r="A57" s="736"/>
      <c r="B57" s="565" t="s">
        <v>343</v>
      </c>
      <c r="C57" s="565"/>
      <c r="D57" s="565"/>
      <c r="E57" s="565"/>
      <c r="F57" s="565"/>
      <c r="G57" s="565"/>
      <c r="H57" s="565"/>
      <c r="I57" s="565"/>
      <c r="J57" s="565"/>
      <c r="K57" s="565"/>
      <c r="L57" s="565"/>
      <c r="M57" s="565"/>
      <c r="N57" s="565"/>
      <c r="O57" s="565"/>
      <c r="P57" s="565"/>
      <c r="Q57" s="565"/>
      <c r="R57" s="565"/>
      <c r="S57" s="565"/>
      <c r="T57" s="565"/>
      <c r="U57" s="565"/>
      <c r="V57" s="566"/>
      <c r="W57" s="354"/>
      <c r="X57" s="354"/>
      <c r="Y57" s="354"/>
      <c r="Z57" s="354"/>
      <c r="AA57" s="354"/>
      <c r="AB57" s="354"/>
      <c r="AC57" s="354"/>
      <c r="AD57" s="354"/>
      <c r="AE57" s="354"/>
      <c r="AF57" s="354"/>
      <c r="AG57" s="354"/>
      <c r="AH57" s="354"/>
    </row>
    <row r="58" spans="1:34" s="326" customFormat="1" ht="16.350000000000001" customHeight="1" x14ac:dyDescent="0.4">
      <c r="A58" s="736"/>
      <c r="B58" s="546" t="s">
        <v>342</v>
      </c>
      <c r="C58" s="546"/>
      <c r="D58" s="546"/>
      <c r="E58" s="546"/>
      <c r="F58" s="547"/>
      <c r="G58" s="540" t="s">
        <v>341</v>
      </c>
      <c r="H58" s="537"/>
      <c r="I58" s="523" t="s">
        <v>340</v>
      </c>
      <c r="J58" s="537"/>
      <c r="K58" s="523" t="s">
        <v>339</v>
      </c>
      <c r="L58" s="537"/>
      <c r="M58" s="523" t="s">
        <v>338</v>
      </c>
      <c r="N58" s="537"/>
      <c r="O58" s="523" t="s">
        <v>337</v>
      </c>
      <c r="P58" s="537"/>
      <c r="Q58" s="523" t="s">
        <v>336</v>
      </c>
      <c r="R58" s="537"/>
      <c r="S58" s="523" t="s">
        <v>335</v>
      </c>
      <c r="T58" s="537"/>
      <c r="U58" s="523" t="s">
        <v>334</v>
      </c>
      <c r="V58" s="524"/>
      <c r="W58" s="354"/>
      <c r="X58" s="354"/>
      <c r="Y58" s="354"/>
      <c r="Z58" s="354"/>
      <c r="AA58" s="354"/>
      <c r="AB58" s="354"/>
      <c r="AC58" s="354"/>
      <c r="AD58" s="354"/>
      <c r="AE58" s="354"/>
      <c r="AF58" s="354"/>
      <c r="AG58" s="354"/>
      <c r="AH58" s="354"/>
    </row>
    <row r="59" spans="1:34" s="326" customFormat="1" ht="15.6" customHeight="1" x14ac:dyDescent="0.4">
      <c r="A59" s="736"/>
      <c r="B59" s="708"/>
      <c r="C59" s="708"/>
      <c r="D59" s="708"/>
      <c r="E59" s="708"/>
      <c r="F59" s="549"/>
      <c r="G59" s="523"/>
      <c r="H59" s="537"/>
      <c r="I59" s="523"/>
      <c r="J59" s="537"/>
      <c r="K59" s="523"/>
      <c r="L59" s="537"/>
      <c r="M59" s="523"/>
      <c r="N59" s="537"/>
      <c r="O59" s="523"/>
      <c r="P59" s="537"/>
      <c r="Q59" s="523"/>
      <c r="R59" s="537"/>
      <c r="S59" s="523"/>
      <c r="T59" s="537"/>
      <c r="U59" s="523"/>
      <c r="V59" s="524"/>
      <c r="W59" s="354"/>
      <c r="X59" s="354"/>
      <c r="Y59" s="354"/>
      <c r="Z59" s="354"/>
      <c r="AA59" s="354"/>
      <c r="AB59" s="354"/>
      <c r="AC59" s="354"/>
      <c r="AD59" s="354"/>
      <c r="AE59" s="354"/>
      <c r="AF59" s="354"/>
      <c r="AG59" s="354"/>
      <c r="AH59" s="354"/>
    </row>
    <row r="60" spans="1:34" s="326" customFormat="1" ht="15.6" customHeight="1" x14ac:dyDescent="0.4">
      <c r="A60" s="736"/>
      <c r="B60" s="550"/>
      <c r="C60" s="550"/>
      <c r="D60" s="550"/>
      <c r="E60" s="550"/>
      <c r="F60" s="551"/>
      <c r="G60" s="523" t="s">
        <v>333</v>
      </c>
      <c r="H60" s="540"/>
      <c r="I60" s="540"/>
      <c r="J60" s="540"/>
      <c r="K60" s="540"/>
      <c r="L60" s="537"/>
      <c r="M60" s="541"/>
      <c r="N60" s="542"/>
      <c r="O60" s="542"/>
      <c r="P60" s="542"/>
      <c r="Q60" s="542"/>
      <c r="R60" s="542"/>
      <c r="S60" s="542"/>
      <c r="T60" s="542"/>
      <c r="U60" s="542"/>
      <c r="V60" s="543"/>
      <c r="W60" s="354"/>
      <c r="X60" s="354"/>
      <c r="Y60" s="354"/>
      <c r="Z60" s="354"/>
      <c r="AA60" s="354"/>
      <c r="AB60" s="354"/>
      <c r="AC60" s="354"/>
      <c r="AD60" s="354"/>
      <c r="AE60" s="354"/>
      <c r="AF60" s="354"/>
      <c r="AG60" s="354"/>
      <c r="AH60" s="354"/>
    </row>
    <row r="61" spans="1:34" s="326" customFormat="1" ht="15.95" customHeight="1" x14ac:dyDescent="0.4">
      <c r="A61" s="736"/>
      <c r="B61" s="692" t="s">
        <v>332</v>
      </c>
      <c r="C61" s="693"/>
      <c r="D61" s="693"/>
      <c r="E61" s="693"/>
      <c r="F61" s="689"/>
      <c r="G61" s="688"/>
      <c r="H61" s="693"/>
      <c r="I61" s="693" t="s">
        <v>325</v>
      </c>
      <c r="J61" s="693"/>
      <c r="K61" s="694"/>
      <c r="L61" s="694"/>
      <c r="M61" s="693" t="s">
        <v>326</v>
      </c>
      <c r="N61" s="693"/>
      <c r="O61" s="693"/>
      <c r="P61" s="693"/>
      <c r="Q61" s="693" t="s">
        <v>325</v>
      </c>
      <c r="R61" s="693"/>
      <c r="S61" s="686"/>
      <c r="T61" s="686"/>
      <c r="U61" s="686"/>
      <c r="V61" s="687"/>
      <c r="W61" s="354"/>
      <c r="X61" s="354"/>
      <c r="Y61" s="354"/>
      <c r="Z61" s="354"/>
      <c r="AA61" s="354"/>
      <c r="AB61" s="354"/>
      <c r="AC61" s="354"/>
      <c r="AD61" s="354"/>
      <c r="AE61" s="354"/>
      <c r="AF61" s="354"/>
      <c r="AG61" s="354"/>
      <c r="AH61" s="354"/>
    </row>
    <row r="62" spans="1:34" s="326" customFormat="1" ht="15.95" customHeight="1" x14ac:dyDescent="0.4">
      <c r="A62" s="736"/>
      <c r="B62" s="359"/>
      <c r="C62" s="762" t="s">
        <v>331</v>
      </c>
      <c r="D62" s="749"/>
      <c r="E62" s="688" t="s">
        <v>330</v>
      </c>
      <c r="F62" s="689"/>
      <c r="G62" s="688"/>
      <c r="H62" s="693"/>
      <c r="I62" s="693" t="s">
        <v>325</v>
      </c>
      <c r="J62" s="693"/>
      <c r="K62" s="694"/>
      <c r="L62" s="694"/>
      <c r="M62" s="693" t="s">
        <v>326</v>
      </c>
      <c r="N62" s="693"/>
      <c r="O62" s="693"/>
      <c r="P62" s="693"/>
      <c r="Q62" s="693" t="s">
        <v>325</v>
      </c>
      <c r="R62" s="693"/>
      <c r="S62" s="686"/>
      <c r="T62" s="686"/>
      <c r="U62" s="686"/>
      <c r="V62" s="687"/>
      <c r="W62" s="354"/>
      <c r="X62" s="354"/>
      <c r="Y62" s="354"/>
      <c r="Z62" s="354"/>
      <c r="AA62" s="354"/>
      <c r="AB62" s="354"/>
      <c r="AC62" s="354"/>
      <c r="AD62" s="354"/>
      <c r="AE62" s="354"/>
      <c r="AF62" s="354"/>
      <c r="AG62" s="354"/>
      <c r="AH62" s="354"/>
    </row>
    <row r="63" spans="1:34" s="326" customFormat="1" ht="15.95" customHeight="1" x14ac:dyDescent="0.4">
      <c r="A63" s="736"/>
      <c r="B63" s="358"/>
      <c r="C63" s="763"/>
      <c r="D63" s="764"/>
      <c r="E63" s="688" t="s">
        <v>329</v>
      </c>
      <c r="F63" s="689"/>
      <c r="G63" s="688"/>
      <c r="H63" s="693"/>
      <c r="I63" s="693" t="s">
        <v>325</v>
      </c>
      <c r="J63" s="693"/>
      <c r="K63" s="694"/>
      <c r="L63" s="694"/>
      <c r="M63" s="693" t="s">
        <v>326</v>
      </c>
      <c r="N63" s="693"/>
      <c r="O63" s="693"/>
      <c r="P63" s="693"/>
      <c r="Q63" s="693" t="s">
        <v>325</v>
      </c>
      <c r="R63" s="693"/>
      <c r="S63" s="686"/>
      <c r="T63" s="686"/>
      <c r="U63" s="686"/>
      <c r="V63" s="687"/>
      <c r="W63" s="354"/>
      <c r="X63" s="354"/>
      <c r="Y63" s="354"/>
      <c r="Z63" s="354"/>
      <c r="AA63" s="354"/>
      <c r="AB63" s="354"/>
      <c r="AC63" s="354"/>
      <c r="AD63" s="354"/>
      <c r="AE63" s="354"/>
      <c r="AF63" s="354"/>
      <c r="AG63" s="354"/>
      <c r="AH63" s="354"/>
    </row>
    <row r="64" spans="1:34" s="326" customFormat="1" ht="15.95" customHeight="1" x14ac:dyDescent="0.4">
      <c r="A64" s="736"/>
      <c r="B64" s="357"/>
      <c r="C64" s="765"/>
      <c r="D64" s="766"/>
      <c r="E64" s="688" t="s">
        <v>405</v>
      </c>
      <c r="F64" s="689"/>
      <c r="G64" s="688"/>
      <c r="H64" s="693"/>
      <c r="I64" s="693" t="s">
        <v>325</v>
      </c>
      <c r="J64" s="693"/>
      <c r="K64" s="694"/>
      <c r="L64" s="694"/>
      <c r="M64" s="693" t="s">
        <v>326</v>
      </c>
      <c r="N64" s="693"/>
      <c r="O64" s="693"/>
      <c r="P64" s="693"/>
      <c r="Q64" s="693" t="s">
        <v>325</v>
      </c>
      <c r="R64" s="693"/>
      <c r="S64" s="686"/>
      <c r="T64" s="686"/>
      <c r="U64" s="686"/>
      <c r="V64" s="687"/>
      <c r="W64" s="354"/>
      <c r="X64" s="354"/>
      <c r="Y64" s="354"/>
      <c r="Z64" s="354"/>
      <c r="AA64" s="354"/>
      <c r="AB64" s="354"/>
      <c r="AC64" s="354"/>
      <c r="AD64" s="354"/>
      <c r="AE64" s="354"/>
      <c r="AF64" s="354"/>
      <c r="AG64" s="354"/>
      <c r="AH64" s="354"/>
    </row>
    <row r="65" spans="1:34" s="326" customFormat="1" ht="16.350000000000001" customHeight="1" x14ac:dyDescent="0.4">
      <c r="A65" s="736"/>
      <c r="B65" s="748" t="s">
        <v>327</v>
      </c>
      <c r="C65" s="748"/>
      <c r="D65" s="748"/>
      <c r="E65" s="748"/>
      <c r="F65" s="749"/>
      <c r="G65" s="688"/>
      <c r="H65" s="693"/>
      <c r="I65" s="693" t="s">
        <v>325</v>
      </c>
      <c r="J65" s="693"/>
      <c r="K65" s="694"/>
      <c r="L65" s="694"/>
      <c r="M65" s="693" t="s">
        <v>326</v>
      </c>
      <c r="N65" s="693"/>
      <c r="O65" s="693"/>
      <c r="P65" s="693"/>
      <c r="Q65" s="693" t="s">
        <v>325</v>
      </c>
      <c r="R65" s="693"/>
      <c r="S65" s="686"/>
      <c r="T65" s="686"/>
      <c r="U65" s="686"/>
      <c r="V65" s="687"/>
      <c r="W65" s="354"/>
      <c r="X65" s="354"/>
      <c r="Y65" s="354"/>
      <c r="Z65" s="354"/>
      <c r="AA65" s="354"/>
      <c r="AB65" s="354"/>
      <c r="AC65" s="354"/>
      <c r="AD65" s="354"/>
      <c r="AE65" s="354"/>
      <c r="AF65" s="354"/>
      <c r="AG65" s="354"/>
      <c r="AH65" s="354"/>
    </row>
    <row r="66" spans="1:34" s="326" customFormat="1" ht="16.350000000000001" customHeight="1" thickBot="1" x14ac:dyDescent="0.45">
      <c r="A66" s="837"/>
      <c r="B66" s="750" t="s">
        <v>324</v>
      </c>
      <c r="C66" s="717"/>
      <c r="D66" s="717"/>
      <c r="E66" s="717"/>
      <c r="F66" s="751"/>
      <c r="G66" s="755"/>
      <c r="H66" s="756"/>
      <c r="I66" s="756"/>
      <c r="J66" s="756"/>
      <c r="K66" s="757" t="s">
        <v>323</v>
      </c>
      <c r="L66" s="757"/>
      <c r="M66" s="717"/>
      <c r="N66" s="717"/>
      <c r="O66" s="356"/>
      <c r="P66" s="758"/>
      <c r="Q66" s="758"/>
      <c r="R66" s="328"/>
      <c r="S66" s="328"/>
      <c r="T66" s="355"/>
      <c r="U66" s="328"/>
      <c r="V66" s="327"/>
      <c r="W66" s="354"/>
      <c r="X66" s="354"/>
      <c r="Y66" s="354"/>
      <c r="Z66" s="354"/>
      <c r="AA66" s="354"/>
      <c r="AB66" s="354"/>
      <c r="AC66" s="354"/>
      <c r="AD66" s="354"/>
      <c r="AE66" s="354"/>
      <c r="AF66" s="354"/>
      <c r="AG66" s="354"/>
      <c r="AH66" s="354"/>
    </row>
    <row r="67" spans="1:34" s="350" customFormat="1" ht="15" customHeight="1" thickBot="1" x14ac:dyDescent="0.45">
      <c r="A67" s="843" t="s">
        <v>366</v>
      </c>
      <c r="B67" s="844"/>
      <c r="C67" s="844"/>
      <c r="D67" s="845"/>
      <c r="E67" s="842" t="s">
        <v>365</v>
      </c>
      <c r="F67" s="842"/>
      <c r="G67" s="842"/>
      <c r="H67" s="842"/>
      <c r="I67" s="369"/>
      <c r="J67" s="368"/>
      <c r="K67" s="368"/>
      <c r="L67" s="368"/>
      <c r="M67" s="368"/>
      <c r="N67" s="368"/>
      <c r="O67" s="368"/>
      <c r="P67" s="368"/>
      <c r="Q67" s="368"/>
      <c r="R67" s="368"/>
      <c r="S67" s="368"/>
      <c r="T67" s="368"/>
      <c r="U67" s="368"/>
      <c r="V67" s="367"/>
    </row>
    <row r="68" spans="1:34" s="350" customFormat="1" ht="15.75" customHeight="1" x14ac:dyDescent="0.4">
      <c r="A68" s="366"/>
      <c r="B68" s="366"/>
      <c r="C68" s="366"/>
      <c r="D68" s="366"/>
      <c r="E68" s="366"/>
      <c r="F68" s="366"/>
      <c r="G68" s="352"/>
      <c r="H68" s="352"/>
      <c r="I68" s="352"/>
      <c r="J68" s="352"/>
      <c r="K68" s="352"/>
      <c r="L68" s="352"/>
      <c r="M68" s="352"/>
      <c r="N68" s="352"/>
      <c r="O68" s="352"/>
      <c r="P68" s="352"/>
      <c r="Q68" s="352"/>
      <c r="R68" s="352"/>
      <c r="S68" s="352"/>
      <c r="T68" s="352" t="s">
        <v>395</v>
      </c>
      <c r="U68" s="352"/>
      <c r="V68" s="352"/>
    </row>
    <row r="69" spans="1:34" s="350" customFormat="1" ht="36" customHeight="1" thickBot="1" x14ac:dyDescent="0.2">
      <c r="A69" s="841" t="s">
        <v>364</v>
      </c>
      <c r="B69" s="841"/>
      <c r="C69" s="841"/>
      <c r="D69" s="841"/>
      <c r="E69" s="841"/>
      <c r="F69" s="841"/>
      <c r="G69" s="841"/>
      <c r="H69" s="841"/>
      <c r="I69" s="841"/>
      <c r="J69" s="841"/>
      <c r="K69" s="841"/>
      <c r="L69" s="841"/>
      <c r="M69" s="841"/>
      <c r="N69" s="841"/>
      <c r="O69" s="841"/>
      <c r="P69" s="841"/>
      <c r="Q69" s="841"/>
      <c r="R69" s="841"/>
      <c r="S69" s="841"/>
      <c r="T69" s="841"/>
      <c r="U69" s="841"/>
      <c r="V69" s="841"/>
    </row>
    <row r="70" spans="1:34" s="350" customFormat="1" ht="15" customHeight="1" x14ac:dyDescent="0.4">
      <c r="A70" s="834" t="s">
        <v>416</v>
      </c>
      <c r="B70" s="821" t="s">
        <v>362</v>
      </c>
      <c r="C70" s="821"/>
      <c r="D70" s="822"/>
      <c r="E70" s="823"/>
      <c r="F70" s="824"/>
      <c r="G70" s="824"/>
      <c r="H70" s="824"/>
      <c r="I70" s="824"/>
      <c r="J70" s="824"/>
      <c r="K70" s="824"/>
      <c r="L70" s="824"/>
      <c r="M70" s="824"/>
      <c r="N70" s="824"/>
      <c r="O70" s="824"/>
      <c r="P70" s="824"/>
      <c r="Q70" s="824"/>
      <c r="R70" s="824"/>
      <c r="S70" s="824"/>
      <c r="T70" s="824"/>
      <c r="U70" s="824"/>
      <c r="V70" s="825"/>
    </row>
    <row r="71" spans="1:34" s="350" customFormat="1" ht="25.7" customHeight="1" x14ac:dyDescent="0.4">
      <c r="A71" s="835"/>
      <c r="B71" s="791" t="s">
        <v>361</v>
      </c>
      <c r="C71" s="791"/>
      <c r="D71" s="826"/>
      <c r="E71" s="827"/>
      <c r="F71" s="806"/>
      <c r="G71" s="806"/>
      <c r="H71" s="806"/>
      <c r="I71" s="806"/>
      <c r="J71" s="806"/>
      <c r="K71" s="806"/>
      <c r="L71" s="806"/>
      <c r="M71" s="806"/>
      <c r="N71" s="806"/>
      <c r="O71" s="806"/>
      <c r="P71" s="806"/>
      <c r="Q71" s="806"/>
      <c r="R71" s="806"/>
      <c r="S71" s="806"/>
      <c r="T71" s="806"/>
      <c r="U71" s="806"/>
      <c r="V71" s="807"/>
    </row>
    <row r="72" spans="1:34" s="350" customFormat="1" ht="15" customHeight="1" x14ac:dyDescent="0.4">
      <c r="A72" s="835"/>
      <c r="B72" s="828" t="s">
        <v>415</v>
      </c>
      <c r="C72" s="829"/>
      <c r="D72" s="830"/>
      <c r="E72" s="808" t="s">
        <v>414</v>
      </c>
      <c r="F72" s="760"/>
      <c r="G72" s="760"/>
      <c r="H72" s="818"/>
      <c r="I72" s="818"/>
      <c r="J72" s="365" t="s">
        <v>413</v>
      </c>
      <c r="K72" s="783"/>
      <c r="L72" s="783"/>
      <c r="M72" s="365" t="s">
        <v>284</v>
      </c>
      <c r="N72" s="819"/>
      <c r="O72" s="819"/>
      <c r="P72" s="819"/>
      <c r="Q72" s="819"/>
      <c r="R72" s="819"/>
      <c r="S72" s="819"/>
      <c r="T72" s="819"/>
      <c r="U72" s="819"/>
      <c r="V72" s="820"/>
    </row>
    <row r="73" spans="1:34" s="350" customFormat="1" ht="15" customHeight="1" x14ac:dyDescent="0.4">
      <c r="A73" s="835"/>
      <c r="B73" s="831"/>
      <c r="C73" s="795"/>
      <c r="D73" s="832"/>
      <c r="E73" s="525"/>
      <c r="F73" s="696"/>
      <c r="G73" s="696"/>
      <c r="H73" s="364" t="s">
        <v>275</v>
      </c>
      <c r="I73" s="363" t="s">
        <v>274</v>
      </c>
      <c r="J73" s="696"/>
      <c r="K73" s="696"/>
      <c r="L73" s="696"/>
      <c r="M73" s="696"/>
      <c r="N73" s="696"/>
      <c r="O73" s="364" t="s">
        <v>273</v>
      </c>
      <c r="P73" s="363" t="s">
        <v>272</v>
      </c>
      <c r="Q73" s="696"/>
      <c r="R73" s="696"/>
      <c r="S73" s="696"/>
      <c r="T73" s="696"/>
      <c r="U73" s="696"/>
      <c r="V73" s="643"/>
    </row>
    <row r="74" spans="1:34" s="350" customFormat="1" ht="15" customHeight="1" x14ac:dyDescent="0.4">
      <c r="A74" s="835"/>
      <c r="B74" s="831"/>
      <c r="C74" s="795"/>
      <c r="D74" s="832"/>
      <c r="E74" s="525"/>
      <c r="F74" s="696"/>
      <c r="G74" s="696"/>
      <c r="H74" s="364" t="s">
        <v>271</v>
      </c>
      <c r="I74" s="363" t="s">
        <v>270</v>
      </c>
      <c r="J74" s="696"/>
      <c r="K74" s="696"/>
      <c r="L74" s="696"/>
      <c r="M74" s="696"/>
      <c r="N74" s="696"/>
      <c r="O74" s="364" t="s">
        <v>269</v>
      </c>
      <c r="P74" s="363" t="s">
        <v>268</v>
      </c>
      <c r="Q74" s="696"/>
      <c r="R74" s="696"/>
      <c r="S74" s="696"/>
      <c r="T74" s="696"/>
      <c r="U74" s="696"/>
      <c r="V74" s="643"/>
    </row>
    <row r="75" spans="1:34" s="350" customFormat="1" ht="18.95" customHeight="1" x14ac:dyDescent="0.4">
      <c r="A75" s="835"/>
      <c r="B75" s="833"/>
      <c r="C75" s="793"/>
      <c r="D75" s="794"/>
      <c r="E75" s="846"/>
      <c r="F75" s="847"/>
      <c r="G75" s="847"/>
      <c r="H75" s="847"/>
      <c r="I75" s="847"/>
      <c r="J75" s="847"/>
      <c r="K75" s="847"/>
      <c r="L75" s="847"/>
      <c r="M75" s="847"/>
      <c r="N75" s="847"/>
      <c r="O75" s="847"/>
      <c r="P75" s="847"/>
      <c r="Q75" s="847"/>
      <c r="R75" s="847"/>
      <c r="S75" s="847"/>
      <c r="T75" s="847"/>
      <c r="U75" s="847"/>
      <c r="V75" s="848"/>
    </row>
    <row r="76" spans="1:34" s="350" customFormat="1" ht="15" customHeight="1" x14ac:dyDescent="0.4">
      <c r="A76" s="835"/>
      <c r="B76" s="828" t="s">
        <v>356</v>
      </c>
      <c r="C76" s="829"/>
      <c r="D76" s="829"/>
      <c r="E76" s="801" t="s">
        <v>305</v>
      </c>
      <c r="F76" s="802"/>
      <c r="G76" s="785"/>
      <c r="H76" s="786"/>
      <c r="I76" s="786"/>
      <c r="J76" s="786"/>
      <c r="K76" s="787" t="s">
        <v>304</v>
      </c>
      <c r="L76" s="787"/>
      <c r="M76" s="788"/>
      <c r="N76" s="789"/>
      <c r="O76" s="790" t="s">
        <v>411</v>
      </c>
      <c r="P76" s="791"/>
      <c r="Q76" s="785"/>
      <c r="R76" s="786"/>
      <c r="S76" s="786"/>
      <c r="T76" s="786"/>
      <c r="U76" s="786"/>
      <c r="V76" s="803"/>
    </row>
    <row r="77" spans="1:34" s="350" customFormat="1" ht="15" customHeight="1" x14ac:dyDescent="0.4">
      <c r="A77" s="836"/>
      <c r="B77" s="833"/>
      <c r="C77" s="793"/>
      <c r="D77" s="793"/>
      <c r="E77" s="773" t="s">
        <v>302</v>
      </c>
      <c r="F77" s="774"/>
      <c r="G77" s="785"/>
      <c r="H77" s="786"/>
      <c r="I77" s="786"/>
      <c r="J77" s="786"/>
      <c r="K77" s="786"/>
      <c r="L77" s="786"/>
      <c r="M77" s="786"/>
      <c r="N77" s="786"/>
      <c r="O77" s="786"/>
      <c r="P77" s="786"/>
      <c r="Q77" s="786"/>
      <c r="R77" s="786"/>
      <c r="S77" s="786"/>
      <c r="T77" s="786"/>
      <c r="U77" s="786"/>
      <c r="V77" s="803"/>
    </row>
    <row r="78" spans="1:34" s="360" customFormat="1" ht="15" customHeight="1" x14ac:dyDescent="0.4">
      <c r="A78" s="838" t="s">
        <v>354</v>
      </c>
      <c r="B78" s="839"/>
      <c r="C78" s="839"/>
      <c r="D78" s="839"/>
      <c r="E78" s="839"/>
      <c r="F78" s="839"/>
      <c r="G78" s="839"/>
      <c r="H78" s="839"/>
      <c r="I78" s="839"/>
      <c r="J78" s="839"/>
      <c r="K78" s="839"/>
      <c r="L78" s="839"/>
      <c r="M78" s="839"/>
      <c r="N78" s="839"/>
      <c r="O78" s="839"/>
      <c r="P78" s="839"/>
      <c r="Q78" s="839"/>
      <c r="R78" s="839"/>
      <c r="S78" s="839"/>
      <c r="T78" s="839"/>
      <c r="U78" s="839"/>
      <c r="V78" s="840"/>
    </row>
    <row r="79" spans="1:34" s="354" customFormat="1" ht="15" customHeight="1" thickBot="1" x14ac:dyDescent="0.45">
      <c r="A79" s="712" t="s">
        <v>353</v>
      </c>
      <c r="B79" s="713"/>
      <c r="C79" s="713"/>
      <c r="D79" s="713"/>
      <c r="E79" s="713"/>
      <c r="F79" s="713"/>
      <c r="G79" s="713"/>
      <c r="H79" s="713"/>
      <c r="I79" s="714"/>
      <c r="J79" s="715"/>
      <c r="K79" s="362" t="s">
        <v>410</v>
      </c>
      <c r="L79" s="716" t="s">
        <v>350</v>
      </c>
      <c r="M79" s="717"/>
      <c r="N79" s="717"/>
      <c r="O79" s="717"/>
      <c r="P79" s="717"/>
      <c r="Q79" s="717"/>
      <c r="R79" s="717"/>
      <c r="S79" s="751"/>
      <c r="T79" s="714"/>
      <c r="U79" s="715"/>
      <c r="V79" s="361" t="s">
        <v>349</v>
      </c>
      <c r="W79" s="360"/>
    </row>
    <row r="80" spans="1:34" s="326" customFormat="1" ht="15" customHeight="1" x14ac:dyDescent="0.4">
      <c r="A80" s="753" t="s">
        <v>409</v>
      </c>
      <c r="B80" s="544" t="s">
        <v>343</v>
      </c>
      <c r="C80" s="544"/>
      <c r="D80" s="544"/>
      <c r="E80" s="544"/>
      <c r="F80" s="544"/>
      <c r="G80" s="544"/>
      <c r="H80" s="544"/>
      <c r="I80" s="544"/>
      <c r="J80" s="544"/>
      <c r="K80" s="544"/>
      <c r="L80" s="544"/>
      <c r="M80" s="544"/>
      <c r="N80" s="544"/>
      <c r="O80" s="544"/>
      <c r="P80" s="544"/>
      <c r="Q80" s="544"/>
      <c r="R80" s="544"/>
      <c r="S80" s="544"/>
      <c r="T80" s="544"/>
      <c r="U80" s="544"/>
      <c r="V80" s="545"/>
      <c r="W80" s="354"/>
      <c r="X80" s="354"/>
      <c r="Y80" s="354"/>
      <c r="Z80" s="354"/>
      <c r="AA80" s="354"/>
      <c r="AB80" s="354"/>
      <c r="AC80" s="354"/>
      <c r="AD80" s="354"/>
      <c r="AE80" s="354"/>
      <c r="AF80" s="354"/>
      <c r="AG80" s="354"/>
      <c r="AH80" s="354"/>
    </row>
    <row r="81" spans="1:34" s="326" customFormat="1" ht="16.350000000000001" customHeight="1" x14ac:dyDescent="0.4">
      <c r="A81" s="753"/>
      <c r="B81" s="546" t="s">
        <v>342</v>
      </c>
      <c r="C81" s="546"/>
      <c r="D81" s="546"/>
      <c r="E81" s="546"/>
      <c r="F81" s="547"/>
      <c r="G81" s="540" t="s">
        <v>341</v>
      </c>
      <c r="H81" s="537"/>
      <c r="I81" s="523" t="s">
        <v>340</v>
      </c>
      <c r="J81" s="537"/>
      <c r="K81" s="523" t="s">
        <v>339</v>
      </c>
      <c r="L81" s="537"/>
      <c r="M81" s="523" t="s">
        <v>338</v>
      </c>
      <c r="N81" s="537"/>
      <c r="O81" s="523" t="s">
        <v>337</v>
      </c>
      <c r="P81" s="537"/>
      <c r="Q81" s="523" t="s">
        <v>336</v>
      </c>
      <c r="R81" s="537"/>
      <c r="S81" s="523" t="s">
        <v>335</v>
      </c>
      <c r="T81" s="537"/>
      <c r="U81" s="523" t="s">
        <v>334</v>
      </c>
      <c r="V81" s="524"/>
      <c r="W81" s="354"/>
      <c r="X81" s="354"/>
      <c r="Y81" s="354"/>
      <c r="Z81" s="354"/>
      <c r="AA81" s="354"/>
      <c r="AB81" s="354"/>
      <c r="AC81" s="354"/>
      <c r="AD81" s="354"/>
      <c r="AE81" s="354"/>
      <c r="AF81" s="354"/>
      <c r="AG81" s="354"/>
      <c r="AH81" s="354"/>
    </row>
    <row r="82" spans="1:34" s="326" customFormat="1" ht="15.6" customHeight="1" x14ac:dyDescent="0.4">
      <c r="A82" s="753"/>
      <c r="B82" s="708"/>
      <c r="C82" s="708"/>
      <c r="D82" s="708"/>
      <c r="E82" s="708"/>
      <c r="F82" s="549"/>
      <c r="G82" s="523"/>
      <c r="H82" s="537"/>
      <c r="I82" s="523"/>
      <c r="J82" s="537"/>
      <c r="K82" s="523"/>
      <c r="L82" s="537"/>
      <c r="M82" s="523"/>
      <c r="N82" s="537"/>
      <c r="O82" s="523"/>
      <c r="P82" s="537"/>
      <c r="Q82" s="523"/>
      <c r="R82" s="537"/>
      <c r="S82" s="523"/>
      <c r="T82" s="537"/>
      <c r="U82" s="523"/>
      <c r="V82" s="524"/>
      <c r="W82" s="354"/>
      <c r="X82" s="354"/>
      <c r="Y82" s="354"/>
      <c r="Z82" s="354"/>
      <c r="AA82" s="354"/>
      <c r="AB82" s="354"/>
      <c r="AC82" s="354"/>
      <c r="AD82" s="354"/>
      <c r="AE82" s="354"/>
      <c r="AF82" s="354"/>
      <c r="AG82" s="354"/>
      <c r="AH82" s="354"/>
    </row>
    <row r="83" spans="1:34" s="326" customFormat="1" ht="15.6" customHeight="1" x14ac:dyDescent="0.4">
      <c r="A83" s="753"/>
      <c r="B83" s="550"/>
      <c r="C83" s="550"/>
      <c r="D83" s="550"/>
      <c r="E83" s="550"/>
      <c r="F83" s="551"/>
      <c r="G83" s="523" t="s">
        <v>333</v>
      </c>
      <c r="H83" s="540"/>
      <c r="I83" s="540"/>
      <c r="J83" s="540"/>
      <c r="K83" s="540"/>
      <c r="L83" s="537"/>
      <c r="M83" s="541"/>
      <c r="N83" s="542"/>
      <c r="O83" s="542"/>
      <c r="P83" s="542"/>
      <c r="Q83" s="542"/>
      <c r="R83" s="542"/>
      <c r="S83" s="542"/>
      <c r="T83" s="542"/>
      <c r="U83" s="542"/>
      <c r="V83" s="543"/>
      <c r="W83" s="354"/>
      <c r="X83" s="354"/>
      <c r="Y83" s="354"/>
      <c r="Z83" s="354"/>
      <c r="AA83" s="354"/>
      <c r="AB83" s="354"/>
      <c r="AC83" s="354"/>
      <c r="AD83" s="354"/>
      <c r="AE83" s="354"/>
      <c r="AF83" s="354"/>
      <c r="AG83" s="354"/>
      <c r="AH83" s="354"/>
    </row>
    <row r="84" spans="1:34" s="326" customFormat="1" ht="15.95" customHeight="1" x14ac:dyDescent="0.4">
      <c r="A84" s="753"/>
      <c r="B84" s="692" t="s">
        <v>407</v>
      </c>
      <c r="C84" s="693"/>
      <c r="D84" s="693"/>
      <c r="E84" s="693"/>
      <c r="F84" s="689"/>
      <c r="G84" s="688"/>
      <c r="H84" s="693"/>
      <c r="I84" s="693" t="s">
        <v>325</v>
      </c>
      <c r="J84" s="693"/>
      <c r="K84" s="694"/>
      <c r="L84" s="694"/>
      <c r="M84" s="693" t="s">
        <v>326</v>
      </c>
      <c r="N84" s="693"/>
      <c r="O84" s="693"/>
      <c r="P84" s="693"/>
      <c r="Q84" s="693" t="s">
        <v>325</v>
      </c>
      <c r="R84" s="693"/>
      <c r="S84" s="686"/>
      <c r="T84" s="686"/>
      <c r="U84" s="686"/>
      <c r="V84" s="687"/>
      <c r="W84" s="354"/>
      <c r="X84" s="354"/>
      <c r="Y84" s="354"/>
      <c r="Z84" s="354"/>
      <c r="AA84" s="354"/>
      <c r="AB84" s="354"/>
      <c r="AC84" s="354"/>
      <c r="AD84" s="354"/>
      <c r="AE84" s="354"/>
      <c r="AF84" s="354"/>
      <c r="AG84" s="354"/>
      <c r="AH84" s="354"/>
    </row>
    <row r="85" spans="1:34" s="326" customFormat="1" ht="15.95" customHeight="1" x14ac:dyDescent="0.4">
      <c r="A85" s="753"/>
      <c r="B85" s="359"/>
      <c r="C85" s="762" t="s">
        <v>331</v>
      </c>
      <c r="D85" s="749"/>
      <c r="E85" s="688" t="s">
        <v>330</v>
      </c>
      <c r="F85" s="689"/>
      <c r="G85" s="688"/>
      <c r="H85" s="693"/>
      <c r="I85" s="693" t="s">
        <v>325</v>
      </c>
      <c r="J85" s="693"/>
      <c r="K85" s="694"/>
      <c r="L85" s="694"/>
      <c r="M85" s="693" t="s">
        <v>326</v>
      </c>
      <c r="N85" s="693"/>
      <c r="O85" s="693"/>
      <c r="P85" s="693"/>
      <c r="Q85" s="693" t="s">
        <v>325</v>
      </c>
      <c r="R85" s="693"/>
      <c r="S85" s="686"/>
      <c r="T85" s="686"/>
      <c r="U85" s="686"/>
      <c r="V85" s="687"/>
      <c r="W85" s="354"/>
      <c r="X85" s="354"/>
      <c r="Y85" s="354"/>
      <c r="Z85" s="354"/>
      <c r="AA85" s="354"/>
      <c r="AB85" s="354"/>
      <c r="AC85" s="354"/>
      <c r="AD85" s="354"/>
      <c r="AE85" s="354"/>
      <c r="AF85" s="354"/>
      <c r="AG85" s="354"/>
      <c r="AH85" s="354"/>
    </row>
    <row r="86" spans="1:34" s="326" customFormat="1" ht="15.95" customHeight="1" x14ac:dyDescent="0.4">
      <c r="A86" s="753"/>
      <c r="B86" s="358"/>
      <c r="C86" s="763"/>
      <c r="D86" s="764"/>
      <c r="E86" s="688" t="s">
        <v>329</v>
      </c>
      <c r="F86" s="689"/>
      <c r="G86" s="688"/>
      <c r="H86" s="693"/>
      <c r="I86" s="693" t="s">
        <v>325</v>
      </c>
      <c r="J86" s="693"/>
      <c r="K86" s="694"/>
      <c r="L86" s="694"/>
      <c r="M86" s="693" t="s">
        <v>326</v>
      </c>
      <c r="N86" s="693"/>
      <c r="O86" s="693"/>
      <c r="P86" s="693"/>
      <c r="Q86" s="693" t="s">
        <v>325</v>
      </c>
      <c r="R86" s="693"/>
      <c r="S86" s="686"/>
      <c r="T86" s="686"/>
      <c r="U86" s="686"/>
      <c r="V86" s="687"/>
      <c r="W86" s="354"/>
      <c r="X86" s="354"/>
      <c r="Y86" s="354"/>
      <c r="Z86" s="354"/>
      <c r="AA86" s="354"/>
      <c r="AB86" s="354"/>
      <c r="AC86" s="354"/>
      <c r="AD86" s="354"/>
      <c r="AE86" s="354"/>
      <c r="AF86" s="354"/>
      <c r="AG86" s="354"/>
      <c r="AH86" s="354"/>
    </row>
    <row r="87" spans="1:34" s="326" customFormat="1" ht="15.95" customHeight="1" x14ac:dyDescent="0.4">
      <c r="A87" s="753"/>
      <c r="B87" s="357"/>
      <c r="C87" s="765"/>
      <c r="D87" s="766"/>
      <c r="E87" s="688" t="s">
        <v>405</v>
      </c>
      <c r="F87" s="689"/>
      <c r="G87" s="688"/>
      <c r="H87" s="693"/>
      <c r="I87" s="693" t="s">
        <v>325</v>
      </c>
      <c r="J87" s="693"/>
      <c r="K87" s="694"/>
      <c r="L87" s="694"/>
      <c r="M87" s="693" t="s">
        <v>326</v>
      </c>
      <c r="N87" s="693"/>
      <c r="O87" s="693"/>
      <c r="P87" s="693"/>
      <c r="Q87" s="693" t="s">
        <v>325</v>
      </c>
      <c r="R87" s="693"/>
      <c r="S87" s="686"/>
      <c r="T87" s="686"/>
      <c r="U87" s="686"/>
      <c r="V87" s="687"/>
      <c r="W87" s="354"/>
      <c r="X87" s="354"/>
      <c r="Y87" s="354"/>
      <c r="Z87" s="354"/>
      <c r="AA87" s="354"/>
      <c r="AB87" s="354"/>
      <c r="AC87" s="354"/>
      <c r="AD87" s="354"/>
      <c r="AE87" s="354"/>
      <c r="AF87" s="354"/>
      <c r="AG87" s="354"/>
      <c r="AH87" s="354"/>
    </row>
    <row r="88" spans="1:34" s="326" customFormat="1" ht="16.350000000000001" customHeight="1" x14ac:dyDescent="0.4">
      <c r="A88" s="753"/>
      <c r="B88" s="748" t="s">
        <v>327</v>
      </c>
      <c r="C88" s="748"/>
      <c r="D88" s="748"/>
      <c r="E88" s="748"/>
      <c r="F88" s="749"/>
      <c r="G88" s="688"/>
      <c r="H88" s="693"/>
      <c r="I88" s="693" t="s">
        <v>325</v>
      </c>
      <c r="J88" s="693"/>
      <c r="K88" s="694"/>
      <c r="L88" s="694"/>
      <c r="M88" s="693" t="s">
        <v>326</v>
      </c>
      <c r="N88" s="693"/>
      <c r="O88" s="693"/>
      <c r="P88" s="693"/>
      <c r="Q88" s="693" t="s">
        <v>325</v>
      </c>
      <c r="R88" s="693"/>
      <c r="S88" s="686"/>
      <c r="T88" s="686"/>
      <c r="U88" s="686"/>
      <c r="V88" s="687"/>
      <c r="W88" s="354"/>
      <c r="X88" s="354"/>
      <c r="Y88" s="354"/>
      <c r="Z88" s="354"/>
      <c r="AA88" s="354"/>
      <c r="AB88" s="354"/>
      <c r="AC88" s="354"/>
      <c r="AD88" s="354"/>
      <c r="AE88" s="354"/>
      <c r="AF88" s="354"/>
      <c r="AG88" s="354"/>
      <c r="AH88" s="354"/>
    </row>
    <row r="89" spans="1:34" s="326" customFormat="1" ht="16.350000000000001" customHeight="1" thickBot="1" x14ac:dyDescent="0.45">
      <c r="A89" s="753"/>
      <c r="B89" s="750" t="s">
        <v>324</v>
      </c>
      <c r="C89" s="717"/>
      <c r="D89" s="717"/>
      <c r="E89" s="717"/>
      <c r="F89" s="751"/>
      <c r="G89" s="755"/>
      <c r="H89" s="756"/>
      <c r="I89" s="756"/>
      <c r="J89" s="756"/>
      <c r="K89" s="757" t="s">
        <v>323</v>
      </c>
      <c r="L89" s="757"/>
      <c r="M89" s="717"/>
      <c r="N89" s="717"/>
      <c r="O89" s="356"/>
      <c r="P89" s="758"/>
      <c r="Q89" s="758"/>
      <c r="R89" s="328"/>
      <c r="S89" s="328"/>
      <c r="T89" s="355"/>
      <c r="U89" s="328"/>
      <c r="V89" s="327"/>
      <c r="W89" s="354"/>
      <c r="X89" s="354"/>
      <c r="Y89" s="354"/>
      <c r="Z89" s="354"/>
      <c r="AA89" s="354"/>
      <c r="AB89" s="354"/>
      <c r="AC89" s="354"/>
      <c r="AD89" s="354"/>
      <c r="AE89" s="354"/>
      <c r="AF89" s="354"/>
      <c r="AG89" s="354"/>
      <c r="AH89" s="354"/>
    </row>
    <row r="90" spans="1:34" s="326" customFormat="1" ht="15" customHeight="1" x14ac:dyDescent="0.4">
      <c r="A90" s="752" t="s">
        <v>345</v>
      </c>
      <c r="B90" s="544" t="s">
        <v>343</v>
      </c>
      <c r="C90" s="544"/>
      <c r="D90" s="544"/>
      <c r="E90" s="544"/>
      <c r="F90" s="544"/>
      <c r="G90" s="544"/>
      <c r="H90" s="544"/>
      <c r="I90" s="544"/>
      <c r="J90" s="544"/>
      <c r="K90" s="544"/>
      <c r="L90" s="544"/>
      <c r="M90" s="544"/>
      <c r="N90" s="544"/>
      <c r="O90" s="544"/>
      <c r="P90" s="544"/>
      <c r="Q90" s="544"/>
      <c r="R90" s="544"/>
      <c r="S90" s="544"/>
      <c r="T90" s="544"/>
      <c r="U90" s="544"/>
      <c r="V90" s="545"/>
      <c r="W90" s="354"/>
      <c r="X90" s="354"/>
      <c r="Y90" s="354"/>
      <c r="Z90" s="354"/>
      <c r="AA90" s="354"/>
      <c r="AB90" s="354"/>
      <c r="AC90" s="354"/>
      <c r="AD90" s="354"/>
      <c r="AE90" s="354"/>
      <c r="AF90" s="354"/>
      <c r="AG90" s="354"/>
      <c r="AH90" s="354"/>
    </row>
    <row r="91" spans="1:34" s="326" customFormat="1" ht="16.350000000000001" customHeight="1" x14ac:dyDescent="0.4">
      <c r="A91" s="753"/>
      <c r="B91" s="546" t="s">
        <v>342</v>
      </c>
      <c r="C91" s="546"/>
      <c r="D91" s="546"/>
      <c r="E91" s="546"/>
      <c r="F91" s="547"/>
      <c r="G91" s="540" t="s">
        <v>341</v>
      </c>
      <c r="H91" s="537"/>
      <c r="I91" s="523" t="s">
        <v>340</v>
      </c>
      <c r="J91" s="537"/>
      <c r="K91" s="523" t="s">
        <v>339</v>
      </c>
      <c r="L91" s="537"/>
      <c r="M91" s="523" t="s">
        <v>338</v>
      </c>
      <c r="N91" s="537"/>
      <c r="O91" s="523" t="s">
        <v>337</v>
      </c>
      <c r="P91" s="537"/>
      <c r="Q91" s="523" t="s">
        <v>336</v>
      </c>
      <c r="R91" s="537"/>
      <c r="S91" s="523" t="s">
        <v>335</v>
      </c>
      <c r="T91" s="537"/>
      <c r="U91" s="523" t="s">
        <v>334</v>
      </c>
      <c r="V91" s="524"/>
      <c r="W91" s="354"/>
      <c r="X91" s="354"/>
      <c r="Y91" s="354"/>
      <c r="Z91" s="354"/>
      <c r="AA91" s="354"/>
      <c r="AB91" s="354"/>
      <c r="AC91" s="354"/>
      <c r="AD91" s="354"/>
      <c r="AE91" s="354"/>
      <c r="AF91" s="354"/>
      <c r="AG91" s="354"/>
      <c r="AH91" s="354"/>
    </row>
    <row r="92" spans="1:34" s="326" customFormat="1" ht="15.6" customHeight="1" x14ac:dyDescent="0.4">
      <c r="A92" s="753"/>
      <c r="B92" s="708"/>
      <c r="C92" s="708"/>
      <c r="D92" s="708"/>
      <c r="E92" s="708"/>
      <c r="F92" s="549"/>
      <c r="G92" s="523"/>
      <c r="H92" s="537"/>
      <c r="I92" s="523"/>
      <c r="J92" s="537"/>
      <c r="K92" s="523"/>
      <c r="L92" s="537"/>
      <c r="M92" s="523"/>
      <c r="N92" s="537"/>
      <c r="O92" s="523"/>
      <c r="P92" s="537"/>
      <c r="Q92" s="523"/>
      <c r="R92" s="537"/>
      <c r="S92" s="523"/>
      <c r="T92" s="537"/>
      <c r="U92" s="523"/>
      <c r="V92" s="524"/>
      <c r="W92" s="354"/>
      <c r="X92" s="354"/>
      <c r="Y92" s="354"/>
      <c r="Z92" s="354"/>
      <c r="AA92" s="354"/>
      <c r="AB92" s="354"/>
      <c r="AC92" s="354"/>
      <c r="AD92" s="354"/>
      <c r="AE92" s="354"/>
      <c r="AF92" s="354"/>
      <c r="AG92" s="354"/>
      <c r="AH92" s="354"/>
    </row>
    <row r="93" spans="1:34" s="326" customFormat="1" ht="15.6" customHeight="1" x14ac:dyDescent="0.4">
      <c r="A93" s="753"/>
      <c r="B93" s="550"/>
      <c r="C93" s="550"/>
      <c r="D93" s="550"/>
      <c r="E93" s="550"/>
      <c r="F93" s="551"/>
      <c r="G93" s="523" t="s">
        <v>333</v>
      </c>
      <c r="H93" s="540"/>
      <c r="I93" s="540"/>
      <c r="J93" s="540"/>
      <c r="K93" s="540"/>
      <c r="L93" s="537"/>
      <c r="M93" s="541"/>
      <c r="N93" s="542"/>
      <c r="O93" s="542"/>
      <c r="P93" s="542"/>
      <c r="Q93" s="542"/>
      <c r="R93" s="542"/>
      <c r="S93" s="542"/>
      <c r="T93" s="542"/>
      <c r="U93" s="542"/>
      <c r="V93" s="543"/>
      <c r="W93" s="354"/>
      <c r="X93" s="354"/>
      <c r="Y93" s="354"/>
      <c r="Z93" s="354"/>
      <c r="AA93" s="354"/>
      <c r="AB93" s="354"/>
      <c r="AC93" s="354"/>
      <c r="AD93" s="354"/>
      <c r="AE93" s="354"/>
      <c r="AF93" s="354"/>
      <c r="AG93" s="354"/>
      <c r="AH93" s="354"/>
    </row>
    <row r="94" spans="1:34" s="326" customFormat="1" ht="15.95" customHeight="1" x14ac:dyDescent="0.4">
      <c r="A94" s="753"/>
      <c r="B94" s="692" t="s">
        <v>407</v>
      </c>
      <c r="C94" s="693"/>
      <c r="D94" s="693"/>
      <c r="E94" s="693"/>
      <c r="F94" s="689"/>
      <c r="G94" s="688"/>
      <c r="H94" s="693"/>
      <c r="I94" s="693" t="s">
        <v>325</v>
      </c>
      <c r="J94" s="693"/>
      <c r="K94" s="694"/>
      <c r="L94" s="694"/>
      <c r="M94" s="693" t="s">
        <v>326</v>
      </c>
      <c r="N94" s="693"/>
      <c r="O94" s="693"/>
      <c r="P94" s="693"/>
      <c r="Q94" s="693" t="s">
        <v>325</v>
      </c>
      <c r="R94" s="693"/>
      <c r="S94" s="686"/>
      <c r="T94" s="686"/>
      <c r="U94" s="686"/>
      <c r="V94" s="687"/>
      <c r="W94" s="354"/>
      <c r="X94" s="354"/>
      <c r="Y94" s="354"/>
      <c r="Z94" s="354"/>
      <c r="AA94" s="354"/>
      <c r="AB94" s="354"/>
      <c r="AC94" s="354"/>
      <c r="AD94" s="354"/>
      <c r="AE94" s="354"/>
      <c r="AF94" s="354"/>
      <c r="AG94" s="354"/>
      <c r="AH94" s="354"/>
    </row>
    <row r="95" spans="1:34" s="326" customFormat="1" ht="15.95" customHeight="1" x14ac:dyDescent="0.4">
      <c r="A95" s="753"/>
      <c r="B95" s="359"/>
      <c r="C95" s="762" t="s">
        <v>331</v>
      </c>
      <c r="D95" s="749"/>
      <c r="E95" s="688" t="s">
        <v>346</v>
      </c>
      <c r="F95" s="689"/>
      <c r="G95" s="688"/>
      <c r="H95" s="693"/>
      <c r="I95" s="693" t="s">
        <v>325</v>
      </c>
      <c r="J95" s="693"/>
      <c r="K95" s="694"/>
      <c r="L95" s="694"/>
      <c r="M95" s="693" t="s">
        <v>326</v>
      </c>
      <c r="N95" s="693"/>
      <c r="O95" s="693"/>
      <c r="P95" s="693"/>
      <c r="Q95" s="693" t="s">
        <v>325</v>
      </c>
      <c r="R95" s="693"/>
      <c r="S95" s="686"/>
      <c r="T95" s="686"/>
      <c r="U95" s="686"/>
      <c r="V95" s="687"/>
      <c r="W95" s="354"/>
      <c r="X95" s="354"/>
      <c r="Y95" s="354"/>
      <c r="Z95" s="354"/>
      <c r="AA95" s="354"/>
      <c r="AB95" s="354"/>
      <c r="AC95" s="354"/>
      <c r="AD95" s="354"/>
      <c r="AE95" s="354"/>
      <c r="AF95" s="354"/>
      <c r="AG95" s="354"/>
      <c r="AH95" s="354"/>
    </row>
    <row r="96" spans="1:34" s="326" customFormat="1" ht="15.95" customHeight="1" x14ac:dyDescent="0.4">
      <c r="A96" s="753"/>
      <c r="B96" s="358"/>
      <c r="C96" s="763"/>
      <c r="D96" s="764"/>
      <c r="E96" s="688" t="s">
        <v>329</v>
      </c>
      <c r="F96" s="689"/>
      <c r="G96" s="688"/>
      <c r="H96" s="693"/>
      <c r="I96" s="693" t="s">
        <v>325</v>
      </c>
      <c r="J96" s="693"/>
      <c r="K96" s="694"/>
      <c r="L96" s="694"/>
      <c r="M96" s="693" t="s">
        <v>326</v>
      </c>
      <c r="N96" s="693"/>
      <c r="O96" s="693"/>
      <c r="P96" s="693"/>
      <c r="Q96" s="693" t="s">
        <v>325</v>
      </c>
      <c r="R96" s="693"/>
      <c r="S96" s="686"/>
      <c r="T96" s="686"/>
      <c r="U96" s="686"/>
      <c r="V96" s="687"/>
      <c r="W96" s="354"/>
      <c r="X96" s="354"/>
      <c r="Y96" s="354"/>
      <c r="Z96" s="354"/>
      <c r="AA96" s="354"/>
      <c r="AB96" s="354"/>
      <c r="AC96" s="354"/>
      <c r="AD96" s="354"/>
      <c r="AE96" s="354"/>
      <c r="AF96" s="354"/>
      <c r="AG96" s="354"/>
      <c r="AH96" s="354"/>
    </row>
    <row r="97" spans="1:34" s="326" customFormat="1" ht="15.95" customHeight="1" x14ac:dyDescent="0.4">
      <c r="A97" s="753"/>
      <c r="B97" s="357"/>
      <c r="C97" s="765"/>
      <c r="D97" s="766"/>
      <c r="E97" s="688" t="s">
        <v>405</v>
      </c>
      <c r="F97" s="689"/>
      <c r="G97" s="688"/>
      <c r="H97" s="693"/>
      <c r="I97" s="693" t="s">
        <v>325</v>
      </c>
      <c r="J97" s="693"/>
      <c r="K97" s="694"/>
      <c r="L97" s="694"/>
      <c r="M97" s="693" t="s">
        <v>326</v>
      </c>
      <c r="N97" s="693"/>
      <c r="O97" s="693"/>
      <c r="P97" s="693"/>
      <c r="Q97" s="693" t="s">
        <v>325</v>
      </c>
      <c r="R97" s="693"/>
      <c r="S97" s="686"/>
      <c r="T97" s="686"/>
      <c r="U97" s="686"/>
      <c r="V97" s="687"/>
      <c r="W97" s="354"/>
      <c r="X97" s="354"/>
      <c r="Y97" s="354"/>
      <c r="Z97" s="354"/>
      <c r="AA97" s="354"/>
      <c r="AB97" s="354"/>
      <c r="AC97" s="354"/>
      <c r="AD97" s="354"/>
      <c r="AE97" s="354"/>
      <c r="AF97" s="354"/>
      <c r="AG97" s="354"/>
      <c r="AH97" s="354"/>
    </row>
    <row r="98" spans="1:34" s="326" customFormat="1" ht="16.350000000000001" customHeight="1" x14ac:dyDescent="0.4">
      <c r="A98" s="753"/>
      <c r="B98" s="748" t="s">
        <v>327</v>
      </c>
      <c r="C98" s="748"/>
      <c r="D98" s="748"/>
      <c r="E98" s="748"/>
      <c r="F98" s="749"/>
      <c r="G98" s="688"/>
      <c r="H98" s="693"/>
      <c r="I98" s="693" t="s">
        <v>325</v>
      </c>
      <c r="J98" s="693"/>
      <c r="K98" s="694"/>
      <c r="L98" s="694"/>
      <c r="M98" s="693" t="s">
        <v>326</v>
      </c>
      <c r="N98" s="693"/>
      <c r="O98" s="693"/>
      <c r="P98" s="693"/>
      <c r="Q98" s="693" t="s">
        <v>325</v>
      </c>
      <c r="R98" s="693"/>
      <c r="S98" s="686"/>
      <c r="T98" s="686"/>
      <c r="U98" s="686"/>
      <c r="V98" s="687"/>
      <c r="W98" s="354"/>
      <c r="X98" s="354"/>
      <c r="Y98" s="354"/>
      <c r="Z98" s="354"/>
      <c r="AA98" s="354"/>
      <c r="AB98" s="354"/>
      <c r="AC98" s="354"/>
      <c r="AD98" s="354"/>
      <c r="AE98" s="354"/>
      <c r="AF98" s="354"/>
      <c r="AG98" s="354"/>
      <c r="AH98" s="354"/>
    </row>
    <row r="99" spans="1:34" s="326" customFormat="1" ht="16.350000000000001" customHeight="1" thickBot="1" x14ac:dyDescent="0.45">
      <c r="A99" s="754"/>
      <c r="B99" s="750" t="s">
        <v>324</v>
      </c>
      <c r="C99" s="717"/>
      <c r="D99" s="717"/>
      <c r="E99" s="717"/>
      <c r="F99" s="751"/>
      <c r="G99" s="755"/>
      <c r="H99" s="756"/>
      <c r="I99" s="756"/>
      <c r="J99" s="756"/>
      <c r="K99" s="757" t="s">
        <v>323</v>
      </c>
      <c r="L99" s="757"/>
      <c r="M99" s="717"/>
      <c r="N99" s="717"/>
      <c r="O99" s="356"/>
      <c r="P99" s="758"/>
      <c r="Q99" s="758"/>
      <c r="R99" s="328"/>
      <c r="S99" s="328"/>
      <c r="T99" s="355"/>
      <c r="U99" s="328"/>
      <c r="V99" s="327"/>
      <c r="W99" s="354"/>
      <c r="X99" s="354"/>
      <c r="Y99" s="354"/>
      <c r="Z99" s="354"/>
      <c r="AA99" s="354"/>
      <c r="AB99" s="354"/>
      <c r="AC99" s="354"/>
      <c r="AD99" s="354"/>
      <c r="AE99" s="354"/>
      <c r="AF99" s="354"/>
      <c r="AG99" s="354"/>
      <c r="AH99" s="354"/>
    </row>
    <row r="100" spans="1:34" s="326" customFormat="1" ht="15" customHeight="1" x14ac:dyDescent="0.4">
      <c r="A100" s="752" t="s">
        <v>408</v>
      </c>
      <c r="B100" s="544" t="s">
        <v>343</v>
      </c>
      <c r="C100" s="544"/>
      <c r="D100" s="544"/>
      <c r="E100" s="544"/>
      <c r="F100" s="544"/>
      <c r="G100" s="544"/>
      <c r="H100" s="544"/>
      <c r="I100" s="544"/>
      <c r="J100" s="544"/>
      <c r="K100" s="544"/>
      <c r="L100" s="544"/>
      <c r="M100" s="544"/>
      <c r="N100" s="544"/>
      <c r="O100" s="544"/>
      <c r="P100" s="544"/>
      <c r="Q100" s="544"/>
      <c r="R100" s="544"/>
      <c r="S100" s="544"/>
      <c r="T100" s="544"/>
      <c r="U100" s="544"/>
      <c r="V100" s="545"/>
      <c r="W100" s="354"/>
      <c r="X100" s="354"/>
      <c r="Y100" s="354"/>
      <c r="Z100" s="354"/>
      <c r="AA100" s="354"/>
      <c r="AB100" s="354"/>
      <c r="AC100" s="354"/>
      <c r="AD100" s="354"/>
      <c r="AE100" s="354"/>
      <c r="AF100" s="354"/>
      <c r="AG100" s="354"/>
      <c r="AH100" s="354"/>
    </row>
    <row r="101" spans="1:34" s="326" customFormat="1" ht="16.350000000000001" customHeight="1" x14ac:dyDescent="0.4">
      <c r="A101" s="753"/>
      <c r="B101" s="546" t="s">
        <v>342</v>
      </c>
      <c r="C101" s="546"/>
      <c r="D101" s="546"/>
      <c r="E101" s="546"/>
      <c r="F101" s="547"/>
      <c r="G101" s="540" t="s">
        <v>341</v>
      </c>
      <c r="H101" s="537"/>
      <c r="I101" s="523" t="s">
        <v>340</v>
      </c>
      <c r="J101" s="537"/>
      <c r="K101" s="523" t="s">
        <v>339</v>
      </c>
      <c r="L101" s="537"/>
      <c r="M101" s="523" t="s">
        <v>338</v>
      </c>
      <c r="N101" s="537"/>
      <c r="O101" s="523" t="s">
        <v>337</v>
      </c>
      <c r="P101" s="537"/>
      <c r="Q101" s="523" t="s">
        <v>336</v>
      </c>
      <c r="R101" s="537"/>
      <c r="S101" s="523" t="s">
        <v>335</v>
      </c>
      <c r="T101" s="537"/>
      <c r="U101" s="523" t="s">
        <v>334</v>
      </c>
      <c r="V101" s="524"/>
      <c r="W101" s="354"/>
      <c r="X101" s="354"/>
      <c r="Y101" s="354"/>
      <c r="Z101" s="354"/>
      <c r="AA101" s="354"/>
      <c r="AB101" s="354"/>
      <c r="AC101" s="354"/>
      <c r="AD101" s="354"/>
      <c r="AE101" s="354"/>
      <c r="AF101" s="354"/>
      <c r="AG101" s="354"/>
      <c r="AH101" s="354"/>
    </row>
    <row r="102" spans="1:34" s="326" customFormat="1" ht="15.6" customHeight="1" x14ac:dyDescent="0.4">
      <c r="A102" s="753"/>
      <c r="B102" s="708"/>
      <c r="C102" s="708"/>
      <c r="D102" s="708"/>
      <c r="E102" s="708"/>
      <c r="F102" s="549"/>
      <c r="G102" s="523"/>
      <c r="H102" s="537"/>
      <c r="I102" s="523"/>
      <c r="J102" s="537"/>
      <c r="K102" s="523"/>
      <c r="L102" s="537"/>
      <c r="M102" s="523"/>
      <c r="N102" s="537"/>
      <c r="O102" s="523"/>
      <c r="P102" s="537"/>
      <c r="Q102" s="523"/>
      <c r="R102" s="537"/>
      <c r="S102" s="523"/>
      <c r="T102" s="537"/>
      <c r="U102" s="523"/>
      <c r="V102" s="524"/>
      <c r="W102" s="354" t="s">
        <v>347</v>
      </c>
      <c r="X102" s="354"/>
      <c r="Y102" s="354"/>
      <c r="Z102" s="354"/>
      <c r="AA102" s="354"/>
      <c r="AB102" s="354"/>
      <c r="AC102" s="354"/>
      <c r="AD102" s="354"/>
      <c r="AE102" s="354"/>
      <c r="AF102" s="354"/>
      <c r="AG102" s="354"/>
      <c r="AH102" s="354"/>
    </row>
    <row r="103" spans="1:34" s="326" customFormat="1" ht="15.6" customHeight="1" x14ac:dyDescent="0.4">
      <c r="A103" s="753"/>
      <c r="B103" s="550"/>
      <c r="C103" s="550"/>
      <c r="D103" s="550"/>
      <c r="E103" s="550"/>
      <c r="F103" s="551"/>
      <c r="G103" s="523" t="s">
        <v>333</v>
      </c>
      <c r="H103" s="540"/>
      <c r="I103" s="540"/>
      <c r="J103" s="540"/>
      <c r="K103" s="540"/>
      <c r="L103" s="537"/>
      <c r="M103" s="541"/>
      <c r="N103" s="542"/>
      <c r="O103" s="542"/>
      <c r="P103" s="542"/>
      <c r="Q103" s="542"/>
      <c r="R103" s="542"/>
      <c r="S103" s="542"/>
      <c r="T103" s="542"/>
      <c r="U103" s="542"/>
      <c r="V103" s="543"/>
      <c r="W103" s="354"/>
      <c r="X103" s="354"/>
      <c r="Y103" s="354"/>
      <c r="Z103" s="354"/>
      <c r="AA103" s="354"/>
      <c r="AB103" s="354"/>
      <c r="AC103" s="354"/>
      <c r="AD103" s="354"/>
      <c r="AE103" s="354"/>
      <c r="AF103" s="354"/>
      <c r="AG103" s="354"/>
      <c r="AH103" s="354"/>
    </row>
    <row r="104" spans="1:34" s="326" customFormat="1" ht="15.95" customHeight="1" x14ac:dyDescent="0.4">
      <c r="A104" s="753"/>
      <c r="B104" s="692" t="s">
        <v>407</v>
      </c>
      <c r="C104" s="693"/>
      <c r="D104" s="693"/>
      <c r="E104" s="693"/>
      <c r="F104" s="689"/>
      <c r="G104" s="688"/>
      <c r="H104" s="693"/>
      <c r="I104" s="693" t="s">
        <v>325</v>
      </c>
      <c r="J104" s="693"/>
      <c r="K104" s="694"/>
      <c r="L104" s="694"/>
      <c r="M104" s="693" t="s">
        <v>326</v>
      </c>
      <c r="N104" s="693"/>
      <c r="O104" s="693"/>
      <c r="P104" s="693"/>
      <c r="Q104" s="693" t="s">
        <v>325</v>
      </c>
      <c r="R104" s="693"/>
      <c r="S104" s="686"/>
      <c r="T104" s="686"/>
      <c r="U104" s="686"/>
      <c r="V104" s="687"/>
      <c r="W104" s="354"/>
      <c r="X104" s="354"/>
      <c r="Y104" s="354"/>
      <c r="Z104" s="354"/>
      <c r="AA104" s="354"/>
      <c r="AB104" s="354"/>
      <c r="AC104" s="354"/>
      <c r="AD104" s="354"/>
      <c r="AE104" s="354"/>
      <c r="AF104" s="354"/>
      <c r="AG104" s="354"/>
      <c r="AH104" s="354"/>
    </row>
    <row r="105" spans="1:34" s="326" customFormat="1" ht="15.95" customHeight="1" x14ac:dyDescent="0.4">
      <c r="A105" s="753"/>
      <c r="B105" s="359"/>
      <c r="C105" s="762" t="s">
        <v>406</v>
      </c>
      <c r="D105" s="749"/>
      <c r="E105" s="688" t="s">
        <v>330</v>
      </c>
      <c r="F105" s="689"/>
      <c r="G105" s="688"/>
      <c r="H105" s="693"/>
      <c r="I105" s="693" t="s">
        <v>325</v>
      </c>
      <c r="J105" s="693"/>
      <c r="K105" s="694"/>
      <c r="L105" s="694"/>
      <c r="M105" s="693" t="s">
        <v>326</v>
      </c>
      <c r="N105" s="693"/>
      <c r="O105" s="693"/>
      <c r="P105" s="693"/>
      <c r="Q105" s="693" t="s">
        <v>325</v>
      </c>
      <c r="R105" s="693"/>
      <c r="S105" s="686"/>
      <c r="T105" s="686"/>
      <c r="U105" s="686"/>
      <c r="V105" s="687"/>
      <c r="W105" s="354"/>
      <c r="X105" s="354"/>
      <c r="Y105" s="354"/>
      <c r="Z105" s="354"/>
      <c r="AA105" s="354"/>
      <c r="AB105" s="354"/>
      <c r="AC105" s="354"/>
      <c r="AD105" s="354"/>
      <c r="AE105" s="354"/>
      <c r="AF105" s="354"/>
      <c r="AG105" s="354"/>
      <c r="AH105" s="354"/>
    </row>
    <row r="106" spans="1:34" s="326" customFormat="1" ht="15.95" customHeight="1" x14ac:dyDescent="0.4">
      <c r="A106" s="753"/>
      <c r="B106" s="358"/>
      <c r="C106" s="763"/>
      <c r="D106" s="764"/>
      <c r="E106" s="688" t="s">
        <v>329</v>
      </c>
      <c r="F106" s="689"/>
      <c r="G106" s="688"/>
      <c r="H106" s="693"/>
      <c r="I106" s="693" t="s">
        <v>325</v>
      </c>
      <c r="J106" s="693"/>
      <c r="K106" s="694"/>
      <c r="L106" s="694"/>
      <c r="M106" s="693" t="s">
        <v>326</v>
      </c>
      <c r="N106" s="693"/>
      <c r="O106" s="693"/>
      <c r="P106" s="693"/>
      <c r="Q106" s="693" t="s">
        <v>325</v>
      </c>
      <c r="R106" s="693"/>
      <c r="S106" s="686"/>
      <c r="T106" s="686"/>
      <c r="U106" s="686"/>
      <c r="V106" s="687"/>
      <c r="W106" s="354"/>
      <c r="X106" s="354"/>
      <c r="Y106" s="354"/>
      <c r="Z106" s="354"/>
      <c r="AA106" s="354"/>
      <c r="AB106" s="354"/>
      <c r="AC106" s="354"/>
      <c r="AD106" s="354"/>
      <c r="AE106" s="354"/>
      <c r="AF106" s="354"/>
      <c r="AG106" s="354"/>
      <c r="AH106" s="354"/>
    </row>
    <row r="107" spans="1:34" s="326" customFormat="1" ht="15.95" customHeight="1" x14ac:dyDescent="0.4">
      <c r="A107" s="753"/>
      <c r="B107" s="357"/>
      <c r="C107" s="765"/>
      <c r="D107" s="766"/>
      <c r="E107" s="688" t="s">
        <v>405</v>
      </c>
      <c r="F107" s="689"/>
      <c r="G107" s="688"/>
      <c r="H107" s="693"/>
      <c r="I107" s="693" t="s">
        <v>325</v>
      </c>
      <c r="J107" s="693"/>
      <c r="K107" s="694"/>
      <c r="L107" s="694"/>
      <c r="M107" s="693" t="s">
        <v>326</v>
      </c>
      <c r="N107" s="693"/>
      <c r="O107" s="693"/>
      <c r="P107" s="693"/>
      <c r="Q107" s="693" t="s">
        <v>325</v>
      </c>
      <c r="R107" s="693"/>
      <c r="S107" s="686"/>
      <c r="T107" s="686"/>
      <c r="U107" s="686"/>
      <c r="V107" s="687"/>
      <c r="W107" s="354"/>
      <c r="X107" s="354"/>
      <c r="Y107" s="354"/>
      <c r="Z107" s="354"/>
      <c r="AA107" s="354"/>
      <c r="AB107" s="354"/>
      <c r="AC107" s="354"/>
      <c r="AD107" s="354"/>
      <c r="AE107" s="354"/>
      <c r="AF107" s="354"/>
      <c r="AG107" s="354"/>
      <c r="AH107" s="354"/>
    </row>
    <row r="108" spans="1:34" s="326" customFormat="1" ht="16.350000000000001" customHeight="1" x14ac:dyDescent="0.4">
      <c r="A108" s="753"/>
      <c r="B108" s="748" t="s">
        <v>327</v>
      </c>
      <c r="C108" s="748"/>
      <c r="D108" s="748"/>
      <c r="E108" s="748"/>
      <c r="F108" s="749"/>
      <c r="G108" s="688"/>
      <c r="H108" s="693"/>
      <c r="I108" s="693" t="s">
        <v>325</v>
      </c>
      <c r="J108" s="693"/>
      <c r="K108" s="694"/>
      <c r="L108" s="694"/>
      <c r="M108" s="693" t="s">
        <v>326</v>
      </c>
      <c r="N108" s="693"/>
      <c r="O108" s="693"/>
      <c r="P108" s="693"/>
      <c r="Q108" s="693" t="s">
        <v>325</v>
      </c>
      <c r="R108" s="693"/>
      <c r="S108" s="686"/>
      <c r="T108" s="686"/>
      <c r="U108" s="686"/>
      <c r="V108" s="687"/>
      <c r="W108" s="354"/>
      <c r="X108" s="354"/>
      <c r="Y108" s="354"/>
      <c r="Z108" s="354"/>
      <c r="AA108" s="354"/>
      <c r="AB108" s="354"/>
      <c r="AC108" s="354"/>
      <c r="AD108" s="354"/>
      <c r="AE108" s="354"/>
      <c r="AF108" s="354"/>
      <c r="AG108" s="354"/>
      <c r="AH108" s="354"/>
    </row>
    <row r="109" spans="1:34" s="326" customFormat="1" ht="16.350000000000001" customHeight="1" thickBot="1" x14ac:dyDescent="0.45">
      <c r="A109" s="754"/>
      <c r="B109" s="750" t="s">
        <v>324</v>
      </c>
      <c r="C109" s="717"/>
      <c r="D109" s="717"/>
      <c r="E109" s="717"/>
      <c r="F109" s="751"/>
      <c r="G109" s="755"/>
      <c r="H109" s="756"/>
      <c r="I109" s="756"/>
      <c r="J109" s="756"/>
      <c r="K109" s="757" t="s">
        <v>323</v>
      </c>
      <c r="L109" s="757"/>
      <c r="M109" s="717"/>
      <c r="N109" s="717"/>
      <c r="O109" s="356"/>
      <c r="P109" s="758"/>
      <c r="Q109" s="758"/>
      <c r="R109" s="328"/>
      <c r="S109" s="328"/>
      <c r="T109" s="355"/>
      <c r="U109" s="328"/>
      <c r="V109" s="327"/>
      <c r="W109" s="354"/>
      <c r="X109" s="354"/>
      <c r="Y109" s="354"/>
      <c r="Z109" s="354"/>
      <c r="AA109" s="354"/>
      <c r="AB109" s="354"/>
      <c r="AC109" s="354"/>
      <c r="AD109" s="354"/>
      <c r="AE109" s="354"/>
      <c r="AF109" s="354"/>
      <c r="AG109" s="354"/>
      <c r="AH109" s="354"/>
    </row>
    <row r="110" spans="1:34" s="350" customFormat="1" ht="16.5" customHeight="1" x14ac:dyDescent="0.15">
      <c r="A110" s="353"/>
      <c r="B110" s="352"/>
      <c r="C110" s="352"/>
      <c r="D110" s="352"/>
      <c r="E110" s="352"/>
      <c r="F110" s="352"/>
      <c r="G110" s="352"/>
      <c r="H110" s="352"/>
      <c r="I110" s="352"/>
      <c r="J110" s="352"/>
      <c r="K110" s="352"/>
      <c r="L110" s="352"/>
      <c r="M110" s="352"/>
      <c r="N110" s="352"/>
      <c r="O110" s="352"/>
      <c r="P110" s="352"/>
      <c r="Q110" s="352"/>
      <c r="R110" s="352"/>
      <c r="S110" s="351"/>
      <c r="T110" s="351"/>
      <c r="U110" s="351"/>
      <c r="V110" s="351"/>
    </row>
    <row r="111" spans="1:34" ht="15.95" customHeight="1" x14ac:dyDescent="0.4">
      <c r="A111" s="347" t="s">
        <v>322</v>
      </c>
      <c r="B111" s="817" t="s">
        <v>404</v>
      </c>
      <c r="C111" s="817"/>
      <c r="D111" s="817"/>
      <c r="E111" s="817"/>
      <c r="F111" s="817"/>
      <c r="G111" s="817"/>
      <c r="H111" s="817"/>
      <c r="I111" s="817"/>
      <c r="J111" s="817"/>
      <c r="K111" s="817"/>
      <c r="L111" s="817"/>
      <c r="M111" s="817"/>
      <c r="N111" s="817"/>
      <c r="O111" s="817"/>
      <c r="P111" s="817"/>
      <c r="Q111" s="817"/>
      <c r="R111" s="817"/>
      <c r="S111" s="817"/>
      <c r="T111" s="817"/>
      <c r="U111" s="817"/>
      <c r="V111" s="817"/>
    </row>
    <row r="112" spans="1:34" ht="15.95" customHeight="1" x14ac:dyDescent="0.4">
      <c r="A112" s="349"/>
      <c r="B112" s="817"/>
      <c r="C112" s="817"/>
      <c r="D112" s="817"/>
      <c r="E112" s="817"/>
      <c r="F112" s="817"/>
      <c r="G112" s="817"/>
      <c r="H112" s="817"/>
      <c r="I112" s="817"/>
      <c r="J112" s="817"/>
      <c r="K112" s="817"/>
      <c r="L112" s="817"/>
      <c r="M112" s="817"/>
      <c r="N112" s="817"/>
      <c r="O112" s="817"/>
      <c r="P112" s="817"/>
      <c r="Q112" s="817"/>
      <c r="R112" s="817"/>
      <c r="S112" s="817"/>
      <c r="T112" s="817"/>
      <c r="U112" s="817"/>
      <c r="V112" s="817"/>
    </row>
    <row r="113" spans="1:22" ht="15.95" customHeight="1" x14ac:dyDescent="0.4">
      <c r="A113" s="348"/>
      <c r="B113" s="817"/>
      <c r="C113" s="817"/>
      <c r="D113" s="817"/>
      <c r="E113" s="817"/>
      <c r="F113" s="817"/>
      <c r="G113" s="817"/>
      <c r="H113" s="817"/>
      <c r="I113" s="817"/>
      <c r="J113" s="817"/>
      <c r="K113" s="817"/>
      <c r="L113" s="817"/>
      <c r="M113" s="817"/>
      <c r="N113" s="817"/>
      <c r="O113" s="817"/>
      <c r="P113" s="817"/>
      <c r="Q113" s="817"/>
      <c r="R113" s="817"/>
      <c r="S113" s="817"/>
      <c r="T113" s="817"/>
      <c r="U113" s="817"/>
      <c r="V113" s="817"/>
    </row>
    <row r="114" spans="1:22" ht="15.95" customHeight="1" x14ac:dyDescent="0.4">
      <c r="A114" s="349"/>
      <c r="B114" s="817"/>
      <c r="C114" s="817"/>
      <c r="D114" s="817"/>
      <c r="E114" s="817"/>
      <c r="F114" s="817"/>
      <c r="G114" s="817"/>
      <c r="H114" s="817"/>
      <c r="I114" s="817"/>
      <c r="J114" s="817"/>
      <c r="K114" s="817"/>
      <c r="L114" s="817"/>
      <c r="M114" s="817"/>
      <c r="N114" s="817"/>
      <c r="O114" s="817"/>
      <c r="P114" s="817"/>
      <c r="Q114" s="817"/>
      <c r="R114" s="817"/>
      <c r="S114" s="817"/>
      <c r="T114" s="817"/>
      <c r="U114" s="817"/>
      <c r="V114" s="817"/>
    </row>
    <row r="115" spans="1:22" ht="15.95" customHeight="1" x14ac:dyDescent="0.4">
      <c r="A115" s="348"/>
      <c r="B115" s="817"/>
      <c r="C115" s="817"/>
      <c r="D115" s="817"/>
      <c r="E115" s="817"/>
      <c r="F115" s="817"/>
      <c r="G115" s="817"/>
      <c r="H115" s="817"/>
      <c r="I115" s="817"/>
      <c r="J115" s="817"/>
      <c r="K115" s="817"/>
      <c r="L115" s="817"/>
      <c r="M115" s="817"/>
      <c r="N115" s="817"/>
      <c r="O115" s="817"/>
      <c r="P115" s="817"/>
      <c r="Q115" s="817"/>
      <c r="R115" s="817"/>
      <c r="S115" s="817"/>
      <c r="T115" s="817"/>
      <c r="U115" s="817"/>
      <c r="V115" s="817"/>
    </row>
    <row r="116" spans="1:22" ht="15.95" customHeight="1" x14ac:dyDescent="0.4">
      <c r="A116" s="348"/>
      <c r="B116" s="817"/>
      <c r="C116" s="817"/>
      <c r="D116" s="817"/>
      <c r="E116" s="817"/>
      <c r="F116" s="817"/>
      <c r="G116" s="817"/>
      <c r="H116" s="817"/>
      <c r="I116" s="817"/>
      <c r="J116" s="817"/>
      <c r="K116" s="817"/>
      <c r="L116" s="817"/>
      <c r="M116" s="817"/>
      <c r="N116" s="817"/>
      <c r="O116" s="817"/>
      <c r="P116" s="817"/>
      <c r="Q116" s="817"/>
      <c r="R116" s="817"/>
      <c r="S116" s="817"/>
      <c r="T116" s="817"/>
      <c r="U116" s="817"/>
      <c r="V116" s="817"/>
    </row>
    <row r="117" spans="1:22" x14ac:dyDescent="0.4">
      <c r="A117" s="347"/>
      <c r="B117" s="817"/>
      <c r="C117" s="817"/>
      <c r="D117" s="817"/>
      <c r="E117" s="817"/>
      <c r="F117" s="817"/>
      <c r="G117" s="817"/>
      <c r="H117" s="817"/>
      <c r="I117" s="817"/>
      <c r="J117" s="817"/>
      <c r="K117" s="817"/>
      <c r="L117" s="817"/>
      <c r="M117" s="817"/>
      <c r="N117" s="817"/>
      <c r="O117" s="817"/>
      <c r="P117" s="817"/>
      <c r="Q117" s="817"/>
      <c r="R117" s="817"/>
      <c r="S117" s="817"/>
      <c r="T117" s="817"/>
      <c r="U117" s="817"/>
      <c r="V117" s="817"/>
    </row>
  </sheetData>
  <mergeCells count="587">
    <mergeCell ref="B109:F109"/>
    <mergeCell ref="G109:J109"/>
    <mergeCell ref="K109:L109"/>
    <mergeCell ref="M109:N109"/>
    <mergeCell ref="P109:Q109"/>
    <mergeCell ref="Q108:R108"/>
    <mergeCell ref="S108:V108"/>
    <mergeCell ref="C105:D107"/>
    <mergeCell ref="S107:V107"/>
    <mergeCell ref="B108:F108"/>
    <mergeCell ref="G108:H108"/>
    <mergeCell ref="I108:J108"/>
    <mergeCell ref="K108:L108"/>
    <mergeCell ref="M108:N108"/>
    <mergeCell ref="O108:P108"/>
    <mergeCell ref="O107:P107"/>
    <mergeCell ref="S106:V106"/>
    <mergeCell ref="O104:P104"/>
    <mergeCell ref="Q104:R104"/>
    <mergeCell ref="E105:F105"/>
    <mergeCell ref="G105:H105"/>
    <mergeCell ref="I105:J105"/>
    <mergeCell ref="K105:L105"/>
    <mergeCell ref="M105:N105"/>
    <mergeCell ref="I107:J107"/>
    <mergeCell ref="K107:L107"/>
    <mergeCell ref="M107:N107"/>
    <mergeCell ref="P99:Q99"/>
    <mergeCell ref="A100:A109"/>
    <mergeCell ref="B100:V100"/>
    <mergeCell ref="B101:F103"/>
    <mergeCell ref="G101:H101"/>
    <mergeCell ref="I101:J101"/>
    <mergeCell ref="S104:V104"/>
    <mergeCell ref="O105:P105"/>
    <mergeCell ref="Q105:R105"/>
    <mergeCell ref="S105:V105"/>
    <mergeCell ref="E106:F106"/>
    <mergeCell ref="G106:H106"/>
    <mergeCell ref="I106:J106"/>
    <mergeCell ref="K106:L106"/>
    <mergeCell ref="M106:N106"/>
    <mergeCell ref="O106:P106"/>
    <mergeCell ref="Q107:R107"/>
    <mergeCell ref="G103:L103"/>
    <mergeCell ref="M103:V103"/>
    <mergeCell ref="B104:F104"/>
    <mergeCell ref="G104:H104"/>
    <mergeCell ref="I104:J104"/>
    <mergeCell ref="K104:L104"/>
    <mergeCell ref="M104:N104"/>
    <mergeCell ref="U102:V102"/>
    <mergeCell ref="E107:F107"/>
    <mergeCell ref="G107:H107"/>
    <mergeCell ref="S84:V84"/>
    <mergeCell ref="C85:D87"/>
    <mergeCell ref="E85:F85"/>
    <mergeCell ref="S85:V85"/>
    <mergeCell ref="E86:F86"/>
    <mergeCell ref="O97:P97"/>
    <mergeCell ref="Q97:R97"/>
    <mergeCell ref="G102:H102"/>
    <mergeCell ref="K102:L102"/>
    <mergeCell ref="M102:N102"/>
    <mergeCell ref="O102:P102"/>
    <mergeCell ref="Q102:R102"/>
    <mergeCell ref="S102:T102"/>
    <mergeCell ref="K101:L101"/>
    <mergeCell ref="M101:N101"/>
    <mergeCell ref="O101:P101"/>
    <mergeCell ref="Q101:R101"/>
    <mergeCell ref="S101:T101"/>
    <mergeCell ref="U101:V101"/>
    <mergeCell ref="Q106:R106"/>
    <mergeCell ref="O98:P98"/>
    <mergeCell ref="M82:N82"/>
    <mergeCell ref="B88:F88"/>
    <mergeCell ref="G88:H88"/>
    <mergeCell ref="M88:N88"/>
    <mergeCell ref="E87:F87"/>
    <mergeCell ref="S87:V87"/>
    <mergeCell ref="I88:J88"/>
    <mergeCell ref="K88:L88"/>
    <mergeCell ref="O88:P88"/>
    <mergeCell ref="Q88:R88"/>
    <mergeCell ref="S86:V86"/>
    <mergeCell ref="G87:H87"/>
    <mergeCell ref="M87:N87"/>
    <mergeCell ref="B66:F66"/>
    <mergeCell ref="G66:J66"/>
    <mergeCell ref="K66:L66"/>
    <mergeCell ref="M66:N66"/>
    <mergeCell ref="P66:Q66"/>
    <mergeCell ref="G64:H64"/>
    <mergeCell ref="I64:J64"/>
    <mergeCell ref="A70:A77"/>
    <mergeCell ref="E73:G74"/>
    <mergeCell ref="K64:L64"/>
    <mergeCell ref="A52:A66"/>
    <mergeCell ref="I58:J58"/>
    <mergeCell ref="K58:L58"/>
    <mergeCell ref="E77:F77"/>
    <mergeCell ref="G77:V77"/>
    <mergeCell ref="E76:F76"/>
    <mergeCell ref="G76:J76"/>
    <mergeCell ref="K76:L76"/>
    <mergeCell ref="M76:N76"/>
    <mergeCell ref="O76:P76"/>
    <mergeCell ref="A69:V69"/>
    <mergeCell ref="E67:H67"/>
    <mergeCell ref="A67:D67"/>
    <mergeCell ref="Q76:V76"/>
    <mergeCell ref="B65:F65"/>
    <mergeCell ref="G65:H65"/>
    <mergeCell ref="I65:J65"/>
    <mergeCell ref="K65:L65"/>
    <mergeCell ref="M65:N65"/>
    <mergeCell ref="O65:P65"/>
    <mergeCell ref="M63:N63"/>
    <mergeCell ref="O63:P63"/>
    <mergeCell ref="Q63:R63"/>
    <mergeCell ref="E63:F63"/>
    <mergeCell ref="G63:H63"/>
    <mergeCell ref="I63:J63"/>
    <mergeCell ref="K63:L63"/>
    <mergeCell ref="C62:D64"/>
    <mergeCell ref="E62:F62"/>
    <mergeCell ref="G62:H62"/>
    <mergeCell ref="I62:J62"/>
    <mergeCell ref="K62:L62"/>
    <mergeCell ref="M62:N62"/>
    <mergeCell ref="O62:P62"/>
    <mergeCell ref="Q62:R62"/>
    <mergeCell ref="M64:N64"/>
    <mergeCell ref="O64:P64"/>
    <mergeCell ref="Q64:R64"/>
    <mergeCell ref="B51:F51"/>
    <mergeCell ref="G51:J51"/>
    <mergeCell ref="K51:L51"/>
    <mergeCell ref="M51:N51"/>
    <mergeCell ref="P51:Q51"/>
    <mergeCell ref="B52:V52"/>
    <mergeCell ref="B57:V57"/>
    <mergeCell ref="B58:F60"/>
    <mergeCell ref="G58:H58"/>
    <mergeCell ref="C47:D49"/>
    <mergeCell ref="E47:F47"/>
    <mergeCell ref="G47:H47"/>
    <mergeCell ref="I47:J47"/>
    <mergeCell ref="K47:L47"/>
    <mergeCell ref="M47:N47"/>
    <mergeCell ref="Q59:R59"/>
    <mergeCell ref="S59:T59"/>
    <mergeCell ref="B50:F50"/>
    <mergeCell ref="G50:H50"/>
    <mergeCell ref="I50:J50"/>
    <mergeCell ref="K50:L50"/>
    <mergeCell ref="M50:N50"/>
    <mergeCell ref="O50:P50"/>
    <mergeCell ref="Q50:R50"/>
    <mergeCell ref="S50:V50"/>
    <mergeCell ref="M58:N58"/>
    <mergeCell ref="O58:P58"/>
    <mergeCell ref="Q58:R58"/>
    <mergeCell ref="S58:T58"/>
    <mergeCell ref="U58:V58"/>
    <mergeCell ref="G59:H59"/>
    <mergeCell ref="I59:J59"/>
    <mergeCell ref="K59:L59"/>
    <mergeCell ref="A37:A51"/>
    <mergeCell ref="B37:V37"/>
    <mergeCell ref="B42:V42"/>
    <mergeCell ref="B43:F45"/>
    <mergeCell ref="G43:H43"/>
    <mergeCell ref="I43:J43"/>
    <mergeCell ref="K43:L43"/>
    <mergeCell ref="M43:N43"/>
    <mergeCell ref="O43:P43"/>
    <mergeCell ref="Q43:R43"/>
    <mergeCell ref="S46:V46"/>
    <mergeCell ref="S43:T43"/>
    <mergeCell ref="U43:V43"/>
    <mergeCell ref="G44:H44"/>
    <mergeCell ref="I44:J44"/>
    <mergeCell ref="U44:V44"/>
    <mergeCell ref="G45:L45"/>
    <mergeCell ref="M45:V45"/>
    <mergeCell ref="B46:F46"/>
    <mergeCell ref="G46:H46"/>
    <mergeCell ref="I46:J46"/>
    <mergeCell ref="K46:L46"/>
    <mergeCell ref="M46:N46"/>
    <mergeCell ref="O46:P46"/>
    <mergeCell ref="B111:V117"/>
    <mergeCell ref="E72:G72"/>
    <mergeCell ref="H72:I72"/>
    <mergeCell ref="K72:L72"/>
    <mergeCell ref="N72:V72"/>
    <mergeCell ref="B70:D70"/>
    <mergeCell ref="E70:V70"/>
    <mergeCell ref="B71:D71"/>
    <mergeCell ref="E71:V71"/>
    <mergeCell ref="B72:D75"/>
    <mergeCell ref="A78:V78"/>
    <mergeCell ref="A79:H79"/>
    <mergeCell ref="L79:S79"/>
    <mergeCell ref="T79:U79"/>
    <mergeCell ref="B76:D77"/>
    <mergeCell ref="E75:V75"/>
    <mergeCell ref="K82:L82"/>
    <mergeCell ref="O82:P82"/>
    <mergeCell ref="Q82:R82"/>
    <mergeCell ref="S82:T82"/>
    <mergeCell ref="U82:V82"/>
    <mergeCell ref="G83:L83"/>
    <mergeCell ref="M83:V83"/>
    <mergeCell ref="G82:H82"/>
    <mergeCell ref="A80:A89"/>
    <mergeCell ref="A1:V1"/>
    <mergeCell ref="A2:A9"/>
    <mergeCell ref="B2:D2"/>
    <mergeCell ref="B3:D3"/>
    <mergeCell ref="B4:D7"/>
    <mergeCell ref="I79:J79"/>
    <mergeCell ref="G84:H84"/>
    <mergeCell ref="I84:J84"/>
    <mergeCell ref="B80:V80"/>
    <mergeCell ref="B81:F83"/>
    <mergeCell ref="G81:H81"/>
    <mergeCell ref="I81:J81"/>
    <mergeCell ref="K81:L81"/>
    <mergeCell ref="M81:N81"/>
    <mergeCell ref="O81:P81"/>
    <mergeCell ref="E33:F33"/>
    <mergeCell ref="G33:H33"/>
    <mergeCell ref="I33:J33"/>
    <mergeCell ref="K33:L33"/>
    <mergeCell ref="M33:N33"/>
    <mergeCell ref="O33:P33"/>
    <mergeCell ref="K44:L44"/>
    <mergeCell ref="M44:N44"/>
    <mergeCell ref="E2:V2"/>
    <mergeCell ref="E3:V3"/>
    <mergeCell ref="E7:V7"/>
    <mergeCell ref="E4:G4"/>
    <mergeCell ref="H4:J4"/>
    <mergeCell ref="Q8:V8"/>
    <mergeCell ref="Q81:R81"/>
    <mergeCell ref="S81:T81"/>
    <mergeCell ref="U81:V81"/>
    <mergeCell ref="O44:P44"/>
    <mergeCell ref="Q44:R44"/>
    <mergeCell ref="S44:T44"/>
    <mergeCell ref="K32:L32"/>
    <mergeCell ref="M32:N32"/>
    <mergeCell ref="O32:P32"/>
    <mergeCell ref="Q32:R32"/>
    <mergeCell ref="Q33:R33"/>
    <mergeCell ref="B36:F36"/>
    <mergeCell ref="G36:J36"/>
    <mergeCell ref="K36:L36"/>
    <mergeCell ref="M36:N36"/>
    <mergeCell ref="P36:Q36"/>
    <mergeCell ref="Q46:R46"/>
    <mergeCell ref="S48:V48"/>
    <mergeCell ref="L4:M4"/>
    <mergeCell ref="O4:V4"/>
    <mergeCell ref="G8:J8"/>
    <mergeCell ref="K8:L8"/>
    <mergeCell ref="M8:N8"/>
    <mergeCell ref="O8:P8"/>
    <mergeCell ref="A10:D10"/>
    <mergeCell ref="E10:V10"/>
    <mergeCell ref="B8:D9"/>
    <mergeCell ref="E8:F8"/>
    <mergeCell ref="G9:V9"/>
    <mergeCell ref="E5:G6"/>
    <mergeCell ref="J5:N6"/>
    <mergeCell ref="Q5:V6"/>
    <mergeCell ref="E12:J12"/>
    <mergeCell ref="B12:D12"/>
    <mergeCell ref="M11:N11"/>
    <mergeCell ref="O11:P11"/>
    <mergeCell ref="S34:V34"/>
    <mergeCell ref="B35:F35"/>
    <mergeCell ref="E34:F34"/>
    <mergeCell ref="G34:H34"/>
    <mergeCell ref="I34:J34"/>
    <mergeCell ref="K34:L34"/>
    <mergeCell ref="M34:N34"/>
    <mergeCell ref="O34:P34"/>
    <mergeCell ref="Q34:R34"/>
    <mergeCell ref="A19:J19"/>
    <mergeCell ref="N19:O19"/>
    <mergeCell ref="K19:M19"/>
    <mergeCell ref="E9:F9"/>
    <mergeCell ref="S88:V88"/>
    <mergeCell ref="I87:J87"/>
    <mergeCell ref="K87:L87"/>
    <mergeCell ref="O87:P87"/>
    <mergeCell ref="Q87:R87"/>
    <mergeCell ref="B84:F84"/>
    <mergeCell ref="B11:D11"/>
    <mergeCell ref="E11:J11"/>
    <mergeCell ref="I82:J82"/>
    <mergeCell ref="E49:F49"/>
    <mergeCell ref="G49:H49"/>
    <mergeCell ref="I49:J49"/>
    <mergeCell ref="K49:L49"/>
    <mergeCell ref="M49:N49"/>
    <mergeCell ref="O49:P49"/>
    <mergeCell ref="Q49:R49"/>
    <mergeCell ref="S49:V49"/>
    <mergeCell ref="O47:P47"/>
    <mergeCell ref="Q47:R47"/>
    <mergeCell ref="S47:V47"/>
    <mergeCell ref="E48:F48"/>
    <mergeCell ref="G48:H48"/>
    <mergeCell ref="I48:J48"/>
    <mergeCell ref="B89:F89"/>
    <mergeCell ref="K89:L89"/>
    <mergeCell ref="M89:N89"/>
    <mergeCell ref="I97:J97"/>
    <mergeCell ref="K97:L97"/>
    <mergeCell ref="M97:N97"/>
    <mergeCell ref="G89:J89"/>
    <mergeCell ref="B94:F94"/>
    <mergeCell ref="G94:H94"/>
    <mergeCell ref="I94:J94"/>
    <mergeCell ref="C95:D97"/>
    <mergeCell ref="E97:F97"/>
    <mergeCell ref="G97:H97"/>
    <mergeCell ref="G96:H96"/>
    <mergeCell ref="I96:J96"/>
    <mergeCell ref="K96:L96"/>
    <mergeCell ref="K94:L94"/>
    <mergeCell ref="M94:N94"/>
    <mergeCell ref="I102:J102"/>
    <mergeCell ref="E96:F96"/>
    <mergeCell ref="E95:F95"/>
    <mergeCell ref="A90:A99"/>
    <mergeCell ref="B91:F93"/>
    <mergeCell ref="G91:H91"/>
    <mergeCell ref="I91:J91"/>
    <mergeCell ref="O91:P91"/>
    <mergeCell ref="Q91:R91"/>
    <mergeCell ref="G99:J99"/>
    <mergeCell ref="K99:L99"/>
    <mergeCell ref="B90:V90"/>
    <mergeCell ref="G95:H95"/>
    <mergeCell ref="I95:J95"/>
    <mergeCell ref="K95:L95"/>
    <mergeCell ref="M95:N95"/>
    <mergeCell ref="O95:P95"/>
    <mergeCell ref="Q95:R95"/>
    <mergeCell ref="S94:V94"/>
    <mergeCell ref="S96:V96"/>
    <mergeCell ref="S91:T91"/>
    <mergeCell ref="U91:V91"/>
    <mergeCell ref="S92:T92"/>
    <mergeCell ref="S97:V97"/>
    <mergeCell ref="B99:F99"/>
    <mergeCell ref="M99:N99"/>
    <mergeCell ref="I98:J98"/>
    <mergeCell ref="K98:L98"/>
    <mergeCell ref="G92:H92"/>
    <mergeCell ref="I92:J92"/>
    <mergeCell ref="K92:L92"/>
    <mergeCell ref="M92:N92"/>
    <mergeCell ref="K91:L91"/>
    <mergeCell ref="M91:N91"/>
    <mergeCell ref="M96:N96"/>
    <mergeCell ref="O96:P96"/>
    <mergeCell ref="Q96:R96"/>
    <mergeCell ref="S95:V95"/>
    <mergeCell ref="O92:P92"/>
    <mergeCell ref="Q92:R92"/>
    <mergeCell ref="B98:F98"/>
    <mergeCell ref="G98:H98"/>
    <mergeCell ref="M98:N98"/>
    <mergeCell ref="Q94:R94"/>
    <mergeCell ref="O94:P94"/>
    <mergeCell ref="Q98:R98"/>
    <mergeCell ref="S98:V98"/>
    <mergeCell ref="O86:P86"/>
    <mergeCell ref="Q86:R86"/>
    <mergeCell ref="G86:H86"/>
    <mergeCell ref="I86:J86"/>
    <mergeCell ref="K86:L86"/>
    <mergeCell ref="M86:N86"/>
    <mergeCell ref="U92:V92"/>
    <mergeCell ref="G93:L93"/>
    <mergeCell ref="M93:V93"/>
    <mergeCell ref="P89:Q89"/>
    <mergeCell ref="I85:J85"/>
    <mergeCell ref="K85:L85"/>
    <mergeCell ref="M85:N85"/>
    <mergeCell ref="O85:P85"/>
    <mergeCell ref="Q85:R85"/>
    <mergeCell ref="G31:H31"/>
    <mergeCell ref="I31:J31"/>
    <mergeCell ref="K31:L31"/>
    <mergeCell ref="M31:N31"/>
    <mergeCell ref="K39:L39"/>
    <mergeCell ref="O84:P84"/>
    <mergeCell ref="Q84:R84"/>
    <mergeCell ref="G85:H85"/>
    <mergeCell ref="G35:H35"/>
    <mergeCell ref="I35:J35"/>
    <mergeCell ref="K35:L35"/>
    <mergeCell ref="M35:N35"/>
    <mergeCell ref="O35:P35"/>
    <mergeCell ref="Q35:R35"/>
    <mergeCell ref="K84:L84"/>
    <mergeCell ref="M84:N84"/>
    <mergeCell ref="G32:H32"/>
    <mergeCell ref="I32:J32"/>
    <mergeCell ref="O31:P31"/>
    <mergeCell ref="A22:A36"/>
    <mergeCell ref="B15:G17"/>
    <mergeCell ref="B14:J14"/>
    <mergeCell ref="K17:V17"/>
    <mergeCell ref="K16:V16"/>
    <mergeCell ref="S15:V15"/>
    <mergeCell ref="K15:P15"/>
    <mergeCell ref="K14:V14"/>
    <mergeCell ref="Q28:R28"/>
    <mergeCell ref="S28:T28"/>
    <mergeCell ref="U28:V28"/>
    <mergeCell ref="G29:H29"/>
    <mergeCell ref="I29:J29"/>
    <mergeCell ref="K29:L29"/>
    <mergeCell ref="M29:N29"/>
    <mergeCell ref="O29:P29"/>
    <mergeCell ref="Q29:R29"/>
    <mergeCell ref="S29:T29"/>
    <mergeCell ref="O28:P28"/>
    <mergeCell ref="S35:V35"/>
    <mergeCell ref="G28:H28"/>
    <mergeCell ref="I28:J28"/>
    <mergeCell ref="K28:L28"/>
    <mergeCell ref="M28:N28"/>
    <mergeCell ref="A20:V20"/>
    <mergeCell ref="A21:H21"/>
    <mergeCell ref="I21:J21"/>
    <mergeCell ref="L21:R21"/>
    <mergeCell ref="T21:U21"/>
    <mergeCell ref="A11:A17"/>
    <mergeCell ref="Q15:R15"/>
    <mergeCell ref="H15:J15"/>
    <mergeCell ref="H16:J17"/>
    <mergeCell ref="K11:L13"/>
    <mergeCell ref="A18:V18"/>
    <mergeCell ref="B13:D13"/>
    <mergeCell ref="E13:J13"/>
    <mergeCell ref="M12:V13"/>
    <mergeCell ref="R11:S11"/>
    <mergeCell ref="K24:L24"/>
    <mergeCell ref="M24:N24"/>
    <mergeCell ref="O24:P24"/>
    <mergeCell ref="Q24:R24"/>
    <mergeCell ref="B22:V22"/>
    <mergeCell ref="B27:V27"/>
    <mergeCell ref="B28:F30"/>
    <mergeCell ref="B38:F39"/>
    <mergeCell ref="G38:J38"/>
    <mergeCell ref="K38:N38"/>
    <mergeCell ref="O38:R38"/>
    <mergeCell ref="S38:V38"/>
    <mergeCell ref="G39:H39"/>
    <mergeCell ref="I39:J39"/>
    <mergeCell ref="U29:V29"/>
    <mergeCell ref="G30:L30"/>
    <mergeCell ref="M30:V30"/>
    <mergeCell ref="B31:F31"/>
    <mergeCell ref="Q31:R31"/>
    <mergeCell ref="S31:V31"/>
    <mergeCell ref="S33:V33"/>
    <mergeCell ref="S32:V32"/>
    <mergeCell ref="C32:D34"/>
    <mergeCell ref="E32:F32"/>
    <mergeCell ref="C26:F26"/>
    <mergeCell ref="G26:H26"/>
    <mergeCell ref="I26:J26"/>
    <mergeCell ref="K26:L26"/>
    <mergeCell ref="M26:N26"/>
    <mergeCell ref="O26:P26"/>
    <mergeCell ref="U25:V25"/>
    <mergeCell ref="B23:F24"/>
    <mergeCell ref="G23:J23"/>
    <mergeCell ref="K23:N23"/>
    <mergeCell ref="O23:R23"/>
    <mergeCell ref="S23:V23"/>
    <mergeCell ref="G24:H24"/>
    <mergeCell ref="S24:T24"/>
    <mergeCell ref="U24:V24"/>
    <mergeCell ref="C25:F25"/>
    <mergeCell ref="G25:H25"/>
    <mergeCell ref="I25:J25"/>
    <mergeCell ref="K25:L25"/>
    <mergeCell ref="M25:N25"/>
    <mergeCell ref="O25:P25"/>
    <mergeCell ref="Q25:R25"/>
    <mergeCell ref="S25:T25"/>
    <mergeCell ref="I24:J24"/>
    <mergeCell ref="Q26:R26"/>
    <mergeCell ref="S26:T26"/>
    <mergeCell ref="U26:V26"/>
    <mergeCell ref="G40:H40"/>
    <mergeCell ref="I40:J40"/>
    <mergeCell ref="K40:L40"/>
    <mergeCell ref="M40:N40"/>
    <mergeCell ref="O40:P40"/>
    <mergeCell ref="Q40:R40"/>
    <mergeCell ref="S40:T40"/>
    <mergeCell ref="M39:N39"/>
    <mergeCell ref="O39:P39"/>
    <mergeCell ref="Q39:R39"/>
    <mergeCell ref="S39:T39"/>
    <mergeCell ref="U39:V39"/>
    <mergeCell ref="C40:F40"/>
    <mergeCell ref="B53:F54"/>
    <mergeCell ref="G53:J53"/>
    <mergeCell ref="K53:N53"/>
    <mergeCell ref="O53:R53"/>
    <mergeCell ref="S53:V53"/>
    <mergeCell ref="G54:H54"/>
    <mergeCell ref="I54:J54"/>
    <mergeCell ref="K54:L54"/>
    <mergeCell ref="M54:N54"/>
    <mergeCell ref="U40:V40"/>
    <mergeCell ref="C41:F41"/>
    <mergeCell ref="G41:H41"/>
    <mergeCell ref="I41:J41"/>
    <mergeCell ref="K41:L41"/>
    <mergeCell ref="M41:N41"/>
    <mergeCell ref="O41:P41"/>
    <mergeCell ref="Q41:R41"/>
    <mergeCell ref="S41:T41"/>
    <mergeCell ref="U41:V41"/>
    <mergeCell ref="K48:L48"/>
    <mergeCell ref="M48:N48"/>
    <mergeCell ref="O48:P48"/>
    <mergeCell ref="Q48:R48"/>
    <mergeCell ref="K56:L56"/>
    <mergeCell ref="M56:N56"/>
    <mergeCell ref="O56:P56"/>
    <mergeCell ref="O54:P54"/>
    <mergeCell ref="Q54:R54"/>
    <mergeCell ref="S54:T54"/>
    <mergeCell ref="U54:V54"/>
    <mergeCell ref="J73:N74"/>
    <mergeCell ref="Q73:V74"/>
    <mergeCell ref="Q56:R56"/>
    <mergeCell ref="S56:T56"/>
    <mergeCell ref="U56:V56"/>
    <mergeCell ref="U59:V59"/>
    <mergeCell ref="M59:N59"/>
    <mergeCell ref="O59:P59"/>
    <mergeCell ref="S62:V62"/>
    <mergeCell ref="Q65:R65"/>
    <mergeCell ref="S65:V65"/>
    <mergeCell ref="S64:V64"/>
    <mergeCell ref="U55:V55"/>
    <mergeCell ref="S63:V63"/>
    <mergeCell ref="E64:F64"/>
    <mergeCell ref="C55:F55"/>
    <mergeCell ref="G55:H55"/>
    <mergeCell ref="I55:J55"/>
    <mergeCell ref="K55:L55"/>
    <mergeCell ref="M55:N55"/>
    <mergeCell ref="O55:P55"/>
    <mergeCell ref="Q55:R55"/>
    <mergeCell ref="S55:T55"/>
    <mergeCell ref="G60:L60"/>
    <mergeCell ref="M60:V60"/>
    <mergeCell ref="B61:F61"/>
    <mergeCell ref="G61:H61"/>
    <mergeCell ref="I61:J61"/>
    <mergeCell ref="K61:L61"/>
    <mergeCell ref="M61:N61"/>
    <mergeCell ref="O61:P61"/>
    <mergeCell ref="Q61:R61"/>
    <mergeCell ref="S61:V61"/>
    <mergeCell ref="C56:F56"/>
    <mergeCell ref="G56:H56"/>
    <mergeCell ref="I56:J56"/>
  </mergeCells>
  <phoneticPr fontId="2"/>
  <dataValidations count="1">
    <dataValidation type="list" allowBlank="1" showInputMessage="1" showErrorMessage="1" sqref="G29:V29 G44:V44 G59:V59 G82:V82 G102:V102 G92:V92">
      <formula1>"〇"</formula1>
    </dataValidation>
  </dataValidations>
  <printOptions horizontalCentered="1"/>
  <pageMargins left="0.70866141732283472" right="0.70866141732283472" top="0.74803149606299213" bottom="0.55118110236220474" header="0.31496062992125984" footer="0.31496062992125984"/>
  <pageSetup paperSize="9" scale="70" orientation="portrait" r:id="rId1"/>
  <rowBreaks count="1" manualBreakCount="1">
    <brk id="68" max="21" man="1"/>
  </rowBreaks>
  <drawing r:id="rId2"/>
  <legacyDrawing r:id="rId3"/>
  <mc:AlternateContent xmlns:mc="http://schemas.openxmlformats.org/markup-compatibility/2006">
    <mc:Choice Requires="x14">
      <controls>
        <mc:AlternateContent xmlns:mc="http://schemas.openxmlformats.org/markup-compatibility/2006">
          <mc:Choice Requires="x14">
            <control shapeId="6145" r:id="rId4" name="Check Box 1">
              <controlPr defaultSize="0" autoFill="0" autoLine="0" autoPict="0">
                <anchor moveWithCells="1">
                  <from>
                    <xdr:col>11</xdr:col>
                    <xdr:colOff>38100</xdr:colOff>
                    <xdr:row>8</xdr:row>
                    <xdr:rowOff>152400</xdr:rowOff>
                  </from>
                  <to>
                    <xdr:col>15</xdr:col>
                    <xdr:colOff>95250</xdr:colOff>
                    <xdr:row>10</xdr:row>
                    <xdr:rowOff>19050</xdr:rowOff>
                  </to>
                </anchor>
              </controlPr>
            </control>
          </mc:Choice>
        </mc:AlternateContent>
        <mc:AlternateContent xmlns:mc="http://schemas.openxmlformats.org/markup-compatibility/2006">
          <mc:Choice Requires="x14">
            <control shapeId="6146" r:id="rId5" name="Check Box 2">
              <controlPr defaultSize="0" autoFill="0" autoLine="0" autoPict="0">
                <anchor moveWithCells="1">
                  <from>
                    <xdr:col>4</xdr:col>
                    <xdr:colOff>38100</xdr:colOff>
                    <xdr:row>8</xdr:row>
                    <xdr:rowOff>161925</xdr:rowOff>
                  </from>
                  <to>
                    <xdr:col>10</xdr:col>
                    <xdr:colOff>19050</xdr:colOff>
                    <xdr:row>10</xdr:row>
                    <xdr:rowOff>19050</xdr:rowOff>
                  </to>
                </anchor>
              </controlPr>
            </control>
          </mc:Choice>
        </mc:AlternateContent>
        <mc:AlternateContent xmlns:mc="http://schemas.openxmlformats.org/markup-compatibility/2006">
          <mc:Choice Requires="x14">
            <control shapeId="6147" r:id="rId6" name="Check Box 3">
              <controlPr defaultSize="0" autoFill="0" autoLine="0" autoPict="0">
                <anchor moveWithCells="1">
                  <from>
                    <xdr:col>16</xdr:col>
                    <xdr:colOff>0</xdr:colOff>
                    <xdr:row>8</xdr:row>
                    <xdr:rowOff>161925</xdr:rowOff>
                  </from>
                  <to>
                    <xdr:col>21</xdr:col>
                    <xdr:colOff>142875</xdr:colOff>
                    <xdr:row>10</xdr:row>
                    <xdr:rowOff>9525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U80"/>
  <sheetViews>
    <sheetView showGridLines="0" view="pageBreakPreview" zoomScaleNormal="70" zoomScaleSheetLayoutView="100" workbookViewId="0">
      <selection activeCell="A4" sqref="A4"/>
    </sheetView>
  </sheetViews>
  <sheetFormatPr defaultColWidth="4.375" defaultRowHeight="20.25" customHeight="1" x14ac:dyDescent="0.4"/>
  <cols>
    <col min="1" max="1" width="1.625" style="10" customWidth="1"/>
    <col min="2" max="5" width="5.75" style="10" customWidth="1"/>
    <col min="6" max="6" width="16.5" style="10" hidden="1" customWidth="1"/>
    <col min="7" max="58" width="5.625" style="10" customWidth="1"/>
    <col min="59" max="16384" width="4.375" style="10"/>
  </cols>
  <sheetData>
    <row r="1" spans="2:64" s="12" customFormat="1" ht="20.25" customHeight="1" x14ac:dyDescent="0.4">
      <c r="C1" s="11" t="s">
        <v>216</v>
      </c>
      <c r="D1" s="11"/>
      <c r="E1" s="11"/>
      <c r="F1" s="11"/>
      <c r="G1" s="11"/>
      <c r="H1" s="5" t="s">
        <v>0</v>
      </c>
      <c r="J1" s="5"/>
      <c r="L1" s="11"/>
      <c r="M1" s="11"/>
      <c r="N1" s="11"/>
      <c r="O1" s="11"/>
      <c r="P1" s="11"/>
      <c r="Q1" s="11"/>
      <c r="R1" s="11"/>
      <c r="AM1" s="8"/>
      <c r="AN1" s="7"/>
      <c r="AO1" s="7" t="s">
        <v>68</v>
      </c>
      <c r="AP1" s="1029" t="s">
        <v>176</v>
      </c>
      <c r="AQ1" s="1030"/>
      <c r="AR1" s="1030"/>
      <c r="AS1" s="1030"/>
      <c r="AT1" s="1030"/>
      <c r="AU1" s="1030"/>
      <c r="AV1" s="1030"/>
      <c r="AW1" s="1030"/>
      <c r="AX1" s="1030"/>
      <c r="AY1" s="1030"/>
      <c r="AZ1" s="1030"/>
      <c r="BA1" s="1030"/>
      <c r="BB1" s="1030"/>
      <c r="BC1" s="1030"/>
      <c r="BD1" s="1030"/>
      <c r="BE1" s="1030"/>
      <c r="BF1" s="7" t="s">
        <v>21</v>
      </c>
    </row>
    <row r="2" spans="2:64" s="12" customFormat="1" ht="20.25" customHeight="1" x14ac:dyDescent="0.4">
      <c r="C2" s="11"/>
      <c r="D2" s="11"/>
      <c r="E2" s="11"/>
      <c r="F2" s="11"/>
      <c r="G2" s="11"/>
      <c r="J2" s="5"/>
      <c r="L2" s="11"/>
      <c r="M2" s="11"/>
      <c r="N2" s="11"/>
      <c r="O2" s="11"/>
      <c r="P2" s="11"/>
      <c r="Q2" s="11"/>
      <c r="R2" s="11"/>
      <c r="Y2" s="99" t="s">
        <v>64</v>
      </c>
      <c r="Z2" s="1055"/>
      <c r="AA2" s="1055"/>
      <c r="AB2" s="99" t="s">
        <v>65</v>
      </c>
      <c r="AC2" s="1056" t="str">
        <f>IF(Z2=0,"",YEAR(DATE(2018+Z2,1,1)))</f>
        <v/>
      </c>
      <c r="AD2" s="1056"/>
      <c r="AE2" s="100" t="s">
        <v>66</v>
      </c>
      <c r="AF2" s="100" t="s">
        <v>1</v>
      </c>
      <c r="AG2" s="1055"/>
      <c r="AH2" s="1055"/>
      <c r="AI2" s="100" t="s">
        <v>53</v>
      </c>
      <c r="AM2" s="8"/>
      <c r="AN2" s="7"/>
      <c r="AO2" s="7" t="s">
        <v>67</v>
      </c>
      <c r="AP2" s="1055" t="s">
        <v>40</v>
      </c>
      <c r="AQ2" s="1055"/>
      <c r="AR2" s="1055"/>
      <c r="AS2" s="1055"/>
      <c r="AT2" s="1055"/>
      <c r="AU2" s="1055"/>
      <c r="AV2" s="1055"/>
      <c r="AW2" s="1055"/>
      <c r="AX2" s="1055"/>
      <c r="AY2" s="1055"/>
      <c r="AZ2" s="1055"/>
      <c r="BA2" s="1055"/>
      <c r="BB2" s="1055"/>
      <c r="BC2" s="1055"/>
      <c r="BD2" s="1055"/>
      <c r="BE2" s="1055"/>
      <c r="BF2" s="7" t="s">
        <v>21</v>
      </c>
    </row>
    <row r="3" spans="2:64" s="6" customFormat="1" ht="20.25" customHeight="1" x14ac:dyDescent="0.4">
      <c r="B3" s="123"/>
      <c r="C3" s="123"/>
      <c r="D3" s="123"/>
      <c r="E3" s="123"/>
      <c r="F3" s="123"/>
      <c r="G3" s="118"/>
      <c r="H3" s="123"/>
      <c r="I3" s="123"/>
      <c r="J3" s="118"/>
      <c r="K3" s="123"/>
      <c r="L3" s="120"/>
      <c r="M3" s="120"/>
      <c r="N3" s="120"/>
      <c r="O3" s="120"/>
      <c r="P3" s="120"/>
      <c r="Q3" s="120"/>
      <c r="R3" s="120"/>
      <c r="S3" s="123"/>
      <c r="T3" s="123"/>
      <c r="U3" s="123"/>
      <c r="V3" s="123"/>
      <c r="W3" s="123"/>
      <c r="X3" s="123"/>
      <c r="Y3" s="123"/>
      <c r="Z3" s="124"/>
      <c r="AA3" s="124"/>
      <c r="AB3" s="125"/>
      <c r="AC3" s="126"/>
      <c r="AD3" s="125"/>
      <c r="AE3" s="123"/>
      <c r="AF3" s="123"/>
      <c r="AG3" s="123"/>
      <c r="AH3" s="123"/>
      <c r="AI3" s="123"/>
      <c r="AJ3" s="123"/>
      <c r="AK3" s="123"/>
      <c r="AL3" s="123"/>
      <c r="AM3" s="123"/>
      <c r="AN3" s="123"/>
      <c r="AO3" s="123"/>
      <c r="AP3" s="123"/>
      <c r="AQ3" s="123"/>
      <c r="AR3" s="123"/>
      <c r="AS3" s="123"/>
      <c r="AT3" s="123"/>
      <c r="BA3" s="51" t="s">
        <v>107</v>
      </c>
      <c r="BB3" s="1057" t="s">
        <v>159</v>
      </c>
      <c r="BC3" s="1058"/>
      <c r="BD3" s="1058"/>
      <c r="BE3" s="1059"/>
      <c r="BF3" s="7"/>
    </row>
    <row r="4" spans="2:64" s="6" customFormat="1" ht="18.75" x14ac:dyDescent="0.4">
      <c r="B4" s="123"/>
      <c r="C4" s="123"/>
      <c r="D4" s="123"/>
      <c r="E4" s="123"/>
      <c r="F4" s="123"/>
      <c r="G4" s="118"/>
      <c r="H4" s="123"/>
      <c r="I4" s="123"/>
      <c r="J4" s="118"/>
      <c r="K4" s="123"/>
      <c r="L4" s="120"/>
      <c r="M4" s="120"/>
      <c r="N4" s="120"/>
      <c r="O4" s="120"/>
      <c r="P4" s="120"/>
      <c r="Q4" s="120"/>
      <c r="R4" s="120"/>
      <c r="S4" s="123"/>
      <c r="T4" s="123"/>
      <c r="U4" s="123"/>
      <c r="V4" s="123"/>
      <c r="W4" s="123"/>
      <c r="X4" s="123"/>
      <c r="Y4" s="123"/>
      <c r="Z4" s="128"/>
      <c r="AA4" s="128"/>
      <c r="AB4" s="123"/>
      <c r="AC4" s="123"/>
      <c r="AD4" s="123"/>
      <c r="AE4" s="123"/>
      <c r="AF4" s="123"/>
      <c r="AG4" s="116"/>
      <c r="AH4" s="116"/>
      <c r="AI4" s="116"/>
      <c r="AJ4" s="116"/>
      <c r="AK4" s="116"/>
      <c r="AL4" s="116"/>
      <c r="AM4" s="116"/>
      <c r="AN4" s="116"/>
      <c r="AO4" s="116"/>
      <c r="AP4" s="116"/>
      <c r="AQ4" s="116"/>
      <c r="AR4" s="116"/>
      <c r="AS4" s="116"/>
      <c r="AT4" s="116"/>
      <c r="AU4" s="12"/>
      <c r="AV4" s="12"/>
      <c r="AW4" s="12"/>
      <c r="AX4" s="12"/>
      <c r="AY4" s="12"/>
      <c r="AZ4" s="12"/>
      <c r="BA4" s="51" t="s">
        <v>160</v>
      </c>
      <c r="BB4" s="1057" t="s">
        <v>161</v>
      </c>
      <c r="BC4" s="1058"/>
      <c r="BD4" s="1058"/>
      <c r="BE4" s="1059"/>
      <c r="BF4" s="46"/>
    </row>
    <row r="5" spans="2:64" s="6" customFormat="1" ht="6.75" customHeight="1" x14ac:dyDescent="0.4">
      <c r="B5" s="123"/>
      <c r="C5" s="130"/>
      <c r="D5" s="130"/>
      <c r="E5" s="130"/>
      <c r="F5" s="130"/>
      <c r="G5" s="131"/>
      <c r="H5" s="130"/>
      <c r="I5" s="130"/>
      <c r="J5" s="131"/>
      <c r="K5" s="130"/>
      <c r="L5" s="132"/>
      <c r="M5" s="132"/>
      <c r="N5" s="132"/>
      <c r="O5" s="132"/>
      <c r="P5" s="132"/>
      <c r="Q5" s="132"/>
      <c r="R5" s="132"/>
      <c r="S5" s="130"/>
      <c r="T5" s="130"/>
      <c r="U5" s="130"/>
      <c r="V5" s="130"/>
      <c r="W5" s="130"/>
      <c r="X5" s="130"/>
      <c r="Y5" s="130"/>
      <c r="Z5" s="133"/>
      <c r="AA5" s="133"/>
      <c r="AB5" s="130"/>
      <c r="AC5" s="130"/>
      <c r="AD5" s="130"/>
      <c r="AE5" s="130"/>
      <c r="AF5" s="123"/>
      <c r="AG5" s="116"/>
      <c r="AH5" s="116"/>
      <c r="AI5" s="116"/>
      <c r="AJ5" s="116"/>
      <c r="AK5" s="116"/>
      <c r="AL5" s="116"/>
      <c r="AM5" s="116"/>
      <c r="AN5" s="116"/>
      <c r="AO5" s="116"/>
      <c r="AP5" s="116"/>
      <c r="AQ5" s="116"/>
      <c r="AR5" s="116"/>
      <c r="AS5" s="116"/>
      <c r="AT5" s="116"/>
      <c r="AU5" s="12"/>
      <c r="AV5" s="12"/>
      <c r="AW5" s="12"/>
      <c r="AX5" s="12"/>
      <c r="AY5" s="12"/>
      <c r="AZ5" s="12"/>
      <c r="BA5" s="12"/>
      <c r="BB5" s="12"/>
      <c r="BC5" s="12"/>
      <c r="BD5" s="12"/>
      <c r="BE5" s="46"/>
      <c r="BF5" s="46"/>
    </row>
    <row r="6" spans="2:64" s="6" customFormat="1" ht="20.25" customHeight="1" x14ac:dyDescent="0.4">
      <c r="B6" s="123"/>
      <c r="C6" s="130"/>
      <c r="D6" s="130"/>
      <c r="E6" s="130"/>
      <c r="F6" s="130"/>
      <c r="G6" s="131"/>
      <c r="H6" s="130"/>
      <c r="I6" s="130"/>
      <c r="J6" s="131"/>
      <c r="K6" s="130"/>
      <c r="L6" s="132"/>
      <c r="M6" s="132"/>
      <c r="N6" s="132"/>
      <c r="O6" s="132"/>
      <c r="P6" s="132"/>
      <c r="Q6" s="132"/>
      <c r="R6" s="132"/>
      <c r="S6" s="130"/>
      <c r="T6" s="130"/>
      <c r="U6" s="130"/>
      <c r="V6" s="130"/>
      <c r="W6" s="130"/>
      <c r="X6" s="130"/>
      <c r="Y6" s="130"/>
      <c r="Z6" s="133"/>
      <c r="AA6" s="133"/>
      <c r="AB6" s="130"/>
      <c r="AC6" s="130"/>
      <c r="AD6" s="130"/>
      <c r="AE6" s="130"/>
      <c r="AF6" s="123"/>
      <c r="AG6" s="116"/>
      <c r="AH6" s="116"/>
      <c r="AI6" s="116"/>
      <c r="AJ6" s="116"/>
      <c r="AK6" s="116"/>
      <c r="AL6" s="116" t="s">
        <v>181</v>
      </c>
      <c r="AM6" s="116"/>
      <c r="AN6" s="116"/>
      <c r="AO6" s="116"/>
      <c r="AP6" s="116"/>
      <c r="AQ6" s="116"/>
      <c r="AR6" s="116"/>
      <c r="AS6" s="116"/>
      <c r="AT6" s="143"/>
      <c r="AU6" s="143"/>
      <c r="AV6" s="149"/>
      <c r="AW6" s="116"/>
      <c r="AX6" s="1062">
        <v>40</v>
      </c>
      <c r="AY6" s="1064"/>
      <c r="AZ6" s="149" t="s">
        <v>182</v>
      </c>
      <c r="BA6" s="116"/>
      <c r="BB6" s="1062">
        <v>160</v>
      </c>
      <c r="BC6" s="1064"/>
      <c r="BD6" s="149" t="s">
        <v>183</v>
      </c>
      <c r="BE6" s="116"/>
      <c r="BF6" s="46"/>
    </row>
    <row r="7" spans="2:64" s="6" customFormat="1" ht="6.75" customHeight="1" x14ac:dyDescent="0.4">
      <c r="B7" s="123"/>
      <c r="C7" s="130"/>
      <c r="D7" s="130"/>
      <c r="E7" s="130"/>
      <c r="F7" s="130"/>
      <c r="G7" s="131"/>
      <c r="H7" s="130"/>
      <c r="I7" s="130"/>
      <c r="J7" s="131"/>
      <c r="K7" s="130"/>
      <c r="L7" s="132"/>
      <c r="M7" s="132"/>
      <c r="N7" s="132"/>
      <c r="O7" s="132"/>
      <c r="P7" s="132"/>
      <c r="Q7" s="132"/>
      <c r="R7" s="132"/>
      <c r="S7" s="130"/>
      <c r="T7" s="130"/>
      <c r="U7" s="130"/>
      <c r="V7" s="130"/>
      <c r="W7" s="130"/>
      <c r="X7" s="130"/>
      <c r="Y7" s="130"/>
      <c r="Z7" s="133"/>
      <c r="AA7" s="133"/>
      <c r="AB7" s="130"/>
      <c r="AC7" s="130"/>
      <c r="AD7" s="130"/>
      <c r="AE7" s="130"/>
      <c r="AF7" s="123"/>
      <c r="AG7" s="116"/>
      <c r="AH7" s="116"/>
      <c r="AI7" s="116"/>
      <c r="AJ7" s="116"/>
      <c r="AK7" s="116"/>
      <c r="AL7" s="116"/>
      <c r="AM7" s="116"/>
      <c r="AN7" s="116"/>
      <c r="AO7" s="116"/>
      <c r="AP7" s="116"/>
      <c r="AQ7" s="116"/>
      <c r="AR7" s="116"/>
      <c r="AS7" s="116"/>
      <c r="AT7" s="116"/>
      <c r="AU7" s="12"/>
      <c r="AV7" s="12"/>
      <c r="AW7" s="12"/>
      <c r="AX7" s="12"/>
      <c r="AY7" s="12"/>
      <c r="AZ7" s="12"/>
      <c r="BA7" s="12"/>
      <c r="BB7" s="12"/>
      <c r="BC7" s="12"/>
      <c r="BD7" s="12"/>
      <c r="BE7" s="46"/>
      <c r="BF7" s="46"/>
    </row>
    <row r="8" spans="2:64" s="6" customFormat="1" ht="20.25" customHeight="1" x14ac:dyDescent="0.4">
      <c r="B8" s="134"/>
      <c r="C8" s="134"/>
      <c r="D8" s="134"/>
      <c r="E8" s="134"/>
      <c r="F8" s="134"/>
      <c r="G8" s="135"/>
      <c r="H8" s="135"/>
      <c r="I8" s="135"/>
      <c r="J8" s="134"/>
      <c r="K8" s="134"/>
      <c r="L8" s="135"/>
      <c r="M8" s="135"/>
      <c r="N8" s="135"/>
      <c r="O8" s="134"/>
      <c r="P8" s="135"/>
      <c r="Q8" s="135"/>
      <c r="R8" s="135"/>
      <c r="S8" s="136"/>
      <c r="T8" s="137"/>
      <c r="U8" s="137"/>
      <c r="V8" s="138"/>
      <c r="W8" s="123"/>
      <c r="X8" s="123"/>
      <c r="Y8" s="123"/>
      <c r="Z8" s="133"/>
      <c r="AA8" s="139"/>
      <c r="AB8" s="131"/>
      <c r="AC8" s="133"/>
      <c r="AD8" s="133"/>
      <c r="AE8" s="133"/>
      <c r="AF8" s="140"/>
      <c r="AG8" s="141"/>
      <c r="AH8" s="141"/>
      <c r="AI8" s="141"/>
      <c r="AJ8" s="142"/>
      <c r="AK8" s="132"/>
      <c r="AL8" s="139"/>
      <c r="AM8" s="139"/>
      <c r="AN8" s="131"/>
      <c r="AO8" s="143"/>
      <c r="AP8" s="143"/>
      <c r="AQ8" s="143"/>
      <c r="AR8" s="144"/>
      <c r="AS8" s="144"/>
      <c r="AT8" s="116"/>
      <c r="AU8" s="77"/>
      <c r="AV8" s="77"/>
      <c r="AW8" s="45"/>
      <c r="AX8" s="12"/>
      <c r="AY8" s="12" t="s">
        <v>63</v>
      </c>
      <c r="AZ8" s="12"/>
      <c r="BA8" s="12"/>
      <c r="BB8" s="1060" t="e">
        <f>DAY(EOMONTH(DATE(AC2,AG2,1),0))</f>
        <v>#VALUE!</v>
      </c>
      <c r="BC8" s="1061"/>
      <c r="BD8" s="12" t="s">
        <v>54</v>
      </c>
      <c r="BE8" s="12"/>
      <c r="BF8" s="12"/>
      <c r="BJ8" s="7"/>
      <c r="BK8" s="7"/>
      <c r="BL8" s="7"/>
    </row>
    <row r="9" spans="2:64" s="6" customFormat="1" ht="6" customHeight="1" x14ac:dyDescent="0.4">
      <c r="B9" s="145"/>
      <c r="C9" s="145"/>
      <c r="D9" s="145"/>
      <c r="E9" s="145"/>
      <c r="F9" s="145"/>
      <c r="G9" s="134"/>
      <c r="H9" s="135"/>
      <c r="I9" s="143"/>
      <c r="J9" s="143"/>
      <c r="K9" s="145"/>
      <c r="L9" s="134"/>
      <c r="M9" s="135"/>
      <c r="N9" s="143"/>
      <c r="O9" s="143"/>
      <c r="P9" s="134"/>
      <c r="Q9" s="143"/>
      <c r="R9" s="145"/>
      <c r="S9" s="143"/>
      <c r="T9" s="143"/>
      <c r="U9" s="143"/>
      <c r="V9" s="143"/>
      <c r="W9" s="123"/>
      <c r="X9" s="123"/>
      <c r="Y9" s="123"/>
      <c r="Z9" s="130"/>
      <c r="AA9" s="142"/>
      <c r="AB9" s="142"/>
      <c r="AC9" s="130"/>
      <c r="AD9" s="130"/>
      <c r="AE9" s="130"/>
      <c r="AF9" s="146"/>
      <c r="AG9" s="133"/>
      <c r="AH9" s="142"/>
      <c r="AI9" s="130"/>
      <c r="AJ9" s="141"/>
      <c r="AK9" s="142"/>
      <c r="AL9" s="142"/>
      <c r="AM9" s="142"/>
      <c r="AN9" s="142"/>
      <c r="AO9" s="130"/>
      <c r="AP9" s="116"/>
      <c r="AQ9" s="147"/>
      <c r="AR9" s="147"/>
      <c r="AS9" s="147"/>
      <c r="AT9" s="116"/>
      <c r="AU9" s="12"/>
      <c r="AV9" s="12"/>
      <c r="AW9" s="12"/>
      <c r="AX9" s="12"/>
      <c r="AY9" s="12"/>
      <c r="AZ9" s="12"/>
      <c r="BA9" s="12"/>
      <c r="BB9" s="12"/>
      <c r="BC9" s="12"/>
      <c r="BD9" s="12"/>
      <c r="BE9" s="12"/>
      <c r="BF9" s="12"/>
      <c r="BJ9" s="7"/>
      <c r="BK9" s="7"/>
      <c r="BL9" s="7"/>
    </row>
    <row r="10" spans="2:64" s="6" customFormat="1" ht="18.75" x14ac:dyDescent="0.2">
      <c r="B10" s="134"/>
      <c r="C10" s="134"/>
      <c r="D10" s="134"/>
      <c r="E10" s="134"/>
      <c r="F10" s="134"/>
      <c r="G10" s="135"/>
      <c r="H10" s="135"/>
      <c r="I10" s="135"/>
      <c r="J10" s="134"/>
      <c r="K10" s="134"/>
      <c r="L10" s="135"/>
      <c r="M10" s="135"/>
      <c r="N10" s="135"/>
      <c r="O10" s="134"/>
      <c r="P10" s="135"/>
      <c r="Q10" s="135"/>
      <c r="R10" s="135"/>
      <c r="S10" s="136"/>
      <c r="T10" s="137"/>
      <c r="U10" s="137"/>
      <c r="V10" s="138"/>
      <c r="W10" s="123"/>
      <c r="X10" s="123"/>
      <c r="Y10" s="123"/>
      <c r="Z10" s="133"/>
      <c r="AA10" s="139"/>
      <c r="AB10" s="131"/>
      <c r="AC10" s="133"/>
      <c r="AD10" s="133"/>
      <c r="AE10" s="133"/>
      <c r="AF10" s="146"/>
      <c r="AG10" s="141"/>
      <c r="AH10" s="141"/>
      <c r="AI10" s="141"/>
      <c r="AJ10" s="142"/>
      <c r="AK10" s="132"/>
      <c r="AL10" s="139"/>
      <c r="AM10" s="116"/>
      <c r="AN10" s="116"/>
      <c r="AO10" s="148"/>
      <c r="AP10" s="148"/>
      <c r="AQ10" s="148"/>
      <c r="AR10" s="149"/>
      <c r="AS10" s="147"/>
      <c r="AT10" s="147"/>
      <c r="AU10" s="47"/>
      <c r="AV10" s="38"/>
      <c r="AW10" s="38"/>
      <c r="AX10" s="48"/>
      <c r="AY10" s="48"/>
      <c r="AZ10" s="46" t="s">
        <v>184</v>
      </c>
      <c r="BA10" s="38"/>
      <c r="BB10" s="1062">
        <v>1</v>
      </c>
      <c r="BC10" s="1063"/>
      <c r="BD10" s="1064"/>
      <c r="BE10" s="18" t="s">
        <v>22</v>
      </c>
      <c r="BF10" s="12"/>
      <c r="BJ10" s="7"/>
      <c r="BK10" s="7"/>
      <c r="BL10" s="7"/>
    </row>
    <row r="11" spans="2:64" s="6" customFormat="1" ht="6" customHeight="1" x14ac:dyDescent="0.2">
      <c r="B11" s="145"/>
      <c r="C11" s="145"/>
      <c r="D11" s="145"/>
      <c r="E11" s="145"/>
      <c r="F11" s="152"/>
      <c r="G11" s="145"/>
      <c r="H11" s="145"/>
      <c r="I11" s="145"/>
      <c r="J11" s="145"/>
      <c r="K11" s="134"/>
      <c r="L11" s="135"/>
      <c r="M11" s="143"/>
      <c r="N11" s="143"/>
      <c r="O11" s="134"/>
      <c r="P11" s="143"/>
      <c r="Q11" s="145"/>
      <c r="R11" s="143"/>
      <c r="S11" s="143"/>
      <c r="T11" s="143"/>
      <c r="U11" s="143"/>
      <c r="V11" s="152"/>
      <c r="W11" s="123"/>
      <c r="X11" s="123"/>
      <c r="Y11" s="123"/>
      <c r="Z11" s="130"/>
      <c r="AA11" s="142"/>
      <c r="AB11" s="142"/>
      <c r="AC11" s="130"/>
      <c r="AD11" s="130"/>
      <c r="AE11" s="130"/>
      <c r="AF11" s="146"/>
      <c r="AG11" s="133"/>
      <c r="AH11" s="141"/>
      <c r="AI11" s="142"/>
      <c r="AJ11" s="141"/>
      <c r="AK11" s="142"/>
      <c r="AL11" s="142"/>
      <c r="AM11" s="142"/>
      <c r="AN11" s="142"/>
      <c r="AO11" s="145"/>
      <c r="AP11" s="145"/>
      <c r="AQ11" s="134"/>
      <c r="AR11" s="153"/>
      <c r="AS11" s="147"/>
      <c r="AT11" s="147"/>
      <c r="AU11" s="47"/>
      <c r="AV11" s="38"/>
      <c r="AW11" s="38"/>
      <c r="AX11" s="48"/>
      <c r="AY11" s="48"/>
      <c r="AZ11" s="38"/>
      <c r="BA11" s="38"/>
      <c r="BB11" s="37"/>
      <c r="BC11" s="37"/>
      <c r="BD11" s="37"/>
      <c r="BE11" s="18"/>
      <c r="BF11" s="12"/>
      <c r="BJ11" s="7"/>
      <c r="BK11" s="7"/>
      <c r="BL11" s="7"/>
    </row>
    <row r="12" spans="2:64" s="6" customFormat="1" ht="20.25" customHeight="1" x14ac:dyDescent="0.2">
      <c r="B12" s="154"/>
      <c r="C12" s="154"/>
      <c r="D12" s="154"/>
      <c r="E12" s="154"/>
      <c r="F12" s="154"/>
      <c r="G12" s="154"/>
      <c r="H12" s="154"/>
      <c r="I12" s="154"/>
      <c r="J12" s="154"/>
      <c r="K12" s="154"/>
      <c r="L12" s="154"/>
      <c r="M12" s="154"/>
      <c r="N12" s="154"/>
      <c r="O12" s="154"/>
      <c r="P12" s="154"/>
      <c r="Q12" s="154"/>
      <c r="R12" s="154"/>
      <c r="S12" s="154"/>
      <c r="T12" s="154"/>
      <c r="U12" s="154"/>
      <c r="V12" s="154"/>
      <c r="W12" s="123"/>
      <c r="X12" s="123"/>
      <c r="Y12" s="123"/>
      <c r="Z12" s="134"/>
      <c r="AA12" s="155"/>
      <c r="AB12" s="155"/>
      <c r="AC12" s="134"/>
      <c r="AD12" s="133"/>
      <c r="AE12" s="133"/>
      <c r="AF12" s="140"/>
      <c r="AG12" s="131"/>
      <c r="AH12" s="141"/>
      <c r="AI12" s="142"/>
      <c r="AJ12" s="141"/>
      <c r="AK12" s="142"/>
      <c r="AL12" s="142"/>
      <c r="AM12" s="142"/>
      <c r="AN12" s="142"/>
      <c r="AO12" s="1065"/>
      <c r="AP12" s="1065"/>
      <c r="AQ12" s="1065"/>
      <c r="AR12" s="149"/>
      <c r="AS12" s="147"/>
      <c r="AT12" s="147"/>
      <c r="AU12" s="47"/>
      <c r="AV12" s="38"/>
      <c r="AW12" s="38"/>
      <c r="AX12" s="48"/>
      <c r="AY12" s="48"/>
      <c r="AZ12" s="38"/>
      <c r="BA12" s="38"/>
      <c r="BB12" s="1062">
        <v>1</v>
      </c>
      <c r="BC12" s="1063"/>
      <c r="BD12" s="1064"/>
      <c r="BE12" s="49" t="s">
        <v>23</v>
      </c>
      <c r="BF12" s="12"/>
      <c r="BJ12" s="7"/>
      <c r="BK12" s="7"/>
      <c r="BL12" s="7"/>
    </row>
    <row r="13" spans="2:64" s="6" customFormat="1" ht="6.75" customHeight="1" x14ac:dyDescent="0.2">
      <c r="B13" s="154"/>
      <c r="C13" s="154"/>
      <c r="D13" s="154"/>
      <c r="E13" s="154"/>
      <c r="F13" s="154"/>
      <c r="G13" s="154"/>
      <c r="H13" s="154"/>
      <c r="I13" s="154"/>
      <c r="J13" s="154"/>
      <c r="K13" s="154"/>
      <c r="L13" s="154"/>
      <c r="M13" s="154"/>
      <c r="N13" s="154"/>
      <c r="O13" s="154"/>
      <c r="P13" s="154"/>
      <c r="Q13" s="154"/>
      <c r="R13" s="154"/>
      <c r="S13" s="154"/>
      <c r="T13" s="154"/>
      <c r="U13" s="154"/>
      <c r="V13" s="154"/>
      <c r="W13" s="123"/>
      <c r="X13" s="123"/>
      <c r="Y13" s="123"/>
      <c r="Z13" s="135"/>
      <c r="AA13" s="157"/>
      <c r="AB13" s="157"/>
      <c r="AC13" s="135"/>
      <c r="AD13" s="141"/>
      <c r="AE13" s="141"/>
      <c r="AF13" s="146"/>
      <c r="AG13" s="116"/>
      <c r="AH13" s="116"/>
      <c r="AI13" s="116"/>
      <c r="AJ13" s="116"/>
      <c r="AK13" s="116"/>
      <c r="AL13" s="116"/>
      <c r="AM13" s="116"/>
      <c r="AN13" s="116"/>
      <c r="AO13" s="145"/>
      <c r="AP13" s="145"/>
      <c r="AQ13" s="145"/>
      <c r="AR13" s="116"/>
      <c r="AS13" s="147"/>
      <c r="AT13" s="147"/>
      <c r="AU13" s="47"/>
      <c r="AV13" s="38"/>
      <c r="AW13" s="38"/>
      <c r="AX13" s="48"/>
      <c r="AY13" s="48"/>
      <c r="AZ13" s="38"/>
      <c r="BA13" s="38"/>
      <c r="BB13" s="37"/>
      <c r="BC13" s="37"/>
      <c r="BD13" s="37"/>
      <c r="BE13" s="18"/>
      <c r="BF13" s="12"/>
      <c r="BJ13" s="7"/>
      <c r="BK13" s="7"/>
      <c r="BL13" s="7"/>
    </row>
    <row r="14" spans="2:64" s="6" customFormat="1" ht="18.75" x14ac:dyDescent="0.4">
      <c r="B14" s="154"/>
      <c r="C14" s="154"/>
      <c r="D14" s="154"/>
      <c r="E14" s="154"/>
      <c r="F14" s="154"/>
      <c r="G14" s="154"/>
      <c r="H14" s="154"/>
      <c r="I14" s="154"/>
      <c r="J14" s="154"/>
      <c r="K14" s="154"/>
      <c r="L14" s="154"/>
      <c r="M14" s="154"/>
      <c r="N14" s="154"/>
      <c r="O14" s="154"/>
      <c r="P14" s="154"/>
      <c r="Q14" s="154"/>
      <c r="R14" s="154"/>
      <c r="S14" s="154"/>
      <c r="T14" s="154"/>
      <c r="U14" s="154"/>
      <c r="V14" s="154"/>
      <c r="W14" s="123"/>
      <c r="X14" s="123"/>
      <c r="Y14" s="123"/>
      <c r="Z14" s="134"/>
      <c r="AA14" s="155"/>
      <c r="AB14" s="155"/>
      <c r="AC14" s="134"/>
      <c r="AD14" s="133"/>
      <c r="AE14" s="133"/>
      <c r="AF14" s="146"/>
      <c r="AG14" s="116"/>
      <c r="AH14" s="116"/>
      <c r="AI14" s="116"/>
      <c r="AJ14" s="116"/>
      <c r="AK14" s="116"/>
      <c r="AL14" s="116"/>
      <c r="AM14" s="116"/>
      <c r="AN14" s="116"/>
      <c r="AO14" s="143"/>
      <c r="AP14" s="143"/>
      <c r="AQ14" s="143"/>
      <c r="AR14" s="116"/>
      <c r="AS14" s="147"/>
      <c r="AT14" s="129" t="s">
        <v>185</v>
      </c>
      <c r="AU14" s="1066"/>
      <c r="AV14" s="1067"/>
      <c r="AW14" s="1068"/>
      <c r="AX14" s="37" t="s">
        <v>2</v>
      </c>
      <c r="AY14" s="1066"/>
      <c r="AZ14" s="1067"/>
      <c r="BA14" s="1068"/>
      <c r="BB14" s="36" t="s">
        <v>24</v>
      </c>
      <c r="BC14" s="1069">
        <f>(AY14-AU14)*24</f>
        <v>0</v>
      </c>
      <c r="BD14" s="1070"/>
      <c r="BE14" s="35" t="s">
        <v>25</v>
      </c>
      <c r="BF14" s="37"/>
      <c r="BJ14" s="7"/>
      <c r="BK14" s="7"/>
      <c r="BL14" s="7"/>
    </row>
    <row r="15" spans="2:64" s="6" customFormat="1" ht="6.75" customHeight="1" x14ac:dyDescent="0.15">
      <c r="B15" s="123"/>
      <c r="C15" s="144"/>
      <c r="D15" s="144"/>
      <c r="E15" s="144"/>
      <c r="F15" s="144"/>
      <c r="G15" s="130"/>
      <c r="H15" s="130"/>
      <c r="I15" s="132"/>
      <c r="J15" s="133"/>
      <c r="K15" s="141"/>
      <c r="L15" s="142"/>
      <c r="M15" s="142"/>
      <c r="N15" s="133"/>
      <c r="O15" s="142"/>
      <c r="P15" s="130"/>
      <c r="Q15" s="141"/>
      <c r="R15" s="142"/>
      <c r="S15" s="142"/>
      <c r="T15" s="142"/>
      <c r="U15" s="142"/>
      <c r="V15" s="130"/>
      <c r="W15" s="132"/>
      <c r="X15" s="158"/>
      <c r="Y15" s="158"/>
      <c r="Z15" s="131"/>
      <c r="AA15" s="133"/>
      <c r="AB15" s="132"/>
      <c r="AC15" s="133"/>
      <c r="AD15" s="141"/>
      <c r="AE15" s="142"/>
      <c r="AF15" s="146"/>
      <c r="AG15" s="140"/>
      <c r="AH15" s="159"/>
      <c r="AI15" s="146"/>
      <c r="AJ15" s="159"/>
      <c r="AK15" s="146"/>
      <c r="AL15" s="146"/>
      <c r="AM15" s="146"/>
      <c r="AN15" s="146"/>
      <c r="AO15" s="160"/>
      <c r="AP15" s="123"/>
      <c r="AQ15" s="128"/>
      <c r="AR15" s="128"/>
      <c r="AS15" s="128"/>
      <c r="AT15" s="128"/>
      <c r="AU15" s="27"/>
      <c r="AV15" s="25"/>
      <c r="AW15" s="25"/>
      <c r="AX15" s="32"/>
      <c r="AY15" s="32"/>
      <c r="AZ15" s="25"/>
      <c r="BA15" s="25"/>
      <c r="BB15" s="23"/>
      <c r="BC15" s="23"/>
      <c r="BD15" s="23"/>
      <c r="BE15" s="22"/>
      <c r="BJ15" s="7"/>
      <c r="BK15" s="7"/>
      <c r="BL15" s="7"/>
    </row>
    <row r="16" spans="2:64" ht="8.4499999999999993" customHeight="1" thickBot="1" x14ac:dyDescent="0.45">
      <c r="B16" s="163"/>
      <c r="C16" s="164"/>
      <c r="D16" s="164"/>
      <c r="E16" s="164"/>
      <c r="F16" s="164"/>
      <c r="G16" s="164"/>
      <c r="H16" s="163"/>
      <c r="I16" s="163"/>
      <c r="J16" s="163"/>
      <c r="K16" s="163"/>
      <c r="L16" s="163"/>
      <c r="M16" s="163"/>
      <c r="N16" s="163"/>
      <c r="O16" s="163"/>
      <c r="P16" s="163"/>
      <c r="Q16" s="163"/>
      <c r="R16" s="163"/>
      <c r="S16" s="163"/>
      <c r="T16" s="163"/>
      <c r="U16" s="163"/>
      <c r="V16" s="163"/>
      <c r="W16" s="163"/>
      <c r="X16" s="164"/>
      <c r="Y16" s="163"/>
      <c r="Z16" s="163"/>
      <c r="AA16" s="163"/>
      <c r="AB16" s="163"/>
      <c r="AC16" s="163"/>
      <c r="AD16" s="163"/>
      <c r="AE16" s="163"/>
      <c r="AF16" s="163"/>
      <c r="AG16" s="163"/>
      <c r="AH16" s="163"/>
      <c r="AI16" s="163"/>
      <c r="AJ16" s="163"/>
      <c r="AK16" s="163"/>
      <c r="AL16" s="163"/>
      <c r="AM16" s="163"/>
      <c r="AN16" s="164"/>
      <c r="AO16" s="163"/>
      <c r="AP16" s="163"/>
      <c r="AQ16" s="163"/>
      <c r="AR16" s="163"/>
      <c r="AS16" s="163"/>
      <c r="AT16" s="163"/>
      <c r="BE16" s="13"/>
      <c r="BF16" s="13"/>
      <c r="BG16" s="13"/>
    </row>
    <row r="17" spans="2:58" ht="20.25" customHeight="1" x14ac:dyDescent="0.4">
      <c r="B17" s="985" t="s">
        <v>98</v>
      </c>
      <c r="C17" s="988" t="s">
        <v>186</v>
      </c>
      <c r="D17" s="989"/>
      <c r="E17" s="990"/>
      <c r="F17" s="96"/>
      <c r="G17" s="997" t="s">
        <v>187</v>
      </c>
      <c r="H17" s="1000" t="s">
        <v>188</v>
      </c>
      <c r="I17" s="989"/>
      <c r="J17" s="989"/>
      <c r="K17" s="990"/>
      <c r="L17" s="1000" t="s">
        <v>189</v>
      </c>
      <c r="M17" s="989"/>
      <c r="N17" s="989"/>
      <c r="O17" s="1003"/>
      <c r="P17" s="1006"/>
      <c r="Q17" s="1007"/>
      <c r="R17" s="1008"/>
      <c r="S17" s="1040" t="s">
        <v>190</v>
      </c>
      <c r="T17" s="1041"/>
      <c r="U17" s="1041"/>
      <c r="V17" s="1041"/>
      <c r="W17" s="1041"/>
      <c r="X17" s="1041"/>
      <c r="Y17" s="1041"/>
      <c r="Z17" s="1041"/>
      <c r="AA17" s="1041"/>
      <c r="AB17" s="1041"/>
      <c r="AC17" s="1041"/>
      <c r="AD17" s="1041"/>
      <c r="AE17" s="1041"/>
      <c r="AF17" s="1041"/>
      <c r="AG17" s="1041"/>
      <c r="AH17" s="1041"/>
      <c r="AI17" s="1041"/>
      <c r="AJ17" s="1041"/>
      <c r="AK17" s="1041"/>
      <c r="AL17" s="1041"/>
      <c r="AM17" s="1041"/>
      <c r="AN17" s="1041"/>
      <c r="AO17" s="1041"/>
      <c r="AP17" s="1041"/>
      <c r="AQ17" s="1041"/>
      <c r="AR17" s="1041"/>
      <c r="AS17" s="1041"/>
      <c r="AT17" s="1041"/>
      <c r="AU17" s="1041"/>
      <c r="AV17" s="1041"/>
      <c r="AW17" s="1042"/>
      <c r="AX17" s="1043" t="str">
        <f>IF(BB3="４週","(11) 1～4週目の勤務時間数合計","(11) 1か月の勤務時間数   合計")</f>
        <v>(11) 1～4週目の勤務時間数合計</v>
      </c>
      <c r="AY17" s="1044"/>
      <c r="AZ17" s="1049" t="s">
        <v>191</v>
      </c>
      <c r="BA17" s="1050"/>
      <c r="BB17" s="1031" t="s">
        <v>192</v>
      </c>
      <c r="BC17" s="1032"/>
      <c r="BD17" s="1032"/>
      <c r="BE17" s="1032"/>
      <c r="BF17" s="1033"/>
    </row>
    <row r="18" spans="2:58" ht="20.25" customHeight="1" x14ac:dyDescent="0.4">
      <c r="B18" s="986"/>
      <c r="C18" s="991"/>
      <c r="D18" s="992"/>
      <c r="E18" s="993"/>
      <c r="F18" s="97"/>
      <c r="G18" s="998"/>
      <c r="H18" s="1001"/>
      <c r="I18" s="992"/>
      <c r="J18" s="992"/>
      <c r="K18" s="993"/>
      <c r="L18" s="1001"/>
      <c r="M18" s="992"/>
      <c r="N18" s="992"/>
      <c r="O18" s="1004"/>
      <c r="P18" s="1009"/>
      <c r="Q18" s="1010"/>
      <c r="R18" s="1011"/>
      <c r="S18" s="1034" t="s">
        <v>16</v>
      </c>
      <c r="T18" s="1035"/>
      <c r="U18" s="1035"/>
      <c r="V18" s="1035"/>
      <c r="W18" s="1035"/>
      <c r="X18" s="1035"/>
      <c r="Y18" s="1036"/>
      <c r="Z18" s="1034" t="s">
        <v>17</v>
      </c>
      <c r="AA18" s="1035"/>
      <c r="AB18" s="1035"/>
      <c r="AC18" s="1035"/>
      <c r="AD18" s="1035"/>
      <c r="AE18" s="1035"/>
      <c r="AF18" s="1036"/>
      <c r="AG18" s="1034" t="s">
        <v>18</v>
      </c>
      <c r="AH18" s="1035"/>
      <c r="AI18" s="1035"/>
      <c r="AJ18" s="1035"/>
      <c r="AK18" s="1035"/>
      <c r="AL18" s="1035"/>
      <c r="AM18" s="1036"/>
      <c r="AN18" s="1034" t="s">
        <v>19</v>
      </c>
      <c r="AO18" s="1035"/>
      <c r="AP18" s="1035"/>
      <c r="AQ18" s="1035"/>
      <c r="AR18" s="1035"/>
      <c r="AS18" s="1035"/>
      <c r="AT18" s="1036"/>
      <c r="AU18" s="1037" t="s">
        <v>20</v>
      </c>
      <c r="AV18" s="1038"/>
      <c r="AW18" s="1039"/>
      <c r="AX18" s="1045"/>
      <c r="AY18" s="1046"/>
      <c r="AZ18" s="1051"/>
      <c r="BA18" s="1052"/>
      <c r="BB18" s="949"/>
      <c r="BC18" s="950"/>
      <c r="BD18" s="950"/>
      <c r="BE18" s="950"/>
      <c r="BF18" s="951"/>
    </row>
    <row r="19" spans="2:58" ht="20.25" customHeight="1" x14ac:dyDescent="0.4">
      <c r="B19" s="986"/>
      <c r="C19" s="991"/>
      <c r="D19" s="992"/>
      <c r="E19" s="993"/>
      <c r="F19" s="97"/>
      <c r="G19" s="998"/>
      <c r="H19" s="1001"/>
      <c r="I19" s="992"/>
      <c r="J19" s="992"/>
      <c r="K19" s="993"/>
      <c r="L19" s="1001"/>
      <c r="M19" s="992"/>
      <c r="N19" s="992"/>
      <c r="O19" s="1004"/>
      <c r="P19" s="1009"/>
      <c r="Q19" s="1010"/>
      <c r="R19" s="1011"/>
      <c r="S19" s="101">
        <v>1</v>
      </c>
      <c r="T19" s="102">
        <v>2</v>
      </c>
      <c r="U19" s="102">
        <v>3</v>
      </c>
      <c r="V19" s="102">
        <v>4</v>
      </c>
      <c r="W19" s="102">
        <v>5</v>
      </c>
      <c r="X19" s="102">
        <v>6</v>
      </c>
      <c r="Y19" s="103">
        <v>7</v>
      </c>
      <c r="Z19" s="101">
        <v>8</v>
      </c>
      <c r="AA19" s="102">
        <v>9</v>
      </c>
      <c r="AB19" s="102">
        <v>10</v>
      </c>
      <c r="AC19" s="102">
        <v>11</v>
      </c>
      <c r="AD19" s="102">
        <v>12</v>
      </c>
      <c r="AE19" s="102">
        <v>13</v>
      </c>
      <c r="AF19" s="103">
        <v>14</v>
      </c>
      <c r="AG19" s="104">
        <v>15</v>
      </c>
      <c r="AH19" s="102">
        <v>16</v>
      </c>
      <c r="AI19" s="102">
        <v>17</v>
      </c>
      <c r="AJ19" s="102">
        <v>18</v>
      </c>
      <c r="AK19" s="102">
        <v>19</v>
      </c>
      <c r="AL19" s="102">
        <v>20</v>
      </c>
      <c r="AM19" s="103">
        <v>21</v>
      </c>
      <c r="AN19" s="101">
        <v>22</v>
      </c>
      <c r="AO19" s="102">
        <v>23</v>
      </c>
      <c r="AP19" s="102">
        <v>24</v>
      </c>
      <c r="AQ19" s="102">
        <v>25</v>
      </c>
      <c r="AR19" s="102">
        <v>26</v>
      </c>
      <c r="AS19" s="102">
        <v>27</v>
      </c>
      <c r="AT19" s="103">
        <v>28</v>
      </c>
      <c r="AU19" s="105" t="str">
        <f>IF($BB$3="暦月",IF(DAY(DATE($AC$2,$AG$2,29))=29,29,""),"")</f>
        <v/>
      </c>
      <c r="AV19" s="106" t="str">
        <f>IF($BB$3="暦月",IF(DAY(DATE($AC$2,$AG$2,30))=30,30,""),"")</f>
        <v/>
      </c>
      <c r="AW19" s="107" t="str">
        <f>IF($BB$3="暦月",IF(DAY(DATE($AC$2,$AG$2,31))=31,31,""),"")</f>
        <v/>
      </c>
      <c r="AX19" s="1045"/>
      <c r="AY19" s="1046"/>
      <c r="AZ19" s="1051"/>
      <c r="BA19" s="1052"/>
      <c r="BB19" s="949"/>
      <c r="BC19" s="950"/>
      <c r="BD19" s="950"/>
      <c r="BE19" s="950"/>
      <c r="BF19" s="951"/>
    </row>
    <row r="20" spans="2:58" ht="20.25" hidden="1" customHeight="1" x14ac:dyDescent="0.4">
      <c r="B20" s="986"/>
      <c r="C20" s="991"/>
      <c r="D20" s="992"/>
      <c r="E20" s="993"/>
      <c r="F20" s="97"/>
      <c r="G20" s="998"/>
      <c r="H20" s="1001"/>
      <c r="I20" s="992"/>
      <c r="J20" s="992"/>
      <c r="K20" s="993"/>
      <c r="L20" s="1001"/>
      <c r="M20" s="992"/>
      <c r="N20" s="992"/>
      <c r="O20" s="1004"/>
      <c r="P20" s="1009"/>
      <c r="Q20" s="1010"/>
      <c r="R20" s="1011"/>
      <c r="S20" s="101" t="e">
        <f>WEEKDAY(DATE($AC$2,$AG$2,1))</f>
        <v>#VALUE!</v>
      </c>
      <c r="T20" s="102" t="e">
        <f>WEEKDAY(DATE($AC$2,$AG$2,2))</f>
        <v>#VALUE!</v>
      </c>
      <c r="U20" s="102" t="e">
        <f>WEEKDAY(DATE($AC$2,$AG$2,3))</f>
        <v>#VALUE!</v>
      </c>
      <c r="V20" s="102" t="e">
        <f>WEEKDAY(DATE($AC$2,$AG$2,4))</f>
        <v>#VALUE!</v>
      </c>
      <c r="W20" s="102" t="e">
        <f>WEEKDAY(DATE($AC$2,$AG$2,5))</f>
        <v>#VALUE!</v>
      </c>
      <c r="X20" s="102" t="e">
        <f>WEEKDAY(DATE($AC$2,$AG$2,6))</f>
        <v>#VALUE!</v>
      </c>
      <c r="Y20" s="103" t="e">
        <f>WEEKDAY(DATE($AC$2,$AG$2,7))</f>
        <v>#VALUE!</v>
      </c>
      <c r="Z20" s="101" t="e">
        <f>WEEKDAY(DATE($AC$2,$AG$2,8))</f>
        <v>#VALUE!</v>
      </c>
      <c r="AA20" s="102" t="e">
        <f>WEEKDAY(DATE($AC$2,$AG$2,9))</f>
        <v>#VALUE!</v>
      </c>
      <c r="AB20" s="102" t="e">
        <f>WEEKDAY(DATE($AC$2,$AG$2,10))</f>
        <v>#VALUE!</v>
      </c>
      <c r="AC20" s="102" t="e">
        <f>WEEKDAY(DATE($AC$2,$AG$2,11))</f>
        <v>#VALUE!</v>
      </c>
      <c r="AD20" s="102" t="e">
        <f>WEEKDAY(DATE($AC$2,$AG$2,12))</f>
        <v>#VALUE!</v>
      </c>
      <c r="AE20" s="102" t="e">
        <f>WEEKDAY(DATE($AC$2,$AG$2,13))</f>
        <v>#VALUE!</v>
      </c>
      <c r="AF20" s="103" t="e">
        <f>WEEKDAY(DATE($AC$2,$AG$2,14))</f>
        <v>#VALUE!</v>
      </c>
      <c r="AG20" s="101" t="e">
        <f>WEEKDAY(DATE($AC$2,$AG$2,15))</f>
        <v>#VALUE!</v>
      </c>
      <c r="AH20" s="102" t="e">
        <f>WEEKDAY(DATE($AC$2,$AG$2,16))</f>
        <v>#VALUE!</v>
      </c>
      <c r="AI20" s="102" t="e">
        <f>WEEKDAY(DATE($AC$2,$AG$2,17))</f>
        <v>#VALUE!</v>
      </c>
      <c r="AJ20" s="102" t="e">
        <f>WEEKDAY(DATE($AC$2,$AG$2,18))</f>
        <v>#VALUE!</v>
      </c>
      <c r="AK20" s="102" t="e">
        <f>WEEKDAY(DATE($AC$2,$AG$2,19))</f>
        <v>#VALUE!</v>
      </c>
      <c r="AL20" s="102" t="e">
        <f>WEEKDAY(DATE($AC$2,$AG$2,20))</f>
        <v>#VALUE!</v>
      </c>
      <c r="AM20" s="103" t="e">
        <f>WEEKDAY(DATE($AC$2,$AG$2,21))</f>
        <v>#VALUE!</v>
      </c>
      <c r="AN20" s="101" t="e">
        <f>WEEKDAY(DATE($AC$2,$AG$2,22))</f>
        <v>#VALUE!</v>
      </c>
      <c r="AO20" s="102" t="e">
        <f>WEEKDAY(DATE($AC$2,$AG$2,23))</f>
        <v>#VALUE!</v>
      </c>
      <c r="AP20" s="102" t="e">
        <f>WEEKDAY(DATE($AC$2,$AG$2,24))</f>
        <v>#VALUE!</v>
      </c>
      <c r="AQ20" s="102" t="e">
        <f>WEEKDAY(DATE($AC$2,$AG$2,25))</f>
        <v>#VALUE!</v>
      </c>
      <c r="AR20" s="102" t="e">
        <f>WEEKDAY(DATE($AC$2,$AG$2,26))</f>
        <v>#VALUE!</v>
      </c>
      <c r="AS20" s="102" t="e">
        <f>WEEKDAY(DATE($AC$2,$AG$2,27))</f>
        <v>#VALUE!</v>
      </c>
      <c r="AT20" s="103" t="e">
        <f>WEEKDAY(DATE($AC$2,$AG$2,28))</f>
        <v>#VALUE!</v>
      </c>
      <c r="AU20" s="101">
        <f>IF(AU19=29,WEEKDAY(DATE($AC$2,$AG$2,29)),0)</f>
        <v>0</v>
      </c>
      <c r="AV20" s="102">
        <f>IF(AV19=30,WEEKDAY(DATE($AC$2,$AG$2,30)),0)</f>
        <v>0</v>
      </c>
      <c r="AW20" s="103">
        <f>IF(AW19=31,WEEKDAY(DATE($AC$2,$AG$2,31)),0)</f>
        <v>0</v>
      </c>
      <c r="AX20" s="1045"/>
      <c r="AY20" s="1046"/>
      <c r="AZ20" s="1051"/>
      <c r="BA20" s="1052"/>
      <c r="BB20" s="949"/>
      <c r="BC20" s="950"/>
      <c r="BD20" s="950"/>
      <c r="BE20" s="950"/>
      <c r="BF20" s="951"/>
    </row>
    <row r="21" spans="2:58" ht="22.5" customHeight="1" thickBot="1" x14ac:dyDescent="0.45">
      <c r="B21" s="987"/>
      <c r="C21" s="994"/>
      <c r="D21" s="995"/>
      <c r="E21" s="996"/>
      <c r="F21" s="98"/>
      <c r="G21" s="999"/>
      <c r="H21" s="1002"/>
      <c r="I21" s="995"/>
      <c r="J21" s="995"/>
      <c r="K21" s="996"/>
      <c r="L21" s="1002"/>
      <c r="M21" s="995"/>
      <c r="N21" s="995"/>
      <c r="O21" s="1005"/>
      <c r="P21" s="1012"/>
      <c r="Q21" s="1013"/>
      <c r="R21" s="1014"/>
      <c r="S21" s="108" t="e">
        <f>IF(S20=1,"日",IF(S20=2,"月",IF(S20=3,"火",IF(S20=4,"水",IF(S20=5,"木",IF(S20=6,"金","土"))))))</f>
        <v>#VALUE!</v>
      </c>
      <c r="T21" s="109" t="e">
        <f t="shared" ref="T21:AT21" si="0">IF(T20=1,"日",IF(T20=2,"月",IF(T20=3,"火",IF(T20=4,"水",IF(T20=5,"木",IF(T20=6,"金","土"))))))</f>
        <v>#VALUE!</v>
      </c>
      <c r="U21" s="109" t="e">
        <f t="shared" si="0"/>
        <v>#VALUE!</v>
      </c>
      <c r="V21" s="109" t="e">
        <f t="shared" si="0"/>
        <v>#VALUE!</v>
      </c>
      <c r="W21" s="109" t="e">
        <f t="shared" si="0"/>
        <v>#VALUE!</v>
      </c>
      <c r="X21" s="109" t="e">
        <f t="shared" si="0"/>
        <v>#VALUE!</v>
      </c>
      <c r="Y21" s="110" t="e">
        <f t="shared" si="0"/>
        <v>#VALUE!</v>
      </c>
      <c r="Z21" s="108" t="e">
        <f>IF(Z20=1,"日",IF(Z20=2,"月",IF(Z20=3,"火",IF(Z20=4,"水",IF(Z20=5,"木",IF(Z20=6,"金","土"))))))</f>
        <v>#VALUE!</v>
      </c>
      <c r="AA21" s="109" t="e">
        <f t="shared" si="0"/>
        <v>#VALUE!</v>
      </c>
      <c r="AB21" s="109" t="e">
        <f t="shared" si="0"/>
        <v>#VALUE!</v>
      </c>
      <c r="AC21" s="109" t="e">
        <f t="shared" si="0"/>
        <v>#VALUE!</v>
      </c>
      <c r="AD21" s="109" t="e">
        <f t="shared" si="0"/>
        <v>#VALUE!</v>
      </c>
      <c r="AE21" s="109" t="e">
        <f t="shared" si="0"/>
        <v>#VALUE!</v>
      </c>
      <c r="AF21" s="110" t="e">
        <f t="shared" si="0"/>
        <v>#VALUE!</v>
      </c>
      <c r="AG21" s="108" t="e">
        <f>IF(AG20=1,"日",IF(AG20=2,"月",IF(AG20=3,"火",IF(AG20=4,"水",IF(AG20=5,"木",IF(AG20=6,"金","土"))))))</f>
        <v>#VALUE!</v>
      </c>
      <c r="AH21" s="109" t="e">
        <f t="shared" si="0"/>
        <v>#VALUE!</v>
      </c>
      <c r="AI21" s="109" t="e">
        <f t="shared" si="0"/>
        <v>#VALUE!</v>
      </c>
      <c r="AJ21" s="109" t="e">
        <f t="shared" si="0"/>
        <v>#VALUE!</v>
      </c>
      <c r="AK21" s="109" t="e">
        <f t="shared" si="0"/>
        <v>#VALUE!</v>
      </c>
      <c r="AL21" s="109" t="e">
        <f t="shared" si="0"/>
        <v>#VALUE!</v>
      </c>
      <c r="AM21" s="110" t="e">
        <f t="shared" si="0"/>
        <v>#VALUE!</v>
      </c>
      <c r="AN21" s="108" t="e">
        <f>IF(AN20=1,"日",IF(AN20=2,"月",IF(AN20=3,"火",IF(AN20=4,"水",IF(AN20=5,"木",IF(AN20=6,"金","土"))))))</f>
        <v>#VALUE!</v>
      </c>
      <c r="AO21" s="109" t="e">
        <f t="shared" si="0"/>
        <v>#VALUE!</v>
      </c>
      <c r="AP21" s="109" t="e">
        <f t="shared" si="0"/>
        <v>#VALUE!</v>
      </c>
      <c r="AQ21" s="109" t="e">
        <f t="shared" si="0"/>
        <v>#VALUE!</v>
      </c>
      <c r="AR21" s="109" t="e">
        <f t="shared" si="0"/>
        <v>#VALUE!</v>
      </c>
      <c r="AS21" s="109" t="e">
        <f t="shared" si="0"/>
        <v>#VALUE!</v>
      </c>
      <c r="AT21" s="110" t="e">
        <f t="shared" si="0"/>
        <v>#VALUE!</v>
      </c>
      <c r="AU21" s="109" t="str">
        <f>IF(AU20=1,"日",IF(AU20=2,"月",IF(AU20=3,"火",IF(AU20=4,"水",IF(AU20=5,"木",IF(AU20=6,"金",IF(AU20=0,"","土")))))))</f>
        <v/>
      </c>
      <c r="AV21" s="109" t="str">
        <f>IF(AV20=1,"日",IF(AV20=2,"月",IF(AV20=3,"火",IF(AV20=4,"水",IF(AV20=5,"木",IF(AV20=6,"金",IF(AV20=0,"","土")))))))</f>
        <v/>
      </c>
      <c r="AW21" s="109" t="str">
        <f>IF(AW20=1,"日",IF(AW20=2,"月",IF(AW20=3,"火",IF(AW20=4,"水",IF(AW20=5,"木",IF(AW20=6,"金",IF(AW20=0,"","土")))))))</f>
        <v/>
      </c>
      <c r="AX21" s="1047"/>
      <c r="AY21" s="1048"/>
      <c r="AZ21" s="1053"/>
      <c r="BA21" s="1054"/>
      <c r="BB21" s="952"/>
      <c r="BC21" s="953"/>
      <c r="BD21" s="953"/>
      <c r="BE21" s="953"/>
      <c r="BF21" s="954"/>
    </row>
    <row r="22" spans="2:58" ht="20.25" customHeight="1" x14ac:dyDescent="0.4">
      <c r="B22" s="1015">
        <v>1</v>
      </c>
      <c r="C22" s="1016"/>
      <c r="D22" s="1017"/>
      <c r="E22" s="1018"/>
      <c r="F22" s="91"/>
      <c r="G22" s="1019"/>
      <c r="H22" s="1020"/>
      <c r="I22" s="1021"/>
      <c r="J22" s="1021"/>
      <c r="K22" s="1022"/>
      <c r="L22" s="1023"/>
      <c r="M22" s="1024"/>
      <c r="N22" s="1024"/>
      <c r="O22" s="1025"/>
      <c r="P22" s="1026" t="s">
        <v>49</v>
      </c>
      <c r="Q22" s="1027"/>
      <c r="R22" s="1028"/>
      <c r="S22" s="111"/>
      <c r="T22" s="112"/>
      <c r="U22" s="112"/>
      <c r="V22" s="112"/>
      <c r="W22" s="112"/>
      <c r="X22" s="112"/>
      <c r="Y22" s="113"/>
      <c r="Z22" s="111"/>
      <c r="AA22" s="112"/>
      <c r="AB22" s="112"/>
      <c r="AC22" s="112"/>
      <c r="AD22" s="112"/>
      <c r="AE22" s="112"/>
      <c r="AF22" s="113"/>
      <c r="AG22" s="111"/>
      <c r="AH22" s="112"/>
      <c r="AI22" s="112"/>
      <c r="AJ22" s="112"/>
      <c r="AK22" s="112"/>
      <c r="AL22" s="112"/>
      <c r="AM22" s="113"/>
      <c r="AN22" s="111"/>
      <c r="AO22" s="112"/>
      <c r="AP22" s="112"/>
      <c r="AQ22" s="112"/>
      <c r="AR22" s="112"/>
      <c r="AS22" s="112"/>
      <c r="AT22" s="113"/>
      <c r="AU22" s="111"/>
      <c r="AV22" s="112"/>
      <c r="AW22" s="112"/>
      <c r="AX22" s="1071"/>
      <c r="AY22" s="1072"/>
      <c r="AZ22" s="1073"/>
      <c r="BA22" s="1074"/>
      <c r="BB22" s="1075"/>
      <c r="BC22" s="1076"/>
      <c r="BD22" s="1076"/>
      <c r="BE22" s="1076"/>
      <c r="BF22" s="1077"/>
    </row>
    <row r="23" spans="2:58" ht="20.25" customHeight="1" x14ac:dyDescent="0.4">
      <c r="B23" s="963"/>
      <c r="C23" s="979"/>
      <c r="D23" s="980"/>
      <c r="E23" s="981"/>
      <c r="F23" s="92"/>
      <c r="G23" s="860"/>
      <c r="H23" s="865"/>
      <c r="I23" s="863"/>
      <c r="J23" s="863"/>
      <c r="K23" s="864"/>
      <c r="L23" s="872"/>
      <c r="M23" s="873"/>
      <c r="N23" s="873"/>
      <c r="O23" s="874"/>
      <c r="P23" s="904" t="s">
        <v>15</v>
      </c>
      <c r="Q23" s="905"/>
      <c r="R23" s="906"/>
      <c r="S23" s="251" t="str">
        <f>IF(S22="","",VLOOKUP(S22,'シフト記号表（勤務時間帯）'!$C$6:$K$35,9,FALSE))</f>
        <v/>
      </c>
      <c r="T23" s="252" t="str">
        <f>IF(T22="","",VLOOKUP(T22,'シフト記号表（勤務時間帯）'!$C$6:$K$35,9,FALSE))</f>
        <v/>
      </c>
      <c r="U23" s="252" t="str">
        <f>IF(U22="","",VLOOKUP(U22,'シフト記号表（勤務時間帯）'!$C$6:$K$35,9,FALSE))</f>
        <v/>
      </c>
      <c r="V23" s="252" t="str">
        <f>IF(V22="","",VLOOKUP(V22,'シフト記号表（勤務時間帯）'!$C$6:$K$35,9,FALSE))</f>
        <v/>
      </c>
      <c r="W23" s="252" t="str">
        <f>IF(W22="","",VLOOKUP(W22,'シフト記号表（勤務時間帯）'!$C$6:$K$35,9,FALSE))</f>
        <v/>
      </c>
      <c r="X23" s="252" t="str">
        <f>IF(X22="","",VLOOKUP(X22,'シフト記号表（勤務時間帯）'!$C$6:$K$35,9,FALSE))</f>
        <v/>
      </c>
      <c r="Y23" s="253" t="str">
        <f>IF(Y22="","",VLOOKUP(Y22,'シフト記号表（勤務時間帯）'!$C$6:$K$35,9,FALSE))</f>
        <v/>
      </c>
      <c r="Z23" s="251" t="str">
        <f>IF(Z22="","",VLOOKUP(Z22,'シフト記号表（勤務時間帯）'!$C$6:$K$35,9,FALSE))</f>
        <v/>
      </c>
      <c r="AA23" s="252" t="str">
        <f>IF(AA22="","",VLOOKUP(AA22,'シフト記号表（勤務時間帯）'!$C$6:$K$35,9,FALSE))</f>
        <v/>
      </c>
      <c r="AB23" s="252" t="str">
        <f>IF(AB22="","",VLOOKUP(AB22,'シフト記号表（勤務時間帯）'!$C$6:$K$35,9,FALSE))</f>
        <v/>
      </c>
      <c r="AC23" s="252" t="str">
        <f>IF(AC22="","",VLOOKUP(AC22,'シフト記号表（勤務時間帯）'!$C$6:$K$35,9,FALSE))</f>
        <v/>
      </c>
      <c r="AD23" s="252" t="str">
        <f>IF(AD22="","",VLOOKUP(AD22,'シフト記号表（勤務時間帯）'!$C$6:$K$35,9,FALSE))</f>
        <v/>
      </c>
      <c r="AE23" s="252" t="str">
        <f>IF(AE22="","",VLOOKUP(AE22,'シフト記号表（勤務時間帯）'!$C$6:$K$35,9,FALSE))</f>
        <v/>
      </c>
      <c r="AF23" s="253" t="str">
        <f>IF(AF22="","",VLOOKUP(AF22,'シフト記号表（勤務時間帯）'!$C$6:$K$35,9,FALSE))</f>
        <v/>
      </c>
      <c r="AG23" s="251" t="str">
        <f>IF(AG22="","",VLOOKUP(AG22,'シフト記号表（勤務時間帯）'!$C$6:$K$35,9,FALSE))</f>
        <v/>
      </c>
      <c r="AH23" s="252" t="str">
        <f>IF(AH22="","",VLOOKUP(AH22,'シフト記号表（勤務時間帯）'!$C$6:$K$35,9,FALSE))</f>
        <v/>
      </c>
      <c r="AI23" s="252" t="str">
        <f>IF(AI22="","",VLOOKUP(AI22,'シフト記号表（勤務時間帯）'!$C$6:$K$35,9,FALSE))</f>
        <v/>
      </c>
      <c r="AJ23" s="252" t="str">
        <f>IF(AJ22="","",VLOOKUP(AJ22,'シフト記号表（勤務時間帯）'!$C$6:$K$35,9,FALSE))</f>
        <v/>
      </c>
      <c r="AK23" s="252" t="str">
        <f>IF(AK22="","",VLOOKUP(AK22,'シフト記号表（勤務時間帯）'!$C$6:$K$35,9,FALSE))</f>
        <v/>
      </c>
      <c r="AL23" s="252" t="str">
        <f>IF(AL22="","",VLOOKUP(AL22,'シフト記号表（勤務時間帯）'!$C$6:$K$35,9,FALSE))</f>
        <v/>
      </c>
      <c r="AM23" s="253" t="str">
        <f>IF(AM22="","",VLOOKUP(AM22,'シフト記号表（勤務時間帯）'!$C$6:$K$35,9,FALSE))</f>
        <v/>
      </c>
      <c r="AN23" s="251" t="str">
        <f>IF(AN22="","",VLOOKUP(AN22,'シフト記号表（勤務時間帯）'!$C$6:$K$35,9,FALSE))</f>
        <v/>
      </c>
      <c r="AO23" s="252" t="str">
        <f>IF(AO22="","",VLOOKUP(AO22,'シフト記号表（勤務時間帯）'!$C$6:$K$35,9,FALSE))</f>
        <v/>
      </c>
      <c r="AP23" s="252" t="str">
        <f>IF(AP22="","",VLOOKUP(AP22,'シフト記号表（勤務時間帯）'!$C$6:$K$35,9,FALSE))</f>
        <v/>
      </c>
      <c r="AQ23" s="252" t="str">
        <f>IF(AQ22="","",VLOOKUP(AQ22,'シフト記号表（勤務時間帯）'!$C$6:$K$35,9,FALSE))</f>
        <v/>
      </c>
      <c r="AR23" s="252" t="str">
        <f>IF(AR22="","",VLOOKUP(AR22,'シフト記号表（勤務時間帯）'!$C$6:$K$35,9,FALSE))</f>
        <v/>
      </c>
      <c r="AS23" s="252" t="str">
        <f>IF(AS22="","",VLOOKUP(AS22,'シフト記号表（勤務時間帯）'!$C$6:$K$35,9,FALSE))</f>
        <v/>
      </c>
      <c r="AT23" s="253" t="str">
        <f>IF(AT22="","",VLOOKUP(AT22,'シフト記号表（勤務時間帯）'!$C$6:$K$35,9,FALSE))</f>
        <v/>
      </c>
      <c r="AU23" s="251" t="str">
        <f>IF(AU22="","",VLOOKUP(AU22,'シフト記号表（勤務時間帯）'!$C$6:$K$35,9,FALSE))</f>
        <v/>
      </c>
      <c r="AV23" s="252" t="str">
        <f>IF(AV22="","",VLOOKUP(AV22,'シフト記号表（勤務時間帯）'!$C$6:$K$35,9,FALSE))</f>
        <v/>
      </c>
      <c r="AW23" s="252" t="str">
        <f>IF(AW22="","",VLOOKUP(AW22,'シフト記号表（勤務時間帯）'!$C$6:$K$35,9,FALSE))</f>
        <v/>
      </c>
      <c r="AX23" s="907">
        <f>IF($BB$3="４週",SUM(S23:AT23),IF($BB$3="暦月",SUM(S23:AW23),""))</f>
        <v>0</v>
      </c>
      <c r="AY23" s="908"/>
      <c r="AZ23" s="909">
        <f>IF($BB$3="４週",AX23/4,IF($BB$3="暦月",'認知症対応型通所（1枚版）'!AX23/('認知症対応型通所（1枚版）'!$BB$8/7),""))</f>
        <v>0</v>
      </c>
      <c r="BA23" s="910"/>
      <c r="BB23" s="898"/>
      <c r="BC23" s="899"/>
      <c r="BD23" s="899"/>
      <c r="BE23" s="899"/>
      <c r="BF23" s="900"/>
    </row>
    <row r="24" spans="2:58" ht="20.25" customHeight="1" x14ac:dyDescent="0.4">
      <c r="B24" s="963"/>
      <c r="C24" s="982"/>
      <c r="D24" s="983"/>
      <c r="E24" s="984"/>
      <c r="F24" s="93">
        <f>C22</f>
        <v>0</v>
      </c>
      <c r="G24" s="860"/>
      <c r="H24" s="865"/>
      <c r="I24" s="863"/>
      <c r="J24" s="863"/>
      <c r="K24" s="864"/>
      <c r="L24" s="872"/>
      <c r="M24" s="873"/>
      <c r="N24" s="873"/>
      <c r="O24" s="874"/>
      <c r="P24" s="911" t="s">
        <v>50</v>
      </c>
      <c r="Q24" s="912"/>
      <c r="R24" s="913"/>
      <c r="S24" s="254" t="str">
        <f>IF(S22="","",VLOOKUP(S22,'シフト記号表（勤務時間帯）'!$C$6:$U$35,19,FALSE))</f>
        <v/>
      </c>
      <c r="T24" s="255" t="str">
        <f>IF(T22="","",VLOOKUP(T22,'シフト記号表（勤務時間帯）'!$C$6:$U$35,19,FALSE))</f>
        <v/>
      </c>
      <c r="U24" s="255" t="str">
        <f>IF(U22="","",VLOOKUP(U22,'シフト記号表（勤務時間帯）'!$C$6:$U$35,19,FALSE))</f>
        <v/>
      </c>
      <c r="V24" s="255" t="str">
        <f>IF(V22="","",VLOOKUP(V22,'シフト記号表（勤務時間帯）'!$C$6:$U$35,19,FALSE))</f>
        <v/>
      </c>
      <c r="W24" s="255" t="str">
        <f>IF(W22="","",VLOOKUP(W22,'シフト記号表（勤務時間帯）'!$C$6:$U$35,19,FALSE))</f>
        <v/>
      </c>
      <c r="X24" s="255" t="str">
        <f>IF(X22="","",VLOOKUP(X22,'シフト記号表（勤務時間帯）'!$C$6:$U$35,19,FALSE))</f>
        <v/>
      </c>
      <c r="Y24" s="256" t="str">
        <f>IF(Y22="","",VLOOKUP(Y22,'シフト記号表（勤務時間帯）'!$C$6:$U$35,19,FALSE))</f>
        <v/>
      </c>
      <c r="Z24" s="254" t="str">
        <f>IF(Z22="","",VLOOKUP(Z22,'シフト記号表（勤務時間帯）'!$C$6:$U$35,19,FALSE))</f>
        <v/>
      </c>
      <c r="AA24" s="255" t="str">
        <f>IF(AA22="","",VLOOKUP(AA22,'シフト記号表（勤務時間帯）'!$C$6:$U$35,19,FALSE))</f>
        <v/>
      </c>
      <c r="AB24" s="255" t="str">
        <f>IF(AB22="","",VLOOKUP(AB22,'シフト記号表（勤務時間帯）'!$C$6:$U$35,19,FALSE))</f>
        <v/>
      </c>
      <c r="AC24" s="255" t="str">
        <f>IF(AC22="","",VLOOKUP(AC22,'シフト記号表（勤務時間帯）'!$C$6:$U$35,19,FALSE))</f>
        <v/>
      </c>
      <c r="AD24" s="255" t="str">
        <f>IF(AD22="","",VLOOKUP(AD22,'シフト記号表（勤務時間帯）'!$C$6:$U$35,19,FALSE))</f>
        <v/>
      </c>
      <c r="AE24" s="255" t="str">
        <f>IF(AE22="","",VLOOKUP(AE22,'シフト記号表（勤務時間帯）'!$C$6:$U$35,19,FALSE))</f>
        <v/>
      </c>
      <c r="AF24" s="256" t="str">
        <f>IF(AF22="","",VLOOKUP(AF22,'シフト記号表（勤務時間帯）'!$C$6:$U$35,19,FALSE))</f>
        <v/>
      </c>
      <c r="AG24" s="254" t="str">
        <f>IF(AG22="","",VLOOKUP(AG22,'シフト記号表（勤務時間帯）'!$C$6:$U$35,19,FALSE))</f>
        <v/>
      </c>
      <c r="AH24" s="255" t="str">
        <f>IF(AH22="","",VLOOKUP(AH22,'シフト記号表（勤務時間帯）'!$C$6:$U$35,19,FALSE))</f>
        <v/>
      </c>
      <c r="AI24" s="255" t="str">
        <f>IF(AI22="","",VLOOKUP(AI22,'シフト記号表（勤務時間帯）'!$C$6:$U$35,19,FALSE))</f>
        <v/>
      </c>
      <c r="AJ24" s="255" t="str">
        <f>IF(AJ22="","",VLOOKUP(AJ22,'シフト記号表（勤務時間帯）'!$C$6:$U$35,19,FALSE))</f>
        <v/>
      </c>
      <c r="AK24" s="255" t="str">
        <f>IF(AK22="","",VLOOKUP(AK22,'シフト記号表（勤務時間帯）'!$C$6:$U$35,19,FALSE))</f>
        <v/>
      </c>
      <c r="AL24" s="255" t="str">
        <f>IF(AL22="","",VLOOKUP(AL22,'シフト記号表（勤務時間帯）'!$C$6:$U$35,19,FALSE))</f>
        <v/>
      </c>
      <c r="AM24" s="256" t="str">
        <f>IF(AM22="","",VLOOKUP(AM22,'シフト記号表（勤務時間帯）'!$C$6:$U$35,19,FALSE))</f>
        <v/>
      </c>
      <c r="AN24" s="254" t="str">
        <f>IF(AN22="","",VLOOKUP(AN22,'シフト記号表（勤務時間帯）'!$C$6:$U$35,19,FALSE))</f>
        <v/>
      </c>
      <c r="AO24" s="255" t="str">
        <f>IF(AO22="","",VLOOKUP(AO22,'シフト記号表（勤務時間帯）'!$C$6:$U$35,19,FALSE))</f>
        <v/>
      </c>
      <c r="AP24" s="255" t="str">
        <f>IF(AP22="","",VLOOKUP(AP22,'シフト記号表（勤務時間帯）'!$C$6:$U$35,19,FALSE))</f>
        <v/>
      </c>
      <c r="AQ24" s="255" t="str">
        <f>IF(AQ22="","",VLOOKUP(AQ22,'シフト記号表（勤務時間帯）'!$C$6:$U$35,19,FALSE))</f>
        <v/>
      </c>
      <c r="AR24" s="255" t="str">
        <f>IF(AR22="","",VLOOKUP(AR22,'シフト記号表（勤務時間帯）'!$C$6:$U$35,19,FALSE))</f>
        <v/>
      </c>
      <c r="AS24" s="255" t="str">
        <f>IF(AS22="","",VLOOKUP(AS22,'シフト記号表（勤務時間帯）'!$C$6:$U$35,19,FALSE))</f>
        <v/>
      </c>
      <c r="AT24" s="256" t="str">
        <f>IF(AT22="","",VLOOKUP(AT22,'シフト記号表（勤務時間帯）'!$C$6:$U$35,19,FALSE))</f>
        <v/>
      </c>
      <c r="AU24" s="254" t="str">
        <f>IF(AU22="","",VLOOKUP(AU22,'シフト記号表（勤務時間帯）'!$C$6:$U$35,19,FALSE))</f>
        <v/>
      </c>
      <c r="AV24" s="255" t="str">
        <f>IF(AV22="","",VLOOKUP(AV22,'シフト記号表（勤務時間帯）'!$C$6:$U$35,19,FALSE))</f>
        <v/>
      </c>
      <c r="AW24" s="255" t="str">
        <f>IF(AW22="","",VLOOKUP(AW22,'シフト記号表（勤務時間帯）'!$C$6:$U$35,19,FALSE))</f>
        <v/>
      </c>
      <c r="AX24" s="914">
        <f>IF($BB$3="４週",SUM(S24:AT24),IF($BB$3="暦月",SUM(S24:AW24),""))</f>
        <v>0</v>
      </c>
      <c r="AY24" s="915"/>
      <c r="AZ24" s="916">
        <f>IF($BB$3="４週",AX24/4,IF($BB$3="暦月",'認知症対応型通所（1枚版）'!AX24/('認知症対応型通所（1枚版）'!$BB$8/7),""))</f>
        <v>0</v>
      </c>
      <c r="BA24" s="917"/>
      <c r="BB24" s="901"/>
      <c r="BC24" s="902"/>
      <c r="BD24" s="902"/>
      <c r="BE24" s="902"/>
      <c r="BF24" s="903"/>
    </row>
    <row r="25" spans="2:58" ht="20.25" customHeight="1" x14ac:dyDescent="0.4">
      <c r="B25" s="963">
        <f>B22+1</f>
        <v>2</v>
      </c>
      <c r="C25" s="976"/>
      <c r="D25" s="977"/>
      <c r="E25" s="978"/>
      <c r="F25" s="94"/>
      <c r="G25" s="859"/>
      <c r="H25" s="862"/>
      <c r="I25" s="863"/>
      <c r="J25" s="863"/>
      <c r="K25" s="864"/>
      <c r="L25" s="869"/>
      <c r="M25" s="870"/>
      <c r="N25" s="870"/>
      <c r="O25" s="871"/>
      <c r="P25" s="878" t="s">
        <v>49</v>
      </c>
      <c r="Q25" s="879"/>
      <c r="R25" s="880"/>
      <c r="S25" s="111"/>
      <c r="T25" s="112"/>
      <c r="U25" s="112"/>
      <c r="V25" s="112"/>
      <c r="W25" s="112"/>
      <c r="X25" s="112"/>
      <c r="Y25" s="113"/>
      <c r="Z25" s="111"/>
      <c r="AA25" s="112"/>
      <c r="AB25" s="112"/>
      <c r="AC25" s="112"/>
      <c r="AD25" s="112"/>
      <c r="AE25" s="112"/>
      <c r="AF25" s="113"/>
      <c r="AG25" s="111"/>
      <c r="AH25" s="112"/>
      <c r="AI25" s="112"/>
      <c r="AJ25" s="112"/>
      <c r="AK25" s="112"/>
      <c r="AL25" s="112"/>
      <c r="AM25" s="113"/>
      <c r="AN25" s="111"/>
      <c r="AO25" s="112"/>
      <c r="AP25" s="112"/>
      <c r="AQ25" s="112"/>
      <c r="AR25" s="112"/>
      <c r="AS25" s="112"/>
      <c r="AT25" s="113"/>
      <c r="AU25" s="111"/>
      <c r="AV25" s="112"/>
      <c r="AW25" s="112"/>
      <c r="AX25" s="918"/>
      <c r="AY25" s="919"/>
      <c r="AZ25" s="920"/>
      <c r="BA25" s="921"/>
      <c r="BB25" s="895"/>
      <c r="BC25" s="896"/>
      <c r="BD25" s="896"/>
      <c r="BE25" s="896"/>
      <c r="BF25" s="897"/>
    </row>
    <row r="26" spans="2:58" ht="20.25" customHeight="1" x14ac:dyDescent="0.4">
      <c r="B26" s="963"/>
      <c r="C26" s="979"/>
      <c r="D26" s="980"/>
      <c r="E26" s="981"/>
      <c r="F26" s="92"/>
      <c r="G26" s="860"/>
      <c r="H26" s="865"/>
      <c r="I26" s="863"/>
      <c r="J26" s="863"/>
      <c r="K26" s="864"/>
      <c r="L26" s="872"/>
      <c r="M26" s="873"/>
      <c r="N26" s="873"/>
      <c r="O26" s="874"/>
      <c r="P26" s="904" t="s">
        <v>15</v>
      </c>
      <c r="Q26" s="905"/>
      <c r="R26" s="906"/>
      <c r="S26" s="251" t="str">
        <f>IF(S25="","",VLOOKUP(S25,'シフト記号表（勤務時間帯）'!$C$6:$K$35,9,FALSE))</f>
        <v/>
      </c>
      <c r="T26" s="252" t="str">
        <f>IF(T25="","",VLOOKUP(T25,'シフト記号表（勤務時間帯）'!$C$6:$K$35,9,FALSE))</f>
        <v/>
      </c>
      <c r="U26" s="252" t="str">
        <f>IF(U25="","",VLOOKUP(U25,'シフト記号表（勤務時間帯）'!$C$6:$K$35,9,FALSE))</f>
        <v/>
      </c>
      <c r="V26" s="252" t="str">
        <f>IF(V25="","",VLOOKUP(V25,'シフト記号表（勤務時間帯）'!$C$6:$K$35,9,FALSE))</f>
        <v/>
      </c>
      <c r="W26" s="252" t="str">
        <f>IF(W25="","",VLOOKUP(W25,'シフト記号表（勤務時間帯）'!$C$6:$K$35,9,FALSE))</f>
        <v/>
      </c>
      <c r="X26" s="252" t="str">
        <f>IF(X25="","",VLOOKUP(X25,'シフト記号表（勤務時間帯）'!$C$6:$K$35,9,FALSE))</f>
        <v/>
      </c>
      <c r="Y26" s="253" t="str">
        <f>IF(Y25="","",VLOOKUP(Y25,'シフト記号表（勤務時間帯）'!$C$6:$K$35,9,FALSE))</f>
        <v/>
      </c>
      <c r="Z26" s="251" t="str">
        <f>IF(Z25="","",VLOOKUP(Z25,'シフト記号表（勤務時間帯）'!$C$6:$K$35,9,FALSE))</f>
        <v/>
      </c>
      <c r="AA26" s="252" t="str">
        <f>IF(AA25="","",VLOOKUP(AA25,'シフト記号表（勤務時間帯）'!$C$6:$K$35,9,FALSE))</f>
        <v/>
      </c>
      <c r="AB26" s="252" t="str">
        <f>IF(AB25="","",VLOOKUP(AB25,'シフト記号表（勤務時間帯）'!$C$6:$K$35,9,FALSE))</f>
        <v/>
      </c>
      <c r="AC26" s="252" t="str">
        <f>IF(AC25="","",VLOOKUP(AC25,'シフト記号表（勤務時間帯）'!$C$6:$K$35,9,FALSE))</f>
        <v/>
      </c>
      <c r="AD26" s="252" t="str">
        <f>IF(AD25="","",VLOOKUP(AD25,'シフト記号表（勤務時間帯）'!$C$6:$K$35,9,FALSE))</f>
        <v/>
      </c>
      <c r="AE26" s="252" t="str">
        <f>IF(AE25="","",VLOOKUP(AE25,'シフト記号表（勤務時間帯）'!$C$6:$K$35,9,FALSE))</f>
        <v/>
      </c>
      <c r="AF26" s="253" t="str">
        <f>IF(AF25="","",VLOOKUP(AF25,'シフト記号表（勤務時間帯）'!$C$6:$K$35,9,FALSE))</f>
        <v/>
      </c>
      <c r="AG26" s="251" t="str">
        <f>IF(AG25="","",VLOOKUP(AG25,'シフト記号表（勤務時間帯）'!$C$6:$K$35,9,FALSE))</f>
        <v/>
      </c>
      <c r="AH26" s="252" t="str">
        <f>IF(AH25="","",VLOOKUP(AH25,'シフト記号表（勤務時間帯）'!$C$6:$K$35,9,FALSE))</f>
        <v/>
      </c>
      <c r="AI26" s="252" t="str">
        <f>IF(AI25="","",VLOOKUP(AI25,'シフト記号表（勤務時間帯）'!$C$6:$K$35,9,FALSE))</f>
        <v/>
      </c>
      <c r="AJ26" s="252" t="str">
        <f>IF(AJ25="","",VLOOKUP(AJ25,'シフト記号表（勤務時間帯）'!$C$6:$K$35,9,FALSE))</f>
        <v/>
      </c>
      <c r="AK26" s="252" t="str">
        <f>IF(AK25="","",VLOOKUP(AK25,'シフト記号表（勤務時間帯）'!$C$6:$K$35,9,FALSE))</f>
        <v/>
      </c>
      <c r="AL26" s="252" t="str">
        <f>IF(AL25="","",VLOOKUP(AL25,'シフト記号表（勤務時間帯）'!$C$6:$K$35,9,FALSE))</f>
        <v/>
      </c>
      <c r="AM26" s="253" t="str">
        <f>IF(AM25="","",VLOOKUP(AM25,'シフト記号表（勤務時間帯）'!$C$6:$K$35,9,FALSE))</f>
        <v/>
      </c>
      <c r="AN26" s="251" t="str">
        <f>IF(AN25="","",VLOOKUP(AN25,'シフト記号表（勤務時間帯）'!$C$6:$K$35,9,FALSE))</f>
        <v/>
      </c>
      <c r="AO26" s="252" t="str">
        <f>IF(AO25="","",VLOOKUP(AO25,'シフト記号表（勤務時間帯）'!$C$6:$K$35,9,FALSE))</f>
        <v/>
      </c>
      <c r="AP26" s="252" t="str">
        <f>IF(AP25="","",VLOOKUP(AP25,'シフト記号表（勤務時間帯）'!$C$6:$K$35,9,FALSE))</f>
        <v/>
      </c>
      <c r="AQ26" s="252" t="str">
        <f>IF(AQ25="","",VLOOKUP(AQ25,'シフト記号表（勤務時間帯）'!$C$6:$K$35,9,FALSE))</f>
        <v/>
      </c>
      <c r="AR26" s="252" t="str">
        <f>IF(AR25="","",VLOOKUP(AR25,'シフト記号表（勤務時間帯）'!$C$6:$K$35,9,FALSE))</f>
        <v/>
      </c>
      <c r="AS26" s="252" t="str">
        <f>IF(AS25="","",VLOOKUP(AS25,'シフト記号表（勤務時間帯）'!$C$6:$K$35,9,FALSE))</f>
        <v/>
      </c>
      <c r="AT26" s="253" t="str">
        <f>IF(AT25="","",VLOOKUP(AT25,'シフト記号表（勤務時間帯）'!$C$6:$K$35,9,FALSE))</f>
        <v/>
      </c>
      <c r="AU26" s="251" t="str">
        <f>IF(AU25="","",VLOOKUP(AU25,'シフト記号表（勤務時間帯）'!$C$6:$K$35,9,FALSE))</f>
        <v/>
      </c>
      <c r="AV26" s="252" t="str">
        <f>IF(AV25="","",VLOOKUP(AV25,'シフト記号表（勤務時間帯）'!$C$6:$K$35,9,FALSE))</f>
        <v/>
      </c>
      <c r="AW26" s="252" t="str">
        <f>IF(AW25="","",VLOOKUP(AW25,'シフト記号表（勤務時間帯）'!$C$6:$K$35,9,FALSE))</f>
        <v/>
      </c>
      <c r="AX26" s="907">
        <f>IF($BB$3="４週",SUM(S26:AT26),IF($BB$3="暦月",SUM(S26:AW26),""))</f>
        <v>0</v>
      </c>
      <c r="AY26" s="908"/>
      <c r="AZ26" s="909">
        <f>IF($BB$3="４週",AX26/4,IF($BB$3="暦月",'認知症対応型通所（1枚版）'!AX26/('認知症対応型通所（1枚版）'!$BB$8/7),""))</f>
        <v>0</v>
      </c>
      <c r="BA26" s="910"/>
      <c r="BB26" s="898"/>
      <c r="BC26" s="899"/>
      <c r="BD26" s="899"/>
      <c r="BE26" s="899"/>
      <c r="BF26" s="900"/>
    </row>
    <row r="27" spans="2:58" ht="20.25" customHeight="1" x14ac:dyDescent="0.4">
      <c r="B27" s="963"/>
      <c r="C27" s="982"/>
      <c r="D27" s="983"/>
      <c r="E27" s="984"/>
      <c r="F27" s="92">
        <f>C25</f>
        <v>0</v>
      </c>
      <c r="G27" s="974"/>
      <c r="H27" s="865"/>
      <c r="I27" s="863"/>
      <c r="J27" s="863"/>
      <c r="K27" s="864"/>
      <c r="L27" s="975"/>
      <c r="M27" s="925"/>
      <c r="N27" s="925"/>
      <c r="O27" s="926"/>
      <c r="P27" s="911" t="s">
        <v>50</v>
      </c>
      <c r="Q27" s="912"/>
      <c r="R27" s="913"/>
      <c r="S27" s="254" t="str">
        <f>IF(S25="","",VLOOKUP(S25,'シフト記号表（勤務時間帯）'!$C$6:$U$35,19,FALSE))</f>
        <v/>
      </c>
      <c r="T27" s="255" t="str">
        <f>IF(T25="","",VLOOKUP(T25,'シフト記号表（勤務時間帯）'!$C$6:$U$35,19,FALSE))</f>
        <v/>
      </c>
      <c r="U27" s="255" t="str">
        <f>IF(U25="","",VLOOKUP(U25,'シフト記号表（勤務時間帯）'!$C$6:$U$35,19,FALSE))</f>
        <v/>
      </c>
      <c r="V27" s="255" t="str">
        <f>IF(V25="","",VLOOKUP(V25,'シフト記号表（勤務時間帯）'!$C$6:$U$35,19,FALSE))</f>
        <v/>
      </c>
      <c r="W27" s="255" t="str">
        <f>IF(W25="","",VLOOKUP(W25,'シフト記号表（勤務時間帯）'!$C$6:$U$35,19,FALSE))</f>
        <v/>
      </c>
      <c r="X27" s="255" t="str">
        <f>IF(X25="","",VLOOKUP(X25,'シフト記号表（勤務時間帯）'!$C$6:$U$35,19,FALSE))</f>
        <v/>
      </c>
      <c r="Y27" s="256" t="str">
        <f>IF(Y25="","",VLOOKUP(Y25,'シフト記号表（勤務時間帯）'!$C$6:$U$35,19,FALSE))</f>
        <v/>
      </c>
      <c r="Z27" s="254" t="str">
        <f>IF(Z25="","",VLOOKUP(Z25,'シフト記号表（勤務時間帯）'!$C$6:$U$35,19,FALSE))</f>
        <v/>
      </c>
      <c r="AA27" s="255" t="str">
        <f>IF(AA25="","",VLOOKUP(AA25,'シフト記号表（勤務時間帯）'!$C$6:$U$35,19,FALSE))</f>
        <v/>
      </c>
      <c r="AB27" s="255" t="str">
        <f>IF(AB25="","",VLOOKUP(AB25,'シフト記号表（勤務時間帯）'!$C$6:$U$35,19,FALSE))</f>
        <v/>
      </c>
      <c r="AC27" s="255" t="str">
        <f>IF(AC25="","",VLOOKUP(AC25,'シフト記号表（勤務時間帯）'!$C$6:$U$35,19,FALSE))</f>
        <v/>
      </c>
      <c r="AD27" s="255" t="str">
        <f>IF(AD25="","",VLOOKUP(AD25,'シフト記号表（勤務時間帯）'!$C$6:$U$35,19,FALSE))</f>
        <v/>
      </c>
      <c r="AE27" s="255" t="str">
        <f>IF(AE25="","",VLOOKUP(AE25,'シフト記号表（勤務時間帯）'!$C$6:$U$35,19,FALSE))</f>
        <v/>
      </c>
      <c r="AF27" s="256" t="str">
        <f>IF(AF25="","",VLOOKUP(AF25,'シフト記号表（勤務時間帯）'!$C$6:$U$35,19,FALSE))</f>
        <v/>
      </c>
      <c r="AG27" s="254" t="str">
        <f>IF(AG25="","",VLOOKUP(AG25,'シフト記号表（勤務時間帯）'!$C$6:$U$35,19,FALSE))</f>
        <v/>
      </c>
      <c r="AH27" s="255" t="str">
        <f>IF(AH25="","",VLOOKUP(AH25,'シフト記号表（勤務時間帯）'!$C$6:$U$35,19,FALSE))</f>
        <v/>
      </c>
      <c r="AI27" s="255" t="str">
        <f>IF(AI25="","",VLOOKUP(AI25,'シフト記号表（勤務時間帯）'!$C$6:$U$35,19,FALSE))</f>
        <v/>
      </c>
      <c r="AJ27" s="255" t="str">
        <f>IF(AJ25="","",VLOOKUP(AJ25,'シフト記号表（勤務時間帯）'!$C$6:$U$35,19,FALSE))</f>
        <v/>
      </c>
      <c r="AK27" s="255" t="str">
        <f>IF(AK25="","",VLOOKUP(AK25,'シフト記号表（勤務時間帯）'!$C$6:$U$35,19,FALSE))</f>
        <v/>
      </c>
      <c r="AL27" s="255" t="str">
        <f>IF(AL25="","",VLOOKUP(AL25,'シフト記号表（勤務時間帯）'!$C$6:$U$35,19,FALSE))</f>
        <v/>
      </c>
      <c r="AM27" s="256" t="str">
        <f>IF(AM25="","",VLOOKUP(AM25,'シフト記号表（勤務時間帯）'!$C$6:$U$35,19,FALSE))</f>
        <v/>
      </c>
      <c r="AN27" s="254" t="str">
        <f>IF(AN25="","",VLOOKUP(AN25,'シフト記号表（勤務時間帯）'!$C$6:$U$35,19,FALSE))</f>
        <v/>
      </c>
      <c r="AO27" s="255" t="str">
        <f>IF(AO25="","",VLOOKUP(AO25,'シフト記号表（勤務時間帯）'!$C$6:$U$35,19,FALSE))</f>
        <v/>
      </c>
      <c r="AP27" s="255" t="str">
        <f>IF(AP25="","",VLOOKUP(AP25,'シフト記号表（勤務時間帯）'!$C$6:$U$35,19,FALSE))</f>
        <v/>
      </c>
      <c r="AQ27" s="255" t="str">
        <f>IF(AQ25="","",VLOOKUP(AQ25,'シフト記号表（勤務時間帯）'!$C$6:$U$35,19,FALSE))</f>
        <v/>
      </c>
      <c r="AR27" s="255" t="str">
        <f>IF(AR25="","",VLOOKUP(AR25,'シフト記号表（勤務時間帯）'!$C$6:$U$35,19,FALSE))</f>
        <v/>
      </c>
      <c r="AS27" s="255" t="str">
        <f>IF(AS25="","",VLOOKUP(AS25,'シフト記号表（勤務時間帯）'!$C$6:$U$35,19,FALSE))</f>
        <v/>
      </c>
      <c r="AT27" s="256" t="str">
        <f>IF(AT25="","",VLOOKUP(AT25,'シフト記号表（勤務時間帯）'!$C$6:$U$35,19,FALSE))</f>
        <v/>
      </c>
      <c r="AU27" s="254" t="str">
        <f>IF(AU25="","",VLOOKUP(AU25,'シフト記号表（勤務時間帯）'!$C$6:$U$35,19,FALSE))</f>
        <v/>
      </c>
      <c r="AV27" s="255" t="str">
        <f>IF(AV25="","",VLOOKUP(AV25,'シフト記号表（勤務時間帯）'!$C$6:$U$35,19,FALSE))</f>
        <v/>
      </c>
      <c r="AW27" s="255" t="str">
        <f>IF(AW25="","",VLOOKUP(AW25,'シフト記号表（勤務時間帯）'!$C$6:$U$35,19,FALSE))</f>
        <v/>
      </c>
      <c r="AX27" s="914">
        <f>IF($BB$3="４週",SUM(S27:AT27),IF($BB$3="暦月",SUM(S27:AW27),""))</f>
        <v>0</v>
      </c>
      <c r="AY27" s="915"/>
      <c r="AZ27" s="916">
        <f>IF($BB$3="４週",AX27/4,IF($BB$3="暦月",'認知症対応型通所（1枚版）'!AX27/('認知症対応型通所（1枚版）'!$BB$8/7),""))</f>
        <v>0</v>
      </c>
      <c r="BA27" s="917"/>
      <c r="BB27" s="901"/>
      <c r="BC27" s="902"/>
      <c r="BD27" s="902"/>
      <c r="BE27" s="902"/>
      <c r="BF27" s="903"/>
    </row>
    <row r="28" spans="2:58" ht="20.25" customHeight="1" x14ac:dyDescent="0.4">
      <c r="B28" s="963">
        <f>B25+1</f>
        <v>3</v>
      </c>
      <c r="C28" s="965"/>
      <c r="D28" s="966"/>
      <c r="E28" s="967"/>
      <c r="F28" s="94"/>
      <c r="G28" s="859"/>
      <c r="H28" s="862"/>
      <c r="I28" s="863"/>
      <c r="J28" s="863"/>
      <c r="K28" s="864"/>
      <c r="L28" s="869"/>
      <c r="M28" s="870"/>
      <c r="N28" s="870"/>
      <c r="O28" s="871"/>
      <c r="P28" s="878" t="s">
        <v>49</v>
      </c>
      <c r="Q28" s="879"/>
      <c r="R28" s="880"/>
      <c r="S28" s="111"/>
      <c r="T28" s="112"/>
      <c r="U28" s="112"/>
      <c r="V28" s="112"/>
      <c r="W28" s="112"/>
      <c r="X28" s="112"/>
      <c r="Y28" s="113"/>
      <c r="Z28" s="111"/>
      <c r="AA28" s="112"/>
      <c r="AB28" s="112"/>
      <c r="AC28" s="112"/>
      <c r="AD28" s="112"/>
      <c r="AE28" s="112"/>
      <c r="AF28" s="113"/>
      <c r="AG28" s="111"/>
      <c r="AH28" s="112"/>
      <c r="AI28" s="112"/>
      <c r="AJ28" s="112"/>
      <c r="AK28" s="112"/>
      <c r="AL28" s="112"/>
      <c r="AM28" s="113"/>
      <c r="AN28" s="111"/>
      <c r="AO28" s="112"/>
      <c r="AP28" s="112"/>
      <c r="AQ28" s="112"/>
      <c r="AR28" s="112"/>
      <c r="AS28" s="112"/>
      <c r="AT28" s="113"/>
      <c r="AU28" s="111"/>
      <c r="AV28" s="112"/>
      <c r="AW28" s="112"/>
      <c r="AX28" s="918"/>
      <c r="AY28" s="919"/>
      <c r="AZ28" s="920"/>
      <c r="BA28" s="921"/>
      <c r="BB28" s="895"/>
      <c r="BC28" s="896"/>
      <c r="BD28" s="896"/>
      <c r="BE28" s="896"/>
      <c r="BF28" s="897"/>
    </row>
    <row r="29" spans="2:58" ht="20.25" customHeight="1" x14ac:dyDescent="0.4">
      <c r="B29" s="963"/>
      <c r="C29" s="968"/>
      <c r="D29" s="969"/>
      <c r="E29" s="970"/>
      <c r="F29" s="92"/>
      <c r="G29" s="860"/>
      <c r="H29" s="865"/>
      <c r="I29" s="863"/>
      <c r="J29" s="863"/>
      <c r="K29" s="864"/>
      <c r="L29" s="872"/>
      <c r="M29" s="873"/>
      <c r="N29" s="873"/>
      <c r="O29" s="874"/>
      <c r="P29" s="904" t="s">
        <v>15</v>
      </c>
      <c r="Q29" s="905"/>
      <c r="R29" s="906"/>
      <c r="S29" s="251" t="str">
        <f>IF(S28="","",VLOOKUP(S28,'シフト記号表（勤務時間帯）'!$C$6:$K$35,9,FALSE))</f>
        <v/>
      </c>
      <c r="T29" s="252" t="str">
        <f>IF(T28="","",VLOOKUP(T28,'シフト記号表（勤務時間帯）'!$C$6:$K$35,9,FALSE))</f>
        <v/>
      </c>
      <c r="U29" s="252" t="str">
        <f>IF(U28="","",VLOOKUP(U28,'シフト記号表（勤務時間帯）'!$C$6:$K$35,9,FALSE))</f>
        <v/>
      </c>
      <c r="V29" s="252" t="str">
        <f>IF(V28="","",VLOOKUP(V28,'シフト記号表（勤務時間帯）'!$C$6:$K$35,9,FALSE))</f>
        <v/>
      </c>
      <c r="W29" s="252" t="str">
        <f>IF(W28="","",VLOOKUP(W28,'シフト記号表（勤務時間帯）'!$C$6:$K$35,9,FALSE))</f>
        <v/>
      </c>
      <c r="X29" s="252" t="str">
        <f>IF(X28="","",VLOOKUP(X28,'シフト記号表（勤務時間帯）'!$C$6:$K$35,9,FALSE))</f>
        <v/>
      </c>
      <c r="Y29" s="253" t="str">
        <f>IF(Y28="","",VLOOKUP(Y28,'シフト記号表（勤務時間帯）'!$C$6:$K$35,9,FALSE))</f>
        <v/>
      </c>
      <c r="Z29" s="251" t="str">
        <f>IF(Z28="","",VLOOKUP(Z28,'シフト記号表（勤務時間帯）'!$C$6:$K$35,9,FALSE))</f>
        <v/>
      </c>
      <c r="AA29" s="252" t="str">
        <f>IF(AA28="","",VLOOKUP(AA28,'シフト記号表（勤務時間帯）'!$C$6:$K$35,9,FALSE))</f>
        <v/>
      </c>
      <c r="AB29" s="252" t="str">
        <f>IF(AB28="","",VLOOKUP(AB28,'シフト記号表（勤務時間帯）'!$C$6:$K$35,9,FALSE))</f>
        <v/>
      </c>
      <c r="AC29" s="252" t="str">
        <f>IF(AC28="","",VLOOKUP(AC28,'シフト記号表（勤務時間帯）'!$C$6:$K$35,9,FALSE))</f>
        <v/>
      </c>
      <c r="AD29" s="252" t="str">
        <f>IF(AD28="","",VLOOKUP(AD28,'シフト記号表（勤務時間帯）'!$C$6:$K$35,9,FALSE))</f>
        <v/>
      </c>
      <c r="AE29" s="252" t="str">
        <f>IF(AE28="","",VLOOKUP(AE28,'シフト記号表（勤務時間帯）'!$C$6:$K$35,9,FALSE))</f>
        <v/>
      </c>
      <c r="AF29" s="253" t="str">
        <f>IF(AF28="","",VLOOKUP(AF28,'シフト記号表（勤務時間帯）'!$C$6:$K$35,9,FALSE))</f>
        <v/>
      </c>
      <c r="AG29" s="251" t="str">
        <f>IF(AG28="","",VLOOKUP(AG28,'シフト記号表（勤務時間帯）'!$C$6:$K$35,9,FALSE))</f>
        <v/>
      </c>
      <c r="AH29" s="252" t="str">
        <f>IF(AH28="","",VLOOKUP(AH28,'シフト記号表（勤務時間帯）'!$C$6:$K$35,9,FALSE))</f>
        <v/>
      </c>
      <c r="AI29" s="252" t="str">
        <f>IF(AI28="","",VLOOKUP(AI28,'シフト記号表（勤務時間帯）'!$C$6:$K$35,9,FALSE))</f>
        <v/>
      </c>
      <c r="AJ29" s="252" t="str">
        <f>IF(AJ28="","",VLOOKUP(AJ28,'シフト記号表（勤務時間帯）'!$C$6:$K$35,9,FALSE))</f>
        <v/>
      </c>
      <c r="AK29" s="252" t="str">
        <f>IF(AK28="","",VLOOKUP(AK28,'シフト記号表（勤務時間帯）'!$C$6:$K$35,9,FALSE))</f>
        <v/>
      </c>
      <c r="AL29" s="252" t="str">
        <f>IF(AL28="","",VLOOKUP(AL28,'シフト記号表（勤務時間帯）'!$C$6:$K$35,9,FALSE))</f>
        <v/>
      </c>
      <c r="AM29" s="253" t="str">
        <f>IF(AM28="","",VLOOKUP(AM28,'シフト記号表（勤務時間帯）'!$C$6:$K$35,9,FALSE))</f>
        <v/>
      </c>
      <c r="AN29" s="251" t="str">
        <f>IF(AN28="","",VLOOKUP(AN28,'シフト記号表（勤務時間帯）'!$C$6:$K$35,9,FALSE))</f>
        <v/>
      </c>
      <c r="AO29" s="252" t="str">
        <f>IF(AO28="","",VLOOKUP(AO28,'シフト記号表（勤務時間帯）'!$C$6:$K$35,9,FALSE))</f>
        <v/>
      </c>
      <c r="AP29" s="252" t="str">
        <f>IF(AP28="","",VLOOKUP(AP28,'シフト記号表（勤務時間帯）'!$C$6:$K$35,9,FALSE))</f>
        <v/>
      </c>
      <c r="AQ29" s="252" t="str">
        <f>IF(AQ28="","",VLOOKUP(AQ28,'シフト記号表（勤務時間帯）'!$C$6:$K$35,9,FALSE))</f>
        <v/>
      </c>
      <c r="AR29" s="252" t="str">
        <f>IF(AR28="","",VLOOKUP(AR28,'シフト記号表（勤務時間帯）'!$C$6:$K$35,9,FALSE))</f>
        <v/>
      </c>
      <c r="AS29" s="252" t="str">
        <f>IF(AS28="","",VLOOKUP(AS28,'シフト記号表（勤務時間帯）'!$C$6:$K$35,9,FALSE))</f>
        <v/>
      </c>
      <c r="AT29" s="253" t="str">
        <f>IF(AT28="","",VLOOKUP(AT28,'シフト記号表（勤務時間帯）'!$C$6:$K$35,9,FALSE))</f>
        <v/>
      </c>
      <c r="AU29" s="251" t="str">
        <f>IF(AU28="","",VLOOKUP(AU28,'シフト記号表（勤務時間帯）'!$C$6:$K$35,9,FALSE))</f>
        <v/>
      </c>
      <c r="AV29" s="252" t="str">
        <f>IF(AV28="","",VLOOKUP(AV28,'シフト記号表（勤務時間帯）'!$C$6:$K$35,9,FALSE))</f>
        <v/>
      </c>
      <c r="AW29" s="252" t="str">
        <f>IF(AW28="","",VLOOKUP(AW28,'シフト記号表（勤務時間帯）'!$C$6:$K$35,9,FALSE))</f>
        <v/>
      </c>
      <c r="AX29" s="907">
        <f>IF($BB$3="４週",SUM(S29:AT29),IF($BB$3="暦月",SUM(S29:AW29),""))</f>
        <v>0</v>
      </c>
      <c r="AY29" s="908"/>
      <c r="AZ29" s="909">
        <f>IF($BB$3="４週",AX29/4,IF($BB$3="暦月",'認知症対応型通所（1枚版）'!AX29/('認知症対応型通所（1枚版）'!$BB$8/7),""))</f>
        <v>0</v>
      </c>
      <c r="BA29" s="910"/>
      <c r="BB29" s="898"/>
      <c r="BC29" s="899"/>
      <c r="BD29" s="899"/>
      <c r="BE29" s="899"/>
      <c r="BF29" s="900"/>
    </row>
    <row r="30" spans="2:58" ht="20.25" customHeight="1" x14ac:dyDescent="0.4">
      <c r="B30" s="963"/>
      <c r="C30" s="971"/>
      <c r="D30" s="972"/>
      <c r="E30" s="973"/>
      <c r="F30" s="92">
        <f>C28</f>
        <v>0</v>
      </c>
      <c r="G30" s="974"/>
      <c r="H30" s="865"/>
      <c r="I30" s="863"/>
      <c r="J30" s="863"/>
      <c r="K30" s="864"/>
      <c r="L30" s="975"/>
      <c r="M30" s="925"/>
      <c r="N30" s="925"/>
      <c r="O30" s="926"/>
      <c r="P30" s="911" t="s">
        <v>50</v>
      </c>
      <c r="Q30" s="912"/>
      <c r="R30" s="913"/>
      <c r="S30" s="254" t="str">
        <f>IF(S28="","",VLOOKUP(S28,'シフト記号表（勤務時間帯）'!$C$6:$U$35,19,FALSE))</f>
        <v/>
      </c>
      <c r="T30" s="255" t="str">
        <f>IF(T28="","",VLOOKUP(T28,'シフト記号表（勤務時間帯）'!$C$6:$U$35,19,FALSE))</f>
        <v/>
      </c>
      <c r="U30" s="255" t="str">
        <f>IF(U28="","",VLOOKUP(U28,'シフト記号表（勤務時間帯）'!$C$6:$U$35,19,FALSE))</f>
        <v/>
      </c>
      <c r="V30" s="255" t="str">
        <f>IF(V28="","",VLOOKUP(V28,'シフト記号表（勤務時間帯）'!$C$6:$U$35,19,FALSE))</f>
        <v/>
      </c>
      <c r="W30" s="255" t="str">
        <f>IF(W28="","",VLOOKUP(W28,'シフト記号表（勤務時間帯）'!$C$6:$U$35,19,FALSE))</f>
        <v/>
      </c>
      <c r="X30" s="255" t="str">
        <f>IF(X28="","",VLOOKUP(X28,'シフト記号表（勤務時間帯）'!$C$6:$U$35,19,FALSE))</f>
        <v/>
      </c>
      <c r="Y30" s="256" t="str">
        <f>IF(Y28="","",VLOOKUP(Y28,'シフト記号表（勤務時間帯）'!$C$6:$U$35,19,FALSE))</f>
        <v/>
      </c>
      <c r="Z30" s="254" t="str">
        <f>IF(Z28="","",VLOOKUP(Z28,'シフト記号表（勤務時間帯）'!$C$6:$U$35,19,FALSE))</f>
        <v/>
      </c>
      <c r="AA30" s="255" t="str">
        <f>IF(AA28="","",VLOOKUP(AA28,'シフト記号表（勤務時間帯）'!$C$6:$U$35,19,FALSE))</f>
        <v/>
      </c>
      <c r="AB30" s="255" t="str">
        <f>IF(AB28="","",VLOOKUP(AB28,'シフト記号表（勤務時間帯）'!$C$6:$U$35,19,FALSE))</f>
        <v/>
      </c>
      <c r="AC30" s="255" t="str">
        <f>IF(AC28="","",VLOOKUP(AC28,'シフト記号表（勤務時間帯）'!$C$6:$U$35,19,FALSE))</f>
        <v/>
      </c>
      <c r="AD30" s="255" t="str">
        <f>IF(AD28="","",VLOOKUP(AD28,'シフト記号表（勤務時間帯）'!$C$6:$U$35,19,FALSE))</f>
        <v/>
      </c>
      <c r="AE30" s="255" t="str">
        <f>IF(AE28="","",VLOOKUP(AE28,'シフト記号表（勤務時間帯）'!$C$6:$U$35,19,FALSE))</f>
        <v/>
      </c>
      <c r="AF30" s="256" t="str">
        <f>IF(AF28="","",VLOOKUP(AF28,'シフト記号表（勤務時間帯）'!$C$6:$U$35,19,FALSE))</f>
        <v/>
      </c>
      <c r="AG30" s="254" t="str">
        <f>IF(AG28="","",VLOOKUP(AG28,'シフト記号表（勤務時間帯）'!$C$6:$U$35,19,FALSE))</f>
        <v/>
      </c>
      <c r="AH30" s="255" t="str">
        <f>IF(AH28="","",VLOOKUP(AH28,'シフト記号表（勤務時間帯）'!$C$6:$U$35,19,FALSE))</f>
        <v/>
      </c>
      <c r="AI30" s="255" t="str">
        <f>IF(AI28="","",VLOOKUP(AI28,'シフト記号表（勤務時間帯）'!$C$6:$U$35,19,FALSE))</f>
        <v/>
      </c>
      <c r="AJ30" s="255" t="str">
        <f>IF(AJ28="","",VLOOKUP(AJ28,'シフト記号表（勤務時間帯）'!$C$6:$U$35,19,FALSE))</f>
        <v/>
      </c>
      <c r="AK30" s="255" t="str">
        <f>IF(AK28="","",VLOOKUP(AK28,'シフト記号表（勤務時間帯）'!$C$6:$U$35,19,FALSE))</f>
        <v/>
      </c>
      <c r="AL30" s="255" t="str">
        <f>IF(AL28="","",VLOOKUP(AL28,'シフト記号表（勤務時間帯）'!$C$6:$U$35,19,FALSE))</f>
        <v/>
      </c>
      <c r="AM30" s="256" t="str">
        <f>IF(AM28="","",VLOOKUP(AM28,'シフト記号表（勤務時間帯）'!$C$6:$U$35,19,FALSE))</f>
        <v/>
      </c>
      <c r="AN30" s="254" t="str">
        <f>IF(AN28="","",VLOOKUP(AN28,'シフト記号表（勤務時間帯）'!$C$6:$U$35,19,FALSE))</f>
        <v/>
      </c>
      <c r="AO30" s="255" t="str">
        <f>IF(AO28="","",VLOOKUP(AO28,'シフト記号表（勤務時間帯）'!$C$6:$U$35,19,FALSE))</f>
        <v/>
      </c>
      <c r="AP30" s="255" t="str">
        <f>IF(AP28="","",VLOOKUP(AP28,'シフト記号表（勤務時間帯）'!$C$6:$U$35,19,FALSE))</f>
        <v/>
      </c>
      <c r="AQ30" s="255" t="str">
        <f>IF(AQ28="","",VLOOKUP(AQ28,'シフト記号表（勤務時間帯）'!$C$6:$U$35,19,FALSE))</f>
        <v/>
      </c>
      <c r="AR30" s="255" t="str">
        <f>IF(AR28="","",VLOOKUP(AR28,'シフト記号表（勤務時間帯）'!$C$6:$U$35,19,FALSE))</f>
        <v/>
      </c>
      <c r="AS30" s="255" t="str">
        <f>IF(AS28="","",VLOOKUP(AS28,'シフト記号表（勤務時間帯）'!$C$6:$U$35,19,FALSE))</f>
        <v/>
      </c>
      <c r="AT30" s="256" t="str">
        <f>IF(AT28="","",VLOOKUP(AT28,'シフト記号表（勤務時間帯）'!$C$6:$U$35,19,FALSE))</f>
        <v/>
      </c>
      <c r="AU30" s="254" t="str">
        <f>IF(AU28="","",VLOOKUP(AU28,'シフト記号表（勤務時間帯）'!$C$6:$U$35,19,FALSE))</f>
        <v/>
      </c>
      <c r="AV30" s="255" t="str">
        <f>IF(AV28="","",VLOOKUP(AV28,'シフト記号表（勤務時間帯）'!$C$6:$U$35,19,FALSE))</f>
        <v/>
      </c>
      <c r="AW30" s="255" t="str">
        <f>IF(AW28="","",VLOOKUP(AW28,'シフト記号表（勤務時間帯）'!$C$6:$U$35,19,FALSE))</f>
        <v/>
      </c>
      <c r="AX30" s="914">
        <f>IF($BB$3="４週",SUM(S30:AT30),IF($BB$3="暦月",SUM(S30:AW30),""))</f>
        <v>0</v>
      </c>
      <c r="AY30" s="915"/>
      <c r="AZ30" s="916">
        <f>IF($BB$3="４週",AX30/4,IF($BB$3="暦月",'認知症対応型通所（1枚版）'!AX30/('認知症対応型通所（1枚版）'!$BB$8/7),""))</f>
        <v>0</v>
      </c>
      <c r="BA30" s="917"/>
      <c r="BB30" s="901"/>
      <c r="BC30" s="902"/>
      <c r="BD30" s="902"/>
      <c r="BE30" s="902"/>
      <c r="BF30" s="903"/>
    </row>
    <row r="31" spans="2:58" ht="20.25" customHeight="1" x14ac:dyDescent="0.4">
      <c r="B31" s="963">
        <f>B28+1</f>
        <v>4</v>
      </c>
      <c r="C31" s="965"/>
      <c r="D31" s="966"/>
      <c r="E31" s="967"/>
      <c r="F31" s="94"/>
      <c r="G31" s="859"/>
      <c r="H31" s="862"/>
      <c r="I31" s="863"/>
      <c r="J31" s="863"/>
      <c r="K31" s="864"/>
      <c r="L31" s="869"/>
      <c r="M31" s="870"/>
      <c r="N31" s="870"/>
      <c r="O31" s="871"/>
      <c r="P31" s="878" t="s">
        <v>49</v>
      </c>
      <c r="Q31" s="879"/>
      <c r="R31" s="880"/>
      <c r="S31" s="111"/>
      <c r="T31" s="112"/>
      <c r="U31" s="112"/>
      <c r="V31" s="112"/>
      <c r="W31" s="112"/>
      <c r="X31" s="112"/>
      <c r="Y31" s="113"/>
      <c r="Z31" s="111"/>
      <c r="AA31" s="112"/>
      <c r="AB31" s="112"/>
      <c r="AC31" s="112"/>
      <c r="AD31" s="112"/>
      <c r="AE31" s="112"/>
      <c r="AF31" s="113"/>
      <c r="AG31" s="111"/>
      <c r="AH31" s="112"/>
      <c r="AI31" s="112"/>
      <c r="AJ31" s="112"/>
      <c r="AK31" s="112"/>
      <c r="AL31" s="112"/>
      <c r="AM31" s="113"/>
      <c r="AN31" s="111"/>
      <c r="AO31" s="112"/>
      <c r="AP31" s="112"/>
      <c r="AQ31" s="112"/>
      <c r="AR31" s="112"/>
      <c r="AS31" s="112"/>
      <c r="AT31" s="113"/>
      <c r="AU31" s="111"/>
      <c r="AV31" s="112"/>
      <c r="AW31" s="112"/>
      <c r="AX31" s="918"/>
      <c r="AY31" s="919"/>
      <c r="AZ31" s="920"/>
      <c r="BA31" s="921"/>
      <c r="BB31" s="895"/>
      <c r="BC31" s="896"/>
      <c r="BD31" s="896"/>
      <c r="BE31" s="896"/>
      <c r="BF31" s="897"/>
    </row>
    <row r="32" spans="2:58" ht="20.25" customHeight="1" x14ac:dyDescent="0.4">
      <c r="B32" s="963"/>
      <c r="C32" s="968"/>
      <c r="D32" s="969"/>
      <c r="E32" s="970"/>
      <c r="F32" s="92"/>
      <c r="G32" s="860"/>
      <c r="H32" s="865"/>
      <c r="I32" s="863"/>
      <c r="J32" s="863"/>
      <c r="K32" s="864"/>
      <c r="L32" s="872"/>
      <c r="M32" s="873"/>
      <c r="N32" s="873"/>
      <c r="O32" s="874"/>
      <c r="P32" s="904" t="s">
        <v>15</v>
      </c>
      <c r="Q32" s="905"/>
      <c r="R32" s="906"/>
      <c r="S32" s="251" t="str">
        <f>IF(S31="","",VLOOKUP(S31,'シフト記号表（勤務時間帯）'!$C$6:$K$35,9,FALSE))</f>
        <v/>
      </c>
      <c r="T32" s="252" t="str">
        <f>IF(T31="","",VLOOKUP(T31,'シフト記号表（勤務時間帯）'!$C$6:$K$35,9,FALSE))</f>
        <v/>
      </c>
      <c r="U32" s="252" t="str">
        <f>IF(U31="","",VLOOKUP(U31,'シフト記号表（勤務時間帯）'!$C$6:$K$35,9,FALSE))</f>
        <v/>
      </c>
      <c r="V32" s="252" t="str">
        <f>IF(V31="","",VLOOKUP(V31,'シフト記号表（勤務時間帯）'!$C$6:$K$35,9,FALSE))</f>
        <v/>
      </c>
      <c r="W32" s="252" t="str">
        <f>IF(W31="","",VLOOKUP(W31,'シフト記号表（勤務時間帯）'!$C$6:$K$35,9,FALSE))</f>
        <v/>
      </c>
      <c r="X32" s="252" t="str">
        <f>IF(X31="","",VLOOKUP(X31,'シフト記号表（勤務時間帯）'!$C$6:$K$35,9,FALSE))</f>
        <v/>
      </c>
      <c r="Y32" s="253" t="str">
        <f>IF(Y31="","",VLOOKUP(Y31,'シフト記号表（勤務時間帯）'!$C$6:$K$35,9,FALSE))</f>
        <v/>
      </c>
      <c r="Z32" s="251" t="str">
        <f>IF(Z31="","",VLOOKUP(Z31,'シフト記号表（勤務時間帯）'!$C$6:$K$35,9,FALSE))</f>
        <v/>
      </c>
      <c r="AA32" s="252" t="str">
        <f>IF(AA31="","",VLOOKUP(AA31,'シフト記号表（勤務時間帯）'!$C$6:$K$35,9,FALSE))</f>
        <v/>
      </c>
      <c r="AB32" s="252" t="str">
        <f>IF(AB31="","",VLOOKUP(AB31,'シフト記号表（勤務時間帯）'!$C$6:$K$35,9,FALSE))</f>
        <v/>
      </c>
      <c r="AC32" s="252" t="str">
        <f>IF(AC31="","",VLOOKUP(AC31,'シフト記号表（勤務時間帯）'!$C$6:$K$35,9,FALSE))</f>
        <v/>
      </c>
      <c r="AD32" s="252" t="str">
        <f>IF(AD31="","",VLOOKUP(AD31,'シフト記号表（勤務時間帯）'!$C$6:$K$35,9,FALSE))</f>
        <v/>
      </c>
      <c r="AE32" s="252" t="str">
        <f>IF(AE31="","",VLOOKUP(AE31,'シフト記号表（勤務時間帯）'!$C$6:$K$35,9,FALSE))</f>
        <v/>
      </c>
      <c r="AF32" s="253" t="str">
        <f>IF(AF31="","",VLOOKUP(AF31,'シフト記号表（勤務時間帯）'!$C$6:$K$35,9,FALSE))</f>
        <v/>
      </c>
      <c r="AG32" s="251" t="str">
        <f>IF(AG31="","",VLOOKUP(AG31,'シフト記号表（勤務時間帯）'!$C$6:$K$35,9,FALSE))</f>
        <v/>
      </c>
      <c r="AH32" s="252" t="str">
        <f>IF(AH31="","",VLOOKUP(AH31,'シフト記号表（勤務時間帯）'!$C$6:$K$35,9,FALSE))</f>
        <v/>
      </c>
      <c r="AI32" s="252" t="str">
        <f>IF(AI31="","",VLOOKUP(AI31,'シフト記号表（勤務時間帯）'!$C$6:$K$35,9,FALSE))</f>
        <v/>
      </c>
      <c r="AJ32" s="252" t="str">
        <f>IF(AJ31="","",VLOOKUP(AJ31,'シフト記号表（勤務時間帯）'!$C$6:$K$35,9,FALSE))</f>
        <v/>
      </c>
      <c r="AK32" s="252" t="str">
        <f>IF(AK31="","",VLOOKUP(AK31,'シフト記号表（勤務時間帯）'!$C$6:$K$35,9,FALSE))</f>
        <v/>
      </c>
      <c r="AL32" s="252" t="str">
        <f>IF(AL31="","",VLOOKUP(AL31,'シフト記号表（勤務時間帯）'!$C$6:$K$35,9,FALSE))</f>
        <v/>
      </c>
      <c r="AM32" s="253" t="str">
        <f>IF(AM31="","",VLOOKUP(AM31,'シフト記号表（勤務時間帯）'!$C$6:$K$35,9,FALSE))</f>
        <v/>
      </c>
      <c r="AN32" s="251" t="str">
        <f>IF(AN31="","",VLOOKUP(AN31,'シフト記号表（勤務時間帯）'!$C$6:$K$35,9,FALSE))</f>
        <v/>
      </c>
      <c r="AO32" s="252" t="str">
        <f>IF(AO31="","",VLOOKUP(AO31,'シフト記号表（勤務時間帯）'!$C$6:$K$35,9,FALSE))</f>
        <v/>
      </c>
      <c r="AP32" s="252" t="str">
        <f>IF(AP31="","",VLOOKUP(AP31,'シフト記号表（勤務時間帯）'!$C$6:$K$35,9,FALSE))</f>
        <v/>
      </c>
      <c r="AQ32" s="252" t="str">
        <f>IF(AQ31="","",VLOOKUP(AQ31,'シフト記号表（勤務時間帯）'!$C$6:$K$35,9,FALSE))</f>
        <v/>
      </c>
      <c r="AR32" s="252" t="str">
        <f>IF(AR31="","",VLOOKUP(AR31,'シフト記号表（勤務時間帯）'!$C$6:$K$35,9,FALSE))</f>
        <v/>
      </c>
      <c r="AS32" s="252" t="str">
        <f>IF(AS31="","",VLOOKUP(AS31,'シフト記号表（勤務時間帯）'!$C$6:$K$35,9,FALSE))</f>
        <v/>
      </c>
      <c r="AT32" s="253" t="str">
        <f>IF(AT31="","",VLOOKUP(AT31,'シフト記号表（勤務時間帯）'!$C$6:$K$35,9,FALSE))</f>
        <v/>
      </c>
      <c r="AU32" s="251" t="str">
        <f>IF(AU31="","",VLOOKUP(AU31,'シフト記号表（勤務時間帯）'!$C$6:$K$35,9,FALSE))</f>
        <v/>
      </c>
      <c r="AV32" s="252" t="str">
        <f>IF(AV31="","",VLOOKUP(AV31,'シフト記号表（勤務時間帯）'!$C$6:$K$35,9,FALSE))</f>
        <v/>
      </c>
      <c r="AW32" s="252" t="str">
        <f>IF(AW31="","",VLOOKUP(AW31,'シフト記号表（勤務時間帯）'!$C$6:$K$35,9,FALSE))</f>
        <v/>
      </c>
      <c r="AX32" s="907">
        <f>IF($BB$3="４週",SUM(S32:AT32),IF($BB$3="暦月",SUM(S32:AW32),""))</f>
        <v>0</v>
      </c>
      <c r="AY32" s="908"/>
      <c r="AZ32" s="909">
        <f>IF($BB$3="４週",AX32/4,IF($BB$3="暦月",'認知症対応型通所（1枚版）'!AX32/('認知症対応型通所（1枚版）'!$BB$8/7),""))</f>
        <v>0</v>
      </c>
      <c r="BA32" s="910"/>
      <c r="BB32" s="898"/>
      <c r="BC32" s="899"/>
      <c r="BD32" s="899"/>
      <c r="BE32" s="899"/>
      <c r="BF32" s="900"/>
    </row>
    <row r="33" spans="2:58" ht="20.25" customHeight="1" x14ac:dyDescent="0.4">
      <c r="B33" s="963"/>
      <c r="C33" s="971"/>
      <c r="D33" s="972"/>
      <c r="E33" s="973"/>
      <c r="F33" s="92">
        <f>C31</f>
        <v>0</v>
      </c>
      <c r="G33" s="974"/>
      <c r="H33" s="865"/>
      <c r="I33" s="863"/>
      <c r="J33" s="863"/>
      <c r="K33" s="864"/>
      <c r="L33" s="975"/>
      <c r="M33" s="925"/>
      <c r="N33" s="925"/>
      <c r="O33" s="926"/>
      <c r="P33" s="911" t="s">
        <v>50</v>
      </c>
      <c r="Q33" s="912"/>
      <c r="R33" s="913"/>
      <c r="S33" s="254" t="str">
        <f>IF(S31="","",VLOOKUP(S31,'シフト記号表（勤務時間帯）'!$C$6:$U$35,19,FALSE))</f>
        <v/>
      </c>
      <c r="T33" s="255" t="str">
        <f>IF(T31="","",VLOOKUP(T31,'シフト記号表（勤務時間帯）'!$C$6:$U$35,19,FALSE))</f>
        <v/>
      </c>
      <c r="U33" s="255" t="str">
        <f>IF(U31="","",VLOOKUP(U31,'シフト記号表（勤務時間帯）'!$C$6:$U$35,19,FALSE))</f>
        <v/>
      </c>
      <c r="V33" s="255" t="str">
        <f>IF(V31="","",VLOOKUP(V31,'シフト記号表（勤務時間帯）'!$C$6:$U$35,19,FALSE))</f>
        <v/>
      </c>
      <c r="W33" s="255" t="str">
        <f>IF(W31="","",VLOOKUP(W31,'シフト記号表（勤務時間帯）'!$C$6:$U$35,19,FALSE))</f>
        <v/>
      </c>
      <c r="X33" s="255" t="str">
        <f>IF(X31="","",VLOOKUP(X31,'シフト記号表（勤務時間帯）'!$C$6:$U$35,19,FALSE))</f>
        <v/>
      </c>
      <c r="Y33" s="256" t="str">
        <f>IF(Y31="","",VLOOKUP(Y31,'シフト記号表（勤務時間帯）'!$C$6:$U$35,19,FALSE))</f>
        <v/>
      </c>
      <c r="Z33" s="254" t="str">
        <f>IF(Z31="","",VLOOKUP(Z31,'シフト記号表（勤務時間帯）'!$C$6:$U$35,19,FALSE))</f>
        <v/>
      </c>
      <c r="AA33" s="255" t="str">
        <f>IF(AA31="","",VLOOKUP(AA31,'シフト記号表（勤務時間帯）'!$C$6:$U$35,19,FALSE))</f>
        <v/>
      </c>
      <c r="AB33" s="255" t="str">
        <f>IF(AB31="","",VLOOKUP(AB31,'シフト記号表（勤務時間帯）'!$C$6:$U$35,19,FALSE))</f>
        <v/>
      </c>
      <c r="AC33" s="255" t="str">
        <f>IF(AC31="","",VLOOKUP(AC31,'シフト記号表（勤務時間帯）'!$C$6:$U$35,19,FALSE))</f>
        <v/>
      </c>
      <c r="AD33" s="255" t="str">
        <f>IF(AD31="","",VLOOKUP(AD31,'シフト記号表（勤務時間帯）'!$C$6:$U$35,19,FALSE))</f>
        <v/>
      </c>
      <c r="AE33" s="255" t="str">
        <f>IF(AE31="","",VLOOKUP(AE31,'シフト記号表（勤務時間帯）'!$C$6:$U$35,19,FALSE))</f>
        <v/>
      </c>
      <c r="AF33" s="256" t="str">
        <f>IF(AF31="","",VLOOKUP(AF31,'シフト記号表（勤務時間帯）'!$C$6:$U$35,19,FALSE))</f>
        <v/>
      </c>
      <c r="AG33" s="254" t="str">
        <f>IF(AG31="","",VLOOKUP(AG31,'シフト記号表（勤務時間帯）'!$C$6:$U$35,19,FALSE))</f>
        <v/>
      </c>
      <c r="AH33" s="255" t="str">
        <f>IF(AH31="","",VLOOKUP(AH31,'シフト記号表（勤務時間帯）'!$C$6:$U$35,19,FALSE))</f>
        <v/>
      </c>
      <c r="AI33" s="255" t="str">
        <f>IF(AI31="","",VLOOKUP(AI31,'シフト記号表（勤務時間帯）'!$C$6:$U$35,19,FALSE))</f>
        <v/>
      </c>
      <c r="AJ33" s="255" t="str">
        <f>IF(AJ31="","",VLOOKUP(AJ31,'シフト記号表（勤務時間帯）'!$C$6:$U$35,19,FALSE))</f>
        <v/>
      </c>
      <c r="AK33" s="255" t="str">
        <f>IF(AK31="","",VLOOKUP(AK31,'シフト記号表（勤務時間帯）'!$C$6:$U$35,19,FALSE))</f>
        <v/>
      </c>
      <c r="AL33" s="255" t="str">
        <f>IF(AL31="","",VLOOKUP(AL31,'シフト記号表（勤務時間帯）'!$C$6:$U$35,19,FALSE))</f>
        <v/>
      </c>
      <c r="AM33" s="256" t="str">
        <f>IF(AM31="","",VLOOKUP(AM31,'シフト記号表（勤務時間帯）'!$C$6:$U$35,19,FALSE))</f>
        <v/>
      </c>
      <c r="AN33" s="254" t="str">
        <f>IF(AN31="","",VLOOKUP(AN31,'シフト記号表（勤務時間帯）'!$C$6:$U$35,19,FALSE))</f>
        <v/>
      </c>
      <c r="AO33" s="255" t="str">
        <f>IF(AO31="","",VLOOKUP(AO31,'シフト記号表（勤務時間帯）'!$C$6:$U$35,19,FALSE))</f>
        <v/>
      </c>
      <c r="AP33" s="255" t="str">
        <f>IF(AP31="","",VLOOKUP(AP31,'シフト記号表（勤務時間帯）'!$C$6:$U$35,19,FALSE))</f>
        <v/>
      </c>
      <c r="AQ33" s="255" t="str">
        <f>IF(AQ31="","",VLOOKUP(AQ31,'シフト記号表（勤務時間帯）'!$C$6:$U$35,19,FALSE))</f>
        <v/>
      </c>
      <c r="AR33" s="255" t="str">
        <f>IF(AR31="","",VLOOKUP(AR31,'シフト記号表（勤務時間帯）'!$C$6:$U$35,19,FALSE))</f>
        <v/>
      </c>
      <c r="AS33" s="255" t="str">
        <f>IF(AS31="","",VLOOKUP(AS31,'シフト記号表（勤務時間帯）'!$C$6:$U$35,19,FALSE))</f>
        <v/>
      </c>
      <c r="AT33" s="256" t="str">
        <f>IF(AT31="","",VLOOKUP(AT31,'シフト記号表（勤務時間帯）'!$C$6:$U$35,19,FALSE))</f>
        <v/>
      </c>
      <c r="AU33" s="254" t="str">
        <f>IF(AU31="","",VLOOKUP(AU31,'シフト記号表（勤務時間帯）'!$C$6:$U$35,19,FALSE))</f>
        <v/>
      </c>
      <c r="AV33" s="255" t="str">
        <f>IF(AV31="","",VLOOKUP(AV31,'シフト記号表（勤務時間帯）'!$C$6:$U$35,19,FALSE))</f>
        <v/>
      </c>
      <c r="AW33" s="255" t="str">
        <f>IF(AW31="","",VLOOKUP(AW31,'シフト記号表（勤務時間帯）'!$C$6:$U$35,19,FALSE))</f>
        <v/>
      </c>
      <c r="AX33" s="914">
        <f>IF($BB$3="４週",SUM(S33:AT33),IF($BB$3="暦月",SUM(S33:AW33),""))</f>
        <v>0</v>
      </c>
      <c r="AY33" s="915"/>
      <c r="AZ33" s="916">
        <f>IF($BB$3="４週",AX33/4,IF($BB$3="暦月",'認知症対応型通所（1枚版）'!AX33/('認知症対応型通所（1枚版）'!$BB$8/7),""))</f>
        <v>0</v>
      </c>
      <c r="BA33" s="917"/>
      <c r="BB33" s="901"/>
      <c r="BC33" s="902"/>
      <c r="BD33" s="902"/>
      <c r="BE33" s="902"/>
      <c r="BF33" s="903"/>
    </row>
    <row r="34" spans="2:58" ht="20.25" customHeight="1" x14ac:dyDescent="0.4">
      <c r="B34" s="963">
        <f>B31+1</f>
        <v>5</v>
      </c>
      <c r="C34" s="965"/>
      <c r="D34" s="966"/>
      <c r="E34" s="967"/>
      <c r="F34" s="94"/>
      <c r="G34" s="859"/>
      <c r="H34" s="862"/>
      <c r="I34" s="863"/>
      <c r="J34" s="863"/>
      <c r="K34" s="864"/>
      <c r="L34" s="869"/>
      <c r="M34" s="870"/>
      <c r="N34" s="870"/>
      <c r="O34" s="871"/>
      <c r="P34" s="878" t="s">
        <v>49</v>
      </c>
      <c r="Q34" s="879"/>
      <c r="R34" s="880"/>
      <c r="S34" s="111"/>
      <c r="T34" s="112"/>
      <c r="U34" s="112"/>
      <c r="V34" s="112"/>
      <c r="W34" s="112"/>
      <c r="X34" s="112"/>
      <c r="Y34" s="113"/>
      <c r="Z34" s="111"/>
      <c r="AA34" s="112"/>
      <c r="AB34" s="112"/>
      <c r="AC34" s="112"/>
      <c r="AD34" s="112"/>
      <c r="AE34" s="112"/>
      <c r="AF34" s="113"/>
      <c r="AG34" s="111"/>
      <c r="AH34" s="112"/>
      <c r="AI34" s="112"/>
      <c r="AJ34" s="112"/>
      <c r="AK34" s="112"/>
      <c r="AL34" s="112"/>
      <c r="AM34" s="113"/>
      <c r="AN34" s="111"/>
      <c r="AO34" s="112"/>
      <c r="AP34" s="112"/>
      <c r="AQ34" s="112"/>
      <c r="AR34" s="112"/>
      <c r="AS34" s="112"/>
      <c r="AT34" s="113"/>
      <c r="AU34" s="111"/>
      <c r="AV34" s="112"/>
      <c r="AW34" s="112"/>
      <c r="AX34" s="918"/>
      <c r="AY34" s="919"/>
      <c r="AZ34" s="920"/>
      <c r="BA34" s="921"/>
      <c r="BB34" s="895"/>
      <c r="BC34" s="896"/>
      <c r="BD34" s="896"/>
      <c r="BE34" s="896"/>
      <c r="BF34" s="897"/>
    </row>
    <row r="35" spans="2:58" ht="20.25" customHeight="1" x14ac:dyDescent="0.4">
      <c r="B35" s="963"/>
      <c r="C35" s="968"/>
      <c r="D35" s="969"/>
      <c r="E35" s="970"/>
      <c r="F35" s="92"/>
      <c r="G35" s="860"/>
      <c r="H35" s="865"/>
      <c r="I35" s="863"/>
      <c r="J35" s="863"/>
      <c r="K35" s="864"/>
      <c r="L35" s="872"/>
      <c r="M35" s="873"/>
      <c r="N35" s="873"/>
      <c r="O35" s="874"/>
      <c r="P35" s="904" t="s">
        <v>15</v>
      </c>
      <c r="Q35" s="905"/>
      <c r="R35" s="906"/>
      <c r="S35" s="251" t="str">
        <f>IF(S34="","",VLOOKUP(S34,'シフト記号表（勤務時間帯）'!$C$6:$K$35,9,FALSE))</f>
        <v/>
      </c>
      <c r="T35" s="252" t="str">
        <f>IF(T34="","",VLOOKUP(T34,'シフト記号表（勤務時間帯）'!$C$6:$K$35,9,FALSE))</f>
        <v/>
      </c>
      <c r="U35" s="252" t="str">
        <f>IF(U34="","",VLOOKUP(U34,'シフト記号表（勤務時間帯）'!$C$6:$K$35,9,FALSE))</f>
        <v/>
      </c>
      <c r="V35" s="252" t="str">
        <f>IF(V34="","",VLOOKUP(V34,'シフト記号表（勤務時間帯）'!$C$6:$K$35,9,FALSE))</f>
        <v/>
      </c>
      <c r="W35" s="252" t="str">
        <f>IF(W34="","",VLOOKUP(W34,'シフト記号表（勤務時間帯）'!$C$6:$K$35,9,FALSE))</f>
        <v/>
      </c>
      <c r="X35" s="252" t="str">
        <f>IF(X34="","",VLOOKUP(X34,'シフト記号表（勤務時間帯）'!$C$6:$K$35,9,FALSE))</f>
        <v/>
      </c>
      <c r="Y35" s="253" t="str">
        <f>IF(Y34="","",VLOOKUP(Y34,'シフト記号表（勤務時間帯）'!$C$6:$K$35,9,FALSE))</f>
        <v/>
      </c>
      <c r="Z35" s="251" t="str">
        <f>IF(Z34="","",VLOOKUP(Z34,'シフト記号表（勤務時間帯）'!$C$6:$K$35,9,FALSE))</f>
        <v/>
      </c>
      <c r="AA35" s="252" t="str">
        <f>IF(AA34="","",VLOOKUP(AA34,'シフト記号表（勤務時間帯）'!$C$6:$K$35,9,FALSE))</f>
        <v/>
      </c>
      <c r="AB35" s="252" t="str">
        <f>IF(AB34="","",VLOOKUP(AB34,'シフト記号表（勤務時間帯）'!$C$6:$K$35,9,FALSE))</f>
        <v/>
      </c>
      <c r="AC35" s="252" t="str">
        <f>IF(AC34="","",VLOOKUP(AC34,'シフト記号表（勤務時間帯）'!$C$6:$K$35,9,FALSE))</f>
        <v/>
      </c>
      <c r="AD35" s="252" t="str">
        <f>IF(AD34="","",VLOOKUP(AD34,'シフト記号表（勤務時間帯）'!$C$6:$K$35,9,FALSE))</f>
        <v/>
      </c>
      <c r="AE35" s="252" t="str">
        <f>IF(AE34="","",VLOOKUP(AE34,'シフト記号表（勤務時間帯）'!$C$6:$K$35,9,FALSE))</f>
        <v/>
      </c>
      <c r="AF35" s="253" t="str">
        <f>IF(AF34="","",VLOOKUP(AF34,'シフト記号表（勤務時間帯）'!$C$6:$K$35,9,FALSE))</f>
        <v/>
      </c>
      <c r="AG35" s="251" t="str">
        <f>IF(AG34="","",VLOOKUP(AG34,'シフト記号表（勤務時間帯）'!$C$6:$K$35,9,FALSE))</f>
        <v/>
      </c>
      <c r="AH35" s="252" t="str">
        <f>IF(AH34="","",VLOOKUP(AH34,'シフト記号表（勤務時間帯）'!$C$6:$K$35,9,FALSE))</f>
        <v/>
      </c>
      <c r="AI35" s="252" t="str">
        <f>IF(AI34="","",VLOOKUP(AI34,'シフト記号表（勤務時間帯）'!$C$6:$K$35,9,FALSE))</f>
        <v/>
      </c>
      <c r="AJ35" s="252" t="str">
        <f>IF(AJ34="","",VLOOKUP(AJ34,'シフト記号表（勤務時間帯）'!$C$6:$K$35,9,FALSE))</f>
        <v/>
      </c>
      <c r="AK35" s="252" t="str">
        <f>IF(AK34="","",VLOOKUP(AK34,'シフト記号表（勤務時間帯）'!$C$6:$K$35,9,FALSE))</f>
        <v/>
      </c>
      <c r="AL35" s="252" t="str">
        <f>IF(AL34="","",VLOOKUP(AL34,'シフト記号表（勤務時間帯）'!$C$6:$K$35,9,FALSE))</f>
        <v/>
      </c>
      <c r="AM35" s="253" t="str">
        <f>IF(AM34="","",VLOOKUP(AM34,'シフト記号表（勤務時間帯）'!$C$6:$K$35,9,FALSE))</f>
        <v/>
      </c>
      <c r="AN35" s="251" t="str">
        <f>IF(AN34="","",VLOOKUP(AN34,'シフト記号表（勤務時間帯）'!$C$6:$K$35,9,FALSE))</f>
        <v/>
      </c>
      <c r="AO35" s="252" t="str">
        <f>IF(AO34="","",VLOOKUP(AO34,'シフト記号表（勤務時間帯）'!$C$6:$K$35,9,FALSE))</f>
        <v/>
      </c>
      <c r="AP35" s="252" t="str">
        <f>IF(AP34="","",VLOOKUP(AP34,'シフト記号表（勤務時間帯）'!$C$6:$K$35,9,FALSE))</f>
        <v/>
      </c>
      <c r="AQ35" s="252" t="str">
        <f>IF(AQ34="","",VLOOKUP(AQ34,'シフト記号表（勤務時間帯）'!$C$6:$K$35,9,FALSE))</f>
        <v/>
      </c>
      <c r="AR35" s="252" t="str">
        <f>IF(AR34="","",VLOOKUP(AR34,'シフト記号表（勤務時間帯）'!$C$6:$K$35,9,FALSE))</f>
        <v/>
      </c>
      <c r="AS35" s="252" t="str">
        <f>IF(AS34="","",VLOOKUP(AS34,'シフト記号表（勤務時間帯）'!$C$6:$K$35,9,FALSE))</f>
        <v/>
      </c>
      <c r="AT35" s="253" t="str">
        <f>IF(AT34="","",VLOOKUP(AT34,'シフト記号表（勤務時間帯）'!$C$6:$K$35,9,FALSE))</f>
        <v/>
      </c>
      <c r="AU35" s="251" t="str">
        <f>IF(AU34="","",VLOOKUP(AU34,'シフト記号表（勤務時間帯）'!$C$6:$K$35,9,FALSE))</f>
        <v/>
      </c>
      <c r="AV35" s="252" t="str">
        <f>IF(AV34="","",VLOOKUP(AV34,'シフト記号表（勤務時間帯）'!$C$6:$K$35,9,FALSE))</f>
        <v/>
      </c>
      <c r="AW35" s="252" t="str">
        <f>IF(AW34="","",VLOOKUP(AW34,'シフト記号表（勤務時間帯）'!$C$6:$K$35,9,FALSE))</f>
        <v/>
      </c>
      <c r="AX35" s="907">
        <f>IF($BB$3="４週",SUM(S35:AT35),IF($BB$3="暦月",SUM(S35:AW35),""))</f>
        <v>0</v>
      </c>
      <c r="AY35" s="908"/>
      <c r="AZ35" s="909">
        <f>IF($BB$3="４週",AX35/4,IF($BB$3="暦月",'認知症対応型通所（1枚版）'!AX35/('認知症対応型通所（1枚版）'!$BB$8/7),""))</f>
        <v>0</v>
      </c>
      <c r="BA35" s="910"/>
      <c r="BB35" s="898"/>
      <c r="BC35" s="899"/>
      <c r="BD35" s="899"/>
      <c r="BE35" s="899"/>
      <c r="BF35" s="900"/>
    </row>
    <row r="36" spans="2:58" ht="20.25" customHeight="1" x14ac:dyDescent="0.4">
      <c r="B36" s="963"/>
      <c r="C36" s="971"/>
      <c r="D36" s="972"/>
      <c r="E36" s="973"/>
      <c r="F36" s="92">
        <f>C34</f>
        <v>0</v>
      </c>
      <c r="G36" s="974"/>
      <c r="H36" s="865"/>
      <c r="I36" s="863"/>
      <c r="J36" s="863"/>
      <c r="K36" s="864"/>
      <c r="L36" s="975"/>
      <c r="M36" s="925"/>
      <c r="N36" s="925"/>
      <c r="O36" s="926"/>
      <c r="P36" s="911" t="s">
        <v>50</v>
      </c>
      <c r="Q36" s="912"/>
      <c r="R36" s="913"/>
      <c r="S36" s="254" t="str">
        <f>IF(S34="","",VLOOKUP(S34,'シフト記号表（勤務時間帯）'!$C$6:$U$35,19,FALSE))</f>
        <v/>
      </c>
      <c r="T36" s="255" t="str">
        <f>IF(T34="","",VLOOKUP(T34,'シフト記号表（勤務時間帯）'!$C$6:$U$35,19,FALSE))</f>
        <v/>
      </c>
      <c r="U36" s="255" t="str">
        <f>IF(U34="","",VLOOKUP(U34,'シフト記号表（勤務時間帯）'!$C$6:$U$35,19,FALSE))</f>
        <v/>
      </c>
      <c r="V36" s="255" t="str">
        <f>IF(V34="","",VLOOKUP(V34,'シフト記号表（勤務時間帯）'!$C$6:$U$35,19,FALSE))</f>
        <v/>
      </c>
      <c r="W36" s="255" t="str">
        <f>IF(W34="","",VLOOKUP(W34,'シフト記号表（勤務時間帯）'!$C$6:$U$35,19,FALSE))</f>
        <v/>
      </c>
      <c r="X36" s="255" t="str">
        <f>IF(X34="","",VLOOKUP(X34,'シフト記号表（勤務時間帯）'!$C$6:$U$35,19,FALSE))</f>
        <v/>
      </c>
      <c r="Y36" s="256" t="str">
        <f>IF(Y34="","",VLOOKUP(Y34,'シフト記号表（勤務時間帯）'!$C$6:$U$35,19,FALSE))</f>
        <v/>
      </c>
      <c r="Z36" s="254" t="str">
        <f>IF(Z34="","",VLOOKUP(Z34,'シフト記号表（勤務時間帯）'!$C$6:$U$35,19,FALSE))</f>
        <v/>
      </c>
      <c r="AA36" s="255" t="str">
        <f>IF(AA34="","",VLOOKUP(AA34,'シフト記号表（勤務時間帯）'!$C$6:$U$35,19,FALSE))</f>
        <v/>
      </c>
      <c r="AB36" s="255" t="str">
        <f>IF(AB34="","",VLOOKUP(AB34,'シフト記号表（勤務時間帯）'!$C$6:$U$35,19,FALSE))</f>
        <v/>
      </c>
      <c r="AC36" s="255" t="str">
        <f>IF(AC34="","",VLOOKUP(AC34,'シフト記号表（勤務時間帯）'!$C$6:$U$35,19,FALSE))</f>
        <v/>
      </c>
      <c r="AD36" s="255" t="str">
        <f>IF(AD34="","",VLOOKUP(AD34,'シフト記号表（勤務時間帯）'!$C$6:$U$35,19,FALSE))</f>
        <v/>
      </c>
      <c r="AE36" s="255" t="str">
        <f>IF(AE34="","",VLOOKUP(AE34,'シフト記号表（勤務時間帯）'!$C$6:$U$35,19,FALSE))</f>
        <v/>
      </c>
      <c r="AF36" s="256" t="str">
        <f>IF(AF34="","",VLOOKUP(AF34,'シフト記号表（勤務時間帯）'!$C$6:$U$35,19,FALSE))</f>
        <v/>
      </c>
      <c r="AG36" s="254" t="str">
        <f>IF(AG34="","",VLOOKUP(AG34,'シフト記号表（勤務時間帯）'!$C$6:$U$35,19,FALSE))</f>
        <v/>
      </c>
      <c r="AH36" s="255" t="str">
        <f>IF(AH34="","",VLOOKUP(AH34,'シフト記号表（勤務時間帯）'!$C$6:$U$35,19,FALSE))</f>
        <v/>
      </c>
      <c r="AI36" s="255" t="str">
        <f>IF(AI34="","",VLOOKUP(AI34,'シフト記号表（勤務時間帯）'!$C$6:$U$35,19,FALSE))</f>
        <v/>
      </c>
      <c r="AJ36" s="255" t="str">
        <f>IF(AJ34="","",VLOOKUP(AJ34,'シフト記号表（勤務時間帯）'!$C$6:$U$35,19,FALSE))</f>
        <v/>
      </c>
      <c r="AK36" s="255" t="str">
        <f>IF(AK34="","",VLOOKUP(AK34,'シフト記号表（勤務時間帯）'!$C$6:$U$35,19,FALSE))</f>
        <v/>
      </c>
      <c r="AL36" s="255" t="str">
        <f>IF(AL34="","",VLOOKUP(AL34,'シフト記号表（勤務時間帯）'!$C$6:$U$35,19,FALSE))</f>
        <v/>
      </c>
      <c r="AM36" s="256" t="str">
        <f>IF(AM34="","",VLOOKUP(AM34,'シフト記号表（勤務時間帯）'!$C$6:$U$35,19,FALSE))</f>
        <v/>
      </c>
      <c r="AN36" s="254" t="str">
        <f>IF(AN34="","",VLOOKUP(AN34,'シフト記号表（勤務時間帯）'!$C$6:$U$35,19,FALSE))</f>
        <v/>
      </c>
      <c r="AO36" s="255" t="str">
        <f>IF(AO34="","",VLOOKUP(AO34,'シフト記号表（勤務時間帯）'!$C$6:$U$35,19,FALSE))</f>
        <v/>
      </c>
      <c r="AP36" s="255" t="str">
        <f>IF(AP34="","",VLOOKUP(AP34,'シフト記号表（勤務時間帯）'!$C$6:$U$35,19,FALSE))</f>
        <v/>
      </c>
      <c r="AQ36" s="255" t="str">
        <f>IF(AQ34="","",VLOOKUP(AQ34,'シフト記号表（勤務時間帯）'!$C$6:$U$35,19,FALSE))</f>
        <v/>
      </c>
      <c r="AR36" s="255" t="str">
        <f>IF(AR34="","",VLOOKUP(AR34,'シフト記号表（勤務時間帯）'!$C$6:$U$35,19,FALSE))</f>
        <v/>
      </c>
      <c r="AS36" s="255" t="str">
        <f>IF(AS34="","",VLOOKUP(AS34,'シフト記号表（勤務時間帯）'!$C$6:$U$35,19,FALSE))</f>
        <v/>
      </c>
      <c r="AT36" s="256" t="str">
        <f>IF(AT34="","",VLOOKUP(AT34,'シフト記号表（勤務時間帯）'!$C$6:$U$35,19,FALSE))</f>
        <v/>
      </c>
      <c r="AU36" s="254" t="str">
        <f>IF(AU34="","",VLOOKUP(AU34,'シフト記号表（勤務時間帯）'!$C$6:$U$35,19,FALSE))</f>
        <v/>
      </c>
      <c r="AV36" s="255" t="str">
        <f>IF(AV34="","",VLOOKUP(AV34,'シフト記号表（勤務時間帯）'!$C$6:$U$35,19,FALSE))</f>
        <v/>
      </c>
      <c r="AW36" s="255" t="str">
        <f>IF(AW34="","",VLOOKUP(AW34,'シフト記号表（勤務時間帯）'!$C$6:$U$35,19,FALSE))</f>
        <v/>
      </c>
      <c r="AX36" s="914">
        <f>IF($BB$3="４週",SUM(S36:AT36),IF($BB$3="暦月",SUM(S36:AW36),""))</f>
        <v>0</v>
      </c>
      <c r="AY36" s="915"/>
      <c r="AZ36" s="916">
        <f>IF($BB$3="４週",AX36/4,IF($BB$3="暦月",'認知症対応型通所（1枚版）'!AX36/('認知症対応型通所（1枚版）'!$BB$8/7),""))</f>
        <v>0</v>
      </c>
      <c r="BA36" s="917"/>
      <c r="BB36" s="901"/>
      <c r="BC36" s="902"/>
      <c r="BD36" s="902"/>
      <c r="BE36" s="902"/>
      <c r="BF36" s="903"/>
    </row>
    <row r="37" spans="2:58" ht="20.25" customHeight="1" x14ac:dyDescent="0.4">
      <c r="B37" s="963">
        <f>B34+1</f>
        <v>6</v>
      </c>
      <c r="C37" s="965"/>
      <c r="D37" s="966"/>
      <c r="E37" s="967"/>
      <c r="F37" s="94"/>
      <c r="G37" s="859"/>
      <c r="H37" s="862"/>
      <c r="I37" s="863"/>
      <c r="J37" s="863"/>
      <c r="K37" s="864"/>
      <c r="L37" s="869"/>
      <c r="M37" s="870"/>
      <c r="N37" s="870"/>
      <c r="O37" s="871"/>
      <c r="P37" s="878" t="s">
        <v>49</v>
      </c>
      <c r="Q37" s="879"/>
      <c r="R37" s="880"/>
      <c r="S37" s="111"/>
      <c r="T37" s="112"/>
      <c r="U37" s="112"/>
      <c r="V37" s="112"/>
      <c r="W37" s="112"/>
      <c r="X37" s="112"/>
      <c r="Y37" s="113"/>
      <c r="Z37" s="111"/>
      <c r="AA37" s="112"/>
      <c r="AB37" s="112"/>
      <c r="AC37" s="112"/>
      <c r="AD37" s="112"/>
      <c r="AE37" s="112"/>
      <c r="AF37" s="113"/>
      <c r="AG37" s="111"/>
      <c r="AH37" s="112"/>
      <c r="AI37" s="112"/>
      <c r="AJ37" s="112"/>
      <c r="AK37" s="112"/>
      <c r="AL37" s="112"/>
      <c r="AM37" s="113"/>
      <c r="AN37" s="111"/>
      <c r="AO37" s="112"/>
      <c r="AP37" s="112"/>
      <c r="AQ37" s="112"/>
      <c r="AR37" s="112"/>
      <c r="AS37" s="112"/>
      <c r="AT37" s="113"/>
      <c r="AU37" s="111"/>
      <c r="AV37" s="112"/>
      <c r="AW37" s="112"/>
      <c r="AX37" s="918"/>
      <c r="AY37" s="919"/>
      <c r="AZ37" s="920"/>
      <c r="BA37" s="921"/>
      <c r="BB37" s="895"/>
      <c r="BC37" s="896"/>
      <c r="BD37" s="896"/>
      <c r="BE37" s="896"/>
      <c r="BF37" s="897"/>
    </row>
    <row r="38" spans="2:58" ht="20.25" customHeight="1" x14ac:dyDescent="0.4">
      <c r="B38" s="963"/>
      <c r="C38" s="968"/>
      <c r="D38" s="969"/>
      <c r="E38" s="970"/>
      <c r="F38" s="92"/>
      <c r="G38" s="860"/>
      <c r="H38" s="865"/>
      <c r="I38" s="863"/>
      <c r="J38" s="863"/>
      <c r="K38" s="864"/>
      <c r="L38" s="872"/>
      <c r="M38" s="873"/>
      <c r="N38" s="873"/>
      <c r="O38" s="874"/>
      <c r="P38" s="904" t="s">
        <v>15</v>
      </c>
      <c r="Q38" s="905"/>
      <c r="R38" s="906"/>
      <c r="S38" s="251" t="str">
        <f>IF(S37="","",VLOOKUP(S37,'シフト記号表（勤務時間帯）'!$C$6:$K$35,9,FALSE))</f>
        <v/>
      </c>
      <c r="T38" s="252" t="str">
        <f>IF(T37="","",VLOOKUP(T37,'シフト記号表（勤務時間帯）'!$C$6:$K$35,9,FALSE))</f>
        <v/>
      </c>
      <c r="U38" s="252" t="str">
        <f>IF(U37="","",VLOOKUP(U37,'シフト記号表（勤務時間帯）'!$C$6:$K$35,9,FALSE))</f>
        <v/>
      </c>
      <c r="V38" s="252" t="str">
        <f>IF(V37="","",VLOOKUP(V37,'シフト記号表（勤務時間帯）'!$C$6:$K$35,9,FALSE))</f>
        <v/>
      </c>
      <c r="W38" s="252" t="str">
        <f>IF(W37="","",VLOOKUP(W37,'シフト記号表（勤務時間帯）'!$C$6:$K$35,9,FALSE))</f>
        <v/>
      </c>
      <c r="X38" s="252" t="str">
        <f>IF(X37="","",VLOOKUP(X37,'シフト記号表（勤務時間帯）'!$C$6:$K$35,9,FALSE))</f>
        <v/>
      </c>
      <c r="Y38" s="253" t="str">
        <f>IF(Y37="","",VLOOKUP(Y37,'シフト記号表（勤務時間帯）'!$C$6:$K$35,9,FALSE))</f>
        <v/>
      </c>
      <c r="Z38" s="251" t="str">
        <f>IF(Z37="","",VLOOKUP(Z37,'シフト記号表（勤務時間帯）'!$C$6:$K$35,9,FALSE))</f>
        <v/>
      </c>
      <c r="AA38" s="252" t="str">
        <f>IF(AA37="","",VLOOKUP(AA37,'シフト記号表（勤務時間帯）'!$C$6:$K$35,9,FALSE))</f>
        <v/>
      </c>
      <c r="AB38" s="252" t="str">
        <f>IF(AB37="","",VLOOKUP(AB37,'シフト記号表（勤務時間帯）'!$C$6:$K$35,9,FALSE))</f>
        <v/>
      </c>
      <c r="AC38" s="252" t="str">
        <f>IF(AC37="","",VLOOKUP(AC37,'シフト記号表（勤務時間帯）'!$C$6:$K$35,9,FALSE))</f>
        <v/>
      </c>
      <c r="AD38" s="252" t="str">
        <f>IF(AD37="","",VLOOKUP(AD37,'シフト記号表（勤務時間帯）'!$C$6:$K$35,9,FALSE))</f>
        <v/>
      </c>
      <c r="AE38" s="252" t="str">
        <f>IF(AE37="","",VLOOKUP(AE37,'シフト記号表（勤務時間帯）'!$C$6:$K$35,9,FALSE))</f>
        <v/>
      </c>
      <c r="AF38" s="253" t="str">
        <f>IF(AF37="","",VLOOKUP(AF37,'シフト記号表（勤務時間帯）'!$C$6:$K$35,9,FALSE))</f>
        <v/>
      </c>
      <c r="AG38" s="251" t="str">
        <f>IF(AG37="","",VLOOKUP(AG37,'シフト記号表（勤務時間帯）'!$C$6:$K$35,9,FALSE))</f>
        <v/>
      </c>
      <c r="AH38" s="252" t="str">
        <f>IF(AH37="","",VLOOKUP(AH37,'シフト記号表（勤務時間帯）'!$C$6:$K$35,9,FALSE))</f>
        <v/>
      </c>
      <c r="AI38" s="252" t="str">
        <f>IF(AI37="","",VLOOKUP(AI37,'シフト記号表（勤務時間帯）'!$C$6:$K$35,9,FALSE))</f>
        <v/>
      </c>
      <c r="AJ38" s="252" t="str">
        <f>IF(AJ37="","",VLOOKUP(AJ37,'シフト記号表（勤務時間帯）'!$C$6:$K$35,9,FALSE))</f>
        <v/>
      </c>
      <c r="AK38" s="252" t="str">
        <f>IF(AK37="","",VLOOKUP(AK37,'シフト記号表（勤務時間帯）'!$C$6:$K$35,9,FALSE))</f>
        <v/>
      </c>
      <c r="AL38" s="252" t="str">
        <f>IF(AL37="","",VLOOKUP(AL37,'シフト記号表（勤務時間帯）'!$C$6:$K$35,9,FALSE))</f>
        <v/>
      </c>
      <c r="AM38" s="253" t="str">
        <f>IF(AM37="","",VLOOKUP(AM37,'シフト記号表（勤務時間帯）'!$C$6:$K$35,9,FALSE))</f>
        <v/>
      </c>
      <c r="AN38" s="251" t="str">
        <f>IF(AN37="","",VLOOKUP(AN37,'シフト記号表（勤務時間帯）'!$C$6:$K$35,9,FALSE))</f>
        <v/>
      </c>
      <c r="AO38" s="252" t="str">
        <f>IF(AO37="","",VLOOKUP(AO37,'シフト記号表（勤務時間帯）'!$C$6:$K$35,9,FALSE))</f>
        <v/>
      </c>
      <c r="AP38" s="252" t="str">
        <f>IF(AP37="","",VLOOKUP(AP37,'シフト記号表（勤務時間帯）'!$C$6:$K$35,9,FALSE))</f>
        <v/>
      </c>
      <c r="AQ38" s="252" t="str">
        <f>IF(AQ37="","",VLOOKUP(AQ37,'シフト記号表（勤務時間帯）'!$C$6:$K$35,9,FALSE))</f>
        <v/>
      </c>
      <c r="AR38" s="252" t="str">
        <f>IF(AR37="","",VLOOKUP(AR37,'シフト記号表（勤務時間帯）'!$C$6:$K$35,9,FALSE))</f>
        <v/>
      </c>
      <c r="AS38" s="252" t="str">
        <f>IF(AS37="","",VLOOKUP(AS37,'シフト記号表（勤務時間帯）'!$C$6:$K$35,9,FALSE))</f>
        <v/>
      </c>
      <c r="AT38" s="253" t="str">
        <f>IF(AT37="","",VLOOKUP(AT37,'シフト記号表（勤務時間帯）'!$C$6:$K$35,9,FALSE))</f>
        <v/>
      </c>
      <c r="AU38" s="251" t="str">
        <f>IF(AU37="","",VLOOKUP(AU37,'シフト記号表（勤務時間帯）'!$C$6:$K$35,9,FALSE))</f>
        <v/>
      </c>
      <c r="AV38" s="252" t="str">
        <f>IF(AV37="","",VLOOKUP(AV37,'シフト記号表（勤務時間帯）'!$C$6:$K$35,9,FALSE))</f>
        <v/>
      </c>
      <c r="AW38" s="252" t="str">
        <f>IF(AW37="","",VLOOKUP(AW37,'シフト記号表（勤務時間帯）'!$C$6:$K$35,9,FALSE))</f>
        <v/>
      </c>
      <c r="AX38" s="907">
        <f>IF($BB$3="４週",SUM(S38:AT38),IF($BB$3="暦月",SUM(S38:AW38),""))</f>
        <v>0</v>
      </c>
      <c r="AY38" s="908"/>
      <c r="AZ38" s="909">
        <f>IF($BB$3="４週",AX38/4,IF($BB$3="暦月",'認知症対応型通所（1枚版）'!AX38/('認知症対応型通所（1枚版）'!$BB$8/7),""))</f>
        <v>0</v>
      </c>
      <c r="BA38" s="910"/>
      <c r="BB38" s="898"/>
      <c r="BC38" s="899"/>
      <c r="BD38" s="899"/>
      <c r="BE38" s="899"/>
      <c r="BF38" s="900"/>
    </row>
    <row r="39" spans="2:58" ht="20.25" customHeight="1" x14ac:dyDescent="0.4">
      <c r="B39" s="963"/>
      <c r="C39" s="971"/>
      <c r="D39" s="972"/>
      <c r="E39" s="973"/>
      <c r="F39" s="92">
        <f>C37</f>
        <v>0</v>
      </c>
      <c r="G39" s="974"/>
      <c r="H39" s="865"/>
      <c r="I39" s="863"/>
      <c r="J39" s="863"/>
      <c r="K39" s="864"/>
      <c r="L39" s="975"/>
      <c r="M39" s="925"/>
      <c r="N39" s="925"/>
      <c r="O39" s="926"/>
      <c r="P39" s="911" t="s">
        <v>50</v>
      </c>
      <c r="Q39" s="912"/>
      <c r="R39" s="913"/>
      <c r="S39" s="254" t="str">
        <f>IF(S37="","",VLOOKUP(S37,'シフト記号表（勤務時間帯）'!$C$6:$U$35,19,FALSE))</f>
        <v/>
      </c>
      <c r="T39" s="255" t="str">
        <f>IF(T37="","",VLOOKUP(T37,'シフト記号表（勤務時間帯）'!$C$6:$U$35,19,FALSE))</f>
        <v/>
      </c>
      <c r="U39" s="255" t="str">
        <f>IF(U37="","",VLOOKUP(U37,'シフト記号表（勤務時間帯）'!$C$6:$U$35,19,FALSE))</f>
        <v/>
      </c>
      <c r="V39" s="255" t="str">
        <f>IF(V37="","",VLOOKUP(V37,'シフト記号表（勤務時間帯）'!$C$6:$U$35,19,FALSE))</f>
        <v/>
      </c>
      <c r="W39" s="255" t="str">
        <f>IF(W37="","",VLOOKUP(W37,'シフト記号表（勤務時間帯）'!$C$6:$U$35,19,FALSE))</f>
        <v/>
      </c>
      <c r="X39" s="255" t="str">
        <f>IF(X37="","",VLOOKUP(X37,'シフト記号表（勤務時間帯）'!$C$6:$U$35,19,FALSE))</f>
        <v/>
      </c>
      <c r="Y39" s="256" t="str">
        <f>IF(Y37="","",VLOOKUP(Y37,'シフト記号表（勤務時間帯）'!$C$6:$U$35,19,FALSE))</f>
        <v/>
      </c>
      <c r="Z39" s="254" t="str">
        <f>IF(Z37="","",VLOOKUP(Z37,'シフト記号表（勤務時間帯）'!$C$6:$U$35,19,FALSE))</f>
        <v/>
      </c>
      <c r="AA39" s="255" t="str">
        <f>IF(AA37="","",VLOOKUP(AA37,'シフト記号表（勤務時間帯）'!$C$6:$U$35,19,FALSE))</f>
        <v/>
      </c>
      <c r="AB39" s="255" t="str">
        <f>IF(AB37="","",VLOOKUP(AB37,'シフト記号表（勤務時間帯）'!$C$6:$U$35,19,FALSE))</f>
        <v/>
      </c>
      <c r="AC39" s="255" t="str">
        <f>IF(AC37="","",VLOOKUP(AC37,'シフト記号表（勤務時間帯）'!$C$6:$U$35,19,FALSE))</f>
        <v/>
      </c>
      <c r="AD39" s="255" t="str">
        <f>IF(AD37="","",VLOOKUP(AD37,'シフト記号表（勤務時間帯）'!$C$6:$U$35,19,FALSE))</f>
        <v/>
      </c>
      <c r="AE39" s="255" t="str">
        <f>IF(AE37="","",VLOOKUP(AE37,'シフト記号表（勤務時間帯）'!$C$6:$U$35,19,FALSE))</f>
        <v/>
      </c>
      <c r="AF39" s="256" t="str">
        <f>IF(AF37="","",VLOOKUP(AF37,'シフト記号表（勤務時間帯）'!$C$6:$U$35,19,FALSE))</f>
        <v/>
      </c>
      <c r="AG39" s="254" t="str">
        <f>IF(AG37="","",VLOOKUP(AG37,'シフト記号表（勤務時間帯）'!$C$6:$U$35,19,FALSE))</f>
        <v/>
      </c>
      <c r="AH39" s="255" t="str">
        <f>IF(AH37="","",VLOOKUP(AH37,'シフト記号表（勤務時間帯）'!$C$6:$U$35,19,FALSE))</f>
        <v/>
      </c>
      <c r="AI39" s="255" t="str">
        <f>IF(AI37="","",VLOOKUP(AI37,'シフト記号表（勤務時間帯）'!$C$6:$U$35,19,FALSE))</f>
        <v/>
      </c>
      <c r="AJ39" s="255" t="str">
        <f>IF(AJ37="","",VLOOKUP(AJ37,'シフト記号表（勤務時間帯）'!$C$6:$U$35,19,FALSE))</f>
        <v/>
      </c>
      <c r="AK39" s="255" t="str">
        <f>IF(AK37="","",VLOOKUP(AK37,'シフト記号表（勤務時間帯）'!$C$6:$U$35,19,FALSE))</f>
        <v/>
      </c>
      <c r="AL39" s="255" t="str">
        <f>IF(AL37="","",VLOOKUP(AL37,'シフト記号表（勤務時間帯）'!$C$6:$U$35,19,FALSE))</f>
        <v/>
      </c>
      <c r="AM39" s="256" t="str">
        <f>IF(AM37="","",VLOOKUP(AM37,'シフト記号表（勤務時間帯）'!$C$6:$U$35,19,FALSE))</f>
        <v/>
      </c>
      <c r="AN39" s="254" t="str">
        <f>IF(AN37="","",VLOOKUP(AN37,'シフト記号表（勤務時間帯）'!$C$6:$U$35,19,FALSE))</f>
        <v/>
      </c>
      <c r="AO39" s="255" t="str">
        <f>IF(AO37="","",VLOOKUP(AO37,'シフト記号表（勤務時間帯）'!$C$6:$U$35,19,FALSE))</f>
        <v/>
      </c>
      <c r="AP39" s="255" t="str">
        <f>IF(AP37="","",VLOOKUP(AP37,'シフト記号表（勤務時間帯）'!$C$6:$U$35,19,FALSE))</f>
        <v/>
      </c>
      <c r="AQ39" s="255" t="str">
        <f>IF(AQ37="","",VLOOKUP(AQ37,'シフト記号表（勤務時間帯）'!$C$6:$U$35,19,FALSE))</f>
        <v/>
      </c>
      <c r="AR39" s="255" t="str">
        <f>IF(AR37="","",VLOOKUP(AR37,'シフト記号表（勤務時間帯）'!$C$6:$U$35,19,FALSE))</f>
        <v/>
      </c>
      <c r="AS39" s="255" t="str">
        <f>IF(AS37="","",VLOOKUP(AS37,'シフト記号表（勤務時間帯）'!$C$6:$U$35,19,FALSE))</f>
        <v/>
      </c>
      <c r="AT39" s="256" t="str">
        <f>IF(AT37="","",VLOOKUP(AT37,'シフト記号表（勤務時間帯）'!$C$6:$U$35,19,FALSE))</f>
        <v/>
      </c>
      <c r="AU39" s="254" t="str">
        <f>IF(AU37="","",VLOOKUP(AU37,'シフト記号表（勤務時間帯）'!$C$6:$U$35,19,FALSE))</f>
        <v/>
      </c>
      <c r="AV39" s="255" t="str">
        <f>IF(AV37="","",VLOOKUP(AV37,'シフト記号表（勤務時間帯）'!$C$6:$U$35,19,FALSE))</f>
        <v/>
      </c>
      <c r="AW39" s="255" t="str">
        <f>IF(AW37="","",VLOOKUP(AW37,'シフト記号表（勤務時間帯）'!$C$6:$U$35,19,FALSE))</f>
        <v/>
      </c>
      <c r="AX39" s="914">
        <f>IF($BB$3="４週",SUM(S39:AT39),IF($BB$3="暦月",SUM(S39:AW39),""))</f>
        <v>0</v>
      </c>
      <c r="AY39" s="915"/>
      <c r="AZ39" s="916">
        <f>IF($BB$3="４週",AX39/4,IF($BB$3="暦月",'認知症対応型通所（1枚版）'!AX39/('認知症対応型通所（1枚版）'!$BB$8/7),""))</f>
        <v>0</v>
      </c>
      <c r="BA39" s="917"/>
      <c r="BB39" s="901"/>
      <c r="BC39" s="902"/>
      <c r="BD39" s="902"/>
      <c r="BE39" s="902"/>
      <c r="BF39" s="903"/>
    </row>
    <row r="40" spans="2:58" ht="20.25" customHeight="1" x14ac:dyDescent="0.4">
      <c r="B40" s="963">
        <f>B37+1</f>
        <v>7</v>
      </c>
      <c r="C40" s="965"/>
      <c r="D40" s="966"/>
      <c r="E40" s="967"/>
      <c r="F40" s="94"/>
      <c r="G40" s="859"/>
      <c r="H40" s="862"/>
      <c r="I40" s="863"/>
      <c r="J40" s="863"/>
      <c r="K40" s="864"/>
      <c r="L40" s="869"/>
      <c r="M40" s="870"/>
      <c r="N40" s="870"/>
      <c r="O40" s="871"/>
      <c r="P40" s="878" t="s">
        <v>49</v>
      </c>
      <c r="Q40" s="879"/>
      <c r="R40" s="880"/>
      <c r="S40" s="111"/>
      <c r="T40" s="112"/>
      <c r="U40" s="112"/>
      <c r="V40" s="112"/>
      <c r="W40" s="112"/>
      <c r="X40" s="112"/>
      <c r="Y40" s="113"/>
      <c r="Z40" s="111"/>
      <c r="AA40" s="112"/>
      <c r="AB40" s="112"/>
      <c r="AC40" s="112"/>
      <c r="AD40" s="112"/>
      <c r="AE40" s="112"/>
      <c r="AF40" s="113"/>
      <c r="AG40" s="111"/>
      <c r="AH40" s="112"/>
      <c r="AI40" s="112"/>
      <c r="AJ40" s="112"/>
      <c r="AK40" s="112"/>
      <c r="AL40" s="112"/>
      <c r="AM40" s="113"/>
      <c r="AN40" s="111"/>
      <c r="AO40" s="112"/>
      <c r="AP40" s="112"/>
      <c r="AQ40" s="112"/>
      <c r="AR40" s="112"/>
      <c r="AS40" s="112"/>
      <c r="AT40" s="113"/>
      <c r="AU40" s="111"/>
      <c r="AV40" s="112"/>
      <c r="AW40" s="112"/>
      <c r="AX40" s="918"/>
      <c r="AY40" s="919"/>
      <c r="AZ40" s="920"/>
      <c r="BA40" s="921"/>
      <c r="BB40" s="895"/>
      <c r="BC40" s="896"/>
      <c r="BD40" s="896"/>
      <c r="BE40" s="896"/>
      <c r="BF40" s="897"/>
    </row>
    <row r="41" spans="2:58" ht="20.25" customHeight="1" x14ac:dyDescent="0.4">
      <c r="B41" s="963"/>
      <c r="C41" s="968"/>
      <c r="D41" s="969"/>
      <c r="E41" s="970"/>
      <c r="F41" s="92"/>
      <c r="G41" s="860"/>
      <c r="H41" s="865"/>
      <c r="I41" s="863"/>
      <c r="J41" s="863"/>
      <c r="K41" s="864"/>
      <c r="L41" s="872"/>
      <c r="M41" s="873"/>
      <c r="N41" s="873"/>
      <c r="O41" s="874"/>
      <c r="P41" s="904" t="s">
        <v>15</v>
      </c>
      <c r="Q41" s="905"/>
      <c r="R41" s="906"/>
      <c r="S41" s="251" t="str">
        <f>IF(S40="","",VLOOKUP(S40,'シフト記号表（勤務時間帯）'!$C$6:$K$35,9,FALSE))</f>
        <v/>
      </c>
      <c r="T41" s="252" t="str">
        <f>IF(T40="","",VLOOKUP(T40,'シフト記号表（勤務時間帯）'!$C$6:$K$35,9,FALSE))</f>
        <v/>
      </c>
      <c r="U41" s="252" t="str">
        <f>IF(U40="","",VLOOKUP(U40,'シフト記号表（勤務時間帯）'!$C$6:$K$35,9,FALSE))</f>
        <v/>
      </c>
      <c r="V41" s="252" t="str">
        <f>IF(V40="","",VLOOKUP(V40,'シフト記号表（勤務時間帯）'!$C$6:$K$35,9,FALSE))</f>
        <v/>
      </c>
      <c r="W41" s="252" t="str">
        <f>IF(W40="","",VLOOKUP(W40,'シフト記号表（勤務時間帯）'!$C$6:$K$35,9,FALSE))</f>
        <v/>
      </c>
      <c r="X41" s="252" t="str">
        <f>IF(X40="","",VLOOKUP(X40,'シフト記号表（勤務時間帯）'!$C$6:$K$35,9,FALSE))</f>
        <v/>
      </c>
      <c r="Y41" s="253" t="str">
        <f>IF(Y40="","",VLOOKUP(Y40,'シフト記号表（勤務時間帯）'!$C$6:$K$35,9,FALSE))</f>
        <v/>
      </c>
      <c r="Z41" s="251" t="str">
        <f>IF(Z40="","",VLOOKUP(Z40,'シフト記号表（勤務時間帯）'!$C$6:$K$35,9,FALSE))</f>
        <v/>
      </c>
      <c r="AA41" s="252" t="str">
        <f>IF(AA40="","",VLOOKUP(AA40,'シフト記号表（勤務時間帯）'!$C$6:$K$35,9,FALSE))</f>
        <v/>
      </c>
      <c r="AB41" s="252" t="str">
        <f>IF(AB40="","",VLOOKUP(AB40,'シフト記号表（勤務時間帯）'!$C$6:$K$35,9,FALSE))</f>
        <v/>
      </c>
      <c r="AC41" s="252" t="str">
        <f>IF(AC40="","",VLOOKUP(AC40,'シフト記号表（勤務時間帯）'!$C$6:$K$35,9,FALSE))</f>
        <v/>
      </c>
      <c r="AD41" s="252" t="str">
        <f>IF(AD40="","",VLOOKUP(AD40,'シフト記号表（勤務時間帯）'!$C$6:$K$35,9,FALSE))</f>
        <v/>
      </c>
      <c r="AE41" s="252" t="str">
        <f>IF(AE40="","",VLOOKUP(AE40,'シフト記号表（勤務時間帯）'!$C$6:$K$35,9,FALSE))</f>
        <v/>
      </c>
      <c r="AF41" s="253" t="str">
        <f>IF(AF40="","",VLOOKUP(AF40,'シフト記号表（勤務時間帯）'!$C$6:$K$35,9,FALSE))</f>
        <v/>
      </c>
      <c r="AG41" s="251" t="str">
        <f>IF(AG40="","",VLOOKUP(AG40,'シフト記号表（勤務時間帯）'!$C$6:$K$35,9,FALSE))</f>
        <v/>
      </c>
      <c r="AH41" s="252" t="str">
        <f>IF(AH40="","",VLOOKUP(AH40,'シフト記号表（勤務時間帯）'!$C$6:$K$35,9,FALSE))</f>
        <v/>
      </c>
      <c r="AI41" s="252" t="str">
        <f>IF(AI40="","",VLOOKUP(AI40,'シフト記号表（勤務時間帯）'!$C$6:$K$35,9,FALSE))</f>
        <v/>
      </c>
      <c r="AJ41" s="252" t="str">
        <f>IF(AJ40="","",VLOOKUP(AJ40,'シフト記号表（勤務時間帯）'!$C$6:$K$35,9,FALSE))</f>
        <v/>
      </c>
      <c r="AK41" s="252" t="str">
        <f>IF(AK40="","",VLOOKUP(AK40,'シフト記号表（勤務時間帯）'!$C$6:$K$35,9,FALSE))</f>
        <v/>
      </c>
      <c r="AL41" s="252" t="str">
        <f>IF(AL40="","",VLOOKUP(AL40,'シフト記号表（勤務時間帯）'!$C$6:$K$35,9,FALSE))</f>
        <v/>
      </c>
      <c r="AM41" s="253" t="str">
        <f>IF(AM40="","",VLOOKUP(AM40,'シフト記号表（勤務時間帯）'!$C$6:$K$35,9,FALSE))</f>
        <v/>
      </c>
      <c r="AN41" s="251" t="str">
        <f>IF(AN40="","",VLOOKUP(AN40,'シフト記号表（勤務時間帯）'!$C$6:$K$35,9,FALSE))</f>
        <v/>
      </c>
      <c r="AO41" s="252" t="str">
        <f>IF(AO40="","",VLOOKUP(AO40,'シフト記号表（勤務時間帯）'!$C$6:$K$35,9,FALSE))</f>
        <v/>
      </c>
      <c r="AP41" s="252" t="str">
        <f>IF(AP40="","",VLOOKUP(AP40,'シフト記号表（勤務時間帯）'!$C$6:$K$35,9,FALSE))</f>
        <v/>
      </c>
      <c r="AQ41" s="252" t="str">
        <f>IF(AQ40="","",VLOOKUP(AQ40,'シフト記号表（勤務時間帯）'!$C$6:$K$35,9,FALSE))</f>
        <v/>
      </c>
      <c r="AR41" s="252" t="str">
        <f>IF(AR40="","",VLOOKUP(AR40,'シフト記号表（勤務時間帯）'!$C$6:$K$35,9,FALSE))</f>
        <v/>
      </c>
      <c r="AS41" s="252" t="str">
        <f>IF(AS40="","",VLOOKUP(AS40,'シフト記号表（勤務時間帯）'!$C$6:$K$35,9,FALSE))</f>
        <v/>
      </c>
      <c r="AT41" s="253" t="str">
        <f>IF(AT40="","",VLOOKUP(AT40,'シフト記号表（勤務時間帯）'!$C$6:$K$35,9,FALSE))</f>
        <v/>
      </c>
      <c r="AU41" s="251" t="str">
        <f>IF(AU40="","",VLOOKUP(AU40,'シフト記号表（勤務時間帯）'!$C$6:$K$35,9,FALSE))</f>
        <v/>
      </c>
      <c r="AV41" s="252" t="str">
        <f>IF(AV40="","",VLOOKUP(AV40,'シフト記号表（勤務時間帯）'!$C$6:$K$35,9,FALSE))</f>
        <v/>
      </c>
      <c r="AW41" s="252" t="str">
        <f>IF(AW40="","",VLOOKUP(AW40,'シフト記号表（勤務時間帯）'!$C$6:$K$35,9,FALSE))</f>
        <v/>
      </c>
      <c r="AX41" s="907">
        <f>IF($BB$3="４週",SUM(S41:AT41),IF($BB$3="暦月",SUM(S41:AW41),""))</f>
        <v>0</v>
      </c>
      <c r="AY41" s="908"/>
      <c r="AZ41" s="909">
        <f>IF($BB$3="４週",AX41/4,IF($BB$3="暦月",'認知症対応型通所（1枚版）'!AX41/('認知症対応型通所（1枚版）'!$BB$8/7),""))</f>
        <v>0</v>
      </c>
      <c r="BA41" s="910"/>
      <c r="BB41" s="898"/>
      <c r="BC41" s="899"/>
      <c r="BD41" s="899"/>
      <c r="BE41" s="899"/>
      <c r="BF41" s="900"/>
    </row>
    <row r="42" spans="2:58" ht="20.25" customHeight="1" x14ac:dyDescent="0.4">
      <c r="B42" s="963"/>
      <c r="C42" s="971"/>
      <c r="D42" s="972"/>
      <c r="E42" s="973"/>
      <c r="F42" s="92">
        <f>C40</f>
        <v>0</v>
      </c>
      <c r="G42" s="974"/>
      <c r="H42" s="865"/>
      <c r="I42" s="863"/>
      <c r="J42" s="863"/>
      <c r="K42" s="864"/>
      <c r="L42" s="975"/>
      <c r="M42" s="925"/>
      <c r="N42" s="925"/>
      <c r="O42" s="926"/>
      <c r="P42" s="911" t="s">
        <v>50</v>
      </c>
      <c r="Q42" s="912"/>
      <c r="R42" s="913"/>
      <c r="S42" s="254" t="str">
        <f>IF(S40="","",VLOOKUP(S40,'シフト記号表（勤務時間帯）'!$C$6:$U$35,19,FALSE))</f>
        <v/>
      </c>
      <c r="T42" s="255" t="str">
        <f>IF(T40="","",VLOOKUP(T40,'シフト記号表（勤務時間帯）'!$C$6:$U$35,19,FALSE))</f>
        <v/>
      </c>
      <c r="U42" s="255" t="str">
        <f>IF(U40="","",VLOOKUP(U40,'シフト記号表（勤務時間帯）'!$C$6:$U$35,19,FALSE))</f>
        <v/>
      </c>
      <c r="V42" s="255" t="str">
        <f>IF(V40="","",VLOOKUP(V40,'シフト記号表（勤務時間帯）'!$C$6:$U$35,19,FALSE))</f>
        <v/>
      </c>
      <c r="W42" s="255" t="str">
        <f>IF(W40="","",VLOOKUP(W40,'シフト記号表（勤務時間帯）'!$C$6:$U$35,19,FALSE))</f>
        <v/>
      </c>
      <c r="X42" s="255" t="str">
        <f>IF(X40="","",VLOOKUP(X40,'シフト記号表（勤務時間帯）'!$C$6:$U$35,19,FALSE))</f>
        <v/>
      </c>
      <c r="Y42" s="256" t="str">
        <f>IF(Y40="","",VLOOKUP(Y40,'シフト記号表（勤務時間帯）'!$C$6:$U$35,19,FALSE))</f>
        <v/>
      </c>
      <c r="Z42" s="254" t="str">
        <f>IF(Z40="","",VLOOKUP(Z40,'シフト記号表（勤務時間帯）'!$C$6:$U$35,19,FALSE))</f>
        <v/>
      </c>
      <c r="AA42" s="255" t="str">
        <f>IF(AA40="","",VLOOKUP(AA40,'シフト記号表（勤務時間帯）'!$C$6:$U$35,19,FALSE))</f>
        <v/>
      </c>
      <c r="AB42" s="255" t="str">
        <f>IF(AB40="","",VLOOKUP(AB40,'シフト記号表（勤務時間帯）'!$C$6:$U$35,19,FALSE))</f>
        <v/>
      </c>
      <c r="AC42" s="255" t="str">
        <f>IF(AC40="","",VLOOKUP(AC40,'シフト記号表（勤務時間帯）'!$C$6:$U$35,19,FALSE))</f>
        <v/>
      </c>
      <c r="AD42" s="255" t="str">
        <f>IF(AD40="","",VLOOKUP(AD40,'シフト記号表（勤務時間帯）'!$C$6:$U$35,19,FALSE))</f>
        <v/>
      </c>
      <c r="AE42" s="255" t="str">
        <f>IF(AE40="","",VLOOKUP(AE40,'シフト記号表（勤務時間帯）'!$C$6:$U$35,19,FALSE))</f>
        <v/>
      </c>
      <c r="AF42" s="256" t="str">
        <f>IF(AF40="","",VLOOKUP(AF40,'シフト記号表（勤務時間帯）'!$C$6:$U$35,19,FALSE))</f>
        <v/>
      </c>
      <c r="AG42" s="254" t="str">
        <f>IF(AG40="","",VLOOKUP(AG40,'シフト記号表（勤務時間帯）'!$C$6:$U$35,19,FALSE))</f>
        <v/>
      </c>
      <c r="AH42" s="255" t="str">
        <f>IF(AH40="","",VLOOKUP(AH40,'シフト記号表（勤務時間帯）'!$C$6:$U$35,19,FALSE))</f>
        <v/>
      </c>
      <c r="AI42" s="255" t="str">
        <f>IF(AI40="","",VLOOKUP(AI40,'シフト記号表（勤務時間帯）'!$C$6:$U$35,19,FALSE))</f>
        <v/>
      </c>
      <c r="AJ42" s="255" t="str">
        <f>IF(AJ40="","",VLOOKUP(AJ40,'シフト記号表（勤務時間帯）'!$C$6:$U$35,19,FALSE))</f>
        <v/>
      </c>
      <c r="AK42" s="255" t="str">
        <f>IF(AK40="","",VLOOKUP(AK40,'シフト記号表（勤務時間帯）'!$C$6:$U$35,19,FALSE))</f>
        <v/>
      </c>
      <c r="AL42" s="255" t="str">
        <f>IF(AL40="","",VLOOKUP(AL40,'シフト記号表（勤務時間帯）'!$C$6:$U$35,19,FALSE))</f>
        <v/>
      </c>
      <c r="AM42" s="256" t="str">
        <f>IF(AM40="","",VLOOKUP(AM40,'シフト記号表（勤務時間帯）'!$C$6:$U$35,19,FALSE))</f>
        <v/>
      </c>
      <c r="AN42" s="254" t="str">
        <f>IF(AN40="","",VLOOKUP(AN40,'シフト記号表（勤務時間帯）'!$C$6:$U$35,19,FALSE))</f>
        <v/>
      </c>
      <c r="AO42" s="255" t="str">
        <f>IF(AO40="","",VLOOKUP(AO40,'シフト記号表（勤務時間帯）'!$C$6:$U$35,19,FALSE))</f>
        <v/>
      </c>
      <c r="AP42" s="255" t="str">
        <f>IF(AP40="","",VLOOKUP(AP40,'シフト記号表（勤務時間帯）'!$C$6:$U$35,19,FALSE))</f>
        <v/>
      </c>
      <c r="AQ42" s="255" t="str">
        <f>IF(AQ40="","",VLOOKUP(AQ40,'シフト記号表（勤務時間帯）'!$C$6:$U$35,19,FALSE))</f>
        <v/>
      </c>
      <c r="AR42" s="255" t="str">
        <f>IF(AR40="","",VLOOKUP(AR40,'シフト記号表（勤務時間帯）'!$C$6:$U$35,19,FALSE))</f>
        <v/>
      </c>
      <c r="AS42" s="255" t="str">
        <f>IF(AS40="","",VLOOKUP(AS40,'シフト記号表（勤務時間帯）'!$C$6:$U$35,19,FALSE))</f>
        <v/>
      </c>
      <c r="AT42" s="256" t="str">
        <f>IF(AT40="","",VLOOKUP(AT40,'シフト記号表（勤務時間帯）'!$C$6:$U$35,19,FALSE))</f>
        <v/>
      </c>
      <c r="AU42" s="254" t="str">
        <f>IF(AU40="","",VLOOKUP(AU40,'シフト記号表（勤務時間帯）'!$C$6:$U$35,19,FALSE))</f>
        <v/>
      </c>
      <c r="AV42" s="255" t="str">
        <f>IF(AV40="","",VLOOKUP(AV40,'シフト記号表（勤務時間帯）'!$C$6:$U$35,19,FALSE))</f>
        <v/>
      </c>
      <c r="AW42" s="255" t="str">
        <f>IF(AW40="","",VLOOKUP(AW40,'シフト記号表（勤務時間帯）'!$C$6:$U$35,19,FALSE))</f>
        <v/>
      </c>
      <c r="AX42" s="914">
        <f>IF($BB$3="４週",SUM(S42:AT42),IF($BB$3="暦月",SUM(S42:AW42),""))</f>
        <v>0</v>
      </c>
      <c r="AY42" s="915"/>
      <c r="AZ42" s="916">
        <f>IF($BB$3="４週",AX42/4,IF($BB$3="暦月",'認知症対応型通所（1枚版）'!AX42/('認知症対応型通所（1枚版）'!$BB$8/7),""))</f>
        <v>0</v>
      </c>
      <c r="BA42" s="917"/>
      <c r="BB42" s="901"/>
      <c r="BC42" s="902"/>
      <c r="BD42" s="902"/>
      <c r="BE42" s="902"/>
      <c r="BF42" s="903"/>
    </row>
    <row r="43" spans="2:58" ht="20.25" customHeight="1" x14ac:dyDescent="0.4">
      <c r="B43" s="963">
        <f>B40+1</f>
        <v>8</v>
      </c>
      <c r="C43" s="965"/>
      <c r="D43" s="966"/>
      <c r="E43" s="967"/>
      <c r="F43" s="94"/>
      <c r="G43" s="859"/>
      <c r="H43" s="862"/>
      <c r="I43" s="863"/>
      <c r="J43" s="863"/>
      <c r="K43" s="864"/>
      <c r="L43" s="869"/>
      <c r="M43" s="870"/>
      <c r="N43" s="870"/>
      <c r="O43" s="871"/>
      <c r="P43" s="878" t="s">
        <v>49</v>
      </c>
      <c r="Q43" s="879"/>
      <c r="R43" s="880"/>
      <c r="S43" s="111"/>
      <c r="T43" s="112"/>
      <c r="U43" s="112"/>
      <c r="V43" s="112"/>
      <c r="W43" s="112"/>
      <c r="X43" s="112"/>
      <c r="Y43" s="113"/>
      <c r="Z43" s="111"/>
      <c r="AA43" s="112"/>
      <c r="AB43" s="112"/>
      <c r="AC43" s="112"/>
      <c r="AD43" s="112"/>
      <c r="AE43" s="112"/>
      <c r="AF43" s="113"/>
      <c r="AG43" s="111"/>
      <c r="AH43" s="112"/>
      <c r="AI43" s="112"/>
      <c r="AJ43" s="112"/>
      <c r="AK43" s="112"/>
      <c r="AL43" s="112"/>
      <c r="AM43" s="113"/>
      <c r="AN43" s="111"/>
      <c r="AO43" s="112"/>
      <c r="AP43" s="112"/>
      <c r="AQ43" s="112"/>
      <c r="AR43" s="112"/>
      <c r="AS43" s="112"/>
      <c r="AT43" s="113"/>
      <c r="AU43" s="111"/>
      <c r="AV43" s="112"/>
      <c r="AW43" s="112"/>
      <c r="AX43" s="918"/>
      <c r="AY43" s="919"/>
      <c r="AZ43" s="920"/>
      <c r="BA43" s="921"/>
      <c r="BB43" s="895"/>
      <c r="BC43" s="896"/>
      <c r="BD43" s="896"/>
      <c r="BE43" s="896"/>
      <c r="BF43" s="897"/>
    </row>
    <row r="44" spans="2:58" ht="20.25" customHeight="1" x14ac:dyDescent="0.4">
      <c r="B44" s="963"/>
      <c r="C44" s="968"/>
      <c r="D44" s="969"/>
      <c r="E44" s="970"/>
      <c r="F44" s="92"/>
      <c r="G44" s="860"/>
      <c r="H44" s="865"/>
      <c r="I44" s="863"/>
      <c r="J44" s="863"/>
      <c r="K44" s="864"/>
      <c r="L44" s="872"/>
      <c r="M44" s="873"/>
      <c r="N44" s="873"/>
      <c r="O44" s="874"/>
      <c r="P44" s="904" t="s">
        <v>15</v>
      </c>
      <c r="Q44" s="905"/>
      <c r="R44" s="906"/>
      <c r="S44" s="251" t="str">
        <f>IF(S43="","",VLOOKUP(S43,'シフト記号表（勤務時間帯）'!$C$6:$K$35,9,FALSE))</f>
        <v/>
      </c>
      <c r="T44" s="252" t="str">
        <f>IF(T43="","",VLOOKUP(T43,'シフト記号表（勤務時間帯）'!$C$6:$K$35,9,FALSE))</f>
        <v/>
      </c>
      <c r="U44" s="252" t="str">
        <f>IF(U43="","",VLOOKUP(U43,'シフト記号表（勤務時間帯）'!$C$6:$K$35,9,FALSE))</f>
        <v/>
      </c>
      <c r="V44" s="252" t="str">
        <f>IF(V43="","",VLOOKUP(V43,'シフト記号表（勤務時間帯）'!$C$6:$K$35,9,FALSE))</f>
        <v/>
      </c>
      <c r="W44" s="252" t="str">
        <f>IF(W43="","",VLOOKUP(W43,'シフト記号表（勤務時間帯）'!$C$6:$K$35,9,FALSE))</f>
        <v/>
      </c>
      <c r="X44" s="252" t="str">
        <f>IF(X43="","",VLOOKUP(X43,'シフト記号表（勤務時間帯）'!$C$6:$K$35,9,FALSE))</f>
        <v/>
      </c>
      <c r="Y44" s="253" t="str">
        <f>IF(Y43="","",VLOOKUP(Y43,'シフト記号表（勤務時間帯）'!$C$6:$K$35,9,FALSE))</f>
        <v/>
      </c>
      <c r="Z44" s="251" t="str">
        <f>IF(Z43="","",VLOOKUP(Z43,'シフト記号表（勤務時間帯）'!$C$6:$K$35,9,FALSE))</f>
        <v/>
      </c>
      <c r="AA44" s="252" t="str">
        <f>IF(AA43="","",VLOOKUP(AA43,'シフト記号表（勤務時間帯）'!$C$6:$K$35,9,FALSE))</f>
        <v/>
      </c>
      <c r="AB44" s="252" t="str">
        <f>IF(AB43="","",VLOOKUP(AB43,'シフト記号表（勤務時間帯）'!$C$6:$K$35,9,FALSE))</f>
        <v/>
      </c>
      <c r="AC44" s="252" t="str">
        <f>IF(AC43="","",VLOOKUP(AC43,'シフト記号表（勤務時間帯）'!$C$6:$K$35,9,FALSE))</f>
        <v/>
      </c>
      <c r="AD44" s="252" t="str">
        <f>IF(AD43="","",VLOOKUP(AD43,'シフト記号表（勤務時間帯）'!$C$6:$K$35,9,FALSE))</f>
        <v/>
      </c>
      <c r="AE44" s="252" t="str">
        <f>IF(AE43="","",VLOOKUP(AE43,'シフト記号表（勤務時間帯）'!$C$6:$K$35,9,FALSE))</f>
        <v/>
      </c>
      <c r="AF44" s="253" t="str">
        <f>IF(AF43="","",VLOOKUP(AF43,'シフト記号表（勤務時間帯）'!$C$6:$K$35,9,FALSE))</f>
        <v/>
      </c>
      <c r="AG44" s="251" t="str">
        <f>IF(AG43="","",VLOOKUP(AG43,'シフト記号表（勤務時間帯）'!$C$6:$K$35,9,FALSE))</f>
        <v/>
      </c>
      <c r="AH44" s="252" t="str">
        <f>IF(AH43="","",VLOOKUP(AH43,'シフト記号表（勤務時間帯）'!$C$6:$K$35,9,FALSE))</f>
        <v/>
      </c>
      <c r="AI44" s="252" t="str">
        <f>IF(AI43="","",VLOOKUP(AI43,'シフト記号表（勤務時間帯）'!$C$6:$K$35,9,FALSE))</f>
        <v/>
      </c>
      <c r="AJ44" s="252" t="str">
        <f>IF(AJ43="","",VLOOKUP(AJ43,'シフト記号表（勤務時間帯）'!$C$6:$K$35,9,FALSE))</f>
        <v/>
      </c>
      <c r="AK44" s="252" t="str">
        <f>IF(AK43="","",VLOOKUP(AK43,'シフト記号表（勤務時間帯）'!$C$6:$K$35,9,FALSE))</f>
        <v/>
      </c>
      <c r="AL44" s="252" t="str">
        <f>IF(AL43="","",VLOOKUP(AL43,'シフト記号表（勤務時間帯）'!$C$6:$K$35,9,FALSE))</f>
        <v/>
      </c>
      <c r="AM44" s="253" t="str">
        <f>IF(AM43="","",VLOOKUP(AM43,'シフト記号表（勤務時間帯）'!$C$6:$K$35,9,FALSE))</f>
        <v/>
      </c>
      <c r="AN44" s="251" t="str">
        <f>IF(AN43="","",VLOOKUP(AN43,'シフト記号表（勤務時間帯）'!$C$6:$K$35,9,FALSE))</f>
        <v/>
      </c>
      <c r="AO44" s="252" t="str">
        <f>IF(AO43="","",VLOOKUP(AO43,'シフト記号表（勤務時間帯）'!$C$6:$K$35,9,FALSE))</f>
        <v/>
      </c>
      <c r="AP44" s="252" t="str">
        <f>IF(AP43="","",VLOOKUP(AP43,'シフト記号表（勤務時間帯）'!$C$6:$K$35,9,FALSE))</f>
        <v/>
      </c>
      <c r="AQ44" s="252" t="str">
        <f>IF(AQ43="","",VLOOKUP(AQ43,'シフト記号表（勤務時間帯）'!$C$6:$K$35,9,FALSE))</f>
        <v/>
      </c>
      <c r="AR44" s="252" t="str">
        <f>IF(AR43="","",VLOOKUP(AR43,'シフト記号表（勤務時間帯）'!$C$6:$K$35,9,FALSE))</f>
        <v/>
      </c>
      <c r="AS44" s="252" t="str">
        <f>IF(AS43="","",VLOOKUP(AS43,'シフト記号表（勤務時間帯）'!$C$6:$K$35,9,FALSE))</f>
        <v/>
      </c>
      <c r="AT44" s="253" t="str">
        <f>IF(AT43="","",VLOOKUP(AT43,'シフト記号表（勤務時間帯）'!$C$6:$K$35,9,FALSE))</f>
        <v/>
      </c>
      <c r="AU44" s="251" t="str">
        <f>IF(AU43="","",VLOOKUP(AU43,'シフト記号表（勤務時間帯）'!$C$6:$K$35,9,FALSE))</f>
        <v/>
      </c>
      <c r="AV44" s="252" t="str">
        <f>IF(AV43="","",VLOOKUP(AV43,'シフト記号表（勤務時間帯）'!$C$6:$K$35,9,FALSE))</f>
        <v/>
      </c>
      <c r="AW44" s="252" t="str">
        <f>IF(AW43="","",VLOOKUP(AW43,'シフト記号表（勤務時間帯）'!$C$6:$K$35,9,FALSE))</f>
        <v/>
      </c>
      <c r="AX44" s="907">
        <f>IF($BB$3="４週",SUM(S44:AT44),IF($BB$3="暦月",SUM(S44:AW44),""))</f>
        <v>0</v>
      </c>
      <c r="AY44" s="908"/>
      <c r="AZ44" s="909">
        <f>IF($BB$3="４週",AX44/4,IF($BB$3="暦月",'認知症対応型通所（1枚版）'!AX44/('認知症対応型通所（1枚版）'!$BB$8/7),""))</f>
        <v>0</v>
      </c>
      <c r="BA44" s="910"/>
      <c r="BB44" s="898"/>
      <c r="BC44" s="899"/>
      <c r="BD44" s="899"/>
      <c r="BE44" s="899"/>
      <c r="BF44" s="900"/>
    </row>
    <row r="45" spans="2:58" ht="20.25" customHeight="1" x14ac:dyDescent="0.4">
      <c r="B45" s="963"/>
      <c r="C45" s="971"/>
      <c r="D45" s="972"/>
      <c r="E45" s="973"/>
      <c r="F45" s="92">
        <f>C43</f>
        <v>0</v>
      </c>
      <c r="G45" s="974"/>
      <c r="H45" s="865"/>
      <c r="I45" s="863"/>
      <c r="J45" s="863"/>
      <c r="K45" s="864"/>
      <c r="L45" s="975"/>
      <c r="M45" s="925"/>
      <c r="N45" s="925"/>
      <c r="O45" s="926"/>
      <c r="P45" s="911" t="s">
        <v>50</v>
      </c>
      <c r="Q45" s="912"/>
      <c r="R45" s="913"/>
      <c r="S45" s="254" t="str">
        <f>IF(S43="","",VLOOKUP(S43,'シフト記号表（勤務時間帯）'!$C$6:$U$35,19,FALSE))</f>
        <v/>
      </c>
      <c r="T45" s="255" t="str">
        <f>IF(T43="","",VLOOKUP(T43,'シフト記号表（勤務時間帯）'!$C$6:$U$35,19,FALSE))</f>
        <v/>
      </c>
      <c r="U45" s="255" t="str">
        <f>IF(U43="","",VLOOKUP(U43,'シフト記号表（勤務時間帯）'!$C$6:$U$35,19,FALSE))</f>
        <v/>
      </c>
      <c r="V45" s="255" t="str">
        <f>IF(V43="","",VLOOKUP(V43,'シフト記号表（勤務時間帯）'!$C$6:$U$35,19,FALSE))</f>
        <v/>
      </c>
      <c r="W45" s="255" t="str">
        <f>IF(W43="","",VLOOKUP(W43,'シフト記号表（勤務時間帯）'!$C$6:$U$35,19,FALSE))</f>
        <v/>
      </c>
      <c r="X45" s="255" t="str">
        <f>IF(X43="","",VLOOKUP(X43,'シフト記号表（勤務時間帯）'!$C$6:$U$35,19,FALSE))</f>
        <v/>
      </c>
      <c r="Y45" s="256" t="str">
        <f>IF(Y43="","",VLOOKUP(Y43,'シフト記号表（勤務時間帯）'!$C$6:$U$35,19,FALSE))</f>
        <v/>
      </c>
      <c r="Z45" s="254" t="str">
        <f>IF(Z43="","",VLOOKUP(Z43,'シフト記号表（勤務時間帯）'!$C$6:$U$35,19,FALSE))</f>
        <v/>
      </c>
      <c r="AA45" s="255" t="str">
        <f>IF(AA43="","",VLOOKUP(AA43,'シフト記号表（勤務時間帯）'!$C$6:$U$35,19,FALSE))</f>
        <v/>
      </c>
      <c r="AB45" s="255" t="str">
        <f>IF(AB43="","",VLOOKUP(AB43,'シフト記号表（勤務時間帯）'!$C$6:$U$35,19,FALSE))</f>
        <v/>
      </c>
      <c r="AC45" s="255" t="str">
        <f>IF(AC43="","",VLOOKUP(AC43,'シフト記号表（勤務時間帯）'!$C$6:$U$35,19,FALSE))</f>
        <v/>
      </c>
      <c r="AD45" s="255" t="str">
        <f>IF(AD43="","",VLOOKUP(AD43,'シフト記号表（勤務時間帯）'!$C$6:$U$35,19,FALSE))</f>
        <v/>
      </c>
      <c r="AE45" s="255" t="str">
        <f>IF(AE43="","",VLOOKUP(AE43,'シフト記号表（勤務時間帯）'!$C$6:$U$35,19,FALSE))</f>
        <v/>
      </c>
      <c r="AF45" s="256" t="str">
        <f>IF(AF43="","",VLOOKUP(AF43,'シフト記号表（勤務時間帯）'!$C$6:$U$35,19,FALSE))</f>
        <v/>
      </c>
      <c r="AG45" s="254" t="str">
        <f>IF(AG43="","",VLOOKUP(AG43,'シフト記号表（勤務時間帯）'!$C$6:$U$35,19,FALSE))</f>
        <v/>
      </c>
      <c r="AH45" s="255" t="str">
        <f>IF(AH43="","",VLOOKUP(AH43,'シフト記号表（勤務時間帯）'!$C$6:$U$35,19,FALSE))</f>
        <v/>
      </c>
      <c r="AI45" s="255" t="str">
        <f>IF(AI43="","",VLOOKUP(AI43,'シフト記号表（勤務時間帯）'!$C$6:$U$35,19,FALSE))</f>
        <v/>
      </c>
      <c r="AJ45" s="255" t="str">
        <f>IF(AJ43="","",VLOOKUP(AJ43,'シフト記号表（勤務時間帯）'!$C$6:$U$35,19,FALSE))</f>
        <v/>
      </c>
      <c r="AK45" s="255" t="str">
        <f>IF(AK43="","",VLOOKUP(AK43,'シフト記号表（勤務時間帯）'!$C$6:$U$35,19,FALSE))</f>
        <v/>
      </c>
      <c r="AL45" s="255" t="str">
        <f>IF(AL43="","",VLOOKUP(AL43,'シフト記号表（勤務時間帯）'!$C$6:$U$35,19,FALSE))</f>
        <v/>
      </c>
      <c r="AM45" s="256" t="str">
        <f>IF(AM43="","",VLOOKUP(AM43,'シフト記号表（勤務時間帯）'!$C$6:$U$35,19,FALSE))</f>
        <v/>
      </c>
      <c r="AN45" s="254" t="str">
        <f>IF(AN43="","",VLOOKUP(AN43,'シフト記号表（勤務時間帯）'!$C$6:$U$35,19,FALSE))</f>
        <v/>
      </c>
      <c r="AO45" s="255" t="str">
        <f>IF(AO43="","",VLOOKUP(AO43,'シフト記号表（勤務時間帯）'!$C$6:$U$35,19,FALSE))</f>
        <v/>
      </c>
      <c r="AP45" s="255" t="str">
        <f>IF(AP43="","",VLOOKUP(AP43,'シフト記号表（勤務時間帯）'!$C$6:$U$35,19,FALSE))</f>
        <v/>
      </c>
      <c r="AQ45" s="255" t="str">
        <f>IF(AQ43="","",VLOOKUP(AQ43,'シフト記号表（勤務時間帯）'!$C$6:$U$35,19,FALSE))</f>
        <v/>
      </c>
      <c r="AR45" s="255" t="str">
        <f>IF(AR43="","",VLOOKUP(AR43,'シフト記号表（勤務時間帯）'!$C$6:$U$35,19,FALSE))</f>
        <v/>
      </c>
      <c r="AS45" s="255" t="str">
        <f>IF(AS43="","",VLOOKUP(AS43,'シフト記号表（勤務時間帯）'!$C$6:$U$35,19,FALSE))</f>
        <v/>
      </c>
      <c r="AT45" s="256" t="str">
        <f>IF(AT43="","",VLOOKUP(AT43,'シフト記号表（勤務時間帯）'!$C$6:$U$35,19,FALSE))</f>
        <v/>
      </c>
      <c r="AU45" s="254" t="str">
        <f>IF(AU43="","",VLOOKUP(AU43,'シフト記号表（勤務時間帯）'!$C$6:$U$35,19,FALSE))</f>
        <v/>
      </c>
      <c r="AV45" s="255" t="str">
        <f>IF(AV43="","",VLOOKUP(AV43,'シフト記号表（勤務時間帯）'!$C$6:$U$35,19,FALSE))</f>
        <v/>
      </c>
      <c r="AW45" s="255" t="str">
        <f>IF(AW43="","",VLOOKUP(AW43,'シフト記号表（勤務時間帯）'!$C$6:$U$35,19,FALSE))</f>
        <v/>
      </c>
      <c r="AX45" s="914">
        <f>IF($BB$3="４週",SUM(S45:AT45),IF($BB$3="暦月",SUM(S45:AW45),""))</f>
        <v>0</v>
      </c>
      <c r="AY45" s="915"/>
      <c r="AZ45" s="916">
        <f>IF($BB$3="４週",AX45/4,IF($BB$3="暦月",'認知症対応型通所（1枚版）'!AX45/('認知症対応型通所（1枚版）'!$BB$8/7),""))</f>
        <v>0</v>
      </c>
      <c r="BA45" s="917"/>
      <c r="BB45" s="901"/>
      <c r="BC45" s="902"/>
      <c r="BD45" s="902"/>
      <c r="BE45" s="902"/>
      <c r="BF45" s="903"/>
    </row>
    <row r="46" spans="2:58" ht="20.25" customHeight="1" x14ac:dyDescent="0.4">
      <c r="B46" s="963">
        <f>B43+1</f>
        <v>9</v>
      </c>
      <c r="C46" s="965"/>
      <c r="D46" s="966"/>
      <c r="E46" s="967"/>
      <c r="F46" s="94"/>
      <c r="G46" s="859"/>
      <c r="H46" s="862"/>
      <c r="I46" s="863"/>
      <c r="J46" s="863"/>
      <c r="K46" s="864"/>
      <c r="L46" s="869"/>
      <c r="M46" s="870"/>
      <c r="N46" s="870"/>
      <c r="O46" s="871"/>
      <c r="P46" s="878" t="s">
        <v>49</v>
      </c>
      <c r="Q46" s="879"/>
      <c r="R46" s="880"/>
      <c r="S46" s="111"/>
      <c r="T46" s="112"/>
      <c r="U46" s="112"/>
      <c r="V46" s="112"/>
      <c r="W46" s="112"/>
      <c r="X46" s="112"/>
      <c r="Y46" s="113"/>
      <c r="Z46" s="111"/>
      <c r="AA46" s="112"/>
      <c r="AB46" s="112"/>
      <c r="AC46" s="112"/>
      <c r="AD46" s="112"/>
      <c r="AE46" s="112"/>
      <c r="AF46" s="113"/>
      <c r="AG46" s="111"/>
      <c r="AH46" s="112"/>
      <c r="AI46" s="112"/>
      <c r="AJ46" s="112"/>
      <c r="AK46" s="112"/>
      <c r="AL46" s="112"/>
      <c r="AM46" s="113"/>
      <c r="AN46" s="111"/>
      <c r="AO46" s="112"/>
      <c r="AP46" s="112"/>
      <c r="AQ46" s="112"/>
      <c r="AR46" s="112"/>
      <c r="AS46" s="112"/>
      <c r="AT46" s="113"/>
      <c r="AU46" s="111"/>
      <c r="AV46" s="112"/>
      <c r="AW46" s="112"/>
      <c r="AX46" s="918"/>
      <c r="AY46" s="919"/>
      <c r="AZ46" s="920"/>
      <c r="BA46" s="921"/>
      <c r="BB46" s="895"/>
      <c r="BC46" s="896"/>
      <c r="BD46" s="896"/>
      <c r="BE46" s="896"/>
      <c r="BF46" s="897"/>
    </row>
    <row r="47" spans="2:58" ht="20.25" customHeight="1" x14ac:dyDescent="0.4">
      <c r="B47" s="963"/>
      <c r="C47" s="968"/>
      <c r="D47" s="969"/>
      <c r="E47" s="970"/>
      <c r="F47" s="92"/>
      <c r="G47" s="860"/>
      <c r="H47" s="865"/>
      <c r="I47" s="863"/>
      <c r="J47" s="863"/>
      <c r="K47" s="864"/>
      <c r="L47" s="872"/>
      <c r="M47" s="873"/>
      <c r="N47" s="873"/>
      <c r="O47" s="874"/>
      <c r="P47" s="904" t="s">
        <v>15</v>
      </c>
      <c r="Q47" s="905"/>
      <c r="R47" s="906"/>
      <c r="S47" s="251" t="str">
        <f>IF(S46="","",VLOOKUP(S46,'シフト記号表（勤務時間帯）'!$C$6:$K$35,9,FALSE))</f>
        <v/>
      </c>
      <c r="T47" s="252" t="str">
        <f>IF(T46="","",VLOOKUP(T46,'シフト記号表（勤務時間帯）'!$C$6:$K$35,9,FALSE))</f>
        <v/>
      </c>
      <c r="U47" s="252" t="str">
        <f>IF(U46="","",VLOOKUP(U46,'シフト記号表（勤務時間帯）'!$C$6:$K$35,9,FALSE))</f>
        <v/>
      </c>
      <c r="V47" s="252" t="str">
        <f>IF(V46="","",VLOOKUP(V46,'シフト記号表（勤務時間帯）'!$C$6:$K$35,9,FALSE))</f>
        <v/>
      </c>
      <c r="W47" s="252" t="str">
        <f>IF(W46="","",VLOOKUP(W46,'シフト記号表（勤務時間帯）'!$C$6:$K$35,9,FALSE))</f>
        <v/>
      </c>
      <c r="X47" s="252" t="str">
        <f>IF(X46="","",VLOOKUP(X46,'シフト記号表（勤務時間帯）'!$C$6:$K$35,9,FALSE))</f>
        <v/>
      </c>
      <c r="Y47" s="253" t="str">
        <f>IF(Y46="","",VLOOKUP(Y46,'シフト記号表（勤務時間帯）'!$C$6:$K$35,9,FALSE))</f>
        <v/>
      </c>
      <c r="Z47" s="251" t="str">
        <f>IF(Z46="","",VLOOKUP(Z46,'シフト記号表（勤務時間帯）'!$C$6:$K$35,9,FALSE))</f>
        <v/>
      </c>
      <c r="AA47" s="252" t="str">
        <f>IF(AA46="","",VLOOKUP(AA46,'シフト記号表（勤務時間帯）'!$C$6:$K$35,9,FALSE))</f>
        <v/>
      </c>
      <c r="AB47" s="252" t="str">
        <f>IF(AB46="","",VLOOKUP(AB46,'シフト記号表（勤務時間帯）'!$C$6:$K$35,9,FALSE))</f>
        <v/>
      </c>
      <c r="AC47" s="252" t="str">
        <f>IF(AC46="","",VLOOKUP(AC46,'シフト記号表（勤務時間帯）'!$C$6:$K$35,9,FALSE))</f>
        <v/>
      </c>
      <c r="AD47" s="252" t="str">
        <f>IF(AD46="","",VLOOKUP(AD46,'シフト記号表（勤務時間帯）'!$C$6:$K$35,9,FALSE))</f>
        <v/>
      </c>
      <c r="AE47" s="252" t="str">
        <f>IF(AE46="","",VLOOKUP(AE46,'シフト記号表（勤務時間帯）'!$C$6:$K$35,9,FALSE))</f>
        <v/>
      </c>
      <c r="AF47" s="253" t="str">
        <f>IF(AF46="","",VLOOKUP(AF46,'シフト記号表（勤務時間帯）'!$C$6:$K$35,9,FALSE))</f>
        <v/>
      </c>
      <c r="AG47" s="251" t="str">
        <f>IF(AG46="","",VLOOKUP(AG46,'シフト記号表（勤務時間帯）'!$C$6:$K$35,9,FALSE))</f>
        <v/>
      </c>
      <c r="AH47" s="252" t="str">
        <f>IF(AH46="","",VLOOKUP(AH46,'シフト記号表（勤務時間帯）'!$C$6:$K$35,9,FALSE))</f>
        <v/>
      </c>
      <c r="AI47" s="252" t="str">
        <f>IF(AI46="","",VLOOKUP(AI46,'シフト記号表（勤務時間帯）'!$C$6:$K$35,9,FALSE))</f>
        <v/>
      </c>
      <c r="AJ47" s="252" t="str">
        <f>IF(AJ46="","",VLOOKUP(AJ46,'シフト記号表（勤務時間帯）'!$C$6:$K$35,9,FALSE))</f>
        <v/>
      </c>
      <c r="AK47" s="252" t="str">
        <f>IF(AK46="","",VLOOKUP(AK46,'シフト記号表（勤務時間帯）'!$C$6:$K$35,9,FALSE))</f>
        <v/>
      </c>
      <c r="AL47" s="252" t="str">
        <f>IF(AL46="","",VLOOKUP(AL46,'シフト記号表（勤務時間帯）'!$C$6:$K$35,9,FALSE))</f>
        <v/>
      </c>
      <c r="AM47" s="253" t="str">
        <f>IF(AM46="","",VLOOKUP(AM46,'シフト記号表（勤務時間帯）'!$C$6:$K$35,9,FALSE))</f>
        <v/>
      </c>
      <c r="AN47" s="251" t="str">
        <f>IF(AN46="","",VLOOKUP(AN46,'シフト記号表（勤務時間帯）'!$C$6:$K$35,9,FALSE))</f>
        <v/>
      </c>
      <c r="AO47" s="252" t="str">
        <f>IF(AO46="","",VLOOKUP(AO46,'シフト記号表（勤務時間帯）'!$C$6:$K$35,9,FALSE))</f>
        <v/>
      </c>
      <c r="AP47" s="252" t="str">
        <f>IF(AP46="","",VLOOKUP(AP46,'シフト記号表（勤務時間帯）'!$C$6:$K$35,9,FALSE))</f>
        <v/>
      </c>
      <c r="AQ47" s="252" t="str">
        <f>IF(AQ46="","",VLOOKUP(AQ46,'シフト記号表（勤務時間帯）'!$C$6:$K$35,9,FALSE))</f>
        <v/>
      </c>
      <c r="AR47" s="252" t="str">
        <f>IF(AR46="","",VLOOKUP(AR46,'シフト記号表（勤務時間帯）'!$C$6:$K$35,9,FALSE))</f>
        <v/>
      </c>
      <c r="AS47" s="252" t="str">
        <f>IF(AS46="","",VLOOKUP(AS46,'シフト記号表（勤務時間帯）'!$C$6:$K$35,9,FALSE))</f>
        <v/>
      </c>
      <c r="AT47" s="253" t="str">
        <f>IF(AT46="","",VLOOKUP(AT46,'シフト記号表（勤務時間帯）'!$C$6:$K$35,9,FALSE))</f>
        <v/>
      </c>
      <c r="AU47" s="251" t="str">
        <f>IF(AU46="","",VLOOKUP(AU46,'シフト記号表（勤務時間帯）'!$C$6:$K$35,9,FALSE))</f>
        <v/>
      </c>
      <c r="AV47" s="252" t="str">
        <f>IF(AV46="","",VLOOKUP(AV46,'シフト記号表（勤務時間帯）'!$C$6:$K$35,9,FALSE))</f>
        <v/>
      </c>
      <c r="AW47" s="252" t="str">
        <f>IF(AW46="","",VLOOKUP(AW46,'シフト記号表（勤務時間帯）'!$C$6:$K$35,9,FALSE))</f>
        <v/>
      </c>
      <c r="AX47" s="907">
        <f>IF($BB$3="４週",SUM(S47:AT47),IF($BB$3="暦月",SUM(S47:AW47),""))</f>
        <v>0</v>
      </c>
      <c r="AY47" s="908"/>
      <c r="AZ47" s="909">
        <f>IF($BB$3="４週",AX47/4,IF($BB$3="暦月",'認知症対応型通所（1枚版）'!AX47/('認知症対応型通所（1枚版）'!$BB$8/7),""))</f>
        <v>0</v>
      </c>
      <c r="BA47" s="910"/>
      <c r="BB47" s="898"/>
      <c r="BC47" s="899"/>
      <c r="BD47" s="899"/>
      <c r="BE47" s="899"/>
      <c r="BF47" s="900"/>
    </row>
    <row r="48" spans="2:58" ht="20.25" customHeight="1" x14ac:dyDescent="0.4">
      <c r="B48" s="963"/>
      <c r="C48" s="971"/>
      <c r="D48" s="972"/>
      <c r="E48" s="973"/>
      <c r="F48" s="92">
        <f>C46</f>
        <v>0</v>
      </c>
      <c r="G48" s="974"/>
      <c r="H48" s="865"/>
      <c r="I48" s="863"/>
      <c r="J48" s="863"/>
      <c r="K48" s="864"/>
      <c r="L48" s="975"/>
      <c r="M48" s="925"/>
      <c r="N48" s="925"/>
      <c r="O48" s="926"/>
      <c r="P48" s="911" t="s">
        <v>50</v>
      </c>
      <c r="Q48" s="912"/>
      <c r="R48" s="913"/>
      <c r="S48" s="254" t="str">
        <f>IF(S46="","",VLOOKUP(S46,'シフト記号表（勤務時間帯）'!$C$6:$U$35,19,FALSE))</f>
        <v/>
      </c>
      <c r="T48" s="255" t="str">
        <f>IF(T46="","",VLOOKUP(T46,'シフト記号表（勤務時間帯）'!$C$6:$U$35,19,FALSE))</f>
        <v/>
      </c>
      <c r="U48" s="255" t="str">
        <f>IF(U46="","",VLOOKUP(U46,'シフト記号表（勤務時間帯）'!$C$6:$U$35,19,FALSE))</f>
        <v/>
      </c>
      <c r="V48" s="255" t="str">
        <f>IF(V46="","",VLOOKUP(V46,'シフト記号表（勤務時間帯）'!$C$6:$U$35,19,FALSE))</f>
        <v/>
      </c>
      <c r="W48" s="255" t="str">
        <f>IF(W46="","",VLOOKUP(W46,'シフト記号表（勤務時間帯）'!$C$6:$U$35,19,FALSE))</f>
        <v/>
      </c>
      <c r="X48" s="255" t="str">
        <f>IF(X46="","",VLOOKUP(X46,'シフト記号表（勤務時間帯）'!$C$6:$U$35,19,FALSE))</f>
        <v/>
      </c>
      <c r="Y48" s="256" t="str">
        <f>IF(Y46="","",VLOOKUP(Y46,'シフト記号表（勤務時間帯）'!$C$6:$U$35,19,FALSE))</f>
        <v/>
      </c>
      <c r="Z48" s="254" t="str">
        <f>IF(Z46="","",VLOOKUP(Z46,'シフト記号表（勤務時間帯）'!$C$6:$U$35,19,FALSE))</f>
        <v/>
      </c>
      <c r="AA48" s="255" t="str">
        <f>IF(AA46="","",VLOOKUP(AA46,'シフト記号表（勤務時間帯）'!$C$6:$U$35,19,FALSE))</f>
        <v/>
      </c>
      <c r="AB48" s="255" t="str">
        <f>IF(AB46="","",VLOOKUP(AB46,'シフト記号表（勤務時間帯）'!$C$6:$U$35,19,FALSE))</f>
        <v/>
      </c>
      <c r="AC48" s="255" t="str">
        <f>IF(AC46="","",VLOOKUP(AC46,'シフト記号表（勤務時間帯）'!$C$6:$U$35,19,FALSE))</f>
        <v/>
      </c>
      <c r="AD48" s="255" t="str">
        <f>IF(AD46="","",VLOOKUP(AD46,'シフト記号表（勤務時間帯）'!$C$6:$U$35,19,FALSE))</f>
        <v/>
      </c>
      <c r="AE48" s="255" t="str">
        <f>IF(AE46="","",VLOOKUP(AE46,'シフト記号表（勤務時間帯）'!$C$6:$U$35,19,FALSE))</f>
        <v/>
      </c>
      <c r="AF48" s="256" t="str">
        <f>IF(AF46="","",VLOOKUP(AF46,'シフト記号表（勤務時間帯）'!$C$6:$U$35,19,FALSE))</f>
        <v/>
      </c>
      <c r="AG48" s="254" t="str">
        <f>IF(AG46="","",VLOOKUP(AG46,'シフト記号表（勤務時間帯）'!$C$6:$U$35,19,FALSE))</f>
        <v/>
      </c>
      <c r="AH48" s="255" t="str">
        <f>IF(AH46="","",VLOOKUP(AH46,'シフト記号表（勤務時間帯）'!$C$6:$U$35,19,FALSE))</f>
        <v/>
      </c>
      <c r="AI48" s="255" t="str">
        <f>IF(AI46="","",VLOOKUP(AI46,'シフト記号表（勤務時間帯）'!$C$6:$U$35,19,FALSE))</f>
        <v/>
      </c>
      <c r="AJ48" s="255" t="str">
        <f>IF(AJ46="","",VLOOKUP(AJ46,'シフト記号表（勤務時間帯）'!$C$6:$U$35,19,FALSE))</f>
        <v/>
      </c>
      <c r="AK48" s="255" t="str">
        <f>IF(AK46="","",VLOOKUP(AK46,'シフト記号表（勤務時間帯）'!$C$6:$U$35,19,FALSE))</f>
        <v/>
      </c>
      <c r="AL48" s="255" t="str">
        <f>IF(AL46="","",VLOOKUP(AL46,'シフト記号表（勤務時間帯）'!$C$6:$U$35,19,FALSE))</f>
        <v/>
      </c>
      <c r="AM48" s="256" t="str">
        <f>IF(AM46="","",VLOOKUP(AM46,'シフト記号表（勤務時間帯）'!$C$6:$U$35,19,FALSE))</f>
        <v/>
      </c>
      <c r="AN48" s="254" t="str">
        <f>IF(AN46="","",VLOOKUP(AN46,'シフト記号表（勤務時間帯）'!$C$6:$U$35,19,FALSE))</f>
        <v/>
      </c>
      <c r="AO48" s="255" t="str">
        <f>IF(AO46="","",VLOOKUP(AO46,'シフト記号表（勤務時間帯）'!$C$6:$U$35,19,FALSE))</f>
        <v/>
      </c>
      <c r="AP48" s="255" t="str">
        <f>IF(AP46="","",VLOOKUP(AP46,'シフト記号表（勤務時間帯）'!$C$6:$U$35,19,FALSE))</f>
        <v/>
      </c>
      <c r="AQ48" s="255" t="str">
        <f>IF(AQ46="","",VLOOKUP(AQ46,'シフト記号表（勤務時間帯）'!$C$6:$U$35,19,FALSE))</f>
        <v/>
      </c>
      <c r="AR48" s="255" t="str">
        <f>IF(AR46="","",VLOOKUP(AR46,'シフト記号表（勤務時間帯）'!$C$6:$U$35,19,FALSE))</f>
        <v/>
      </c>
      <c r="AS48" s="255" t="str">
        <f>IF(AS46="","",VLOOKUP(AS46,'シフト記号表（勤務時間帯）'!$C$6:$U$35,19,FALSE))</f>
        <v/>
      </c>
      <c r="AT48" s="256" t="str">
        <f>IF(AT46="","",VLOOKUP(AT46,'シフト記号表（勤務時間帯）'!$C$6:$U$35,19,FALSE))</f>
        <v/>
      </c>
      <c r="AU48" s="254" t="str">
        <f>IF(AU46="","",VLOOKUP(AU46,'シフト記号表（勤務時間帯）'!$C$6:$U$35,19,FALSE))</f>
        <v/>
      </c>
      <c r="AV48" s="255" t="str">
        <f>IF(AV46="","",VLOOKUP(AV46,'シフト記号表（勤務時間帯）'!$C$6:$U$35,19,FALSE))</f>
        <v/>
      </c>
      <c r="AW48" s="255" t="str">
        <f>IF(AW46="","",VLOOKUP(AW46,'シフト記号表（勤務時間帯）'!$C$6:$U$35,19,FALSE))</f>
        <v/>
      </c>
      <c r="AX48" s="914">
        <f>IF($BB$3="４週",SUM(S48:AT48),IF($BB$3="暦月",SUM(S48:AW48),""))</f>
        <v>0</v>
      </c>
      <c r="AY48" s="915"/>
      <c r="AZ48" s="916">
        <f>IF($BB$3="４週",AX48/4,IF($BB$3="暦月",'認知症対応型通所（1枚版）'!AX48/('認知症対応型通所（1枚版）'!$BB$8/7),""))</f>
        <v>0</v>
      </c>
      <c r="BA48" s="917"/>
      <c r="BB48" s="901"/>
      <c r="BC48" s="902"/>
      <c r="BD48" s="902"/>
      <c r="BE48" s="902"/>
      <c r="BF48" s="903"/>
    </row>
    <row r="49" spans="2:58" ht="20.25" customHeight="1" x14ac:dyDescent="0.4">
      <c r="B49" s="963">
        <f>B46+1</f>
        <v>10</v>
      </c>
      <c r="C49" s="965"/>
      <c r="D49" s="966"/>
      <c r="E49" s="967"/>
      <c r="F49" s="94"/>
      <c r="G49" s="859"/>
      <c r="H49" s="862"/>
      <c r="I49" s="863"/>
      <c r="J49" s="863"/>
      <c r="K49" s="864"/>
      <c r="L49" s="869"/>
      <c r="M49" s="870"/>
      <c r="N49" s="870"/>
      <c r="O49" s="871"/>
      <c r="P49" s="878" t="s">
        <v>49</v>
      </c>
      <c r="Q49" s="879"/>
      <c r="R49" s="880"/>
      <c r="S49" s="111"/>
      <c r="T49" s="112"/>
      <c r="U49" s="112"/>
      <c r="V49" s="112"/>
      <c r="W49" s="112"/>
      <c r="X49" s="112"/>
      <c r="Y49" s="113"/>
      <c r="Z49" s="111"/>
      <c r="AA49" s="112"/>
      <c r="AB49" s="112"/>
      <c r="AC49" s="112"/>
      <c r="AD49" s="112"/>
      <c r="AE49" s="112"/>
      <c r="AF49" s="113"/>
      <c r="AG49" s="111"/>
      <c r="AH49" s="112"/>
      <c r="AI49" s="112"/>
      <c r="AJ49" s="112"/>
      <c r="AK49" s="112"/>
      <c r="AL49" s="112"/>
      <c r="AM49" s="113"/>
      <c r="AN49" s="111"/>
      <c r="AO49" s="112"/>
      <c r="AP49" s="112"/>
      <c r="AQ49" s="112"/>
      <c r="AR49" s="112"/>
      <c r="AS49" s="112"/>
      <c r="AT49" s="113"/>
      <c r="AU49" s="111"/>
      <c r="AV49" s="112"/>
      <c r="AW49" s="112"/>
      <c r="AX49" s="918"/>
      <c r="AY49" s="919"/>
      <c r="AZ49" s="920"/>
      <c r="BA49" s="921"/>
      <c r="BB49" s="895"/>
      <c r="BC49" s="896"/>
      <c r="BD49" s="896"/>
      <c r="BE49" s="896"/>
      <c r="BF49" s="897"/>
    </row>
    <row r="50" spans="2:58" ht="20.25" customHeight="1" x14ac:dyDescent="0.4">
      <c r="B50" s="963"/>
      <c r="C50" s="968"/>
      <c r="D50" s="969"/>
      <c r="E50" s="970"/>
      <c r="F50" s="92"/>
      <c r="G50" s="860"/>
      <c r="H50" s="865"/>
      <c r="I50" s="863"/>
      <c r="J50" s="863"/>
      <c r="K50" s="864"/>
      <c r="L50" s="872"/>
      <c r="M50" s="873"/>
      <c r="N50" s="873"/>
      <c r="O50" s="874"/>
      <c r="P50" s="904" t="s">
        <v>15</v>
      </c>
      <c r="Q50" s="905"/>
      <c r="R50" s="906"/>
      <c r="S50" s="251" t="str">
        <f>IF(S49="","",VLOOKUP(S49,'シフト記号表（勤務時間帯）'!$C$6:$K$35,9,FALSE))</f>
        <v/>
      </c>
      <c r="T50" s="252" t="str">
        <f>IF(T49="","",VLOOKUP(T49,'シフト記号表（勤務時間帯）'!$C$6:$K$35,9,FALSE))</f>
        <v/>
      </c>
      <c r="U50" s="252" t="str">
        <f>IF(U49="","",VLOOKUP(U49,'シフト記号表（勤務時間帯）'!$C$6:$K$35,9,FALSE))</f>
        <v/>
      </c>
      <c r="V50" s="252" t="str">
        <f>IF(V49="","",VLOOKUP(V49,'シフト記号表（勤務時間帯）'!$C$6:$K$35,9,FALSE))</f>
        <v/>
      </c>
      <c r="W50" s="252" t="str">
        <f>IF(W49="","",VLOOKUP(W49,'シフト記号表（勤務時間帯）'!$C$6:$K$35,9,FALSE))</f>
        <v/>
      </c>
      <c r="X50" s="252" t="str">
        <f>IF(X49="","",VLOOKUP(X49,'シフト記号表（勤務時間帯）'!$C$6:$K$35,9,FALSE))</f>
        <v/>
      </c>
      <c r="Y50" s="253" t="str">
        <f>IF(Y49="","",VLOOKUP(Y49,'シフト記号表（勤務時間帯）'!$C$6:$K$35,9,FALSE))</f>
        <v/>
      </c>
      <c r="Z50" s="251" t="str">
        <f>IF(Z49="","",VLOOKUP(Z49,'シフト記号表（勤務時間帯）'!$C$6:$K$35,9,FALSE))</f>
        <v/>
      </c>
      <c r="AA50" s="252" t="str">
        <f>IF(AA49="","",VLOOKUP(AA49,'シフト記号表（勤務時間帯）'!$C$6:$K$35,9,FALSE))</f>
        <v/>
      </c>
      <c r="AB50" s="252" t="str">
        <f>IF(AB49="","",VLOOKUP(AB49,'シフト記号表（勤務時間帯）'!$C$6:$K$35,9,FALSE))</f>
        <v/>
      </c>
      <c r="AC50" s="252" t="str">
        <f>IF(AC49="","",VLOOKUP(AC49,'シフト記号表（勤務時間帯）'!$C$6:$K$35,9,FALSE))</f>
        <v/>
      </c>
      <c r="AD50" s="252" t="str">
        <f>IF(AD49="","",VLOOKUP(AD49,'シフト記号表（勤務時間帯）'!$C$6:$K$35,9,FALSE))</f>
        <v/>
      </c>
      <c r="AE50" s="252" t="str">
        <f>IF(AE49="","",VLOOKUP(AE49,'シフト記号表（勤務時間帯）'!$C$6:$K$35,9,FALSE))</f>
        <v/>
      </c>
      <c r="AF50" s="253" t="str">
        <f>IF(AF49="","",VLOOKUP(AF49,'シフト記号表（勤務時間帯）'!$C$6:$K$35,9,FALSE))</f>
        <v/>
      </c>
      <c r="AG50" s="251" t="str">
        <f>IF(AG49="","",VLOOKUP(AG49,'シフト記号表（勤務時間帯）'!$C$6:$K$35,9,FALSE))</f>
        <v/>
      </c>
      <c r="AH50" s="252" t="str">
        <f>IF(AH49="","",VLOOKUP(AH49,'シフト記号表（勤務時間帯）'!$C$6:$K$35,9,FALSE))</f>
        <v/>
      </c>
      <c r="AI50" s="252" t="str">
        <f>IF(AI49="","",VLOOKUP(AI49,'シフト記号表（勤務時間帯）'!$C$6:$K$35,9,FALSE))</f>
        <v/>
      </c>
      <c r="AJ50" s="252" t="str">
        <f>IF(AJ49="","",VLOOKUP(AJ49,'シフト記号表（勤務時間帯）'!$C$6:$K$35,9,FALSE))</f>
        <v/>
      </c>
      <c r="AK50" s="252" t="str">
        <f>IF(AK49="","",VLOOKUP(AK49,'シフト記号表（勤務時間帯）'!$C$6:$K$35,9,FALSE))</f>
        <v/>
      </c>
      <c r="AL50" s="252" t="str">
        <f>IF(AL49="","",VLOOKUP(AL49,'シフト記号表（勤務時間帯）'!$C$6:$K$35,9,FALSE))</f>
        <v/>
      </c>
      <c r="AM50" s="253" t="str">
        <f>IF(AM49="","",VLOOKUP(AM49,'シフト記号表（勤務時間帯）'!$C$6:$K$35,9,FALSE))</f>
        <v/>
      </c>
      <c r="AN50" s="251" t="str">
        <f>IF(AN49="","",VLOOKUP(AN49,'シフト記号表（勤務時間帯）'!$C$6:$K$35,9,FALSE))</f>
        <v/>
      </c>
      <c r="AO50" s="252" t="str">
        <f>IF(AO49="","",VLOOKUP(AO49,'シフト記号表（勤務時間帯）'!$C$6:$K$35,9,FALSE))</f>
        <v/>
      </c>
      <c r="AP50" s="252" t="str">
        <f>IF(AP49="","",VLOOKUP(AP49,'シフト記号表（勤務時間帯）'!$C$6:$K$35,9,FALSE))</f>
        <v/>
      </c>
      <c r="AQ50" s="252" t="str">
        <f>IF(AQ49="","",VLOOKUP(AQ49,'シフト記号表（勤務時間帯）'!$C$6:$K$35,9,FALSE))</f>
        <v/>
      </c>
      <c r="AR50" s="252" t="str">
        <f>IF(AR49="","",VLOOKUP(AR49,'シフト記号表（勤務時間帯）'!$C$6:$K$35,9,FALSE))</f>
        <v/>
      </c>
      <c r="AS50" s="252" t="str">
        <f>IF(AS49="","",VLOOKUP(AS49,'シフト記号表（勤務時間帯）'!$C$6:$K$35,9,FALSE))</f>
        <v/>
      </c>
      <c r="AT50" s="253" t="str">
        <f>IF(AT49="","",VLOOKUP(AT49,'シフト記号表（勤務時間帯）'!$C$6:$K$35,9,FALSE))</f>
        <v/>
      </c>
      <c r="AU50" s="251" t="str">
        <f>IF(AU49="","",VLOOKUP(AU49,'シフト記号表（勤務時間帯）'!$C$6:$K$35,9,FALSE))</f>
        <v/>
      </c>
      <c r="AV50" s="252" t="str">
        <f>IF(AV49="","",VLOOKUP(AV49,'シフト記号表（勤務時間帯）'!$C$6:$K$35,9,FALSE))</f>
        <v/>
      </c>
      <c r="AW50" s="252" t="str">
        <f>IF(AW49="","",VLOOKUP(AW49,'シフト記号表（勤務時間帯）'!$C$6:$K$35,9,FALSE))</f>
        <v/>
      </c>
      <c r="AX50" s="907">
        <f>IF($BB$3="４週",SUM(S50:AT50),IF($BB$3="暦月",SUM(S50:AW50),""))</f>
        <v>0</v>
      </c>
      <c r="AY50" s="908"/>
      <c r="AZ50" s="909">
        <f>IF($BB$3="４週",AX50/4,IF($BB$3="暦月",'認知症対応型通所（1枚版）'!AX50/('認知症対応型通所（1枚版）'!$BB$8/7),""))</f>
        <v>0</v>
      </c>
      <c r="BA50" s="910"/>
      <c r="BB50" s="898"/>
      <c r="BC50" s="899"/>
      <c r="BD50" s="899"/>
      <c r="BE50" s="899"/>
      <c r="BF50" s="900"/>
    </row>
    <row r="51" spans="2:58" ht="20.25" customHeight="1" x14ac:dyDescent="0.4">
      <c r="B51" s="963"/>
      <c r="C51" s="971"/>
      <c r="D51" s="972"/>
      <c r="E51" s="973"/>
      <c r="F51" s="92">
        <f>C49</f>
        <v>0</v>
      </c>
      <c r="G51" s="974"/>
      <c r="H51" s="865"/>
      <c r="I51" s="863"/>
      <c r="J51" s="863"/>
      <c r="K51" s="864"/>
      <c r="L51" s="975"/>
      <c r="M51" s="925"/>
      <c r="N51" s="925"/>
      <c r="O51" s="926"/>
      <c r="P51" s="911" t="s">
        <v>50</v>
      </c>
      <c r="Q51" s="912"/>
      <c r="R51" s="913"/>
      <c r="S51" s="254" t="str">
        <f>IF(S49="","",VLOOKUP(S49,'シフト記号表（勤務時間帯）'!$C$6:$U$35,19,FALSE))</f>
        <v/>
      </c>
      <c r="T51" s="255" t="str">
        <f>IF(T49="","",VLOOKUP(T49,'シフト記号表（勤務時間帯）'!$C$6:$U$35,19,FALSE))</f>
        <v/>
      </c>
      <c r="U51" s="255" t="str">
        <f>IF(U49="","",VLOOKUP(U49,'シフト記号表（勤務時間帯）'!$C$6:$U$35,19,FALSE))</f>
        <v/>
      </c>
      <c r="V51" s="255" t="str">
        <f>IF(V49="","",VLOOKUP(V49,'シフト記号表（勤務時間帯）'!$C$6:$U$35,19,FALSE))</f>
        <v/>
      </c>
      <c r="W51" s="255" t="str">
        <f>IF(W49="","",VLOOKUP(W49,'シフト記号表（勤務時間帯）'!$C$6:$U$35,19,FALSE))</f>
        <v/>
      </c>
      <c r="X51" s="255" t="str">
        <f>IF(X49="","",VLOOKUP(X49,'シフト記号表（勤務時間帯）'!$C$6:$U$35,19,FALSE))</f>
        <v/>
      </c>
      <c r="Y51" s="256" t="str">
        <f>IF(Y49="","",VLOOKUP(Y49,'シフト記号表（勤務時間帯）'!$C$6:$U$35,19,FALSE))</f>
        <v/>
      </c>
      <c r="Z51" s="254" t="str">
        <f>IF(Z49="","",VLOOKUP(Z49,'シフト記号表（勤務時間帯）'!$C$6:$U$35,19,FALSE))</f>
        <v/>
      </c>
      <c r="AA51" s="255" t="str">
        <f>IF(AA49="","",VLOOKUP(AA49,'シフト記号表（勤務時間帯）'!$C$6:$U$35,19,FALSE))</f>
        <v/>
      </c>
      <c r="AB51" s="255" t="str">
        <f>IF(AB49="","",VLOOKUP(AB49,'シフト記号表（勤務時間帯）'!$C$6:$U$35,19,FALSE))</f>
        <v/>
      </c>
      <c r="AC51" s="255" t="str">
        <f>IF(AC49="","",VLOOKUP(AC49,'シフト記号表（勤務時間帯）'!$C$6:$U$35,19,FALSE))</f>
        <v/>
      </c>
      <c r="AD51" s="255" t="str">
        <f>IF(AD49="","",VLOOKUP(AD49,'シフト記号表（勤務時間帯）'!$C$6:$U$35,19,FALSE))</f>
        <v/>
      </c>
      <c r="AE51" s="255" t="str">
        <f>IF(AE49="","",VLOOKUP(AE49,'シフト記号表（勤務時間帯）'!$C$6:$U$35,19,FALSE))</f>
        <v/>
      </c>
      <c r="AF51" s="256" t="str">
        <f>IF(AF49="","",VLOOKUP(AF49,'シフト記号表（勤務時間帯）'!$C$6:$U$35,19,FALSE))</f>
        <v/>
      </c>
      <c r="AG51" s="254" t="str">
        <f>IF(AG49="","",VLOOKUP(AG49,'シフト記号表（勤務時間帯）'!$C$6:$U$35,19,FALSE))</f>
        <v/>
      </c>
      <c r="AH51" s="255" t="str">
        <f>IF(AH49="","",VLOOKUP(AH49,'シフト記号表（勤務時間帯）'!$C$6:$U$35,19,FALSE))</f>
        <v/>
      </c>
      <c r="AI51" s="255" t="str">
        <f>IF(AI49="","",VLOOKUP(AI49,'シフト記号表（勤務時間帯）'!$C$6:$U$35,19,FALSE))</f>
        <v/>
      </c>
      <c r="AJ51" s="255" t="str">
        <f>IF(AJ49="","",VLOOKUP(AJ49,'シフト記号表（勤務時間帯）'!$C$6:$U$35,19,FALSE))</f>
        <v/>
      </c>
      <c r="AK51" s="255" t="str">
        <f>IF(AK49="","",VLOOKUP(AK49,'シフト記号表（勤務時間帯）'!$C$6:$U$35,19,FALSE))</f>
        <v/>
      </c>
      <c r="AL51" s="255" t="str">
        <f>IF(AL49="","",VLOOKUP(AL49,'シフト記号表（勤務時間帯）'!$C$6:$U$35,19,FALSE))</f>
        <v/>
      </c>
      <c r="AM51" s="256" t="str">
        <f>IF(AM49="","",VLOOKUP(AM49,'シフト記号表（勤務時間帯）'!$C$6:$U$35,19,FALSE))</f>
        <v/>
      </c>
      <c r="AN51" s="254" t="str">
        <f>IF(AN49="","",VLOOKUP(AN49,'シフト記号表（勤務時間帯）'!$C$6:$U$35,19,FALSE))</f>
        <v/>
      </c>
      <c r="AO51" s="255" t="str">
        <f>IF(AO49="","",VLOOKUP(AO49,'シフト記号表（勤務時間帯）'!$C$6:$U$35,19,FALSE))</f>
        <v/>
      </c>
      <c r="AP51" s="255" t="str">
        <f>IF(AP49="","",VLOOKUP(AP49,'シフト記号表（勤務時間帯）'!$C$6:$U$35,19,FALSE))</f>
        <v/>
      </c>
      <c r="AQ51" s="255" t="str">
        <f>IF(AQ49="","",VLOOKUP(AQ49,'シフト記号表（勤務時間帯）'!$C$6:$U$35,19,FALSE))</f>
        <v/>
      </c>
      <c r="AR51" s="255" t="str">
        <f>IF(AR49="","",VLOOKUP(AR49,'シフト記号表（勤務時間帯）'!$C$6:$U$35,19,FALSE))</f>
        <v/>
      </c>
      <c r="AS51" s="255" t="str">
        <f>IF(AS49="","",VLOOKUP(AS49,'シフト記号表（勤務時間帯）'!$C$6:$U$35,19,FALSE))</f>
        <v/>
      </c>
      <c r="AT51" s="256" t="str">
        <f>IF(AT49="","",VLOOKUP(AT49,'シフト記号表（勤務時間帯）'!$C$6:$U$35,19,FALSE))</f>
        <v/>
      </c>
      <c r="AU51" s="254" t="str">
        <f>IF(AU49="","",VLOOKUP(AU49,'シフト記号表（勤務時間帯）'!$C$6:$U$35,19,FALSE))</f>
        <v/>
      </c>
      <c r="AV51" s="255" t="str">
        <f>IF(AV49="","",VLOOKUP(AV49,'シフト記号表（勤務時間帯）'!$C$6:$U$35,19,FALSE))</f>
        <v/>
      </c>
      <c r="AW51" s="255" t="str">
        <f>IF(AW49="","",VLOOKUP(AW49,'シフト記号表（勤務時間帯）'!$C$6:$U$35,19,FALSE))</f>
        <v/>
      </c>
      <c r="AX51" s="914">
        <f>IF($BB$3="４週",SUM(S51:AT51),IF($BB$3="暦月",SUM(S51:AW51),""))</f>
        <v>0</v>
      </c>
      <c r="AY51" s="915"/>
      <c r="AZ51" s="916">
        <f>IF($BB$3="４週",AX51/4,IF($BB$3="暦月",'認知症対応型通所（1枚版）'!AX51/('認知症対応型通所（1枚版）'!$BB$8/7),""))</f>
        <v>0</v>
      </c>
      <c r="BA51" s="917"/>
      <c r="BB51" s="901"/>
      <c r="BC51" s="902"/>
      <c r="BD51" s="902"/>
      <c r="BE51" s="902"/>
      <c r="BF51" s="903"/>
    </row>
    <row r="52" spans="2:58" ht="20.25" customHeight="1" x14ac:dyDescent="0.4">
      <c r="B52" s="963">
        <f>B49+1</f>
        <v>11</v>
      </c>
      <c r="C52" s="965"/>
      <c r="D52" s="966"/>
      <c r="E52" s="967"/>
      <c r="F52" s="94"/>
      <c r="G52" s="859"/>
      <c r="H52" s="862"/>
      <c r="I52" s="863"/>
      <c r="J52" s="863"/>
      <c r="K52" s="864"/>
      <c r="L52" s="869"/>
      <c r="M52" s="870"/>
      <c r="N52" s="870"/>
      <c r="O52" s="871"/>
      <c r="P52" s="878" t="s">
        <v>49</v>
      </c>
      <c r="Q52" s="879"/>
      <c r="R52" s="880"/>
      <c r="S52" s="111"/>
      <c r="T52" s="112"/>
      <c r="U52" s="112"/>
      <c r="V52" s="112"/>
      <c r="W52" s="112"/>
      <c r="X52" s="112"/>
      <c r="Y52" s="113"/>
      <c r="Z52" s="111"/>
      <c r="AA52" s="112"/>
      <c r="AB52" s="112"/>
      <c r="AC52" s="112"/>
      <c r="AD52" s="112"/>
      <c r="AE52" s="112"/>
      <c r="AF52" s="113"/>
      <c r="AG52" s="111"/>
      <c r="AH52" s="112"/>
      <c r="AI52" s="112"/>
      <c r="AJ52" s="112"/>
      <c r="AK52" s="112"/>
      <c r="AL52" s="112"/>
      <c r="AM52" s="113"/>
      <c r="AN52" s="111"/>
      <c r="AO52" s="112"/>
      <c r="AP52" s="112"/>
      <c r="AQ52" s="112"/>
      <c r="AR52" s="112"/>
      <c r="AS52" s="112"/>
      <c r="AT52" s="113"/>
      <c r="AU52" s="111"/>
      <c r="AV52" s="112"/>
      <c r="AW52" s="112"/>
      <c r="AX52" s="918"/>
      <c r="AY52" s="919"/>
      <c r="AZ52" s="920"/>
      <c r="BA52" s="921"/>
      <c r="BB52" s="895"/>
      <c r="BC52" s="896"/>
      <c r="BD52" s="896"/>
      <c r="BE52" s="896"/>
      <c r="BF52" s="897"/>
    </row>
    <row r="53" spans="2:58" ht="20.25" customHeight="1" x14ac:dyDescent="0.4">
      <c r="B53" s="963"/>
      <c r="C53" s="968"/>
      <c r="D53" s="969"/>
      <c r="E53" s="970"/>
      <c r="F53" s="92"/>
      <c r="G53" s="860"/>
      <c r="H53" s="865"/>
      <c r="I53" s="863"/>
      <c r="J53" s="863"/>
      <c r="K53" s="864"/>
      <c r="L53" s="872"/>
      <c r="M53" s="873"/>
      <c r="N53" s="873"/>
      <c r="O53" s="874"/>
      <c r="P53" s="904" t="s">
        <v>15</v>
      </c>
      <c r="Q53" s="905"/>
      <c r="R53" s="906"/>
      <c r="S53" s="251" t="str">
        <f>IF(S52="","",VLOOKUP(S52,'シフト記号表（勤務時間帯）'!$C$6:$K$35,9,FALSE))</f>
        <v/>
      </c>
      <c r="T53" s="252" t="str">
        <f>IF(T52="","",VLOOKUP(T52,'シフト記号表（勤務時間帯）'!$C$6:$K$35,9,FALSE))</f>
        <v/>
      </c>
      <c r="U53" s="252" t="str">
        <f>IF(U52="","",VLOOKUP(U52,'シフト記号表（勤務時間帯）'!$C$6:$K$35,9,FALSE))</f>
        <v/>
      </c>
      <c r="V53" s="252" t="str">
        <f>IF(V52="","",VLOOKUP(V52,'シフト記号表（勤務時間帯）'!$C$6:$K$35,9,FALSE))</f>
        <v/>
      </c>
      <c r="W53" s="252" t="str">
        <f>IF(W52="","",VLOOKUP(W52,'シフト記号表（勤務時間帯）'!$C$6:$K$35,9,FALSE))</f>
        <v/>
      </c>
      <c r="X53" s="252" t="str">
        <f>IF(X52="","",VLOOKUP(X52,'シフト記号表（勤務時間帯）'!$C$6:$K$35,9,FALSE))</f>
        <v/>
      </c>
      <c r="Y53" s="253" t="str">
        <f>IF(Y52="","",VLOOKUP(Y52,'シフト記号表（勤務時間帯）'!$C$6:$K$35,9,FALSE))</f>
        <v/>
      </c>
      <c r="Z53" s="251" t="str">
        <f>IF(Z52="","",VLOOKUP(Z52,'シフト記号表（勤務時間帯）'!$C$6:$K$35,9,FALSE))</f>
        <v/>
      </c>
      <c r="AA53" s="252" t="str">
        <f>IF(AA52="","",VLOOKUP(AA52,'シフト記号表（勤務時間帯）'!$C$6:$K$35,9,FALSE))</f>
        <v/>
      </c>
      <c r="AB53" s="252" t="str">
        <f>IF(AB52="","",VLOOKUP(AB52,'シフト記号表（勤務時間帯）'!$C$6:$K$35,9,FALSE))</f>
        <v/>
      </c>
      <c r="AC53" s="252" t="str">
        <f>IF(AC52="","",VLOOKUP(AC52,'シフト記号表（勤務時間帯）'!$C$6:$K$35,9,FALSE))</f>
        <v/>
      </c>
      <c r="AD53" s="252" t="str">
        <f>IF(AD52="","",VLOOKUP(AD52,'シフト記号表（勤務時間帯）'!$C$6:$K$35,9,FALSE))</f>
        <v/>
      </c>
      <c r="AE53" s="252" t="str">
        <f>IF(AE52="","",VLOOKUP(AE52,'シフト記号表（勤務時間帯）'!$C$6:$K$35,9,FALSE))</f>
        <v/>
      </c>
      <c r="AF53" s="253" t="str">
        <f>IF(AF52="","",VLOOKUP(AF52,'シフト記号表（勤務時間帯）'!$C$6:$K$35,9,FALSE))</f>
        <v/>
      </c>
      <c r="AG53" s="251" t="str">
        <f>IF(AG52="","",VLOOKUP(AG52,'シフト記号表（勤務時間帯）'!$C$6:$K$35,9,FALSE))</f>
        <v/>
      </c>
      <c r="AH53" s="252" t="str">
        <f>IF(AH52="","",VLOOKUP(AH52,'シフト記号表（勤務時間帯）'!$C$6:$K$35,9,FALSE))</f>
        <v/>
      </c>
      <c r="AI53" s="252" t="str">
        <f>IF(AI52="","",VLOOKUP(AI52,'シフト記号表（勤務時間帯）'!$C$6:$K$35,9,FALSE))</f>
        <v/>
      </c>
      <c r="AJ53" s="252" t="str">
        <f>IF(AJ52="","",VLOOKUP(AJ52,'シフト記号表（勤務時間帯）'!$C$6:$K$35,9,FALSE))</f>
        <v/>
      </c>
      <c r="AK53" s="252" t="str">
        <f>IF(AK52="","",VLOOKUP(AK52,'シフト記号表（勤務時間帯）'!$C$6:$K$35,9,FALSE))</f>
        <v/>
      </c>
      <c r="AL53" s="252" t="str">
        <f>IF(AL52="","",VLOOKUP(AL52,'シフト記号表（勤務時間帯）'!$C$6:$K$35,9,FALSE))</f>
        <v/>
      </c>
      <c r="AM53" s="253" t="str">
        <f>IF(AM52="","",VLOOKUP(AM52,'シフト記号表（勤務時間帯）'!$C$6:$K$35,9,FALSE))</f>
        <v/>
      </c>
      <c r="AN53" s="251" t="str">
        <f>IF(AN52="","",VLOOKUP(AN52,'シフト記号表（勤務時間帯）'!$C$6:$K$35,9,FALSE))</f>
        <v/>
      </c>
      <c r="AO53" s="252" t="str">
        <f>IF(AO52="","",VLOOKUP(AO52,'シフト記号表（勤務時間帯）'!$C$6:$K$35,9,FALSE))</f>
        <v/>
      </c>
      <c r="AP53" s="252" t="str">
        <f>IF(AP52="","",VLOOKUP(AP52,'シフト記号表（勤務時間帯）'!$C$6:$K$35,9,FALSE))</f>
        <v/>
      </c>
      <c r="AQ53" s="252" t="str">
        <f>IF(AQ52="","",VLOOKUP(AQ52,'シフト記号表（勤務時間帯）'!$C$6:$K$35,9,FALSE))</f>
        <v/>
      </c>
      <c r="AR53" s="252" t="str">
        <f>IF(AR52="","",VLOOKUP(AR52,'シフト記号表（勤務時間帯）'!$C$6:$K$35,9,FALSE))</f>
        <v/>
      </c>
      <c r="AS53" s="252" t="str">
        <f>IF(AS52="","",VLOOKUP(AS52,'シフト記号表（勤務時間帯）'!$C$6:$K$35,9,FALSE))</f>
        <v/>
      </c>
      <c r="AT53" s="253" t="str">
        <f>IF(AT52="","",VLOOKUP(AT52,'シフト記号表（勤務時間帯）'!$C$6:$K$35,9,FALSE))</f>
        <v/>
      </c>
      <c r="AU53" s="251" t="str">
        <f>IF(AU52="","",VLOOKUP(AU52,'シフト記号表（勤務時間帯）'!$C$6:$K$35,9,FALSE))</f>
        <v/>
      </c>
      <c r="AV53" s="252" t="str">
        <f>IF(AV52="","",VLOOKUP(AV52,'シフト記号表（勤務時間帯）'!$C$6:$K$35,9,FALSE))</f>
        <v/>
      </c>
      <c r="AW53" s="252" t="str">
        <f>IF(AW52="","",VLOOKUP(AW52,'シフト記号表（勤務時間帯）'!$C$6:$K$35,9,FALSE))</f>
        <v/>
      </c>
      <c r="AX53" s="907">
        <f>IF($BB$3="４週",SUM(S53:AT53),IF($BB$3="暦月",SUM(S53:AW53),""))</f>
        <v>0</v>
      </c>
      <c r="AY53" s="908"/>
      <c r="AZ53" s="909">
        <f>IF($BB$3="４週",AX53/4,IF($BB$3="暦月",'認知症対応型通所（1枚版）'!AX53/('認知症対応型通所（1枚版）'!$BB$8/7),""))</f>
        <v>0</v>
      </c>
      <c r="BA53" s="910"/>
      <c r="BB53" s="898"/>
      <c r="BC53" s="899"/>
      <c r="BD53" s="899"/>
      <c r="BE53" s="899"/>
      <c r="BF53" s="900"/>
    </row>
    <row r="54" spans="2:58" ht="20.25" customHeight="1" x14ac:dyDescent="0.4">
      <c r="B54" s="963"/>
      <c r="C54" s="971"/>
      <c r="D54" s="972"/>
      <c r="E54" s="973"/>
      <c r="F54" s="92">
        <f>C52</f>
        <v>0</v>
      </c>
      <c r="G54" s="974"/>
      <c r="H54" s="865"/>
      <c r="I54" s="863"/>
      <c r="J54" s="863"/>
      <c r="K54" s="864"/>
      <c r="L54" s="975"/>
      <c r="M54" s="925"/>
      <c r="N54" s="925"/>
      <c r="O54" s="926"/>
      <c r="P54" s="911" t="s">
        <v>50</v>
      </c>
      <c r="Q54" s="912"/>
      <c r="R54" s="913"/>
      <c r="S54" s="254" t="str">
        <f>IF(S52="","",VLOOKUP(S52,'シフト記号表（勤務時間帯）'!$C$6:$U$35,19,FALSE))</f>
        <v/>
      </c>
      <c r="T54" s="255" t="str">
        <f>IF(T52="","",VLOOKUP(T52,'シフト記号表（勤務時間帯）'!$C$6:$U$35,19,FALSE))</f>
        <v/>
      </c>
      <c r="U54" s="255" t="str">
        <f>IF(U52="","",VLOOKUP(U52,'シフト記号表（勤務時間帯）'!$C$6:$U$35,19,FALSE))</f>
        <v/>
      </c>
      <c r="V54" s="255" t="str">
        <f>IF(V52="","",VLOOKUP(V52,'シフト記号表（勤務時間帯）'!$C$6:$U$35,19,FALSE))</f>
        <v/>
      </c>
      <c r="W54" s="255" t="str">
        <f>IF(W52="","",VLOOKUP(W52,'シフト記号表（勤務時間帯）'!$C$6:$U$35,19,FALSE))</f>
        <v/>
      </c>
      <c r="X54" s="255" t="str">
        <f>IF(X52="","",VLOOKUP(X52,'シフト記号表（勤務時間帯）'!$C$6:$U$35,19,FALSE))</f>
        <v/>
      </c>
      <c r="Y54" s="256" t="str">
        <f>IF(Y52="","",VLOOKUP(Y52,'シフト記号表（勤務時間帯）'!$C$6:$U$35,19,FALSE))</f>
        <v/>
      </c>
      <c r="Z54" s="254" t="str">
        <f>IF(Z52="","",VLOOKUP(Z52,'シフト記号表（勤務時間帯）'!$C$6:$U$35,19,FALSE))</f>
        <v/>
      </c>
      <c r="AA54" s="255" t="str">
        <f>IF(AA52="","",VLOOKUP(AA52,'シフト記号表（勤務時間帯）'!$C$6:$U$35,19,FALSE))</f>
        <v/>
      </c>
      <c r="AB54" s="255" t="str">
        <f>IF(AB52="","",VLOOKUP(AB52,'シフト記号表（勤務時間帯）'!$C$6:$U$35,19,FALSE))</f>
        <v/>
      </c>
      <c r="AC54" s="255" t="str">
        <f>IF(AC52="","",VLOOKUP(AC52,'シフト記号表（勤務時間帯）'!$C$6:$U$35,19,FALSE))</f>
        <v/>
      </c>
      <c r="AD54" s="255" t="str">
        <f>IF(AD52="","",VLOOKUP(AD52,'シフト記号表（勤務時間帯）'!$C$6:$U$35,19,FALSE))</f>
        <v/>
      </c>
      <c r="AE54" s="255" t="str">
        <f>IF(AE52="","",VLOOKUP(AE52,'シフト記号表（勤務時間帯）'!$C$6:$U$35,19,FALSE))</f>
        <v/>
      </c>
      <c r="AF54" s="256" t="str">
        <f>IF(AF52="","",VLOOKUP(AF52,'シフト記号表（勤務時間帯）'!$C$6:$U$35,19,FALSE))</f>
        <v/>
      </c>
      <c r="AG54" s="254" t="str">
        <f>IF(AG52="","",VLOOKUP(AG52,'シフト記号表（勤務時間帯）'!$C$6:$U$35,19,FALSE))</f>
        <v/>
      </c>
      <c r="AH54" s="255" t="str">
        <f>IF(AH52="","",VLOOKUP(AH52,'シフト記号表（勤務時間帯）'!$C$6:$U$35,19,FALSE))</f>
        <v/>
      </c>
      <c r="AI54" s="255" t="str">
        <f>IF(AI52="","",VLOOKUP(AI52,'シフト記号表（勤務時間帯）'!$C$6:$U$35,19,FALSE))</f>
        <v/>
      </c>
      <c r="AJ54" s="255" t="str">
        <f>IF(AJ52="","",VLOOKUP(AJ52,'シフト記号表（勤務時間帯）'!$C$6:$U$35,19,FALSE))</f>
        <v/>
      </c>
      <c r="AK54" s="255" t="str">
        <f>IF(AK52="","",VLOOKUP(AK52,'シフト記号表（勤務時間帯）'!$C$6:$U$35,19,FALSE))</f>
        <v/>
      </c>
      <c r="AL54" s="255" t="str">
        <f>IF(AL52="","",VLOOKUP(AL52,'シフト記号表（勤務時間帯）'!$C$6:$U$35,19,FALSE))</f>
        <v/>
      </c>
      <c r="AM54" s="256" t="str">
        <f>IF(AM52="","",VLOOKUP(AM52,'シフト記号表（勤務時間帯）'!$C$6:$U$35,19,FALSE))</f>
        <v/>
      </c>
      <c r="AN54" s="254" t="str">
        <f>IF(AN52="","",VLOOKUP(AN52,'シフト記号表（勤務時間帯）'!$C$6:$U$35,19,FALSE))</f>
        <v/>
      </c>
      <c r="AO54" s="255" t="str">
        <f>IF(AO52="","",VLOOKUP(AO52,'シフト記号表（勤務時間帯）'!$C$6:$U$35,19,FALSE))</f>
        <v/>
      </c>
      <c r="AP54" s="255" t="str">
        <f>IF(AP52="","",VLOOKUP(AP52,'シフト記号表（勤務時間帯）'!$C$6:$U$35,19,FALSE))</f>
        <v/>
      </c>
      <c r="AQ54" s="255" t="str">
        <f>IF(AQ52="","",VLOOKUP(AQ52,'シフト記号表（勤務時間帯）'!$C$6:$U$35,19,FALSE))</f>
        <v/>
      </c>
      <c r="AR54" s="255" t="str">
        <f>IF(AR52="","",VLOOKUP(AR52,'シフト記号表（勤務時間帯）'!$C$6:$U$35,19,FALSE))</f>
        <v/>
      </c>
      <c r="AS54" s="255" t="str">
        <f>IF(AS52="","",VLOOKUP(AS52,'シフト記号表（勤務時間帯）'!$C$6:$U$35,19,FALSE))</f>
        <v/>
      </c>
      <c r="AT54" s="256" t="str">
        <f>IF(AT52="","",VLOOKUP(AT52,'シフト記号表（勤務時間帯）'!$C$6:$U$35,19,FALSE))</f>
        <v/>
      </c>
      <c r="AU54" s="254" t="str">
        <f>IF(AU52="","",VLOOKUP(AU52,'シフト記号表（勤務時間帯）'!$C$6:$U$35,19,FALSE))</f>
        <v/>
      </c>
      <c r="AV54" s="255" t="str">
        <f>IF(AV52="","",VLOOKUP(AV52,'シフト記号表（勤務時間帯）'!$C$6:$U$35,19,FALSE))</f>
        <v/>
      </c>
      <c r="AW54" s="255" t="str">
        <f>IF(AW52="","",VLOOKUP(AW52,'シフト記号表（勤務時間帯）'!$C$6:$U$35,19,FALSE))</f>
        <v/>
      </c>
      <c r="AX54" s="914">
        <f>IF($BB$3="４週",SUM(S54:AT54),IF($BB$3="暦月",SUM(S54:AW54),""))</f>
        <v>0</v>
      </c>
      <c r="AY54" s="915"/>
      <c r="AZ54" s="916">
        <f>IF($BB$3="４週",AX54/4,IF($BB$3="暦月",'認知症対応型通所（1枚版）'!AX54/('認知症対応型通所（1枚版）'!$BB$8/7),""))</f>
        <v>0</v>
      </c>
      <c r="BA54" s="917"/>
      <c r="BB54" s="901"/>
      <c r="BC54" s="902"/>
      <c r="BD54" s="902"/>
      <c r="BE54" s="902"/>
      <c r="BF54" s="903"/>
    </row>
    <row r="55" spans="2:58" ht="20.25" customHeight="1" x14ac:dyDescent="0.4">
      <c r="B55" s="963">
        <f>B52+1</f>
        <v>12</v>
      </c>
      <c r="C55" s="965"/>
      <c r="D55" s="966"/>
      <c r="E55" s="967"/>
      <c r="F55" s="94"/>
      <c r="G55" s="859"/>
      <c r="H55" s="862"/>
      <c r="I55" s="863"/>
      <c r="J55" s="863"/>
      <c r="K55" s="864"/>
      <c r="L55" s="869"/>
      <c r="M55" s="870"/>
      <c r="N55" s="870"/>
      <c r="O55" s="871"/>
      <c r="P55" s="878" t="s">
        <v>49</v>
      </c>
      <c r="Q55" s="879"/>
      <c r="R55" s="880"/>
      <c r="S55" s="111"/>
      <c r="T55" s="112"/>
      <c r="U55" s="112"/>
      <c r="V55" s="112"/>
      <c r="W55" s="112"/>
      <c r="X55" s="112"/>
      <c r="Y55" s="113"/>
      <c r="Z55" s="111"/>
      <c r="AA55" s="112"/>
      <c r="AB55" s="112"/>
      <c r="AC55" s="112"/>
      <c r="AD55" s="112"/>
      <c r="AE55" s="112"/>
      <c r="AF55" s="113"/>
      <c r="AG55" s="111"/>
      <c r="AH55" s="112"/>
      <c r="AI55" s="112"/>
      <c r="AJ55" s="112"/>
      <c r="AK55" s="112"/>
      <c r="AL55" s="112"/>
      <c r="AM55" s="113"/>
      <c r="AN55" s="111"/>
      <c r="AO55" s="112"/>
      <c r="AP55" s="112"/>
      <c r="AQ55" s="112"/>
      <c r="AR55" s="112"/>
      <c r="AS55" s="112"/>
      <c r="AT55" s="113"/>
      <c r="AU55" s="111"/>
      <c r="AV55" s="112"/>
      <c r="AW55" s="112"/>
      <c r="AX55" s="918"/>
      <c r="AY55" s="919"/>
      <c r="AZ55" s="920"/>
      <c r="BA55" s="921"/>
      <c r="BB55" s="922"/>
      <c r="BC55" s="870"/>
      <c r="BD55" s="870"/>
      <c r="BE55" s="870"/>
      <c r="BF55" s="871"/>
    </row>
    <row r="56" spans="2:58" ht="20.25" customHeight="1" x14ac:dyDescent="0.4">
      <c r="B56" s="963"/>
      <c r="C56" s="968"/>
      <c r="D56" s="969"/>
      <c r="E56" s="970"/>
      <c r="F56" s="92"/>
      <c r="G56" s="860"/>
      <c r="H56" s="865"/>
      <c r="I56" s="863"/>
      <c r="J56" s="863"/>
      <c r="K56" s="864"/>
      <c r="L56" s="872"/>
      <c r="M56" s="873"/>
      <c r="N56" s="873"/>
      <c r="O56" s="874"/>
      <c r="P56" s="904" t="s">
        <v>15</v>
      </c>
      <c r="Q56" s="905"/>
      <c r="R56" s="906"/>
      <c r="S56" s="251" t="str">
        <f>IF(S55="","",VLOOKUP(S55,'シフト記号表（勤務時間帯）'!$C$6:$K$35,9,FALSE))</f>
        <v/>
      </c>
      <c r="T56" s="252" t="str">
        <f>IF(T55="","",VLOOKUP(T55,'シフト記号表（勤務時間帯）'!$C$6:$K$35,9,FALSE))</f>
        <v/>
      </c>
      <c r="U56" s="252" t="str">
        <f>IF(U55="","",VLOOKUP(U55,'シフト記号表（勤務時間帯）'!$C$6:$K$35,9,FALSE))</f>
        <v/>
      </c>
      <c r="V56" s="252" t="str">
        <f>IF(V55="","",VLOOKUP(V55,'シフト記号表（勤務時間帯）'!$C$6:$K$35,9,FALSE))</f>
        <v/>
      </c>
      <c r="W56" s="252" t="str">
        <f>IF(W55="","",VLOOKUP(W55,'シフト記号表（勤務時間帯）'!$C$6:$K$35,9,FALSE))</f>
        <v/>
      </c>
      <c r="X56" s="252" t="str">
        <f>IF(X55="","",VLOOKUP(X55,'シフト記号表（勤務時間帯）'!$C$6:$K$35,9,FALSE))</f>
        <v/>
      </c>
      <c r="Y56" s="253" t="str">
        <f>IF(Y55="","",VLOOKUP(Y55,'シフト記号表（勤務時間帯）'!$C$6:$K$35,9,FALSE))</f>
        <v/>
      </c>
      <c r="Z56" s="251" t="str">
        <f>IF(Z55="","",VLOOKUP(Z55,'シフト記号表（勤務時間帯）'!$C$6:$K$35,9,FALSE))</f>
        <v/>
      </c>
      <c r="AA56" s="252" t="str">
        <f>IF(AA55="","",VLOOKUP(AA55,'シフト記号表（勤務時間帯）'!$C$6:$K$35,9,FALSE))</f>
        <v/>
      </c>
      <c r="AB56" s="252" t="str">
        <f>IF(AB55="","",VLOOKUP(AB55,'シフト記号表（勤務時間帯）'!$C$6:$K$35,9,FALSE))</f>
        <v/>
      </c>
      <c r="AC56" s="252" t="str">
        <f>IF(AC55="","",VLOOKUP(AC55,'シフト記号表（勤務時間帯）'!$C$6:$K$35,9,FALSE))</f>
        <v/>
      </c>
      <c r="AD56" s="252" t="str">
        <f>IF(AD55="","",VLOOKUP(AD55,'シフト記号表（勤務時間帯）'!$C$6:$K$35,9,FALSE))</f>
        <v/>
      </c>
      <c r="AE56" s="252" t="str">
        <f>IF(AE55="","",VLOOKUP(AE55,'シフト記号表（勤務時間帯）'!$C$6:$K$35,9,FALSE))</f>
        <v/>
      </c>
      <c r="AF56" s="253" t="str">
        <f>IF(AF55="","",VLOOKUP(AF55,'シフト記号表（勤務時間帯）'!$C$6:$K$35,9,FALSE))</f>
        <v/>
      </c>
      <c r="AG56" s="251" t="str">
        <f>IF(AG55="","",VLOOKUP(AG55,'シフト記号表（勤務時間帯）'!$C$6:$K$35,9,FALSE))</f>
        <v/>
      </c>
      <c r="AH56" s="252" t="str">
        <f>IF(AH55="","",VLOOKUP(AH55,'シフト記号表（勤務時間帯）'!$C$6:$K$35,9,FALSE))</f>
        <v/>
      </c>
      <c r="AI56" s="252" t="str">
        <f>IF(AI55="","",VLOOKUP(AI55,'シフト記号表（勤務時間帯）'!$C$6:$K$35,9,FALSE))</f>
        <v/>
      </c>
      <c r="AJ56" s="252" t="str">
        <f>IF(AJ55="","",VLOOKUP(AJ55,'シフト記号表（勤務時間帯）'!$C$6:$K$35,9,FALSE))</f>
        <v/>
      </c>
      <c r="AK56" s="252" t="str">
        <f>IF(AK55="","",VLOOKUP(AK55,'シフト記号表（勤務時間帯）'!$C$6:$K$35,9,FALSE))</f>
        <v/>
      </c>
      <c r="AL56" s="252" t="str">
        <f>IF(AL55="","",VLOOKUP(AL55,'シフト記号表（勤務時間帯）'!$C$6:$K$35,9,FALSE))</f>
        <v/>
      </c>
      <c r="AM56" s="253" t="str">
        <f>IF(AM55="","",VLOOKUP(AM55,'シフト記号表（勤務時間帯）'!$C$6:$K$35,9,FALSE))</f>
        <v/>
      </c>
      <c r="AN56" s="251" t="str">
        <f>IF(AN55="","",VLOOKUP(AN55,'シフト記号表（勤務時間帯）'!$C$6:$K$35,9,FALSE))</f>
        <v/>
      </c>
      <c r="AO56" s="252" t="str">
        <f>IF(AO55="","",VLOOKUP(AO55,'シフト記号表（勤務時間帯）'!$C$6:$K$35,9,FALSE))</f>
        <v/>
      </c>
      <c r="AP56" s="252" t="str">
        <f>IF(AP55="","",VLOOKUP(AP55,'シフト記号表（勤務時間帯）'!$C$6:$K$35,9,FALSE))</f>
        <v/>
      </c>
      <c r="AQ56" s="252" t="str">
        <f>IF(AQ55="","",VLOOKUP(AQ55,'シフト記号表（勤務時間帯）'!$C$6:$K$35,9,FALSE))</f>
        <v/>
      </c>
      <c r="AR56" s="252" t="str">
        <f>IF(AR55="","",VLOOKUP(AR55,'シフト記号表（勤務時間帯）'!$C$6:$K$35,9,FALSE))</f>
        <v/>
      </c>
      <c r="AS56" s="252" t="str">
        <f>IF(AS55="","",VLOOKUP(AS55,'シフト記号表（勤務時間帯）'!$C$6:$K$35,9,FALSE))</f>
        <v/>
      </c>
      <c r="AT56" s="253" t="str">
        <f>IF(AT55="","",VLOOKUP(AT55,'シフト記号表（勤務時間帯）'!$C$6:$K$35,9,FALSE))</f>
        <v/>
      </c>
      <c r="AU56" s="251" t="str">
        <f>IF(AU55="","",VLOOKUP(AU55,'シフト記号表（勤務時間帯）'!$C$6:$K$35,9,FALSE))</f>
        <v/>
      </c>
      <c r="AV56" s="252" t="str">
        <f>IF(AV55="","",VLOOKUP(AV55,'シフト記号表（勤務時間帯）'!$C$6:$K$35,9,FALSE))</f>
        <v/>
      </c>
      <c r="AW56" s="252" t="str">
        <f>IF(AW55="","",VLOOKUP(AW55,'シフト記号表（勤務時間帯）'!$C$6:$K$35,9,FALSE))</f>
        <v/>
      </c>
      <c r="AX56" s="907">
        <f>IF($BB$3="４週",SUM(S56:AT56),IF($BB$3="暦月",SUM(S56:AW56),""))</f>
        <v>0</v>
      </c>
      <c r="AY56" s="908"/>
      <c r="AZ56" s="909">
        <f>IF($BB$3="４週",AX56/4,IF($BB$3="暦月",'認知症対応型通所（1枚版）'!AX56/('認知症対応型通所（1枚版）'!$BB$8/7),""))</f>
        <v>0</v>
      </c>
      <c r="BA56" s="910"/>
      <c r="BB56" s="923"/>
      <c r="BC56" s="873"/>
      <c r="BD56" s="873"/>
      <c r="BE56" s="873"/>
      <c r="BF56" s="874"/>
    </row>
    <row r="57" spans="2:58" ht="20.25" customHeight="1" x14ac:dyDescent="0.4">
      <c r="B57" s="963"/>
      <c r="C57" s="971"/>
      <c r="D57" s="972"/>
      <c r="E57" s="973"/>
      <c r="F57" s="92">
        <f>C55</f>
        <v>0</v>
      </c>
      <c r="G57" s="974"/>
      <c r="H57" s="865"/>
      <c r="I57" s="863"/>
      <c r="J57" s="863"/>
      <c r="K57" s="864"/>
      <c r="L57" s="975"/>
      <c r="M57" s="925"/>
      <c r="N57" s="925"/>
      <c r="O57" s="926"/>
      <c r="P57" s="911" t="s">
        <v>50</v>
      </c>
      <c r="Q57" s="912"/>
      <c r="R57" s="913"/>
      <c r="S57" s="254" t="str">
        <f>IF(S55="","",VLOOKUP(S55,'シフト記号表（勤務時間帯）'!$C$6:$U$35,19,FALSE))</f>
        <v/>
      </c>
      <c r="T57" s="255" t="str">
        <f>IF(T55="","",VLOOKUP(T55,'シフト記号表（勤務時間帯）'!$C$6:$U$35,19,FALSE))</f>
        <v/>
      </c>
      <c r="U57" s="255" t="str">
        <f>IF(U55="","",VLOOKUP(U55,'シフト記号表（勤務時間帯）'!$C$6:$U$35,19,FALSE))</f>
        <v/>
      </c>
      <c r="V57" s="255" t="str">
        <f>IF(V55="","",VLOOKUP(V55,'シフト記号表（勤務時間帯）'!$C$6:$U$35,19,FALSE))</f>
        <v/>
      </c>
      <c r="W57" s="255" t="str">
        <f>IF(W55="","",VLOOKUP(W55,'シフト記号表（勤務時間帯）'!$C$6:$U$35,19,FALSE))</f>
        <v/>
      </c>
      <c r="X57" s="255" t="str">
        <f>IF(X55="","",VLOOKUP(X55,'シフト記号表（勤務時間帯）'!$C$6:$U$35,19,FALSE))</f>
        <v/>
      </c>
      <c r="Y57" s="256" t="str">
        <f>IF(Y55="","",VLOOKUP(Y55,'シフト記号表（勤務時間帯）'!$C$6:$U$35,19,FALSE))</f>
        <v/>
      </c>
      <c r="Z57" s="254" t="str">
        <f>IF(Z55="","",VLOOKUP(Z55,'シフト記号表（勤務時間帯）'!$C$6:$U$35,19,FALSE))</f>
        <v/>
      </c>
      <c r="AA57" s="255" t="str">
        <f>IF(AA55="","",VLOOKUP(AA55,'シフト記号表（勤務時間帯）'!$C$6:$U$35,19,FALSE))</f>
        <v/>
      </c>
      <c r="AB57" s="255" t="str">
        <f>IF(AB55="","",VLOOKUP(AB55,'シフト記号表（勤務時間帯）'!$C$6:$U$35,19,FALSE))</f>
        <v/>
      </c>
      <c r="AC57" s="255" t="str">
        <f>IF(AC55="","",VLOOKUP(AC55,'シフト記号表（勤務時間帯）'!$C$6:$U$35,19,FALSE))</f>
        <v/>
      </c>
      <c r="AD57" s="255" t="str">
        <f>IF(AD55="","",VLOOKUP(AD55,'シフト記号表（勤務時間帯）'!$C$6:$U$35,19,FALSE))</f>
        <v/>
      </c>
      <c r="AE57" s="255" t="str">
        <f>IF(AE55="","",VLOOKUP(AE55,'シフト記号表（勤務時間帯）'!$C$6:$U$35,19,FALSE))</f>
        <v/>
      </c>
      <c r="AF57" s="256" t="str">
        <f>IF(AF55="","",VLOOKUP(AF55,'シフト記号表（勤務時間帯）'!$C$6:$U$35,19,FALSE))</f>
        <v/>
      </c>
      <c r="AG57" s="254" t="str">
        <f>IF(AG55="","",VLOOKUP(AG55,'シフト記号表（勤務時間帯）'!$C$6:$U$35,19,FALSE))</f>
        <v/>
      </c>
      <c r="AH57" s="255" t="str">
        <f>IF(AH55="","",VLOOKUP(AH55,'シフト記号表（勤務時間帯）'!$C$6:$U$35,19,FALSE))</f>
        <v/>
      </c>
      <c r="AI57" s="255" t="str">
        <f>IF(AI55="","",VLOOKUP(AI55,'シフト記号表（勤務時間帯）'!$C$6:$U$35,19,FALSE))</f>
        <v/>
      </c>
      <c r="AJ57" s="255" t="str">
        <f>IF(AJ55="","",VLOOKUP(AJ55,'シフト記号表（勤務時間帯）'!$C$6:$U$35,19,FALSE))</f>
        <v/>
      </c>
      <c r="AK57" s="255" t="str">
        <f>IF(AK55="","",VLOOKUP(AK55,'シフト記号表（勤務時間帯）'!$C$6:$U$35,19,FALSE))</f>
        <v/>
      </c>
      <c r="AL57" s="255" t="str">
        <f>IF(AL55="","",VLOOKUP(AL55,'シフト記号表（勤務時間帯）'!$C$6:$U$35,19,FALSE))</f>
        <v/>
      </c>
      <c r="AM57" s="256" t="str">
        <f>IF(AM55="","",VLOOKUP(AM55,'シフト記号表（勤務時間帯）'!$C$6:$U$35,19,FALSE))</f>
        <v/>
      </c>
      <c r="AN57" s="254" t="str">
        <f>IF(AN55="","",VLOOKUP(AN55,'シフト記号表（勤務時間帯）'!$C$6:$U$35,19,FALSE))</f>
        <v/>
      </c>
      <c r="AO57" s="255" t="str">
        <f>IF(AO55="","",VLOOKUP(AO55,'シフト記号表（勤務時間帯）'!$C$6:$U$35,19,FALSE))</f>
        <v/>
      </c>
      <c r="AP57" s="255" t="str">
        <f>IF(AP55="","",VLOOKUP(AP55,'シフト記号表（勤務時間帯）'!$C$6:$U$35,19,FALSE))</f>
        <v/>
      </c>
      <c r="AQ57" s="255" t="str">
        <f>IF(AQ55="","",VLOOKUP(AQ55,'シフト記号表（勤務時間帯）'!$C$6:$U$35,19,FALSE))</f>
        <v/>
      </c>
      <c r="AR57" s="255" t="str">
        <f>IF(AR55="","",VLOOKUP(AR55,'シフト記号表（勤務時間帯）'!$C$6:$U$35,19,FALSE))</f>
        <v/>
      </c>
      <c r="AS57" s="255" t="str">
        <f>IF(AS55="","",VLOOKUP(AS55,'シフト記号表（勤務時間帯）'!$C$6:$U$35,19,FALSE))</f>
        <v/>
      </c>
      <c r="AT57" s="256" t="str">
        <f>IF(AT55="","",VLOOKUP(AT55,'シフト記号表（勤務時間帯）'!$C$6:$U$35,19,FALSE))</f>
        <v/>
      </c>
      <c r="AU57" s="254" t="str">
        <f>IF(AU55="","",VLOOKUP(AU55,'シフト記号表（勤務時間帯）'!$C$6:$U$35,19,FALSE))</f>
        <v/>
      </c>
      <c r="AV57" s="255" t="str">
        <f>IF(AV55="","",VLOOKUP(AV55,'シフト記号表（勤務時間帯）'!$C$6:$U$35,19,FALSE))</f>
        <v/>
      </c>
      <c r="AW57" s="255" t="str">
        <f>IF(AW55="","",VLOOKUP(AW55,'シフト記号表（勤務時間帯）'!$C$6:$U$35,19,FALSE))</f>
        <v/>
      </c>
      <c r="AX57" s="914">
        <f>IF($BB$3="４週",SUM(S57:AT57),IF($BB$3="暦月",SUM(S57:AW57),""))</f>
        <v>0</v>
      </c>
      <c r="AY57" s="915"/>
      <c r="AZ57" s="916">
        <f>IF($BB$3="４週",AX57/4,IF($BB$3="暦月",'認知症対応型通所（1枚版）'!AX57/('認知症対応型通所（1枚版）'!$BB$8/7),""))</f>
        <v>0</v>
      </c>
      <c r="BA57" s="917"/>
      <c r="BB57" s="924"/>
      <c r="BC57" s="925"/>
      <c r="BD57" s="925"/>
      <c r="BE57" s="925"/>
      <c r="BF57" s="926"/>
    </row>
    <row r="58" spans="2:58" ht="20.25" customHeight="1" x14ac:dyDescent="0.4">
      <c r="B58" s="963">
        <f>B55+1</f>
        <v>13</v>
      </c>
      <c r="C58" s="965"/>
      <c r="D58" s="966"/>
      <c r="E58" s="967"/>
      <c r="F58" s="94"/>
      <c r="G58" s="859"/>
      <c r="H58" s="862"/>
      <c r="I58" s="863"/>
      <c r="J58" s="863"/>
      <c r="K58" s="864"/>
      <c r="L58" s="869"/>
      <c r="M58" s="870"/>
      <c r="N58" s="870"/>
      <c r="O58" s="871"/>
      <c r="P58" s="878" t="s">
        <v>49</v>
      </c>
      <c r="Q58" s="879"/>
      <c r="R58" s="880"/>
      <c r="S58" s="111"/>
      <c r="T58" s="112"/>
      <c r="U58" s="112"/>
      <c r="V58" s="112"/>
      <c r="W58" s="112"/>
      <c r="X58" s="112"/>
      <c r="Y58" s="113"/>
      <c r="Z58" s="111"/>
      <c r="AA58" s="112"/>
      <c r="AB58" s="112"/>
      <c r="AC58" s="112"/>
      <c r="AD58" s="112"/>
      <c r="AE58" s="112"/>
      <c r="AF58" s="113"/>
      <c r="AG58" s="111"/>
      <c r="AH58" s="112"/>
      <c r="AI58" s="112"/>
      <c r="AJ58" s="112"/>
      <c r="AK58" s="112"/>
      <c r="AL58" s="112"/>
      <c r="AM58" s="113"/>
      <c r="AN58" s="111"/>
      <c r="AO58" s="112"/>
      <c r="AP58" s="112"/>
      <c r="AQ58" s="112"/>
      <c r="AR58" s="112"/>
      <c r="AS58" s="112"/>
      <c r="AT58" s="113"/>
      <c r="AU58" s="111"/>
      <c r="AV58" s="112"/>
      <c r="AW58" s="112"/>
      <c r="AX58" s="918"/>
      <c r="AY58" s="919"/>
      <c r="AZ58" s="920"/>
      <c r="BA58" s="921"/>
      <c r="BB58" s="922"/>
      <c r="BC58" s="870"/>
      <c r="BD58" s="870"/>
      <c r="BE58" s="870"/>
      <c r="BF58" s="871"/>
    </row>
    <row r="59" spans="2:58" ht="20.25" customHeight="1" x14ac:dyDescent="0.4">
      <c r="B59" s="963"/>
      <c r="C59" s="968"/>
      <c r="D59" s="969"/>
      <c r="E59" s="970"/>
      <c r="F59" s="92"/>
      <c r="G59" s="860"/>
      <c r="H59" s="865"/>
      <c r="I59" s="863"/>
      <c r="J59" s="863"/>
      <c r="K59" s="864"/>
      <c r="L59" s="872"/>
      <c r="M59" s="873"/>
      <c r="N59" s="873"/>
      <c r="O59" s="874"/>
      <c r="P59" s="904" t="s">
        <v>15</v>
      </c>
      <c r="Q59" s="905"/>
      <c r="R59" s="906"/>
      <c r="S59" s="251" t="str">
        <f>IF(S58="","",VLOOKUP(S58,'シフト記号表（勤務時間帯）'!$C$6:$K$35,9,FALSE))</f>
        <v/>
      </c>
      <c r="T59" s="252" t="str">
        <f>IF(T58="","",VLOOKUP(T58,'シフト記号表（勤務時間帯）'!$C$6:$K$35,9,FALSE))</f>
        <v/>
      </c>
      <c r="U59" s="252" t="str">
        <f>IF(U58="","",VLOOKUP(U58,'シフト記号表（勤務時間帯）'!$C$6:$K$35,9,FALSE))</f>
        <v/>
      </c>
      <c r="V59" s="252" t="str">
        <f>IF(V58="","",VLOOKUP(V58,'シフト記号表（勤務時間帯）'!$C$6:$K$35,9,FALSE))</f>
        <v/>
      </c>
      <c r="W59" s="252" t="str">
        <f>IF(W58="","",VLOOKUP(W58,'シフト記号表（勤務時間帯）'!$C$6:$K$35,9,FALSE))</f>
        <v/>
      </c>
      <c r="X59" s="252" t="str">
        <f>IF(X58="","",VLOOKUP(X58,'シフト記号表（勤務時間帯）'!$C$6:$K$35,9,FALSE))</f>
        <v/>
      </c>
      <c r="Y59" s="253" t="str">
        <f>IF(Y58="","",VLOOKUP(Y58,'シフト記号表（勤務時間帯）'!$C$6:$K$35,9,FALSE))</f>
        <v/>
      </c>
      <c r="Z59" s="251" t="str">
        <f>IF(Z58="","",VLOOKUP(Z58,'シフト記号表（勤務時間帯）'!$C$6:$K$35,9,FALSE))</f>
        <v/>
      </c>
      <c r="AA59" s="252" t="str">
        <f>IF(AA58="","",VLOOKUP(AA58,'シフト記号表（勤務時間帯）'!$C$6:$K$35,9,FALSE))</f>
        <v/>
      </c>
      <c r="AB59" s="252" t="str">
        <f>IF(AB58="","",VLOOKUP(AB58,'シフト記号表（勤務時間帯）'!$C$6:$K$35,9,FALSE))</f>
        <v/>
      </c>
      <c r="AC59" s="252" t="str">
        <f>IF(AC58="","",VLOOKUP(AC58,'シフト記号表（勤務時間帯）'!$C$6:$K$35,9,FALSE))</f>
        <v/>
      </c>
      <c r="AD59" s="252" t="str">
        <f>IF(AD58="","",VLOOKUP(AD58,'シフト記号表（勤務時間帯）'!$C$6:$K$35,9,FALSE))</f>
        <v/>
      </c>
      <c r="AE59" s="252" t="str">
        <f>IF(AE58="","",VLOOKUP(AE58,'シフト記号表（勤務時間帯）'!$C$6:$K$35,9,FALSE))</f>
        <v/>
      </c>
      <c r="AF59" s="253" t="str">
        <f>IF(AF58="","",VLOOKUP(AF58,'シフト記号表（勤務時間帯）'!$C$6:$K$35,9,FALSE))</f>
        <v/>
      </c>
      <c r="AG59" s="251" t="str">
        <f>IF(AG58="","",VLOOKUP(AG58,'シフト記号表（勤務時間帯）'!$C$6:$K$35,9,FALSE))</f>
        <v/>
      </c>
      <c r="AH59" s="252" t="str">
        <f>IF(AH58="","",VLOOKUP(AH58,'シフト記号表（勤務時間帯）'!$C$6:$K$35,9,FALSE))</f>
        <v/>
      </c>
      <c r="AI59" s="252" t="str">
        <f>IF(AI58="","",VLOOKUP(AI58,'シフト記号表（勤務時間帯）'!$C$6:$K$35,9,FALSE))</f>
        <v/>
      </c>
      <c r="AJ59" s="252" t="str">
        <f>IF(AJ58="","",VLOOKUP(AJ58,'シフト記号表（勤務時間帯）'!$C$6:$K$35,9,FALSE))</f>
        <v/>
      </c>
      <c r="AK59" s="252" t="str">
        <f>IF(AK58="","",VLOOKUP(AK58,'シフト記号表（勤務時間帯）'!$C$6:$K$35,9,FALSE))</f>
        <v/>
      </c>
      <c r="AL59" s="252" t="str">
        <f>IF(AL58="","",VLOOKUP(AL58,'シフト記号表（勤務時間帯）'!$C$6:$K$35,9,FALSE))</f>
        <v/>
      </c>
      <c r="AM59" s="253" t="str">
        <f>IF(AM58="","",VLOOKUP(AM58,'シフト記号表（勤務時間帯）'!$C$6:$K$35,9,FALSE))</f>
        <v/>
      </c>
      <c r="AN59" s="251" t="str">
        <f>IF(AN58="","",VLOOKUP(AN58,'シフト記号表（勤務時間帯）'!$C$6:$K$35,9,FALSE))</f>
        <v/>
      </c>
      <c r="AO59" s="252" t="str">
        <f>IF(AO58="","",VLOOKUP(AO58,'シフト記号表（勤務時間帯）'!$C$6:$K$35,9,FALSE))</f>
        <v/>
      </c>
      <c r="AP59" s="252" t="str">
        <f>IF(AP58="","",VLOOKUP(AP58,'シフト記号表（勤務時間帯）'!$C$6:$K$35,9,FALSE))</f>
        <v/>
      </c>
      <c r="AQ59" s="252" t="str">
        <f>IF(AQ58="","",VLOOKUP(AQ58,'シフト記号表（勤務時間帯）'!$C$6:$K$35,9,FALSE))</f>
        <v/>
      </c>
      <c r="AR59" s="252" t="str">
        <f>IF(AR58="","",VLOOKUP(AR58,'シフト記号表（勤務時間帯）'!$C$6:$K$35,9,FALSE))</f>
        <v/>
      </c>
      <c r="AS59" s="252" t="str">
        <f>IF(AS58="","",VLOOKUP(AS58,'シフト記号表（勤務時間帯）'!$C$6:$K$35,9,FALSE))</f>
        <v/>
      </c>
      <c r="AT59" s="253" t="str">
        <f>IF(AT58="","",VLOOKUP(AT58,'シフト記号表（勤務時間帯）'!$C$6:$K$35,9,FALSE))</f>
        <v/>
      </c>
      <c r="AU59" s="251" t="str">
        <f>IF(AU58="","",VLOOKUP(AU58,'シフト記号表（勤務時間帯）'!$C$6:$K$35,9,FALSE))</f>
        <v/>
      </c>
      <c r="AV59" s="252" t="str">
        <f>IF(AV58="","",VLOOKUP(AV58,'シフト記号表（勤務時間帯）'!$C$6:$K$35,9,FALSE))</f>
        <v/>
      </c>
      <c r="AW59" s="252" t="str">
        <f>IF(AW58="","",VLOOKUP(AW58,'シフト記号表（勤務時間帯）'!$C$6:$K$35,9,FALSE))</f>
        <v/>
      </c>
      <c r="AX59" s="907">
        <f>IF($BB$3="４週",SUM(S59:AT59),IF($BB$3="暦月",SUM(S59:AW59),""))</f>
        <v>0</v>
      </c>
      <c r="AY59" s="908"/>
      <c r="AZ59" s="909">
        <f>IF($BB$3="４週",AX59/4,IF($BB$3="暦月",'認知症対応型通所（1枚版）'!AX59/('認知症対応型通所（1枚版）'!$BB$8/7),""))</f>
        <v>0</v>
      </c>
      <c r="BA59" s="910"/>
      <c r="BB59" s="923"/>
      <c r="BC59" s="873"/>
      <c r="BD59" s="873"/>
      <c r="BE59" s="873"/>
      <c r="BF59" s="874"/>
    </row>
    <row r="60" spans="2:58" ht="20.25" customHeight="1" thickBot="1" x14ac:dyDescent="0.45">
      <c r="B60" s="964"/>
      <c r="C60" s="971"/>
      <c r="D60" s="972"/>
      <c r="E60" s="973"/>
      <c r="F60" s="95">
        <f>C58</f>
        <v>0</v>
      </c>
      <c r="G60" s="861"/>
      <c r="H60" s="866"/>
      <c r="I60" s="867"/>
      <c r="J60" s="867"/>
      <c r="K60" s="868"/>
      <c r="L60" s="875"/>
      <c r="M60" s="876"/>
      <c r="N60" s="876"/>
      <c r="O60" s="877"/>
      <c r="P60" s="960" t="s">
        <v>50</v>
      </c>
      <c r="Q60" s="961"/>
      <c r="R60" s="962"/>
      <c r="S60" s="254" t="str">
        <f>IF(S58="","",VLOOKUP(S58,'シフト記号表（勤務時間帯）'!$C$6:$U$35,19,FALSE))</f>
        <v/>
      </c>
      <c r="T60" s="255" t="str">
        <f>IF(T58="","",VLOOKUP(T58,'シフト記号表（勤務時間帯）'!$C$6:$U$35,19,FALSE))</f>
        <v/>
      </c>
      <c r="U60" s="255" t="str">
        <f>IF(U58="","",VLOOKUP(U58,'シフト記号表（勤務時間帯）'!$C$6:$U$35,19,FALSE))</f>
        <v/>
      </c>
      <c r="V60" s="255" t="str">
        <f>IF(V58="","",VLOOKUP(V58,'シフト記号表（勤務時間帯）'!$C$6:$U$35,19,FALSE))</f>
        <v/>
      </c>
      <c r="W60" s="255" t="str">
        <f>IF(W58="","",VLOOKUP(W58,'シフト記号表（勤務時間帯）'!$C$6:$U$35,19,FALSE))</f>
        <v/>
      </c>
      <c r="X60" s="255" t="str">
        <f>IF(X58="","",VLOOKUP(X58,'シフト記号表（勤務時間帯）'!$C$6:$U$35,19,FALSE))</f>
        <v/>
      </c>
      <c r="Y60" s="256" t="str">
        <f>IF(Y58="","",VLOOKUP(Y58,'シフト記号表（勤務時間帯）'!$C$6:$U$35,19,FALSE))</f>
        <v/>
      </c>
      <c r="Z60" s="254" t="str">
        <f>IF(Z58="","",VLOOKUP(Z58,'シフト記号表（勤務時間帯）'!$C$6:$U$35,19,FALSE))</f>
        <v/>
      </c>
      <c r="AA60" s="255" t="str">
        <f>IF(AA58="","",VLOOKUP(AA58,'シフト記号表（勤務時間帯）'!$C$6:$U$35,19,FALSE))</f>
        <v/>
      </c>
      <c r="AB60" s="255" t="str">
        <f>IF(AB58="","",VLOOKUP(AB58,'シフト記号表（勤務時間帯）'!$C$6:$U$35,19,FALSE))</f>
        <v/>
      </c>
      <c r="AC60" s="255" t="str">
        <f>IF(AC58="","",VLOOKUP(AC58,'シフト記号表（勤務時間帯）'!$C$6:$U$35,19,FALSE))</f>
        <v/>
      </c>
      <c r="AD60" s="255" t="str">
        <f>IF(AD58="","",VLOOKUP(AD58,'シフト記号表（勤務時間帯）'!$C$6:$U$35,19,FALSE))</f>
        <v/>
      </c>
      <c r="AE60" s="255" t="str">
        <f>IF(AE58="","",VLOOKUP(AE58,'シフト記号表（勤務時間帯）'!$C$6:$U$35,19,FALSE))</f>
        <v/>
      </c>
      <c r="AF60" s="256" t="str">
        <f>IF(AF58="","",VLOOKUP(AF58,'シフト記号表（勤務時間帯）'!$C$6:$U$35,19,FALSE))</f>
        <v/>
      </c>
      <c r="AG60" s="254" t="str">
        <f>IF(AG58="","",VLOOKUP(AG58,'シフト記号表（勤務時間帯）'!$C$6:$U$35,19,FALSE))</f>
        <v/>
      </c>
      <c r="AH60" s="255" t="str">
        <f>IF(AH58="","",VLOOKUP(AH58,'シフト記号表（勤務時間帯）'!$C$6:$U$35,19,FALSE))</f>
        <v/>
      </c>
      <c r="AI60" s="255" t="str">
        <f>IF(AI58="","",VLOOKUP(AI58,'シフト記号表（勤務時間帯）'!$C$6:$U$35,19,FALSE))</f>
        <v/>
      </c>
      <c r="AJ60" s="255" t="str">
        <f>IF(AJ58="","",VLOOKUP(AJ58,'シフト記号表（勤務時間帯）'!$C$6:$U$35,19,FALSE))</f>
        <v/>
      </c>
      <c r="AK60" s="255" t="str">
        <f>IF(AK58="","",VLOOKUP(AK58,'シフト記号表（勤務時間帯）'!$C$6:$U$35,19,FALSE))</f>
        <v/>
      </c>
      <c r="AL60" s="255" t="str">
        <f>IF(AL58="","",VLOOKUP(AL58,'シフト記号表（勤務時間帯）'!$C$6:$U$35,19,FALSE))</f>
        <v/>
      </c>
      <c r="AM60" s="256" t="str">
        <f>IF(AM58="","",VLOOKUP(AM58,'シフト記号表（勤務時間帯）'!$C$6:$U$35,19,FALSE))</f>
        <v/>
      </c>
      <c r="AN60" s="254" t="str">
        <f>IF(AN58="","",VLOOKUP(AN58,'シフト記号表（勤務時間帯）'!$C$6:$U$35,19,FALSE))</f>
        <v/>
      </c>
      <c r="AO60" s="255" t="str">
        <f>IF(AO58="","",VLOOKUP(AO58,'シフト記号表（勤務時間帯）'!$C$6:$U$35,19,FALSE))</f>
        <v/>
      </c>
      <c r="AP60" s="255" t="str">
        <f>IF(AP58="","",VLOOKUP(AP58,'シフト記号表（勤務時間帯）'!$C$6:$U$35,19,FALSE))</f>
        <v/>
      </c>
      <c r="AQ60" s="255" t="str">
        <f>IF(AQ58="","",VLOOKUP(AQ58,'シフト記号表（勤務時間帯）'!$C$6:$U$35,19,FALSE))</f>
        <v/>
      </c>
      <c r="AR60" s="255" t="str">
        <f>IF(AR58="","",VLOOKUP(AR58,'シフト記号表（勤務時間帯）'!$C$6:$U$35,19,FALSE))</f>
        <v/>
      </c>
      <c r="AS60" s="255" t="str">
        <f>IF(AS58="","",VLOOKUP(AS58,'シフト記号表（勤務時間帯）'!$C$6:$U$35,19,FALSE))</f>
        <v/>
      </c>
      <c r="AT60" s="256" t="str">
        <f>IF(AT58="","",VLOOKUP(AT58,'シフト記号表（勤務時間帯）'!$C$6:$U$35,19,FALSE))</f>
        <v/>
      </c>
      <c r="AU60" s="254" t="str">
        <f>IF(AU58="","",VLOOKUP(AU58,'シフト記号表（勤務時間帯）'!$C$6:$U$35,19,FALSE))</f>
        <v/>
      </c>
      <c r="AV60" s="255" t="str">
        <f>IF(AV58="","",VLOOKUP(AV58,'シフト記号表（勤務時間帯）'!$C$6:$U$35,19,FALSE))</f>
        <v/>
      </c>
      <c r="AW60" s="255" t="str">
        <f>IF(AW58="","",VLOOKUP(AW58,'シフト記号表（勤務時間帯）'!$C$6:$U$35,19,FALSE))</f>
        <v/>
      </c>
      <c r="AX60" s="914">
        <f>IF($BB$3="４週",SUM(S60:AT60),IF($BB$3="暦月",SUM(S60:AW60),""))</f>
        <v>0</v>
      </c>
      <c r="AY60" s="915"/>
      <c r="AZ60" s="916">
        <f>IF($BB$3="４週",AX60/4,IF($BB$3="暦月",'認知症対応型通所（1枚版）'!AX60/('認知症対応型通所（1枚版）'!$BB$8/7),""))</f>
        <v>0</v>
      </c>
      <c r="BA60" s="917"/>
      <c r="BB60" s="959"/>
      <c r="BC60" s="876"/>
      <c r="BD60" s="876"/>
      <c r="BE60" s="876"/>
      <c r="BF60" s="877"/>
    </row>
    <row r="61" spans="2:58" s="39" customFormat="1" ht="6" customHeight="1" thickBot="1" x14ac:dyDescent="0.45">
      <c r="B61" s="52"/>
      <c r="C61" s="50"/>
      <c r="D61" s="50"/>
      <c r="E61" s="50"/>
      <c r="F61" s="40"/>
      <c r="G61" s="40"/>
      <c r="H61" s="41"/>
      <c r="I61" s="41"/>
      <c r="J61" s="41"/>
      <c r="K61" s="41"/>
      <c r="L61" s="40"/>
      <c r="M61" s="40"/>
      <c r="N61" s="40"/>
      <c r="O61" s="40"/>
      <c r="P61" s="42"/>
      <c r="Q61" s="42"/>
      <c r="R61" s="42"/>
      <c r="S61" s="41"/>
      <c r="T61" s="41"/>
      <c r="U61" s="41"/>
      <c r="V61" s="41"/>
      <c r="W61" s="41"/>
      <c r="X61" s="41"/>
      <c r="Y61" s="41"/>
      <c r="Z61" s="41"/>
      <c r="AA61" s="41"/>
      <c r="AB61" s="41"/>
      <c r="AC61" s="41"/>
      <c r="AD61" s="41"/>
      <c r="AE61" s="41"/>
      <c r="AF61" s="41"/>
      <c r="AG61" s="41"/>
      <c r="AH61" s="41"/>
      <c r="AI61" s="41"/>
      <c r="AJ61" s="41"/>
      <c r="AK61" s="41"/>
      <c r="AL61" s="41"/>
      <c r="AM61" s="41"/>
      <c r="AN61" s="41"/>
      <c r="AO61" s="41"/>
      <c r="AP61" s="41"/>
      <c r="AQ61" s="41"/>
      <c r="AR61" s="41"/>
      <c r="AS61" s="41"/>
      <c r="AT61" s="41"/>
      <c r="AU61" s="41"/>
      <c r="AV61" s="41"/>
      <c r="AW61" s="41"/>
      <c r="AX61" s="43"/>
      <c r="AY61" s="43"/>
      <c r="AZ61" s="43"/>
      <c r="BA61" s="43"/>
      <c r="BB61" s="40"/>
      <c r="BC61" s="40"/>
      <c r="BD61" s="40"/>
      <c r="BE61" s="40"/>
      <c r="BF61" s="44"/>
    </row>
    <row r="62" spans="2:58" ht="20.100000000000001" customHeight="1" x14ac:dyDescent="0.4">
      <c r="B62" s="265"/>
      <c r="C62" s="266"/>
      <c r="D62" s="266"/>
      <c r="E62" s="266"/>
      <c r="F62" s="187"/>
      <c r="G62" s="881" t="s">
        <v>193</v>
      </c>
      <c r="H62" s="881"/>
      <c r="I62" s="881"/>
      <c r="J62" s="881"/>
      <c r="K62" s="882"/>
      <c r="L62" s="260"/>
      <c r="M62" s="887" t="s">
        <v>60</v>
      </c>
      <c r="N62" s="888"/>
      <c r="O62" s="888"/>
      <c r="P62" s="888"/>
      <c r="Q62" s="888"/>
      <c r="R62" s="889"/>
      <c r="S62" s="261" t="str">
        <f t="shared" ref="S62:AH64" si="1">IF(SUMIF($F$22:$F$60, $M62, S$22:S$60)=0,"",SUMIF($F$22:$F$60, $M62, S$22:S$60))</f>
        <v/>
      </c>
      <c r="T62" s="262" t="str">
        <f t="shared" si="1"/>
        <v/>
      </c>
      <c r="U62" s="262" t="str">
        <f t="shared" si="1"/>
        <v/>
      </c>
      <c r="V62" s="262" t="str">
        <f t="shared" si="1"/>
        <v/>
      </c>
      <c r="W62" s="262" t="str">
        <f t="shared" si="1"/>
        <v/>
      </c>
      <c r="X62" s="262" t="str">
        <f t="shared" si="1"/>
        <v/>
      </c>
      <c r="Y62" s="263" t="str">
        <f t="shared" si="1"/>
        <v/>
      </c>
      <c r="Z62" s="261" t="str">
        <f t="shared" si="1"/>
        <v/>
      </c>
      <c r="AA62" s="262" t="str">
        <f t="shared" si="1"/>
        <v/>
      </c>
      <c r="AB62" s="262" t="str">
        <f t="shared" si="1"/>
        <v/>
      </c>
      <c r="AC62" s="262" t="str">
        <f t="shared" si="1"/>
        <v/>
      </c>
      <c r="AD62" s="262" t="str">
        <f t="shared" si="1"/>
        <v/>
      </c>
      <c r="AE62" s="262" t="str">
        <f t="shared" si="1"/>
        <v/>
      </c>
      <c r="AF62" s="263" t="str">
        <f t="shared" si="1"/>
        <v/>
      </c>
      <c r="AG62" s="261" t="str">
        <f t="shared" si="1"/>
        <v/>
      </c>
      <c r="AH62" s="262" t="str">
        <f t="shared" si="1"/>
        <v/>
      </c>
      <c r="AI62" s="262" t="str">
        <f t="shared" ref="AI62:AW64" si="2">IF(SUMIF($F$22:$F$60, $M62, AI$22:AI$60)=0,"",SUMIF($F$22:$F$60, $M62, AI$22:AI$60))</f>
        <v/>
      </c>
      <c r="AJ62" s="262" t="str">
        <f t="shared" si="2"/>
        <v/>
      </c>
      <c r="AK62" s="262" t="str">
        <f t="shared" si="2"/>
        <v/>
      </c>
      <c r="AL62" s="262" t="str">
        <f t="shared" si="2"/>
        <v/>
      </c>
      <c r="AM62" s="263" t="str">
        <f t="shared" si="2"/>
        <v/>
      </c>
      <c r="AN62" s="261" t="str">
        <f t="shared" si="2"/>
        <v/>
      </c>
      <c r="AO62" s="262" t="str">
        <f t="shared" si="2"/>
        <v/>
      </c>
      <c r="AP62" s="262" t="str">
        <f t="shared" si="2"/>
        <v/>
      </c>
      <c r="AQ62" s="262" t="str">
        <f t="shared" si="2"/>
        <v/>
      </c>
      <c r="AR62" s="262" t="str">
        <f t="shared" si="2"/>
        <v/>
      </c>
      <c r="AS62" s="262" t="str">
        <f t="shared" si="2"/>
        <v/>
      </c>
      <c r="AT62" s="263" t="str">
        <f t="shared" si="2"/>
        <v/>
      </c>
      <c r="AU62" s="261" t="str">
        <f t="shared" si="2"/>
        <v/>
      </c>
      <c r="AV62" s="262" t="str">
        <f t="shared" si="2"/>
        <v/>
      </c>
      <c r="AW62" s="262" t="str">
        <f t="shared" si="2"/>
        <v/>
      </c>
      <c r="AX62" s="855" t="str">
        <f>IF(SUMIF($F$22:$F$60, $M62, AX$22:AX$60)=0,"",SUMIF($F$22:$F$60, $M62, AX$22:AX$60))</f>
        <v/>
      </c>
      <c r="AY62" s="856"/>
      <c r="AZ62" s="857" t="str">
        <f t="shared" ref="AZ62:AZ64" si="3">IF(AX62="","",IF($BB$3="４週",AX62/4,IF($BB$3="暦月",AX62/($BB$8/7),"")))</f>
        <v/>
      </c>
      <c r="BA62" s="858"/>
      <c r="BB62" s="927"/>
      <c r="BC62" s="928"/>
      <c r="BD62" s="928"/>
      <c r="BE62" s="928"/>
      <c r="BF62" s="929"/>
    </row>
    <row r="63" spans="2:58" ht="20.25" customHeight="1" x14ac:dyDescent="0.4">
      <c r="B63" s="267"/>
      <c r="C63" s="202"/>
      <c r="D63" s="202"/>
      <c r="E63" s="202"/>
      <c r="F63" s="189"/>
      <c r="G63" s="883"/>
      <c r="H63" s="883"/>
      <c r="I63" s="883"/>
      <c r="J63" s="883"/>
      <c r="K63" s="884"/>
      <c r="L63" s="264"/>
      <c r="M63" s="890" t="s">
        <v>5</v>
      </c>
      <c r="N63" s="891"/>
      <c r="O63" s="891"/>
      <c r="P63" s="891"/>
      <c r="Q63" s="891"/>
      <c r="R63" s="892"/>
      <c r="S63" s="261" t="str">
        <f t="shared" si="1"/>
        <v/>
      </c>
      <c r="T63" s="262" t="str">
        <f t="shared" si="1"/>
        <v/>
      </c>
      <c r="U63" s="262" t="str">
        <f>IF(SUMIF($F$22:$F$60, $M63, U$22:U$60)=0,"",SUMIF($F$22:$F$60, $M63, U$22:U$60))</f>
        <v/>
      </c>
      <c r="V63" s="262" t="str">
        <f t="shared" si="1"/>
        <v/>
      </c>
      <c r="W63" s="262" t="str">
        <f t="shared" si="1"/>
        <v/>
      </c>
      <c r="X63" s="262" t="str">
        <f t="shared" si="1"/>
        <v/>
      </c>
      <c r="Y63" s="263" t="str">
        <f t="shared" si="1"/>
        <v/>
      </c>
      <c r="Z63" s="261" t="str">
        <f t="shared" si="1"/>
        <v/>
      </c>
      <c r="AA63" s="262" t="str">
        <f t="shared" si="1"/>
        <v/>
      </c>
      <c r="AB63" s="262" t="str">
        <f t="shared" si="1"/>
        <v/>
      </c>
      <c r="AC63" s="262" t="str">
        <f t="shared" si="1"/>
        <v/>
      </c>
      <c r="AD63" s="262" t="str">
        <f t="shared" si="1"/>
        <v/>
      </c>
      <c r="AE63" s="262" t="str">
        <f t="shared" si="1"/>
        <v/>
      </c>
      <c r="AF63" s="263" t="str">
        <f t="shared" si="1"/>
        <v/>
      </c>
      <c r="AG63" s="261" t="str">
        <f t="shared" si="1"/>
        <v/>
      </c>
      <c r="AH63" s="262" t="str">
        <f t="shared" si="1"/>
        <v/>
      </c>
      <c r="AI63" s="262" t="str">
        <f t="shared" si="2"/>
        <v/>
      </c>
      <c r="AJ63" s="262" t="str">
        <f t="shared" si="2"/>
        <v/>
      </c>
      <c r="AK63" s="262" t="str">
        <f t="shared" si="2"/>
        <v/>
      </c>
      <c r="AL63" s="262" t="str">
        <f t="shared" si="2"/>
        <v/>
      </c>
      <c r="AM63" s="263" t="str">
        <f t="shared" si="2"/>
        <v/>
      </c>
      <c r="AN63" s="261" t="str">
        <f t="shared" si="2"/>
        <v/>
      </c>
      <c r="AO63" s="262" t="str">
        <f t="shared" si="2"/>
        <v/>
      </c>
      <c r="AP63" s="262" t="str">
        <f t="shared" si="2"/>
        <v/>
      </c>
      <c r="AQ63" s="262" t="str">
        <f t="shared" si="2"/>
        <v/>
      </c>
      <c r="AR63" s="262" t="str">
        <f t="shared" si="2"/>
        <v/>
      </c>
      <c r="AS63" s="262" t="str">
        <f t="shared" si="2"/>
        <v/>
      </c>
      <c r="AT63" s="263" t="str">
        <f t="shared" si="2"/>
        <v/>
      </c>
      <c r="AU63" s="261" t="str">
        <f t="shared" si="2"/>
        <v/>
      </c>
      <c r="AV63" s="262" t="str">
        <f t="shared" si="2"/>
        <v/>
      </c>
      <c r="AW63" s="262" t="str">
        <f t="shared" si="2"/>
        <v/>
      </c>
      <c r="AX63" s="855" t="str">
        <f>IF(SUMIF($F$22:$F$60, $M63, AX$22:AX$60)=0,"",SUMIF($F$22:$F$60, $M63, AX$22:AX$60))</f>
        <v/>
      </c>
      <c r="AY63" s="856"/>
      <c r="AZ63" s="857" t="str">
        <f t="shared" si="3"/>
        <v/>
      </c>
      <c r="BA63" s="858"/>
      <c r="BB63" s="930"/>
      <c r="BC63" s="931"/>
      <c r="BD63" s="931"/>
      <c r="BE63" s="931"/>
      <c r="BF63" s="932"/>
    </row>
    <row r="64" spans="2:58" ht="20.25" customHeight="1" x14ac:dyDescent="0.4">
      <c r="B64" s="258"/>
      <c r="C64" s="259"/>
      <c r="D64" s="259"/>
      <c r="E64" s="259"/>
      <c r="F64" s="189"/>
      <c r="G64" s="885"/>
      <c r="H64" s="885"/>
      <c r="I64" s="885"/>
      <c r="J64" s="885"/>
      <c r="K64" s="886"/>
      <c r="L64" s="264"/>
      <c r="M64" s="890" t="s">
        <v>61</v>
      </c>
      <c r="N64" s="891"/>
      <c r="O64" s="891"/>
      <c r="P64" s="891"/>
      <c r="Q64" s="891"/>
      <c r="R64" s="892"/>
      <c r="S64" s="261" t="str">
        <f t="shared" si="1"/>
        <v/>
      </c>
      <c r="T64" s="262" t="str">
        <f t="shared" si="1"/>
        <v/>
      </c>
      <c r="U64" s="262" t="str">
        <f>IF(SUMIF($F$22:$F$60, $M64, U$22:U$60)=0,"",SUMIF($F$22:$F$60, $M64, U$22:U$60))</f>
        <v/>
      </c>
      <c r="V64" s="262" t="str">
        <f t="shared" si="1"/>
        <v/>
      </c>
      <c r="W64" s="262" t="str">
        <f t="shared" si="1"/>
        <v/>
      </c>
      <c r="X64" s="262" t="str">
        <f t="shared" si="1"/>
        <v/>
      </c>
      <c r="Y64" s="263" t="str">
        <f t="shared" si="1"/>
        <v/>
      </c>
      <c r="Z64" s="261" t="str">
        <f t="shared" si="1"/>
        <v/>
      </c>
      <c r="AA64" s="262" t="str">
        <f t="shared" si="1"/>
        <v/>
      </c>
      <c r="AB64" s="262" t="str">
        <f t="shared" si="1"/>
        <v/>
      </c>
      <c r="AC64" s="262" t="str">
        <f t="shared" si="1"/>
        <v/>
      </c>
      <c r="AD64" s="262" t="str">
        <f t="shared" si="1"/>
        <v/>
      </c>
      <c r="AE64" s="262" t="str">
        <f t="shared" si="1"/>
        <v/>
      </c>
      <c r="AF64" s="263" t="str">
        <f t="shared" si="1"/>
        <v/>
      </c>
      <c r="AG64" s="261" t="str">
        <f t="shared" si="1"/>
        <v/>
      </c>
      <c r="AH64" s="262" t="str">
        <f t="shared" si="1"/>
        <v/>
      </c>
      <c r="AI64" s="262" t="str">
        <f t="shared" si="2"/>
        <v/>
      </c>
      <c r="AJ64" s="262" t="str">
        <f t="shared" si="2"/>
        <v/>
      </c>
      <c r="AK64" s="262" t="str">
        <f t="shared" si="2"/>
        <v/>
      </c>
      <c r="AL64" s="262" t="str">
        <f t="shared" si="2"/>
        <v/>
      </c>
      <c r="AM64" s="263" t="str">
        <f t="shared" si="2"/>
        <v/>
      </c>
      <c r="AN64" s="261" t="str">
        <f t="shared" si="2"/>
        <v/>
      </c>
      <c r="AO64" s="262" t="str">
        <f t="shared" si="2"/>
        <v/>
      </c>
      <c r="AP64" s="262" t="str">
        <f t="shared" si="2"/>
        <v/>
      </c>
      <c r="AQ64" s="262" t="str">
        <f t="shared" si="2"/>
        <v/>
      </c>
      <c r="AR64" s="262" t="str">
        <f t="shared" si="2"/>
        <v/>
      </c>
      <c r="AS64" s="262" t="str">
        <f t="shared" si="2"/>
        <v/>
      </c>
      <c r="AT64" s="263" t="str">
        <f t="shared" si="2"/>
        <v/>
      </c>
      <c r="AU64" s="261" t="str">
        <f t="shared" si="2"/>
        <v/>
      </c>
      <c r="AV64" s="262" t="str">
        <f t="shared" si="2"/>
        <v/>
      </c>
      <c r="AW64" s="262" t="str">
        <f t="shared" si="2"/>
        <v/>
      </c>
      <c r="AX64" s="855" t="str">
        <f>IF(SUMIF($F$22:$F$60, $M64, AX$22:AX$60)=0,"",SUMIF($F$22:$F$60, $M64, AX$22:AX$60))</f>
        <v/>
      </c>
      <c r="AY64" s="856"/>
      <c r="AZ64" s="857" t="str">
        <f t="shared" si="3"/>
        <v/>
      </c>
      <c r="BA64" s="858"/>
      <c r="BB64" s="930"/>
      <c r="BC64" s="931"/>
      <c r="BD64" s="931"/>
      <c r="BE64" s="931"/>
      <c r="BF64" s="932"/>
    </row>
    <row r="65" spans="1:73" ht="20.25" customHeight="1" x14ac:dyDescent="0.4">
      <c r="B65" s="53"/>
      <c r="C65" s="26"/>
      <c r="D65" s="26"/>
      <c r="E65" s="26"/>
      <c r="F65" s="26"/>
      <c r="G65" s="936" t="s">
        <v>194</v>
      </c>
      <c r="H65" s="936"/>
      <c r="I65" s="936"/>
      <c r="J65" s="936"/>
      <c r="K65" s="936"/>
      <c r="L65" s="936"/>
      <c r="M65" s="936"/>
      <c r="N65" s="936"/>
      <c r="O65" s="936"/>
      <c r="P65" s="936"/>
      <c r="Q65" s="936"/>
      <c r="R65" s="937"/>
      <c r="S65" s="239"/>
      <c r="T65" s="240"/>
      <c r="U65" s="240"/>
      <c r="V65" s="240"/>
      <c r="W65" s="240"/>
      <c r="X65" s="240"/>
      <c r="Y65" s="241"/>
      <c r="Z65" s="239"/>
      <c r="AA65" s="240"/>
      <c r="AB65" s="240"/>
      <c r="AC65" s="240"/>
      <c r="AD65" s="240"/>
      <c r="AE65" s="240"/>
      <c r="AF65" s="241"/>
      <c r="AG65" s="239"/>
      <c r="AH65" s="240"/>
      <c r="AI65" s="240"/>
      <c r="AJ65" s="240"/>
      <c r="AK65" s="240"/>
      <c r="AL65" s="240"/>
      <c r="AM65" s="241"/>
      <c r="AN65" s="239"/>
      <c r="AO65" s="240"/>
      <c r="AP65" s="240"/>
      <c r="AQ65" s="240"/>
      <c r="AR65" s="240"/>
      <c r="AS65" s="240"/>
      <c r="AT65" s="241"/>
      <c r="AU65" s="239"/>
      <c r="AV65" s="240"/>
      <c r="AW65" s="241"/>
      <c r="AX65" s="938"/>
      <c r="AY65" s="939"/>
      <c r="AZ65" s="939"/>
      <c r="BA65" s="940"/>
      <c r="BB65" s="930"/>
      <c r="BC65" s="931"/>
      <c r="BD65" s="931"/>
      <c r="BE65" s="931"/>
      <c r="BF65" s="932"/>
    </row>
    <row r="66" spans="1:73" ht="20.25" customHeight="1" thickBot="1" x14ac:dyDescent="0.45">
      <c r="B66" s="54"/>
      <c r="C66" s="114"/>
      <c r="D66" s="114"/>
      <c r="E66" s="114"/>
      <c r="F66" s="114"/>
      <c r="G66" s="947" t="s">
        <v>195</v>
      </c>
      <c r="H66" s="947"/>
      <c r="I66" s="947"/>
      <c r="J66" s="947"/>
      <c r="K66" s="947"/>
      <c r="L66" s="947"/>
      <c r="M66" s="947"/>
      <c r="N66" s="947"/>
      <c r="O66" s="947"/>
      <c r="P66" s="947"/>
      <c r="Q66" s="947"/>
      <c r="R66" s="948"/>
      <c r="S66" s="239"/>
      <c r="T66" s="240"/>
      <c r="U66" s="240"/>
      <c r="V66" s="240"/>
      <c r="W66" s="240"/>
      <c r="X66" s="240"/>
      <c r="Y66" s="241"/>
      <c r="Z66" s="239"/>
      <c r="AA66" s="240"/>
      <c r="AB66" s="240"/>
      <c r="AC66" s="240"/>
      <c r="AD66" s="240"/>
      <c r="AE66" s="240"/>
      <c r="AF66" s="241"/>
      <c r="AG66" s="239"/>
      <c r="AH66" s="240"/>
      <c r="AI66" s="240"/>
      <c r="AJ66" s="240"/>
      <c r="AK66" s="240"/>
      <c r="AL66" s="240"/>
      <c r="AM66" s="241"/>
      <c r="AN66" s="239"/>
      <c r="AO66" s="240"/>
      <c r="AP66" s="240"/>
      <c r="AQ66" s="240"/>
      <c r="AR66" s="240"/>
      <c r="AS66" s="240"/>
      <c r="AT66" s="241"/>
      <c r="AU66" s="239"/>
      <c r="AV66" s="240"/>
      <c r="AW66" s="241"/>
      <c r="AX66" s="941"/>
      <c r="AY66" s="942"/>
      <c r="AZ66" s="942"/>
      <c r="BA66" s="943"/>
      <c r="BB66" s="930"/>
      <c r="BC66" s="931"/>
      <c r="BD66" s="931"/>
      <c r="BE66" s="931"/>
      <c r="BF66" s="932"/>
    </row>
    <row r="67" spans="1:73" ht="18.75" customHeight="1" x14ac:dyDescent="0.4">
      <c r="B67" s="949" t="s">
        <v>196</v>
      </c>
      <c r="C67" s="950"/>
      <c r="D67" s="950"/>
      <c r="E67" s="950"/>
      <c r="F67" s="950"/>
      <c r="G67" s="950"/>
      <c r="H67" s="950"/>
      <c r="I67" s="950"/>
      <c r="J67" s="950"/>
      <c r="K67" s="951"/>
      <c r="L67" s="955" t="s">
        <v>60</v>
      </c>
      <c r="M67" s="955"/>
      <c r="N67" s="955"/>
      <c r="O67" s="955"/>
      <c r="P67" s="955"/>
      <c r="Q67" s="955"/>
      <c r="R67" s="956"/>
      <c r="S67" s="242" t="str">
        <f>IF($L67="","",IF(COUNTIFS($F$22:$F$60,$L67,S$22:S$60,"&gt;0")=0,"",COUNTIFS($F$22:$F$60,$L67,S$22:S$60,"&gt;0")))</f>
        <v/>
      </c>
      <c r="T67" s="243" t="str">
        <f t="shared" ref="T67:AW71" si="4">IF($L67="","",IF(COUNTIFS($F$22:$F$60,$L67,T$22:T$60,"&gt;0")=0,"",COUNTIFS($F$22:$F$60,$L67,T$22:T$60,"&gt;0")))</f>
        <v/>
      </c>
      <c r="U67" s="243" t="str">
        <f t="shared" si="4"/>
        <v/>
      </c>
      <c r="V67" s="243" t="str">
        <f t="shared" si="4"/>
        <v/>
      </c>
      <c r="W67" s="243" t="str">
        <f t="shared" si="4"/>
        <v/>
      </c>
      <c r="X67" s="243" t="str">
        <f t="shared" si="4"/>
        <v/>
      </c>
      <c r="Y67" s="244" t="str">
        <f t="shared" si="4"/>
        <v/>
      </c>
      <c r="Z67" s="245" t="str">
        <f t="shared" si="4"/>
        <v/>
      </c>
      <c r="AA67" s="243" t="str">
        <f t="shared" si="4"/>
        <v/>
      </c>
      <c r="AB67" s="243" t="str">
        <f t="shared" si="4"/>
        <v/>
      </c>
      <c r="AC67" s="243" t="str">
        <f t="shared" si="4"/>
        <v/>
      </c>
      <c r="AD67" s="243" t="str">
        <f t="shared" si="4"/>
        <v/>
      </c>
      <c r="AE67" s="243" t="str">
        <f t="shared" si="4"/>
        <v/>
      </c>
      <c r="AF67" s="244" t="str">
        <f t="shared" si="4"/>
        <v/>
      </c>
      <c r="AG67" s="243" t="str">
        <f t="shared" si="4"/>
        <v/>
      </c>
      <c r="AH67" s="243" t="str">
        <f t="shared" si="4"/>
        <v/>
      </c>
      <c r="AI67" s="243" t="str">
        <f t="shared" si="4"/>
        <v/>
      </c>
      <c r="AJ67" s="243" t="str">
        <f t="shared" si="4"/>
        <v/>
      </c>
      <c r="AK67" s="243" t="str">
        <f t="shared" si="4"/>
        <v/>
      </c>
      <c r="AL67" s="243" t="str">
        <f t="shared" si="4"/>
        <v/>
      </c>
      <c r="AM67" s="244" t="str">
        <f t="shared" si="4"/>
        <v/>
      </c>
      <c r="AN67" s="243" t="str">
        <f t="shared" si="4"/>
        <v/>
      </c>
      <c r="AO67" s="243" t="str">
        <f t="shared" si="4"/>
        <v/>
      </c>
      <c r="AP67" s="243" t="str">
        <f t="shared" si="4"/>
        <v/>
      </c>
      <c r="AQ67" s="243" t="str">
        <f t="shared" si="4"/>
        <v/>
      </c>
      <c r="AR67" s="243" t="str">
        <f t="shared" si="4"/>
        <v/>
      </c>
      <c r="AS67" s="243" t="str">
        <f t="shared" si="4"/>
        <v/>
      </c>
      <c r="AT67" s="244" t="str">
        <f t="shared" si="4"/>
        <v/>
      </c>
      <c r="AU67" s="243" t="str">
        <f t="shared" si="4"/>
        <v/>
      </c>
      <c r="AV67" s="243" t="str">
        <f t="shared" si="4"/>
        <v/>
      </c>
      <c r="AW67" s="244" t="str">
        <f t="shared" si="4"/>
        <v/>
      </c>
      <c r="AX67" s="941"/>
      <c r="AY67" s="942"/>
      <c r="AZ67" s="942"/>
      <c r="BA67" s="943"/>
      <c r="BB67" s="930"/>
      <c r="BC67" s="931"/>
      <c r="BD67" s="931"/>
      <c r="BE67" s="931"/>
      <c r="BF67" s="932"/>
    </row>
    <row r="68" spans="1:73" ht="18.75" customHeight="1" x14ac:dyDescent="0.4">
      <c r="B68" s="949"/>
      <c r="C68" s="950"/>
      <c r="D68" s="950"/>
      <c r="E68" s="950"/>
      <c r="F68" s="950"/>
      <c r="G68" s="950"/>
      <c r="H68" s="950"/>
      <c r="I68" s="950"/>
      <c r="J68" s="950"/>
      <c r="K68" s="951"/>
      <c r="L68" s="957" t="s">
        <v>5</v>
      </c>
      <c r="M68" s="957"/>
      <c r="N68" s="957"/>
      <c r="O68" s="957"/>
      <c r="P68" s="957"/>
      <c r="Q68" s="957"/>
      <c r="R68" s="958"/>
      <c r="S68" s="236" t="str">
        <f t="shared" ref="S68:AH71" si="5">IF($L68="","",IF(COUNTIFS($F$22:$F$60,$L68,S$22:S$60,"&gt;0")=0,"",COUNTIFS($F$22:$F$60,$L68,S$22:S$60,"&gt;0")))</f>
        <v/>
      </c>
      <c r="T68" s="237" t="str">
        <f>IF($L68="","",IF(COUNTIFS($F$22:$F$60,$L68,T$22:T$60,"&gt;0")=0,"",COUNTIFS($F$22:$F$60,$L68,T$22:T$60,"&gt;0")))</f>
        <v/>
      </c>
      <c r="U68" s="237" t="str">
        <f t="shared" si="5"/>
        <v/>
      </c>
      <c r="V68" s="237" t="str">
        <f t="shared" si="5"/>
        <v/>
      </c>
      <c r="W68" s="237" t="str">
        <f t="shared" si="5"/>
        <v/>
      </c>
      <c r="X68" s="237" t="str">
        <f t="shared" si="5"/>
        <v/>
      </c>
      <c r="Y68" s="238" t="str">
        <f t="shared" si="5"/>
        <v/>
      </c>
      <c r="Z68" s="246" t="str">
        <f t="shared" si="5"/>
        <v/>
      </c>
      <c r="AA68" s="237" t="str">
        <f t="shared" si="5"/>
        <v/>
      </c>
      <c r="AB68" s="237" t="str">
        <f t="shared" si="5"/>
        <v/>
      </c>
      <c r="AC68" s="237" t="str">
        <f t="shared" si="5"/>
        <v/>
      </c>
      <c r="AD68" s="237" t="str">
        <f t="shared" si="5"/>
        <v/>
      </c>
      <c r="AE68" s="237" t="str">
        <f t="shared" si="5"/>
        <v/>
      </c>
      <c r="AF68" s="238" t="str">
        <f t="shared" si="5"/>
        <v/>
      </c>
      <c r="AG68" s="237" t="str">
        <f t="shared" si="5"/>
        <v/>
      </c>
      <c r="AH68" s="237" t="str">
        <f t="shared" si="5"/>
        <v/>
      </c>
      <c r="AI68" s="237" t="str">
        <f t="shared" si="4"/>
        <v/>
      </c>
      <c r="AJ68" s="237" t="str">
        <f t="shared" si="4"/>
        <v/>
      </c>
      <c r="AK68" s="237" t="str">
        <f t="shared" si="4"/>
        <v/>
      </c>
      <c r="AL68" s="237" t="str">
        <f t="shared" si="4"/>
        <v/>
      </c>
      <c r="AM68" s="238" t="str">
        <f t="shared" si="4"/>
        <v/>
      </c>
      <c r="AN68" s="237" t="str">
        <f t="shared" si="4"/>
        <v/>
      </c>
      <c r="AO68" s="237" t="str">
        <f t="shared" si="4"/>
        <v/>
      </c>
      <c r="AP68" s="237" t="str">
        <f t="shared" si="4"/>
        <v/>
      </c>
      <c r="AQ68" s="237" t="str">
        <f t="shared" si="4"/>
        <v/>
      </c>
      <c r="AR68" s="237" t="str">
        <f t="shared" si="4"/>
        <v/>
      </c>
      <c r="AS68" s="237" t="str">
        <f t="shared" si="4"/>
        <v/>
      </c>
      <c r="AT68" s="238" t="str">
        <f t="shared" si="4"/>
        <v/>
      </c>
      <c r="AU68" s="237" t="str">
        <f t="shared" si="4"/>
        <v/>
      </c>
      <c r="AV68" s="237" t="str">
        <f t="shared" si="4"/>
        <v/>
      </c>
      <c r="AW68" s="238" t="str">
        <f t="shared" si="4"/>
        <v/>
      </c>
      <c r="AX68" s="941"/>
      <c r="AY68" s="942"/>
      <c r="AZ68" s="942"/>
      <c r="BA68" s="943"/>
      <c r="BB68" s="930"/>
      <c r="BC68" s="931"/>
      <c r="BD68" s="931"/>
      <c r="BE68" s="931"/>
      <c r="BF68" s="932"/>
    </row>
    <row r="69" spans="1:73" ht="18.75" customHeight="1" x14ac:dyDescent="0.4">
      <c r="B69" s="949"/>
      <c r="C69" s="950"/>
      <c r="D69" s="950"/>
      <c r="E69" s="950"/>
      <c r="F69" s="950"/>
      <c r="G69" s="950"/>
      <c r="H69" s="950"/>
      <c r="I69" s="950"/>
      <c r="J69" s="950"/>
      <c r="K69" s="951"/>
      <c r="L69" s="957" t="s">
        <v>61</v>
      </c>
      <c r="M69" s="957"/>
      <c r="N69" s="957"/>
      <c r="O69" s="957"/>
      <c r="P69" s="957"/>
      <c r="Q69" s="957"/>
      <c r="R69" s="958"/>
      <c r="S69" s="236" t="str">
        <f t="shared" si="5"/>
        <v/>
      </c>
      <c r="T69" s="237" t="str">
        <f t="shared" si="4"/>
        <v/>
      </c>
      <c r="U69" s="237" t="str">
        <f t="shared" si="4"/>
        <v/>
      </c>
      <c r="V69" s="237" t="str">
        <f t="shared" si="4"/>
        <v/>
      </c>
      <c r="W69" s="237" t="str">
        <f t="shared" si="4"/>
        <v/>
      </c>
      <c r="X69" s="237" t="str">
        <f>IF($L69="","",IF(COUNTIFS($F$22:$F$60,$L69,X$22:X$60,"&gt;0")=0,"",COUNTIFS($F$22:$F$60,$L69,X$22:X$60,"&gt;0")))</f>
        <v/>
      </c>
      <c r="Y69" s="238" t="str">
        <f t="shared" si="4"/>
        <v/>
      </c>
      <c r="Z69" s="246" t="str">
        <f t="shared" si="4"/>
        <v/>
      </c>
      <c r="AA69" s="237" t="str">
        <f t="shared" si="4"/>
        <v/>
      </c>
      <c r="AB69" s="237" t="str">
        <f t="shared" si="4"/>
        <v/>
      </c>
      <c r="AC69" s="237" t="str">
        <f t="shared" si="4"/>
        <v/>
      </c>
      <c r="AD69" s="237" t="str">
        <f t="shared" si="4"/>
        <v/>
      </c>
      <c r="AE69" s="237" t="str">
        <f t="shared" si="4"/>
        <v/>
      </c>
      <c r="AF69" s="238" t="str">
        <f t="shared" si="4"/>
        <v/>
      </c>
      <c r="AG69" s="237" t="str">
        <f t="shared" si="4"/>
        <v/>
      </c>
      <c r="AH69" s="237" t="str">
        <f t="shared" si="4"/>
        <v/>
      </c>
      <c r="AI69" s="237" t="str">
        <f t="shared" si="4"/>
        <v/>
      </c>
      <c r="AJ69" s="237" t="str">
        <f t="shared" si="4"/>
        <v/>
      </c>
      <c r="AK69" s="237" t="str">
        <f t="shared" si="4"/>
        <v/>
      </c>
      <c r="AL69" s="237" t="str">
        <f t="shared" si="4"/>
        <v/>
      </c>
      <c r="AM69" s="238" t="str">
        <f t="shared" si="4"/>
        <v/>
      </c>
      <c r="AN69" s="237" t="str">
        <f t="shared" si="4"/>
        <v/>
      </c>
      <c r="AO69" s="237" t="str">
        <f t="shared" si="4"/>
        <v/>
      </c>
      <c r="AP69" s="237" t="str">
        <f t="shared" si="4"/>
        <v/>
      </c>
      <c r="AQ69" s="237" t="str">
        <f t="shared" si="4"/>
        <v/>
      </c>
      <c r="AR69" s="237" t="str">
        <f t="shared" si="4"/>
        <v/>
      </c>
      <c r="AS69" s="237" t="str">
        <f t="shared" si="4"/>
        <v/>
      </c>
      <c r="AT69" s="238" t="str">
        <f t="shared" si="4"/>
        <v/>
      </c>
      <c r="AU69" s="237" t="str">
        <f t="shared" si="4"/>
        <v/>
      </c>
      <c r="AV69" s="237" t="str">
        <f t="shared" si="4"/>
        <v/>
      </c>
      <c r="AW69" s="238" t="str">
        <f t="shared" si="4"/>
        <v/>
      </c>
      <c r="AX69" s="941"/>
      <c r="AY69" s="942"/>
      <c r="AZ69" s="942"/>
      <c r="BA69" s="943"/>
      <c r="BB69" s="930"/>
      <c r="BC69" s="931"/>
      <c r="BD69" s="931"/>
      <c r="BE69" s="931"/>
      <c r="BF69" s="932"/>
    </row>
    <row r="70" spans="1:73" ht="18.75" customHeight="1" x14ac:dyDescent="0.4">
      <c r="B70" s="949"/>
      <c r="C70" s="950"/>
      <c r="D70" s="950"/>
      <c r="E70" s="950"/>
      <c r="F70" s="950"/>
      <c r="G70" s="950"/>
      <c r="H70" s="950"/>
      <c r="I70" s="950"/>
      <c r="J70" s="950"/>
      <c r="K70" s="951"/>
      <c r="L70" s="957" t="s">
        <v>62</v>
      </c>
      <c r="M70" s="957"/>
      <c r="N70" s="957"/>
      <c r="O70" s="957"/>
      <c r="P70" s="957"/>
      <c r="Q70" s="957"/>
      <c r="R70" s="958"/>
      <c r="S70" s="236" t="str">
        <f t="shared" si="5"/>
        <v/>
      </c>
      <c r="T70" s="237" t="str">
        <f t="shared" si="4"/>
        <v/>
      </c>
      <c r="U70" s="237" t="str">
        <f t="shared" si="4"/>
        <v/>
      </c>
      <c r="V70" s="237" t="str">
        <f t="shared" si="4"/>
        <v/>
      </c>
      <c r="W70" s="237" t="str">
        <f t="shared" si="4"/>
        <v/>
      </c>
      <c r="X70" s="237" t="str">
        <f t="shared" si="4"/>
        <v/>
      </c>
      <c r="Y70" s="238" t="str">
        <f t="shared" si="4"/>
        <v/>
      </c>
      <c r="Z70" s="246" t="str">
        <f t="shared" si="4"/>
        <v/>
      </c>
      <c r="AA70" s="237" t="str">
        <f t="shared" si="4"/>
        <v/>
      </c>
      <c r="AB70" s="237" t="str">
        <f t="shared" si="4"/>
        <v/>
      </c>
      <c r="AC70" s="237" t="str">
        <f t="shared" si="4"/>
        <v/>
      </c>
      <c r="AD70" s="237" t="str">
        <f t="shared" si="4"/>
        <v/>
      </c>
      <c r="AE70" s="237" t="str">
        <f t="shared" si="4"/>
        <v/>
      </c>
      <c r="AF70" s="238" t="str">
        <f t="shared" si="4"/>
        <v/>
      </c>
      <c r="AG70" s="237" t="str">
        <f t="shared" si="4"/>
        <v/>
      </c>
      <c r="AH70" s="237" t="str">
        <f t="shared" si="4"/>
        <v/>
      </c>
      <c r="AI70" s="237" t="str">
        <f t="shared" si="4"/>
        <v/>
      </c>
      <c r="AJ70" s="237" t="str">
        <f t="shared" si="4"/>
        <v/>
      </c>
      <c r="AK70" s="237" t="str">
        <f t="shared" si="4"/>
        <v/>
      </c>
      <c r="AL70" s="237" t="str">
        <f t="shared" si="4"/>
        <v/>
      </c>
      <c r="AM70" s="238" t="str">
        <f t="shared" si="4"/>
        <v/>
      </c>
      <c r="AN70" s="237" t="str">
        <f t="shared" si="4"/>
        <v/>
      </c>
      <c r="AO70" s="237" t="str">
        <f t="shared" si="4"/>
        <v/>
      </c>
      <c r="AP70" s="237" t="str">
        <f t="shared" si="4"/>
        <v/>
      </c>
      <c r="AQ70" s="237" t="str">
        <f t="shared" si="4"/>
        <v/>
      </c>
      <c r="AR70" s="237" t="str">
        <f t="shared" si="4"/>
        <v/>
      </c>
      <c r="AS70" s="237" t="str">
        <f t="shared" si="4"/>
        <v/>
      </c>
      <c r="AT70" s="238" t="str">
        <f t="shared" si="4"/>
        <v/>
      </c>
      <c r="AU70" s="237" t="str">
        <f t="shared" si="4"/>
        <v/>
      </c>
      <c r="AV70" s="237" t="str">
        <f t="shared" si="4"/>
        <v/>
      </c>
      <c r="AW70" s="238" t="str">
        <f t="shared" si="4"/>
        <v/>
      </c>
      <c r="AX70" s="941"/>
      <c r="AY70" s="942"/>
      <c r="AZ70" s="942"/>
      <c r="BA70" s="943"/>
      <c r="BB70" s="930"/>
      <c r="BC70" s="931"/>
      <c r="BD70" s="931"/>
      <c r="BE70" s="931"/>
      <c r="BF70" s="932"/>
    </row>
    <row r="71" spans="1:73" ht="18.75" customHeight="1" thickBot="1" x14ac:dyDescent="0.45">
      <c r="B71" s="952"/>
      <c r="C71" s="953"/>
      <c r="D71" s="953"/>
      <c r="E71" s="953"/>
      <c r="F71" s="953"/>
      <c r="G71" s="953"/>
      <c r="H71" s="953"/>
      <c r="I71" s="953"/>
      <c r="J71" s="953"/>
      <c r="K71" s="954"/>
      <c r="L71" s="893"/>
      <c r="M71" s="893"/>
      <c r="N71" s="893"/>
      <c r="O71" s="893"/>
      <c r="P71" s="893"/>
      <c r="Q71" s="893"/>
      <c r="R71" s="894"/>
      <c r="S71" s="247" t="str">
        <f t="shared" si="5"/>
        <v/>
      </c>
      <c r="T71" s="248" t="str">
        <f t="shared" si="4"/>
        <v/>
      </c>
      <c r="U71" s="248" t="str">
        <f t="shared" si="4"/>
        <v/>
      </c>
      <c r="V71" s="248" t="str">
        <f t="shared" si="4"/>
        <v/>
      </c>
      <c r="W71" s="248" t="str">
        <f t="shared" si="4"/>
        <v/>
      </c>
      <c r="X71" s="248" t="str">
        <f t="shared" si="4"/>
        <v/>
      </c>
      <c r="Y71" s="249" t="str">
        <f t="shared" si="4"/>
        <v/>
      </c>
      <c r="Z71" s="250" t="str">
        <f t="shared" si="4"/>
        <v/>
      </c>
      <c r="AA71" s="248" t="str">
        <f t="shared" si="4"/>
        <v/>
      </c>
      <c r="AB71" s="248" t="str">
        <f t="shared" si="4"/>
        <v/>
      </c>
      <c r="AC71" s="248" t="str">
        <f t="shared" si="4"/>
        <v/>
      </c>
      <c r="AD71" s="248" t="str">
        <f t="shared" si="4"/>
        <v/>
      </c>
      <c r="AE71" s="248" t="str">
        <f t="shared" si="4"/>
        <v/>
      </c>
      <c r="AF71" s="249" t="str">
        <f t="shared" si="4"/>
        <v/>
      </c>
      <c r="AG71" s="248" t="str">
        <f t="shared" si="4"/>
        <v/>
      </c>
      <c r="AH71" s="248" t="str">
        <f t="shared" si="4"/>
        <v/>
      </c>
      <c r="AI71" s="248" t="str">
        <f t="shared" si="4"/>
        <v/>
      </c>
      <c r="AJ71" s="248" t="str">
        <f t="shared" si="4"/>
        <v/>
      </c>
      <c r="AK71" s="248" t="str">
        <f t="shared" si="4"/>
        <v/>
      </c>
      <c r="AL71" s="248" t="str">
        <f t="shared" si="4"/>
        <v/>
      </c>
      <c r="AM71" s="249" t="str">
        <f t="shared" si="4"/>
        <v/>
      </c>
      <c r="AN71" s="248" t="str">
        <f t="shared" si="4"/>
        <v/>
      </c>
      <c r="AO71" s="248" t="str">
        <f t="shared" si="4"/>
        <v/>
      </c>
      <c r="AP71" s="248" t="str">
        <f t="shared" si="4"/>
        <v/>
      </c>
      <c r="AQ71" s="248" t="str">
        <f t="shared" si="4"/>
        <v/>
      </c>
      <c r="AR71" s="248" t="str">
        <f t="shared" si="4"/>
        <v/>
      </c>
      <c r="AS71" s="248" t="str">
        <f t="shared" si="4"/>
        <v/>
      </c>
      <c r="AT71" s="249" t="str">
        <f t="shared" si="4"/>
        <v/>
      </c>
      <c r="AU71" s="248" t="str">
        <f t="shared" si="4"/>
        <v/>
      </c>
      <c r="AV71" s="248" t="str">
        <f t="shared" si="4"/>
        <v/>
      </c>
      <c r="AW71" s="249" t="str">
        <f t="shared" si="4"/>
        <v/>
      </c>
      <c r="AX71" s="944"/>
      <c r="AY71" s="945"/>
      <c r="AZ71" s="945"/>
      <c r="BA71" s="946"/>
      <c r="BB71" s="933"/>
      <c r="BC71" s="934"/>
      <c r="BD71" s="934"/>
      <c r="BE71" s="934"/>
      <c r="BF71" s="935"/>
    </row>
    <row r="72" spans="1:73" ht="13.5" customHeight="1" x14ac:dyDescent="0.4">
      <c r="C72" s="24"/>
      <c r="D72" s="24"/>
      <c r="E72" s="24"/>
      <c r="F72" s="24"/>
      <c r="G72" s="33"/>
      <c r="H72" s="34"/>
      <c r="AF72" s="9"/>
    </row>
    <row r="73" spans="1:73" ht="11.45" customHeight="1" x14ac:dyDescent="0.4">
      <c r="A73" s="16"/>
      <c r="B73" s="16"/>
      <c r="C73" s="16"/>
      <c r="D73" s="16"/>
      <c r="E73" s="16"/>
      <c r="F73" s="16"/>
      <c r="G73" s="16"/>
      <c r="H73" s="20"/>
      <c r="I73" s="20"/>
      <c r="J73" s="20"/>
      <c r="K73" s="20"/>
      <c r="L73" s="20"/>
      <c r="M73" s="20"/>
      <c r="N73" s="20"/>
      <c r="O73" s="20"/>
      <c r="P73" s="20"/>
      <c r="Q73" s="20"/>
      <c r="R73" s="20"/>
      <c r="S73" s="20"/>
      <c r="T73" s="20"/>
      <c r="U73" s="20"/>
      <c r="V73" s="20"/>
      <c r="W73" s="20"/>
      <c r="X73" s="20"/>
      <c r="Y73" s="20"/>
      <c r="Z73" s="20"/>
      <c r="AA73" s="20"/>
      <c r="AB73" s="20"/>
      <c r="AC73" s="20"/>
      <c r="AD73" s="20"/>
      <c r="AE73" s="20"/>
      <c r="AF73" s="20"/>
      <c r="AG73" s="20"/>
      <c r="AH73" s="20"/>
      <c r="AI73" s="20"/>
      <c r="AJ73" s="20"/>
      <c r="AK73" s="20"/>
      <c r="AL73" s="20"/>
      <c r="AM73" s="20"/>
      <c r="AN73" s="20"/>
      <c r="AO73" s="20"/>
      <c r="AP73" s="20"/>
      <c r="AQ73" s="20"/>
      <c r="AR73" s="14"/>
      <c r="AS73" s="14"/>
      <c r="AT73" s="14"/>
      <c r="AU73" s="14"/>
      <c r="AV73" s="14"/>
      <c r="AW73" s="14"/>
      <c r="AX73" s="14"/>
      <c r="AY73" s="14"/>
      <c r="AZ73" s="14"/>
      <c r="BA73" s="14"/>
    </row>
    <row r="74" spans="1:73" ht="20.25" customHeight="1" x14ac:dyDescent="0.2">
      <c r="A74" s="17"/>
      <c r="B74" s="17"/>
      <c r="C74" s="16"/>
      <c r="D74" s="16"/>
      <c r="E74" s="16"/>
      <c r="F74" s="16"/>
      <c r="G74" s="17"/>
      <c r="H74" s="17"/>
      <c r="I74" s="17"/>
      <c r="J74" s="17"/>
      <c r="K74" s="17"/>
      <c r="L74" s="17"/>
      <c r="M74" s="17"/>
      <c r="N74" s="17"/>
      <c r="O74" s="17"/>
      <c r="P74" s="17"/>
      <c r="Q74" s="17"/>
      <c r="R74" s="17"/>
      <c r="S74" s="17"/>
      <c r="T74" s="17"/>
      <c r="U74" s="17"/>
      <c r="V74" s="17"/>
      <c r="W74" s="17"/>
      <c r="X74" s="17"/>
      <c r="Y74" s="17"/>
      <c r="Z74" s="17"/>
      <c r="AA74" s="17"/>
      <c r="AB74" s="17"/>
      <c r="AC74" s="17"/>
      <c r="AD74" s="17"/>
      <c r="AE74" s="17"/>
      <c r="AF74" s="17"/>
      <c r="AG74" s="17"/>
      <c r="AH74" s="17"/>
      <c r="AI74" s="17"/>
      <c r="AJ74" s="17"/>
      <c r="AK74" s="17"/>
      <c r="AL74" s="17"/>
      <c r="AM74" s="17"/>
      <c r="AN74" s="17"/>
      <c r="AO74" s="17"/>
      <c r="AP74" s="17"/>
      <c r="AQ74" s="17"/>
      <c r="AR74" s="15"/>
      <c r="AS74" s="15"/>
      <c r="AT74" s="15"/>
      <c r="AU74" s="15"/>
      <c r="AV74" s="15"/>
      <c r="BN74" s="2"/>
      <c r="BO74" s="1"/>
      <c r="BP74" s="2"/>
      <c r="BQ74" s="2"/>
      <c r="BR74" s="2"/>
      <c r="BS74" s="3"/>
      <c r="BT74" s="4"/>
      <c r="BU74" s="4"/>
    </row>
    <row r="75" spans="1:73" ht="20.25" customHeight="1" x14ac:dyDescent="0.4">
      <c r="A75" s="16"/>
      <c r="B75" s="16"/>
      <c r="C75" s="21"/>
      <c r="D75" s="21"/>
      <c r="E75" s="21"/>
      <c r="F75" s="21"/>
      <c r="G75" s="21"/>
      <c r="H75" s="19"/>
      <c r="I75" s="19"/>
      <c r="J75" s="16"/>
      <c r="K75" s="16"/>
      <c r="L75" s="16"/>
      <c r="M75" s="16"/>
      <c r="N75" s="16"/>
      <c r="O75" s="16"/>
      <c r="P75" s="16"/>
      <c r="Q75" s="16"/>
      <c r="R75" s="16"/>
      <c r="S75" s="16"/>
      <c r="T75" s="16"/>
      <c r="U75" s="16"/>
      <c r="V75" s="16"/>
      <c r="W75" s="16"/>
      <c r="X75" s="16"/>
      <c r="Y75" s="16"/>
      <c r="Z75" s="16"/>
      <c r="AA75" s="16"/>
      <c r="AB75" s="16"/>
      <c r="AC75" s="16"/>
      <c r="AD75" s="16"/>
      <c r="AE75" s="16"/>
      <c r="AF75" s="16"/>
      <c r="AG75" s="16"/>
      <c r="AH75" s="16"/>
      <c r="AI75" s="16"/>
      <c r="AJ75" s="16"/>
      <c r="AK75" s="16"/>
      <c r="AL75" s="16"/>
      <c r="AM75" s="16"/>
      <c r="AN75" s="16"/>
      <c r="AO75" s="16"/>
      <c r="AP75" s="16"/>
      <c r="AQ75" s="16"/>
    </row>
    <row r="76" spans="1:73" ht="20.25" customHeight="1" x14ac:dyDescent="0.4">
      <c r="A76" s="16"/>
      <c r="B76" s="16"/>
      <c r="C76" s="21"/>
      <c r="D76" s="21"/>
      <c r="E76" s="21"/>
      <c r="F76" s="21"/>
      <c r="G76" s="21"/>
      <c r="H76" s="19"/>
      <c r="I76" s="19"/>
      <c r="J76" s="16"/>
      <c r="K76" s="16"/>
      <c r="L76" s="16"/>
      <c r="M76" s="16"/>
      <c r="N76" s="16"/>
      <c r="O76" s="16"/>
      <c r="P76" s="16"/>
      <c r="Q76" s="16"/>
      <c r="R76" s="16"/>
      <c r="S76" s="16"/>
      <c r="T76" s="16"/>
      <c r="U76" s="16"/>
      <c r="V76" s="16"/>
      <c r="W76" s="16"/>
      <c r="X76" s="16"/>
      <c r="Y76" s="16"/>
      <c r="Z76" s="16"/>
      <c r="AA76" s="16"/>
      <c r="AB76" s="16"/>
      <c r="AC76" s="16"/>
      <c r="AD76" s="16"/>
      <c r="AE76" s="16"/>
      <c r="AF76" s="16"/>
      <c r="AG76" s="16"/>
      <c r="AH76" s="16"/>
      <c r="AI76" s="16"/>
      <c r="AJ76" s="16"/>
      <c r="AK76" s="16"/>
      <c r="AL76" s="16"/>
      <c r="AM76" s="16"/>
      <c r="AN76" s="16"/>
      <c r="AO76" s="16"/>
      <c r="AP76" s="16"/>
      <c r="AQ76" s="16"/>
    </row>
    <row r="77" spans="1:73" ht="20.25" customHeight="1" x14ac:dyDescent="0.4">
      <c r="A77" s="16"/>
      <c r="B77" s="16"/>
      <c r="C77" s="19"/>
      <c r="D77" s="19"/>
      <c r="E77" s="19"/>
      <c r="F77" s="19"/>
      <c r="G77" s="19"/>
      <c r="H77" s="16"/>
      <c r="I77" s="16"/>
      <c r="J77" s="16"/>
      <c r="K77" s="16"/>
      <c r="L77" s="16"/>
      <c r="M77" s="16"/>
      <c r="N77" s="16"/>
      <c r="O77" s="16"/>
      <c r="P77" s="16"/>
      <c r="Q77" s="16"/>
      <c r="R77" s="16"/>
      <c r="S77" s="16"/>
      <c r="T77" s="16"/>
      <c r="U77" s="16"/>
      <c r="V77" s="16"/>
      <c r="W77" s="16"/>
      <c r="X77" s="16"/>
      <c r="Y77" s="16"/>
      <c r="Z77" s="16"/>
      <c r="AA77" s="16"/>
      <c r="AB77" s="16"/>
      <c r="AC77" s="16"/>
      <c r="AD77" s="16"/>
      <c r="AE77" s="16"/>
      <c r="AF77" s="16"/>
      <c r="AG77" s="16"/>
      <c r="AH77" s="16"/>
      <c r="AI77" s="16"/>
      <c r="AJ77" s="16"/>
      <c r="AK77" s="16"/>
      <c r="AL77" s="16"/>
      <c r="AM77" s="16"/>
      <c r="AN77" s="16"/>
      <c r="AO77" s="16"/>
      <c r="AP77" s="16"/>
      <c r="AQ77" s="16"/>
    </row>
    <row r="78" spans="1:73" ht="20.25" customHeight="1" x14ac:dyDescent="0.4">
      <c r="A78" s="16"/>
      <c r="B78" s="16"/>
      <c r="C78" s="19"/>
      <c r="D78" s="19"/>
      <c r="E78" s="19"/>
      <c r="F78" s="19"/>
      <c r="G78" s="19"/>
      <c r="H78" s="16"/>
      <c r="I78" s="16"/>
      <c r="J78" s="16"/>
      <c r="K78" s="16"/>
      <c r="L78" s="16"/>
      <c r="M78" s="16"/>
      <c r="N78" s="16"/>
      <c r="O78" s="16"/>
      <c r="P78" s="16"/>
      <c r="Q78" s="16"/>
      <c r="R78" s="16"/>
      <c r="S78" s="16"/>
      <c r="T78" s="16"/>
      <c r="U78" s="16"/>
      <c r="V78" s="16"/>
      <c r="W78" s="16"/>
      <c r="X78" s="16"/>
      <c r="Y78" s="16"/>
      <c r="Z78" s="16"/>
      <c r="AA78" s="16"/>
      <c r="AB78" s="16"/>
      <c r="AC78" s="16"/>
      <c r="AD78" s="16"/>
      <c r="AE78" s="16"/>
      <c r="AF78" s="16"/>
      <c r="AG78" s="16"/>
      <c r="AH78" s="16"/>
      <c r="AI78" s="16"/>
      <c r="AJ78" s="16"/>
      <c r="AK78" s="16"/>
      <c r="AL78" s="16"/>
      <c r="AM78" s="16"/>
      <c r="AN78" s="16"/>
      <c r="AO78" s="16"/>
      <c r="AP78" s="16"/>
      <c r="AQ78" s="16"/>
    </row>
    <row r="79" spans="1:73" ht="20.25" customHeight="1" x14ac:dyDescent="0.4">
      <c r="A79" s="16"/>
      <c r="B79" s="16"/>
      <c r="C79" s="19"/>
      <c r="D79" s="19"/>
      <c r="E79" s="19"/>
      <c r="F79" s="19"/>
      <c r="G79" s="19"/>
      <c r="H79" s="16"/>
      <c r="I79" s="16"/>
      <c r="J79" s="16"/>
      <c r="K79" s="16"/>
      <c r="L79" s="16"/>
      <c r="M79" s="16"/>
      <c r="N79" s="16"/>
      <c r="O79" s="16"/>
      <c r="P79" s="16"/>
      <c r="Q79" s="16"/>
      <c r="R79" s="16"/>
      <c r="S79" s="16"/>
      <c r="T79" s="16"/>
      <c r="U79" s="16"/>
      <c r="V79" s="16"/>
      <c r="W79" s="16"/>
      <c r="X79" s="16"/>
      <c r="Y79" s="16"/>
      <c r="Z79" s="16"/>
      <c r="AA79" s="16"/>
      <c r="AB79" s="16"/>
      <c r="AC79" s="16"/>
      <c r="AD79" s="16"/>
      <c r="AE79" s="16"/>
      <c r="AF79" s="16"/>
      <c r="AG79" s="16"/>
      <c r="AH79" s="16"/>
      <c r="AI79" s="16"/>
      <c r="AJ79" s="16"/>
      <c r="AK79" s="16"/>
      <c r="AL79" s="16"/>
      <c r="AM79" s="16"/>
      <c r="AN79" s="16"/>
      <c r="AO79" s="16"/>
      <c r="AP79" s="16"/>
      <c r="AQ79" s="16"/>
    </row>
    <row r="80" spans="1:73" ht="20.25" customHeight="1" x14ac:dyDescent="0.4">
      <c r="C80" s="9"/>
      <c r="D80" s="9"/>
      <c r="E80" s="9"/>
      <c r="F80" s="9"/>
      <c r="G80" s="9"/>
    </row>
  </sheetData>
  <sheetProtection sheet="1" insertColumns="0" deleteRows="0"/>
  <mergeCells count="246">
    <mergeCell ref="P42:R42"/>
    <mergeCell ref="AX42:AY42"/>
    <mergeCell ref="AZ42:BA42"/>
    <mergeCell ref="BB49:BF51"/>
    <mergeCell ref="AX6:AY6"/>
    <mergeCell ref="BB6:BC6"/>
    <mergeCell ref="AX22:AY22"/>
    <mergeCell ref="AZ22:BA22"/>
    <mergeCell ref="BB22:BF24"/>
    <mergeCell ref="AX23:AY23"/>
    <mergeCell ref="AZ23:BA23"/>
    <mergeCell ref="AX24:AY24"/>
    <mergeCell ref="AZ24:BA24"/>
    <mergeCell ref="BB34:BF36"/>
    <mergeCell ref="P41:R41"/>
    <mergeCell ref="AX41:AY41"/>
    <mergeCell ref="AZ41:BA41"/>
    <mergeCell ref="AX50:AY50"/>
    <mergeCell ref="AZ50:BA50"/>
    <mergeCell ref="P51:R51"/>
    <mergeCell ref="AX51:AY51"/>
    <mergeCell ref="AZ51:BA51"/>
    <mergeCell ref="BB46:BF48"/>
    <mergeCell ref="AX43:AY43"/>
    <mergeCell ref="AP1:BE1"/>
    <mergeCell ref="BB17:BF21"/>
    <mergeCell ref="S18:Y18"/>
    <mergeCell ref="Z18:AF18"/>
    <mergeCell ref="AG18:AM18"/>
    <mergeCell ref="AN18:AT18"/>
    <mergeCell ref="AU18:AW18"/>
    <mergeCell ref="S17:AW17"/>
    <mergeCell ref="AX17:AY21"/>
    <mergeCell ref="AZ17:BA21"/>
    <mergeCell ref="Z2:AA2"/>
    <mergeCell ref="AC2:AD2"/>
    <mergeCell ref="AG2:AH2"/>
    <mergeCell ref="AP2:BE2"/>
    <mergeCell ref="BB3:BE3"/>
    <mergeCell ref="BB4:BE4"/>
    <mergeCell ref="BB8:BC8"/>
    <mergeCell ref="BB10:BD10"/>
    <mergeCell ref="AO12:AQ12"/>
    <mergeCell ref="BB12:BD12"/>
    <mergeCell ref="AU14:AW14"/>
    <mergeCell ref="AY14:BA14"/>
    <mergeCell ref="BC14:BD14"/>
    <mergeCell ref="B17:B21"/>
    <mergeCell ref="C17:E21"/>
    <mergeCell ref="G17:G21"/>
    <mergeCell ref="H17:K21"/>
    <mergeCell ref="L17:O21"/>
    <mergeCell ref="P17:R21"/>
    <mergeCell ref="B22:B24"/>
    <mergeCell ref="C22:E24"/>
    <mergeCell ref="G22:G24"/>
    <mergeCell ref="H22:K24"/>
    <mergeCell ref="L22:O24"/>
    <mergeCell ref="P22:R22"/>
    <mergeCell ref="P23:R23"/>
    <mergeCell ref="P24:R24"/>
    <mergeCell ref="B25:B27"/>
    <mergeCell ref="C25:E27"/>
    <mergeCell ref="G25:G27"/>
    <mergeCell ref="H25:K27"/>
    <mergeCell ref="L25:O27"/>
    <mergeCell ref="P25:R25"/>
    <mergeCell ref="AX28:AY28"/>
    <mergeCell ref="AZ28:BA28"/>
    <mergeCell ref="BB28:BF30"/>
    <mergeCell ref="AX25:AY25"/>
    <mergeCell ref="AZ25:BA25"/>
    <mergeCell ref="BB25:BF27"/>
    <mergeCell ref="P26:R26"/>
    <mergeCell ref="AX26:AY26"/>
    <mergeCell ref="AZ26:BA26"/>
    <mergeCell ref="P27:R27"/>
    <mergeCell ref="AX27:AY27"/>
    <mergeCell ref="AZ27:BA27"/>
    <mergeCell ref="P29:R29"/>
    <mergeCell ref="AX29:AY29"/>
    <mergeCell ref="AZ29:BA29"/>
    <mergeCell ref="P30:R30"/>
    <mergeCell ref="AX30:AY30"/>
    <mergeCell ref="AZ30:BA30"/>
    <mergeCell ref="B34:B36"/>
    <mergeCell ref="C34:E36"/>
    <mergeCell ref="G34:G36"/>
    <mergeCell ref="H34:K36"/>
    <mergeCell ref="L34:O36"/>
    <mergeCell ref="P34:R34"/>
    <mergeCell ref="AX31:AY31"/>
    <mergeCell ref="AZ31:BA31"/>
    <mergeCell ref="AX34:AY34"/>
    <mergeCell ref="AZ34:BA34"/>
    <mergeCell ref="P35:R35"/>
    <mergeCell ref="AX35:AY35"/>
    <mergeCell ref="AZ35:BA35"/>
    <mergeCell ref="P36:R36"/>
    <mergeCell ref="AX36:AY36"/>
    <mergeCell ref="AZ36:BA36"/>
    <mergeCell ref="B28:B30"/>
    <mergeCell ref="C28:E30"/>
    <mergeCell ref="G28:G30"/>
    <mergeCell ref="H28:K30"/>
    <mergeCell ref="L28:O30"/>
    <mergeCell ref="P28:R28"/>
    <mergeCell ref="BB31:BF33"/>
    <mergeCell ref="P32:R32"/>
    <mergeCell ref="AX32:AY32"/>
    <mergeCell ref="AZ32:BA32"/>
    <mergeCell ref="P33:R33"/>
    <mergeCell ref="AX33:AY33"/>
    <mergeCell ref="AZ33:BA33"/>
    <mergeCell ref="B31:B33"/>
    <mergeCell ref="C31:E33"/>
    <mergeCell ref="G31:G33"/>
    <mergeCell ref="H31:K33"/>
    <mergeCell ref="L31:O33"/>
    <mergeCell ref="P31:R31"/>
    <mergeCell ref="B40:B42"/>
    <mergeCell ref="C40:E42"/>
    <mergeCell ref="G40:G42"/>
    <mergeCell ref="H40:K42"/>
    <mergeCell ref="L40:O42"/>
    <mergeCell ref="P40:R40"/>
    <mergeCell ref="AX37:AY37"/>
    <mergeCell ref="AZ37:BA37"/>
    <mergeCell ref="BB37:BF39"/>
    <mergeCell ref="P38:R38"/>
    <mergeCell ref="AX38:AY38"/>
    <mergeCell ref="AZ38:BA38"/>
    <mergeCell ref="P39:R39"/>
    <mergeCell ref="AX39:AY39"/>
    <mergeCell ref="AZ39:BA39"/>
    <mergeCell ref="B37:B39"/>
    <mergeCell ref="C37:E39"/>
    <mergeCell ref="G37:G39"/>
    <mergeCell ref="H37:K39"/>
    <mergeCell ref="L37:O39"/>
    <mergeCell ref="P37:R37"/>
    <mergeCell ref="AX40:AY40"/>
    <mergeCell ref="AZ40:BA40"/>
    <mergeCell ref="BB40:BF42"/>
    <mergeCell ref="BB43:BF45"/>
    <mergeCell ref="P44:R44"/>
    <mergeCell ref="AX44:AY44"/>
    <mergeCell ref="AZ44:BA44"/>
    <mergeCell ref="P45:R45"/>
    <mergeCell ref="AX45:AY45"/>
    <mergeCell ref="AZ45:BA45"/>
    <mergeCell ref="P47:R47"/>
    <mergeCell ref="AX47:AY47"/>
    <mergeCell ref="AZ47:BA47"/>
    <mergeCell ref="P43:R43"/>
    <mergeCell ref="AX46:AY46"/>
    <mergeCell ref="AZ46:BA46"/>
    <mergeCell ref="B52:B54"/>
    <mergeCell ref="C52:E54"/>
    <mergeCell ref="G52:G54"/>
    <mergeCell ref="H52:K54"/>
    <mergeCell ref="L52:O54"/>
    <mergeCell ref="P52:R52"/>
    <mergeCell ref="P50:R50"/>
    <mergeCell ref="P49:R49"/>
    <mergeCell ref="P48:R48"/>
    <mergeCell ref="AX48:AY48"/>
    <mergeCell ref="AZ48:BA48"/>
    <mergeCell ref="AX49:AY49"/>
    <mergeCell ref="AZ49:BA49"/>
    <mergeCell ref="B46:B48"/>
    <mergeCell ref="C46:E48"/>
    <mergeCell ref="G46:G48"/>
    <mergeCell ref="H46:K48"/>
    <mergeCell ref="L46:O48"/>
    <mergeCell ref="P46:R46"/>
    <mergeCell ref="AZ43:BA43"/>
    <mergeCell ref="B49:B51"/>
    <mergeCell ref="C49:E51"/>
    <mergeCell ref="G49:G51"/>
    <mergeCell ref="H49:K51"/>
    <mergeCell ref="L49:O51"/>
    <mergeCell ref="L55:O57"/>
    <mergeCell ref="B43:B45"/>
    <mergeCell ref="C43:E45"/>
    <mergeCell ref="G43:G45"/>
    <mergeCell ref="H43:K45"/>
    <mergeCell ref="L43:O45"/>
    <mergeCell ref="BB58:BF60"/>
    <mergeCell ref="P59:R59"/>
    <mergeCell ref="AX59:AY59"/>
    <mergeCell ref="AZ59:BA59"/>
    <mergeCell ref="P60:R60"/>
    <mergeCell ref="B58:B60"/>
    <mergeCell ref="C58:E60"/>
    <mergeCell ref="B55:B57"/>
    <mergeCell ref="C55:E57"/>
    <mergeCell ref="G55:G57"/>
    <mergeCell ref="H55:K57"/>
    <mergeCell ref="AX65:BA71"/>
    <mergeCell ref="G66:R66"/>
    <mergeCell ref="AX58:AY58"/>
    <mergeCell ref="AZ58:BA58"/>
    <mergeCell ref="AX64:AY64"/>
    <mergeCell ref="AZ64:BA64"/>
    <mergeCell ref="AX60:AY60"/>
    <mergeCell ref="AZ60:BA60"/>
    <mergeCell ref="B67:K71"/>
    <mergeCell ref="L67:R67"/>
    <mergeCell ref="L68:R68"/>
    <mergeCell ref="L69:R69"/>
    <mergeCell ref="L70:R70"/>
    <mergeCell ref="L71:R71"/>
    <mergeCell ref="BB52:BF54"/>
    <mergeCell ref="P53:R53"/>
    <mergeCell ref="AX53:AY53"/>
    <mergeCell ref="AZ53:BA53"/>
    <mergeCell ref="P54:R54"/>
    <mergeCell ref="AX54:AY54"/>
    <mergeCell ref="AZ54:BA54"/>
    <mergeCell ref="AX52:AY52"/>
    <mergeCell ref="AZ52:BA52"/>
    <mergeCell ref="AX55:AY55"/>
    <mergeCell ref="AZ55:BA55"/>
    <mergeCell ref="BB55:BF57"/>
    <mergeCell ref="P56:R56"/>
    <mergeCell ref="AX56:AY56"/>
    <mergeCell ref="AZ56:BA56"/>
    <mergeCell ref="P57:R57"/>
    <mergeCell ref="AX57:AY57"/>
    <mergeCell ref="AZ57:BA57"/>
    <mergeCell ref="P55:R55"/>
    <mergeCell ref="BB62:BF71"/>
    <mergeCell ref="AX63:AY63"/>
    <mergeCell ref="AZ63:BA63"/>
    <mergeCell ref="G65:R65"/>
    <mergeCell ref="AX62:AY62"/>
    <mergeCell ref="AZ62:BA62"/>
    <mergeCell ref="G58:G60"/>
    <mergeCell ref="H58:K60"/>
    <mergeCell ref="L58:O60"/>
    <mergeCell ref="P58:R58"/>
    <mergeCell ref="G62:K64"/>
    <mergeCell ref="M62:R62"/>
    <mergeCell ref="M63:R63"/>
    <mergeCell ref="M64:R64"/>
  </mergeCells>
  <phoneticPr fontId="2"/>
  <conditionalFormatting sqref="S24 S65:BA71">
    <cfRule type="expression" dxfId="549" priority="784">
      <formula>INDIRECT(ADDRESS(ROW(),COLUMN()))=TRUNC(INDIRECT(ADDRESS(ROW(),COLUMN())))</formula>
    </cfRule>
  </conditionalFormatting>
  <conditionalFormatting sqref="S23">
    <cfRule type="expression" dxfId="548" priority="783">
      <formula>INDIRECT(ADDRESS(ROW(),COLUMN()))=TRUNC(INDIRECT(ADDRESS(ROW(),COLUMN())))</formula>
    </cfRule>
  </conditionalFormatting>
  <conditionalFormatting sqref="T24:Y24">
    <cfRule type="expression" dxfId="547" priority="782">
      <formula>INDIRECT(ADDRESS(ROW(),COLUMN()))=TRUNC(INDIRECT(ADDRESS(ROW(),COLUMN())))</formula>
    </cfRule>
  </conditionalFormatting>
  <conditionalFormatting sqref="T23:Y23">
    <cfRule type="expression" dxfId="546" priority="781">
      <formula>INDIRECT(ADDRESS(ROW(),COLUMN()))=TRUNC(INDIRECT(ADDRESS(ROW(),COLUMN())))</formula>
    </cfRule>
  </conditionalFormatting>
  <conditionalFormatting sqref="AX23:BA24">
    <cfRule type="expression" dxfId="545" priority="764">
      <formula>INDIRECT(ADDRESS(ROW(),COLUMN()))=TRUNC(INDIRECT(ADDRESS(ROW(),COLUMN())))</formula>
    </cfRule>
  </conditionalFormatting>
  <conditionalFormatting sqref="BC14:BD14">
    <cfRule type="expression" dxfId="544" priority="510">
      <formula>INDIRECT(ADDRESS(ROW(),COLUMN()))=TRUNC(INDIRECT(ADDRESS(ROW(),COLUMN())))</formula>
    </cfRule>
  </conditionalFormatting>
  <conditionalFormatting sqref="Z24">
    <cfRule type="expression" dxfId="543" priority="509">
      <formula>INDIRECT(ADDRESS(ROW(),COLUMN()))=TRUNC(INDIRECT(ADDRESS(ROW(),COLUMN())))</formula>
    </cfRule>
  </conditionalFormatting>
  <conditionalFormatting sqref="Z23">
    <cfRule type="expression" dxfId="542" priority="508">
      <formula>INDIRECT(ADDRESS(ROW(),COLUMN()))=TRUNC(INDIRECT(ADDRESS(ROW(),COLUMN())))</formula>
    </cfRule>
  </conditionalFormatting>
  <conditionalFormatting sqref="AA24:AF24">
    <cfRule type="expression" dxfId="541" priority="507">
      <formula>INDIRECT(ADDRESS(ROW(),COLUMN()))=TRUNC(INDIRECT(ADDRESS(ROW(),COLUMN())))</formula>
    </cfRule>
  </conditionalFormatting>
  <conditionalFormatting sqref="AA23:AF23">
    <cfRule type="expression" dxfId="540" priority="506">
      <formula>INDIRECT(ADDRESS(ROW(),COLUMN()))=TRUNC(INDIRECT(ADDRESS(ROW(),COLUMN())))</formula>
    </cfRule>
  </conditionalFormatting>
  <conditionalFormatting sqref="AG24">
    <cfRule type="expression" dxfId="539" priority="505">
      <formula>INDIRECT(ADDRESS(ROW(),COLUMN()))=TRUNC(INDIRECT(ADDRESS(ROW(),COLUMN())))</formula>
    </cfRule>
  </conditionalFormatting>
  <conditionalFormatting sqref="AG23">
    <cfRule type="expression" dxfId="538" priority="504">
      <formula>INDIRECT(ADDRESS(ROW(),COLUMN()))=TRUNC(INDIRECT(ADDRESS(ROW(),COLUMN())))</formula>
    </cfRule>
  </conditionalFormatting>
  <conditionalFormatting sqref="AH24:AM24">
    <cfRule type="expression" dxfId="537" priority="503">
      <formula>INDIRECT(ADDRESS(ROW(),COLUMN()))=TRUNC(INDIRECT(ADDRESS(ROW(),COLUMN())))</formula>
    </cfRule>
  </conditionalFormatting>
  <conditionalFormatting sqref="AH23:AM23">
    <cfRule type="expression" dxfId="536" priority="502">
      <formula>INDIRECT(ADDRESS(ROW(),COLUMN()))=TRUNC(INDIRECT(ADDRESS(ROW(),COLUMN())))</formula>
    </cfRule>
  </conditionalFormatting>
  <conditionalFormatting sqref="AN24">
    <cfRule type="expression" dxfId="535" priority="501">
      <formula>INDIRECT(ADDRESS(ROW(),COLUMN()))=TRUNC(INDIRECT(ADDRESS(ROW(),COLUMN())))</formula>
    </cfRule>
  </conditionalFormatting>
  <conditionalFormatting sqref="AN23">
    <cfRule type="expression" dxfId="534" priority="500">
      <formula>INDIRECT(ADDRESS(ROW(),COLUMN()))=TRUNC(INDIRECT(ADDRESS(ROW(),COLUMN())))</formula>
    </cfRule>
  </conditionalFormatting>
  <conditionalFormatting sqref="AO24:AT24">
    <cfRule type="expression" dxfId="533" priority="499">
      <formula>INDIRECT(ADDRESS(ROW(),COLUMN()))=TRUNC(INDIRECT(ADDRESS(ROW(),COLUMN())))</formula>
    </cfRule>
  </conditionalFormatting>
  <conditionalFormatting sqref="AO23:AT23">
    <cfRule type="expression" dxfId="532" priority="498">
      <formula>INDIRECT(ADDRESS(ROW(),COLUMN()))=TRUNC(INDIRECT(ADDRESS(ROW(),COLUMN())))</formula>
    </cfRule>
  </conditionalFormatting>
  <conditionalFormatting sqref="AU24">
    <cfRule type="expression" dxfId="531" priority="497">
      <formula>INDIRECT(ADDRESS(ROW(),COLUMN()))=TRUNC(INDIRECT(ADDRESS(ROW(),COLUMN())))</formula>
    </cfRule>
  </conditionalFormatting>
  <conditionalFormatting sqref="AU23">
    <cfRule type="expression" dxfId="530" priority="496">
      <formula>INDIRECT(ADDRESS(ROW(),COLUMN()))=TRUNC(INDIRECT(ADDRESS(ROW(),COLUMN())))</formula>
    </cfRule>
  </conditionalFormatting>
  <conditionalFormatting sqref="AV24:AW24">
    <cfRule type="expression" dxfId="529" priority="495">
      <formula>INDIRECT(ADDRESS(ROW(),COLUMN()))=TRUNC(INDIRECT(ADDRESS(ROW(),COLUMN())))</formula>
    </cfRule>
  </conditionalFormatting>
  <conditionalFormatting sqref="AV23:AW23">
    <cfRule type="expression" dxfId="528" priority="494">
      <formula>INDIRECT(ADDRESS(ROW(),COLUMN()))=TRUNC(INDIRECT(ADDRESS(ROW(),COLUMN())))</formula>
    </cfRule>
  </conditionalFormatting>
  <conditionalFormatting sqref="S27">
    <cfRule type="expression" dxfId="527" priority="253">
      <formula>INDIRECT(ADDRESS(ROW(),COLUMN()))=TRUNC(INDIRECT(ADDRESS(ROW(),COLUMN())))</formula>
    </cfRule>
  </conditionalFormatting>
  <conditionalFormatting sqref="S26">
    <cfRule type="expression" dxfId="526" priority="252">
      <formula>INDIRECT(ADDRESS(ROW(),COLUMN()))=TRUNC(INDIRECT(ADDRESS(ROW(),COLUMN())))</formula>
    </cfRule>
  </conditionalFormatting>
  <conditionalFormatting sqref="T27:Y27">
    <cfRule type="expression" dxfId="525" priority="251">
      <formula>INDIRECT(ADDRESS(ROW(),COLUMN()))=TRUNC(INDIRECT(ADDRESS(ROW(),COLUMN())))</formula>
    </cfRule>
  </conditionalFormatting>
  <conditionalFormatting sqref="T26:Y26">
    <cfRule type="expression" dxfId="524" priority="250">
      <formula>INDIRECT(ADDRESS(ROW(),COLUMN()))=TRUNC(INDIRECT(ADDRESS(ROW(),COLUMN())))</formula>
    </cfRule>
  </conditionalFormatting>
  <conditionalFormatting sqref="AX26:BA27">
    <cfRule type="expression" dxfId="523" priority="249">
      <formula>INDIRECT(ADDRESS(ROW(),COLUMN()))=TRUNC(INDIRECT(ADDRESS(ROW(),COLUMN())))</formula>
    </cfRule>
  </conditionalFormatting>
  <conditionalFormatting sqref="Z27">
    <cfRule type="expression" dxfId="522" priority="248">
      <formula>INDIRECT(ADDRESS(ROW(),COLUMN()))=TRUNC(INDIRECT(ADDRESS(ROW(),COLUMN())))</formula>
    </cfRule>
  </conditionalFormatting>
  <conditionalFormatting sqref="Z26">
    <cfRule type="expression" dxfId="521" priority="247">
      <formula>INDIRECT(ADDRESS(ROW(),COLUMN()))=TRUNC(INDIRECT(ADDRESS(ROW(),COLUMN())))</formula>
    </cfRule>
  </conditionalFormatting>
  <conditionalFormatting sqref="AA27:AF27">
    <cfRule type="expression" dxfId="520" priority="246">
      <formula>INDIRECT(ADDRESS(ROW(),COLUMN()))=TRUNC(INDIRECT(ADDRESS(ROW(),COLUMN())))</formula>
    </cfRule>
  </conditionalFormatting>
  <conditionalFormatting sqref="AA26:AF26">
    <cfRule type="expression" dxfId="519" priority="245">
      <formula>INDIRECT(ADDRESS(ROW(),COLUMN()))=TRUNC(INDIRECT(ADDRESS(ROW(),COLUMN())))</formula>
    </cfRule>
  </conditionalFormatting>
  <conditionalFormatting sqref="AG27">
    <cfRule type="expression" dxfId="518" priority="244">
      <formula>INDIRECT(ADDRESS(ROW(),COLUMN()))=TRUNC(INDIRECT(ADDRESS(ROW(),COLUMN())))</formula>
    </cfRule>
  </conditionalFormatting>
  <conditionalFormatting sqref="AG26">
    <cfRule type="expression" dxfId="517" priority="243">
      <formula>INDIRECT(ADDRESS(ROW(),COLUMN()))=TRUNC(INDIRECT(ADDRESS(ROW(),COLUMN())))</formula>
    </cfRule>
  </conditionalFormatting>
  <conditionalFormatting sqref="AH27:AM27">
    <cfRule type="expression" dxfId="516" priority="242">
      <formula>INDIRECT(ADDRESS(ROW(),COLUMN()))=TRUNC(INDIRECT(ADDRESS(ROW(),COLUMN())))</formula>
    </cfRule>
  </conditionalFormatting>
  <conditionalFormatting sqref="AH26:AM26">
    <cfRule type="expression" dxfId="515" priority="241">
      <formula>INDIRECT(ADDRESS(ROW(),COLUMN()))=TRUNC(INDIRECT(ADDRESS(ROW(),COLUMN())))</formula>
    </cfRule>
  </conditionalFormatting>
  <conditionalFormatting sqref="AN27">
    <cfRule type="expression" dxfId="514" priority="240">
      <formula>INDIRECT(ADDRESS(ROW(),COLUMN()))=TRUNC(INDIRECT(ADDRESS(ROW(),COLUMN())))</formula>
    </cfRule>
  </conditionalFormatting>
  <conditionalFormatting sqref="AN26">
    <cfRule type="expression" dxfId="513" priority="239">
      <formula>INDIRECT(ADDRESS(ROW(),COLUMN()))=TRUNC(INDIRECT(ADDRESS(ROW(),COLUMN())))</formula>
    </cfRule>
  </conditionalFormatting>
  <conditionalFormatting sqref="AO27:AT27">
    <cfRule type="expression" dxfId="512" priority="238">
      <formula>INDIRECT(ADDRESS(ROW(),COLUMN()))=TRUNC(INDIRECT(ADDRESS(ROW(),COLUMN())))</formula>
    </cfRule>
  </conditionalFormatting>
  <conditionalFormatting sqref="AO26:AT26">
    <cfRule type="expression" dxfId="511" priority="237">
      <formula>INDIRECT(ADDRESS(ROW(),COLUMN()))=TRUNC(INDIRECT(ADDRESS(ROW(),COLUMN())))</formula>
    </cfRule>
  </conditionalFormatting>
  <conditionalFormatting sqref="AU27">
    <cfRule type="expression" dxfId="510" priority="236">
      <formula>INDIRECT(ADDRESS(ROW(),COLUMN()))=TRUNC(INDIRECT(ADDRESS(ROW(),COLUMN())))</formula>
    </cfRule>
  </conditionalFormatting>
  <conditionalFormatting sqref="AU26">
    <cfRule type="expression" dxfId="509" priority="235">
      <formula>INDIRECT(ADDRESS(ROW(),COLUMN()))=TRUNC(INDIRECT(ADDRESS(ROW(),COLUMN())))</formula>
    </cfRule>
  </conditionalFormatting>
  <conditionalFormatting sqref="AV27:AW27">
    <cfRule type="expression" dxfId="508" priority="234">
      <formula>INDIRECT(ADDRESS(ROW(),COLUMN()))=TRUNC(INDIRECT(ADDRESS(ROW(),COLUMN())))</formula>
    </cfRule>
  </conditionalFormatting>
  <conditionalFormatting sqref="AV26:AW26">
    <cfRule type="expression" dxfId="507" priority="233">
      <formula>INDIRECT(ADDRESS(ROW(),COLUMN()))=TRUNC(INDIRECT(ADDRESS(ROW(),COLUMN())))</formula>
    </cfRule>
  </conditionalFormatting>
  <conditionalFormatting sqref="S30">
    <cfRule type="expression" dxfId="506" priority="232">
      <formula>INDIRECT(ADDRESS(ROW(),COLUMN()))=TRUNC(INDIRECT(ADDRESS(ROW(),COLUMN())))</formula>
    </cfRule>
  </conditionalFormatting>
  <conditionalFormatting sqref="S29">
    <cfRule type="expression" dxfId="505" priority="231">
      <formula>INDIRECT(ADDRESS(ROW(),COLUMN()))=TRUNC(INDIRECT(ADDRESS(ROW(),COLUMN())))</formula>
    </cfRule>
  </conditionalFormatting>
  <conditionalFormatting sqref="T30:Y30">
    <cfRule type="expression" dxfId="504" priority="230">
      <formula>INDIRECT(ADDRESS(ROW(),COLUMN()))=TRUNC(INDIRECT(ADDRESS(ROW(),COLUMN())))</formula>
    </cfRule>
  </conditionalFormatting>
  <conditionalFormatting sqref="T29:Y29">
    <cfRule type="expression" dxfId="503" priority="229">
      <formula>INDIRECT(ADDRESS(ROW(),COLUMN()))=TRUNC(INDIRECT(ADDRESS(ROW(),COLUMN())))</formula>
    </cfRule>
  </conditionalFormatting>
  <conditionalFormatting sqref="AX29:BA30">
    <cfRule type="expression" dxfId="502" priority="228">
      <formula>INDIRECT(ADDRESS(ROW(),COLUMN()))=TRUNC(INDIRECT(ADDRESS(ROW(),COLUMN())))</formula>
    </cfRule>
  </conditionalFormatting>
  <conditionalFormatting sqref="Z30">
    <cfRule type="expression" dxfId="501" priority="227">
      <formula>INDIRECT(ADDRESS(ROW(),COLUMN()))=TRUNC(INDIRECT(ADDRESS(ROW(),COLUMN())))</formula>
    </cfRule>
  </conditionalFormatting>
  <conditionalFormatting sqref="Z29">
    <cfRule type="expression" dxfId="500" priority="226">
      <formula>INDIRECT(ADDRESS(ROW(),COLUMN()))=TRUNC(INDIRECT(ADDRESS(ROW(),COLUMN())))</formula>
    </cfRule>
  </conditionalFormatting>
  <conditionalFormatting sqref="AA30:AF30">
    <cfRule type="expression" dxfId="499" priority="225">
      <formula>INDIRECT(ADDRESS(ROW(),COLUMN()))=TRUNC(INDIRECT(ADDRESS(ROW(),COLUMN())))</formula>
    </cfRule>
  </conditionalFormatting>
  <conditionalFormatting sqref="AA29:AF29">
    <cfRule type="expression" dxfId="498" priority="224">
      <formula>INDIRECT(ADDRESS(ROW(),COLUMN()))=TRUNC(INDIRECT(ADDRESS(ROW(),COLUMN())))</formula>
    </cfRule>
  </conditionalFormatting>
  <conditionalFormatting sqref="AG30">
    <cfRule type="expression" dxfId="497" priority="223">
      <formula>INDIRECT(ADDRESS(ROW(),COLUMN()))=TRUNC(INDIRECT(ADDRESS(ROW(),COLUMN())))</formula>
    </cfRule>
  </conditionalFormatting>
  <conditionalFormatting sqref="AG29">
    <cfRule type="expression" dxfId="496" priority="222">
      <formula>INDIRECT(ADDRESS(ROW(),COLUMN()))=TRUNC(INDIRECT(ADDRESS(ROW(),COLUMN())))</formula>
    </cfRule>
  </conditionalFormatting>
  <conditionalFormatting sqref="AH30:AM30">
    <cfRule type="expression" dxfId="495" priority="221">
      <formula>INDIRECT(ADDRESS(ROW(),COLUMN()))=TRUNC(INDIRECT(ADDRESS(ROW(),COLUMN())))</formula>
    </cfRule>
  </conditionalFormatting>
  <conditionalFormatting sqref="AH29:AM29">
    <cfRule type="expression" dxfId="494" priority="220">
      <formula>INDIRECT(ADDRESS(ROW(),COLUMN()))=TRUNC(INDIRECT(ADDRESS(ROW(),COLUMN())))</formula>
    </cfRule>
  </conditionalFormatting>
  <conditionalFormatting sqref="AN30">
    <cfRule type="expression" dxfId="493" priority="219">
      <formula>INDIRECT(ADDRESS(ROW(),COLUMN()))=TRUNC(INDIRECT(ADDRESS(ROW(),COLUMN())))</formula>
    </cfRule>
  </conditionalFormatting>
  <conditionalFormatting sqref="AN29">
    <cfRule type="expression" dxfId="492" priority="218">
      <formula>INDIRECT(ADDRESS(ROW(),COLUMN()))=TRUNC(INDIRECT(ADDRESS(ROW(),COLUMN())))</formula>
    </cfRule>
  </conditionalFormatting>
  <conditionalFormatting sqref="AO30:AT30">
    <cfRule type="expression" dxfId="491" priority="217">
      <formula>INDIRECT(ADDRESS(ROW(),COLUMN()))=TRUNC(INDIRECT(ADDRESS(ROW(),COLUMN())))</formula>
    </cfRule>
  </conditionalFormatting>
  <conditionalFormatting sqref="AO29:AT29">
    <cfRule type="expression" dxfId="490" priority="216">
      <formula>INDIRECT(ADDRESS(ROW(),COLUMN()))=TRUNC(INDIRECT(ADDRESS(ROW(),COLUMN())))</formula>
    </cfRule>
  </conditionalFormatting>
  <conditionalFormatting sqref="AU30">
    <cfRule type="expression" dxfId="489" priority="215">
      <formula>INDIRECT(ADDRESS(ROW(),COLUMN()))=TRUNC(INDIRECT(ADDRESS(ROW(),COLUMN())))</formula>
    </cfRule>
  </conditionalFormatting>
  <conditionalFormatting sqref="AU29">
    <cfRule type="expression" dxfId="488" priority="214">
      <formula>INDIRECT(ADDRESS(ROW(),COLUMN()))=TRUNC(INDIRECT(ADDRESS(ROW(),COLUMN())))</formula>
    </cfRule>
  </conditionalFormatting>
  <conditionalFormatting sqref="AV30:AW30">
    <cfRule type="expression" dxfId="487" priority="213">
      <formula>INDIRECT(ADDRESS(ROW(),COLUMN()))=TRUNC(INDIRECT(ADDRESS(ROW(),COLUMN())))</formula>
    </cfRule>
  </conditionalFormatting>
  <conditionalFormatting sqref="AV29:AW29">
    <cfRule type="expression" dxfId="486" priority="212">
      <formula>INDIRECT(ADDRESS(ROW(),COLUMN()))=TRUNC(INDIRECT(ADDRESS(ROW(),COLUMN())))</formula>
    </cfRule>
  </conditionalFormatting>
  <conditionalFormatting sqref="S33">
    <cfRule type="expression" dxfId="485" priority="211">
      <formula>INDIRECT(ADDRESS(ROW(),COLUMN()))=TRUNC(INDIRECT(ADDRESS(ROW(),COLUMN())))</formula>
    </cfRule>
  </conditionalFormatting>
  <conditionalFormatting sqref="S32">
    <cfRule type="expression" dxfId="484" priority="210">
      <formula>INDIRECT(ADDRESS(ROW(),COLUMN()))=TRUNC(INDIRECT(ADDRESS(ROW(),COLUMN())))</formula>
    </cfRule>
  </conditionalFormatting>
  <conditionalFormatting sqref="T33:Y33">
    <cfRule type="expression" dxfId="483" priority="209">
      <formula>INDIRECT(ADDRESS(ROW(),COLUMN()))=TRUNC(INDIRECT(ADDRESS(ROW(),COLUMN())))</formula>
    </cfRule>
  </conditionalFormatting>
  <conditionalFormatting sqref="T32:Y32">
    <cfRule type="expression" dxfId="482" priority="208">
      <formula>INDIRECT(ADDRESS(ROW(),COLUMN()))=TRUNC(INDIRECT(ADDRESS(ROW(),COLUMN())))</formula>
    </cfRule>
  </conditionalFormatting>
  <conditionalFormatting sqref="AX32:BA33">
    <cfRule type="expression" dxfId="481" priority="207">
      <formula>INDIRECT(ADDRESS(ROW(),COLUMN()))=TRUNC(INDIRECT(ADDRESS(ROW(),COLUMN())))</formula>
    </cfRule>
  </conditionalFormatting>
  <conditionalFormatting sqref="Z33">
    <cfRule type="expression" dxfId="480" priority="206">
      <formula>INDIRECT(ADDRESS(ROW(),COLUMN()))=TRUNC(INDIRECT(ADDRESS(ROW(),COLUMN())))</formula>
    </cfRule>
  </conditionalFormatting>
  <conditionalFormatting sqref="Z32">
    <cfRule type="expression" dxfId="479" priority="205">
      <formula>INDIRECT(ADDRESS(ROW(),COLUMN()))=TRUNC(INDIRECT(ADDRESS(ROW(),COLUMN())))</formula>
    </cfRule>
  </conditionalFormatting>
  <conditionalFormatting sqref="AA33:AF33">
    <cfRule type="expression" dxfId="478" priority="204">
      <formula>INDIRECT(ADDRESS(ROW(),COLUMN()))=TRUNC(INDIRECT(ADDRESS(ROW(),COLUMN())))</formula>
    </cfRule>
  </conditionalFormatting>
  <conditionalFormatting sqref="AA32:AF32">
    <cfRule type="expression" dxfId="477" priority="203">
      <formula>INDIRECT(ADDRESS(ROW(),COLUMN()))=TRUNC(INDIRECT(ADDRESS(ROW(),COLUMN())))</formula>
    </cfRule>
  </conditionalFormatting>
  <conditionalFormatting sqref="AG33">
    <cfRule type="expression" dxfId="476" priority="202">
      <formula>INDIRECT(ADDRESS(ROW(),COLUMN()))=TRUNC(INDIRECT(ADDRESS(ROW(),COLUMN())))</formula>
    </cfRule>
  </conditionalFormatting>
  <conditionalFormatting sqref="AG32">
    <cfRule type="expression" dxfId="475" priority="201">
      <formula>INDIRECT(ADDRESS(ROW(),COLUMN()))=TRUNC(INDIRECT(ADDRESS(ROW(),COLUMN())))</formula>
    </cfRule>
  </conditionalFormatting>
  <conditionalFormatting sqref="AH33:AM33">
    <cfRule type="expression" dxfId="474" priority="200">
      <formula>INDIRECT(ADDRESS(ROW(),COLUMN()))=TRUNC(INDIRECT(ADDRESS(ROW(),COLUMN())))</formula>
    </cfRule>
  </conditionalFormatting>
  <conditionalFormatting sqref="AH32:AM32">
    <cfRule type="expression" dxfId="473" priority="199">
      <formula>INDIRECT(ADDRESS(ROW(),COLUMN()))=TRUNC(INDIRECT(ADDRESS(ROW(),COLUMN())))</formula>
    </cfRule>
  </conditionalFormatting>
  <conditionalFormatting sqref="AN33">
    <cfRule type="expression" dxfId="472" priority="198">
      <formula>INDIRECT(ADDRESS(ROW(),COLUMN()))=TRUNC(INDIRECT(ADDRESS(ROW(),COLUMN())))</formula>
    </cfRule>
  </conditionalFormatting>
  <conditionalFormatting sqref="AN32">
    <cfRule type="expression" dxfId="471" priority="197">
      <formula>INDIRECT(ADDRESS(ROW(),COLUMN()))=TRUNC(INDIRECT(ADDRESS(ROW(),COLUMN())))</formula>
    </cfRule>
  </conditionalFormatting>
  <conditionalFormatting sqref="AO33:AT33">
    <cfRule type="expression" dxfId="470" priority="196">
      <formula>INDIRECT(ADDRESS(ROW(),COLUMN()))=TRUNC(INDIRECT(ADDRESS(ROW(),COLUMN())))</formula>
    </cfRule>
  </conditionalFormatting>
  <conditionalFormatting sqref="AO32:AT32">
    <cfRule type="expression" dxfId="469" priority="195">
      <formula>INDIRECT(ADDRESS(ROW(),COLUMN()))=TRUNC(INDIRECT(ADDRESS(ROW(),COLUMN())))</formula>
    </cfRule>
  </conditionalFormatting>
  <conditionalFormatting sqref="AU33">
    <cfRule type="expression" dxfId="468" priority="194">
      <formula>INDIRECT(ADDRESS(ROW(),COLUMN()))=TRUNC(INDIRECT(ADDRESS(ROW(),COLUMN())))</formula>
    </cfRule>
  </conditionalFormatting>
  <conditionalFormatting sqref="AU32">
    <cfRule type="expression" dxfId="467" priority="193">
      <formula>INDIRECT(ADDRESS(ROW(),COLUMN()))=TRUNC(INDIRECT(ADDRESS(ROW(),COLUMN())))</formula>
    </cfRule>
  </conditionalFormatting>
  <conditionalFormatting sqref="AV33:AW33">
    <cfRule type="expression" dxfId="466" priority="192">
      <formula>INDIRECT(ADDRESS(ROW(),COLUMN()))=TRUNC(INDIRECT(ADDRESS(ROW(),COLUMN())))</formula>
    </cfRule>
  </conditionalFormatting>
  <conditionalFormatting sqref="AV32:AW32">
    <cfRule type="expression" dxfId="465" priority="191">
      <formula>INDIRECT(ADDRESS(ROW(),COLUMN()))=TRUNC(INDIRECT(ADDRESS(ROW(),COLUMN())))</formula>
    </cfRule>
  </conditionalFormatting>
  <conditionalFormatting sqref="S36">
    <cfRule type="expression" dxfId="464" priority="190">
      <formula>INDIRECT(ADDRESS(ROW(),COLUMN()))=TRUNC(INDIRECT(ADDRESS(ROW(),COLUMN())))</formula>
    </cfRule>
  </conditionalFormatting>
  <conditionalFormatting sqref="S35">
    <cfRule type="expression" dxfId="463" priority="189">
      <formula>INDIRECT(ADDRESS(ROW(),COLUMN()))=TRUNC(INDIRECT(ADDRESS(ROW(),COLUMN())))</formula>
    </cfRule>
  </conditionalFormatting>
  <conditionalFormatting sqref="T36:Y36">
    <cfRule type="expression" dxfId="462" priority="188">
      <formula>INDIRECT(ADDRESS(ROW(),COLUMN()))=TRUNC(INDIRECT(ADDRESS(ROW(),COLUMN())))</formula>
    </cfRule>
  </conditionalFormatting>
  <conditionalFormatting sqref="T35:Y35">
    <cfRule type="expression" dxfId="461" priority="187">
      <formula>INDIRECT(ADDRESS(ROW(),COLUMN()))=TRUNC(INDIRECT(ADDRESS(ROW(),COLUMN())))</formula>
    </cfRule>
  </conditionalFormatting>
  <conditionalFormatting sqref="AX35:BA36">
    <cfRule type="expression" dxfId="460" priority="186">
      <formula>INDIRECT(ADDRESS(ROW(),COLUMN()))=TRUNC(INDIRECT(ADDRESS(ROW(),COLUMN())))</formula>
    </cfRule>
  </conditionalFormatting>
  <conditionalFormatting sqref="Z36">
    <cfRule type="expression" dxfId="459" priority="185">
      <formula>INDIRECT(ADDRESS(ROW(),COLUMN()))=TRUNC(INDIRECT(ADDRESS(ROW(),COLUMN())))</formula>
    </cfRule>
  </conditionalFormatting>
  <conditionalFormatting sqref="Z35">
    <cfRule type="expression" dxfId="458" priority="184">
      <formula>INDIRECT(ADDRESS(ROW(),COLUMN()))=TRUNC(INDIRECT(ADDRESS(ROW(),COLUMN())))</formula>
    </cfRule>
  </conditionalFormatting>
  <conditionalFormatting sqref="AA36:AF36">
    <cfRule type="expression" dxfId="457" priority="183">
      <formula>INDIRECT(ADDRESS(ROW(),COLUMN()))=TRUNC(INDIRECT(ADDRESS(ROW(),COLUMN())))</formula>
    </cfRule>
  </conditionalFormatting>
  <conditionalFormatting sqref="AA35:AF35">
    <cfRule type="expression" dxfId="456" priority="182">
      <formula>INDIRECT(ADDRESS(ROW(),COLUMN()))=TRUNC(INDIRECT(ADDRESS(ROW(),COLUMN())))</formula>
    </cfRule>
  </conditionalFormatting>
  <conditionalFormatting sqref="AG36">
    <cfRule type="expression" dxfId="455" priority="181">
      <formula>INDIRECT(ADDRESS(ROW(),COLUMN()))=TRUNC(INDIRECT(ADDRESS(ROW(),COLUMN())))</formula>
    </cfRule>
  </conditionalFormatting>
  <conditionalFormatting sqref="AG35">
    <cfRule type="expression" dxfId="454" priority="180">
      <formula>INDIRECT(ADDRESS(ROW(),COLUMN()))=TRUNC(INDIRECT(ADDRESS(ROW(),COLUMN())))</formula>
    </cfRule>
  </conditionalFormatting>
  <conditionalFormatting sqref="AH36:AM36">
    <cfRule type="expression" dxfId="453" priority="179">
      <formula>INDIRECT(ADDRESS(ROW(),COLUMN()))=TRUNC(INDIRECT(ADDRESS(ROW(),COLUMN())))</formula>
    </cfRule>
  </conditionalFormatting>
  <conditionalFormatting sqref="AH35:AM35">
    <cfRule type="expression" dxfId="452" priority="178">
      <formula>INDIRECT(ADDRESS(ROW(),COLUMN()))=TRUNC(INDIRECT(ADDRESS(ROW(),COLUMN())))</formula>
    </cfRule>
  </conditionalFormatting>
  <conditionalFormatting sqref="AN36">
    <cfRule type="expression" dxfId="451" priority="177">
      <formula>INDIRECT(ADDRESS(ROW(),COLUMN()))=TRUNC(INDIRECT(ADDRESS(ROW(),COLUMN())))</formula>
    </cfRule>
  </conditionalFormatting>
  <conditionalFormatting sqref="AN35">
    <cfRule type="expression" dxfId="450" priority="176">
      <formula>INDIRECT(ADDRESS(ROW(),COLUMN()))=TRUNC(INDIRECT(ADDRESS(ROW(),COLUMN())))</formula>
    </cfRule>
  </conditionalFormatting>
  <conditionalFormatting sqref="AO36:AT36">
    <cfRule type="expression" dxfId="449" priority="175">
      <formula>INDIRECT(ADDRESS(ROW(),COLUMN()))=TRUNC(INDIRECT(ADDRESS(ROW(),COLUMN())))</formula>
    </cfRule>
  </conditionalFormatting>
  <conditionalFormatting sqref="AO35:AT35">
    <cfRule type="expression" dxfId="448" priority="174">
      <formula>INDIRECT(ADDRESS(ROW(),COLUMN()))=TRUNC(INDIRECT(ADDRESS(ROW(),COLUMN())))</formula>
    </cfRule>
  </conditionalFormatting>
  <conditionalFormatting sqref="AU36">
    <cfRule type="expression" dxfId="447" priority="173">
      <formula>INDIRECT(ADDRESS(ROW(),COLUMN()))=TRUNC(INDIRECT(ADDRESS(ROW(),COLUMN())))</formula>
    </cfRule>
  </conditionalFormatting>
  <conditionalFormatting sqref="AU35">
    <cfRule type="expression" dxfId="446" priority="172">
      <formula>INDIRECT(ADDRESS(ROW(),COLUMN()))=TRUNC(INDIRECT(ADDRESS(ROW(),COLUMN())))</formula>
    </cfRule>
  </conditionalFormatting>
  <conditionalFormatting sqref="AV36:AW36">
    <cfRule type="expression" dxfId="445" priority="171">
      <formula>INDIRECT(ADDRESS(ROW(),COLUMN()))=TRUNC(INDIRECT(ADDRESS(ROW(),COLUMN())))</formula>
    </cfRule>
  </conditionalFormatting>
  <conditionalFormatting sqref="AV35:AW35">
    <cfRule type="expression" dxfId="444" priority="170">
      <formula>INDIRECT(ADDRESS(ROW(),COLUMN()))=TRUNC(INDIRECT(ADDRESS(ROW(),COLUMN())))</formula>
    </cfRule>
  </conditionalFormatting>
  <conditionalFormatting sqref="S39">
    <cfRule type="expression" dxfId="443" priority="169">
      <formula>INDIRECT(ADDRESS(ROW(),COLUMN()))=TRUNC(INDIRECT(ADDRESS(ROW(),COLUMN())))</formula>
    </cfRule>
  </conditionalFormatting>
  <conditionalFormatting sqref="S38">
    <cfRule type="expression" dxfId="442" priority="168">
      <formula>INDIRECT(ADDRESS(ROW(),COLUMN()))=TRUNC(INDIRECT(ADDRESS(ROW(),COLUMN())))</formula>
    </cfRule>
  </conditionalFormatting>
  <conditionalFormatting sqref="T39:Y39">
    <cfRule type="expression" dxfId="441" priority="167">
      <formula>INDIRECT(ADDRESS(ROW(),COLUMN()))=TRUNC(INDIRECT(ADDRESS(ROW(),COLUMN())))</formula>
    </cfRule>
  </conditionalFormatting>
  <conditionalFormatting sqref="T38:Y38">
    <cfRule type="expression" dxfId="440" priority="166">
      <formula>INDIRECT(ADDRESS(ROW(),COLUMN()))=TRUNC(INDIRECT(ADDRESS(ROW(),COLUMN())))</formula>
    </cfRule>
  </conditionalFormatting>
  <conditionalFormatting sqref="AX38:BA39">
    <cfRule type="expression" dxfId="439" priority="165">
      <formula>INDIRECT(ADDRESS(ROW(),COLUMN()))=TRUNC(INDIRECT(ADDRESS(ROW(),COLUMN())))</formula>
    </cfRule>
  </conditionalFormatting>
  <conditionalFormatting sqref="Z39">
    <cfRule type="expression" dxfId="438" priority="164">
      <formula>INDIRECT(ADDRESS(ROW(),COLUMN()))=TRUNC(INDIRECT(ADDRESS(ROW(),COLUMN())))</formula>
    </cfRule>
  </conditionalFormatting>
  <conditionalFormatting sqref="Z38">
    <cfRule type="expression" dxfId="437" priority="163">
      <formula>INDIRECT(ADDRESS(ROW(),COLUMN()))=TRUNC(INDIRECT(ADDRESS(ROW(),COLUMN())))</formula>
    </cfRule>
  </conditionalFormatting>
  <conditionalFormatting sqref="AA39:AF39">
    <cfRule type="expression" dxfId="436" priority="162">
      <formula>INDIRECT(ADDRESS(ROW(),COLUMN()))=TRUNC(INDIRECT(ADDRESS(ROW(),COLUMN())))</formula>
    </cfRule>
  </conditionalFormatting>
  <conditionalFormatting sqref="AA38:AF38">
    <cfRule type="expression" dxfId="435" priority="161">
      <formula>INDIRECT(ADDRESS(ROW(),COLUMN()))=TRUNC(INDIRECT(ADDRESS(ROW(),COLUMN())))</formula>
    </cfRule>
  </conditionalFormatting>
  <conditionalFormatting sqref="AG39">
    <cfRule type="expression" dxfId="434" priority="160">
      <formula>INDIRECT(ADDRESS(ROW(),COLUMN()))=TRUNC(INDIRECT(ADDRESS(ROW(),COLUMN())))</formula>
    </cfRule>
  </conditionalFormatting>
  <conditionalFormatting sqref="AG38">
    <cfRule type="expression" dxfId="433" priority="159">
      <formula>INDIRECT(ADDRESS(ROW(),COLUMN()))=TRUNC(INDIRECT(ADDRESS(ROW(),COLUMN())))</formula>
    </cfRule>
  </conditionalFormatting>
  <conditionalFormatting sqref="AH39:AM39">
    <cfRule type="expression" dxfId="432" priority="158">
      <formula>INDIRECT(ADDRESS(ROW(),COLUMN()))=TRUNC(INDIRECT(ADDRESS(ROW(),COLUMN())))</formula>
    </cfRule>
  </conditionalFormatting>
  <conditionalFormatting sqref="AH38:AM38">
    <cfRule type="expression" dxfId="431" priority="157">
      <formula>INDIRECT(ADDRESS(ROW(),COLUMN()))=TRUNC(INDIRECT(ADDRESS(ROW(),COLUMN())))</formula>
    </cfRule>
  </conditionalFormatting>
  <conditionalFormatting sqref="AN39">
    <cfRule type="expression" dxfId="430" priority="156">
      <formula>INDIRECT(ADDRESS(ROW(),COLUMN()))=TRUNC(INDIRECT(ADDRESS(ROW(),COLUMN())))</formula>
    </cfRule>
  </conditionalFormatting>
  <conditionalFormatting sqref="AN38">
    <cfRule type="expression" dxfId="429" priority="155">
      <formula>INDIRECT(ADDRESS(ROW(),COLUMN()))=TRUNC(INDIRECT(ADDRESS(ROW(),COLUMN())))</formula>
    </cfRule>
  </conditionalFormatting>
  <conditionalFormatting sqref="AO39:AT39">
    <cfRule type="expression" dxfId="428" priority="154">
      <formula>INDIRECT(ADDRESS(ROW(),COLUMN()))=TRUNC(INDIRECT(ADDRESS(ROW(),COLUMN())))</formula>
    </cfRule>
  </conditionalFormatting>
  <conditionalFormatting sqref="AO38:AT38">
    <cfRule type="expression" dxfId="427" priority="153">
      <formula>INDIRECT(ADDRESS(ROW(),COLUMN()))=TRUNC(INDIRECT(ADDRESS(ROW(),COLUMN())))</formula>
    </cfRule>
  </conditionalFormatting>
  <conditionalFormatting sqref="AU39">
    <cfRule type="expression" dxfId="426" priority="152">
      <formula>INDIRECT(ADDRESS(ROW(),COLUMN()))=TRUNC(INDIRECT(ADDRESS(ROW(),COLUMN())))</formula>
    </cfRule>
  </conditionalFormatting>
  <conditionalFormatting sqref="AU38">
    <cfRule type="expression" dxfId="425" priority="151">
      <formula>INDIRECT(ADDRESS(ROW(),COLUMN()))=TRUNC(INDIRECT(ADDRESS(ROW(),COLUMN())))</formula>
    </cfRule>
  </conditionalFormatting>
  <conditionalFormatting sqref="AV39:AW39">
    <cfRule type="expression" dxfId="424" priority="150">
      <formula>INDIRECT(ADDRESS(ROW(),COLUMN()))=TRUNC(INDIRECT(ADDRESS(ROW(),COLUMN())))</formula>
    </cfRule>
  </conditionalFormatting>
  <conditionalFormatting sqref="AV38:AW38">
    <cfRule type="expression" dxfId="423" priority="149">
      <formula>INDIRECT(ADDRESS(ROW(),COLUMN()))=TRUNC(INDIRECT(ADDRESS(ROW(),COLUMN())))</formula>
    </cfRule>
  </conditionalFormatting>
  <conditionalFormatting sqref="S42">
    <cfRule type="expression" dxfId="422" priority="148">
      <formula>INDIRECT(ADDRESS(ROW(),COLUMN()))=TRUNC(INDIRECT(ADDRESS(ROW(),COLUMN())))</formula>
    </cfRule>
  </conditionalFormatting>
  <conditionalFormatting sqref="S41">
    <cfRule type="expression" dxfId="421" priority="147">
      <formula>INDIRECT(ADDRESS(ROW(),COLUMN()))=TRUNC(INDIRECT(ADDRESS(ROW(),COLUMN())))</formula>
    </cfRule>
  </conditionalFormatting>
  <conditionalFormatting sqref="T42:Y42">
    <cfRule type="expression" dxfId="420" priority="146">
      <formula>INDIRECT(ADDRESS(ROW(),COLUMN()))=TRUNC(INDIRECT(ADDRESS(ROW(),COLUMN())))</formula>
    </cfRule>
  </conditionalFormatting>
  <conditionalFormatting sqref="T41:Y41">
    <cfRule type="expression" dxfId="419" priority="145">
      <formula>INDIRECT(ADDRESS(ROW(),COLUMN()))=TRUNC(INDIRECT(ADDRESS(ROW(),COLUMN())))</formula>
    </cfRule>
  </conditionalFormatting>
  <conditionalFormatting sqref="AX41:BA42">
    <cfRule type="expression" dxfId="418" priority="144">
      <formula>INDIRECT(ADDRESS(ROW(),COLUMN()))=TRUNC(INDIRECT(ADDRESS(ROW(),COLUMN())))</formula>
    </cfRule>
  </conditionalFormatting>
  <conditionalFormatting sqref="Z42">
    <cfRule type="expression" dxfId="417" priority="143">
      <formula>INDIRECT(ADDRESS(ROW(),COLUMN()))=TRUNC(INDIRECT(ADDRESS(ROW(),COLUMN())))</formula>
    </cfRule>
  </conditionalFormatting>
  <conditionalFormatting sqref="Z41">
    <cfRule type="expression" dxfId="416" priority="142">
      <formula>INDIRECT(ADDRESS(ROW(),COLUMN()))=TRUNC(INDIRECT(ADDRESS(ROW(),COLUMN())))</formula>
    </cfRule>
  </conditionalFormatting>
  <conditionalFormatting sqref="AA42:AF42">
    <cfRule type="expression" dxfId="415" priority="141">
      <formula>INDIRECT(ADDRESS(ROW(),COLUMN()))=TRUNC(INDIRECT(ADDRESS(ROW(),COLUMN())))</formula>
    </cfRule>
  </conditionalFormatting>
  <conditionalFormatting sqref="AA41:AF41">
    <cfRule type="expression" dxfId="414" priority="140">
      <formula>INDIRECT(ADDRESS(ROW(),COLUMN()))=TRUNC(INDIRECT(ADDRESS(ROW(),COLUMN())))</formula>
    </cfRule>
  </conditionalFormatting>
  <conditionalFormatting sqref="AG42">
    <cfRule type="expression" dxfId="413" priority="139">
      <formula>INDIRECT(ADDRESS(ROW(),COLUMN()))=TRUNC(INDIRECT(ADDRESS(ROW(),COLUMN())))</formula>
    </cfRule>
  </conditionalFormatting>
  <conditionalFormatting sqref="AG41">
    <cfRule type="expression" dxfId="412" priority="138">
      <formula>INDIRECT(ADDRESS(ROW(),COLUMN()))=TRUNC(INDIRECT(ADDRESS(ROW(),COLUMN())))</formula>
    </cfRule>
  </conditionalFormatting>
  <conditionalFormatting sqref="AH42:AM42">
    <cfRule type="expression" dxfId="411" priority="137">
      <formula>INDIRECT(ADDRESS(ROW(),COLUMN()))=TRUNC(INDIRECT(ADDRESS(ROW(),COLUMN())))</formula>
    </cfRule>
  </conditionalFormatting>
  <conditionalFormatting sqref="AH41:AM41">
    <cfRule type="expression" dxfId="410" priority="136">
      <formula>INDIRECT(ADDRESS(ROW(),COLUMN()))=TRUNC(INDIRECT(ADDRESS(ROW(),COLUMN())))</formula>
    </cfRule>
  </conditionalFormatting>
  <conditionalFormatting sqref="AN42">
    <cfRule type="expression" dxfId="409" priority="135">
      <formula>INDIRECT(ADDRESS(ROW(),COLUMN()))=TRUNC(INDIRECT(ADDRESS(ROW(),COLUMN())))</formula>
    </cfRule>
  </conditionalFormatting>
  <conditionalFormatting sqref="AN41">
    <cfRule type="expression" dxfId="408" priority="134">
      <formula>INDIRECT(ADDRESS(ROW(),COLUMN()))=TRUNC(INDIRECT(ADDRESS(ROW(),COLUMN())))</formula>
    </cfRule>
  </conditionalFormatting>
  <conditionalFormatting sqref="AO42:AT42">
    <cfRule type="expression" dxfId="407" priority="133">
      <formula>INDIRECT(ADDRESS(ROW(),COLUMN()))=TRUNC(INDIRECT(ADDRESS(ROW(),COLUMN())))</formula>
    </cfRule>
  </conditionalFormatting>
  <conditionalFormatting sqref="AO41:AT41">
    <cfRule type="expression" dxfId="406" priority="132">
      <formula>INDIRECT(ADDRESS(ROW(),COLUMN()))=TRUNC(INDIRECT(ADDRESS(ROW(),COLUMN())))</formula>
    </cfRule>
  </conditionalFormatting>
  <conditionalFormatting sqref="AU42">
    <cfRule type="expression" dxfId="405" priority="131">
      <formula>INDIRECT(ADDRESS(ROW(),COLUMN()))=TRUNC(INDIRECT(ADDRESS(ROW(),COLUMN())))</formula>
    </cfRule>
  </conditionalFormatting>
  <conditionalFormatting sqref="AU41">
    <cfRule type="expression" dxfId="404" priority="130">
      <formula>INDIRECT(ADDRESS(ROW(),COLUMN()))=TRUNC(INDIRECT(ADDRESS(ROW(),COLUMN())))</formula>
    </cfRule>
  </conditionalFormatting>
  <conditionalFormatting sqref="AV42:AW42">
    <cfRule type="expression" dxfId="403" priority="129">
      <formula>INDIRECT(ADDRESS(ROW(),COLUMN()))=TRUNC(INDIRECT(ADDRESS(ROW(),COLUMN())))</formula>
    </cfRule>
  </conditionalFormatting>
  <conditionalFormatting sqref="AV41:AW41">
    <cfRule type="expression" dxfId="402" priority="128">
      <formula>INDIRECT(ADDRESS(ROW(),COLUMN()))=TRUNC(INDIRECT(ADDRESS(ROW(),COLUMN())))</formula>
    </cfRule>
  </conditionalFormatting>
  <conditionalFormatting sqref="S45">
    <cfRule type="expression" dxfId="401" priority="127">
      <formula>INDIRECT(ADDRESS(ROW(),COLUMN()))=TRUNC(INDIRECT(ADDRESS(ROW(),COLUMN())))</formula>
    </cfRule>
  </conditionalFormatting>
  <conditionalFormatting sqref="S44">
    <cfRule type="expression" dxfId="400" priority="126">
      <formula>INDIRECT(ADDRESS(ROW(),COLUMN()))=TRUNC(INDIRECT(ADDRESS(ROW(),COLUMN())))</formula>
    </cfRule>
  </conditionalFormatting>
  <conditionalFormatting sqref="T45:Y45">
    <cfRule type="expression" dxfId="399" priority="125">
      <formula>INDIRECT(ADDRESS(ROW(),COLUMN()))=TRUNC(INDIRECT(ADDRESS(ROW(),COLUMN())))</formula>
    </cfRule>
  </conditionalFormatting>
  <conditionalFormatting sqref="T44:Y44">
    <cfRule type="expression" dxfId="398" priority="124">
      <formula>INDIRECT(ADDRESS(ROW(),COLUMN()))=TRUNC(INDIRECT(ADDRESS(ROW(),COLUMN())))</formula>
    </cfRule>
  </conditionalFormatting>
  <conditionalFormatting sqref="AX44:BA45">
    <cfRule type="expression" dxfId="397" priority="123">
      <formula>INDIRECT(ADDRESS(ROW(),COLUMN()))=TRUNC(INDIRECT(ADDRESS(ROW(),COLUMN())))</formula>
    </cfRule>
  </conditionalFormatting>
  <conditionalFormatting sqref="Z45">
    <cfRule type="expression" dxfId="396" priority="122">
      <formula>INDIRECT(ADDRESS(ROW(),COLUMN()))=TRUNC(INDIRECT(ADDRESS(ROW(),COLUMN())))</formula>
    </cfRule>
  </conditionalFormatting>
  <conditionalFormatting sqref="Z44">
    <cfRule type="expression" dxfId="395" priority="121">
      <formula>INDIRECT(ADDRESS(ROW(),COLUMN()))=TRUNC(INDIRECT(ADDRESS(ROW(),COLUMN())))</formula>
    </cfRule>
  </conditionalFormatting>
  <conditionalFormatting sqref="AA45:AF45">
    <cfRule type="expression" dxfId="394" priority="120">
      <formula>INDIRECT(ADDRESS(ROW(),COLUMN()))=TRUNC(INDIRECT(ADDRESS(ROW(),COLUMN())))</formula>
    </cfRule>
  </conditionalFormatting>
  <conditionalFormatting sqref="AA44:AF44">
    <cfRule type="expression" dxfId="393" priority="119">
      <formula>INDIRECT(ADDRESS(ROW(),COLUMN()))=TRUNC(INDIRECT(ADDRESS(ROW(),COLUMN())))</formula>
    </cfRule>
  </conditionalFormatting>
  <conditionalFormatting sqref="AG45">
    <cfRule type="expression" dxfId="392" priority="118">
      <formula>INDIRECT(ADDRESS(ROW(),COLUMN()))=TRUNC(INDIRECT(ADDRESS(ROW(),COLUMN())))</formula>
    </cfRule>
  </conditionalFormatting>
  <conditionalFormatting sqref="AG44">
    <cfRule type="expression" dxfId="391" priority="117">
      <formula>INDIRECT(ADDRESS(ROW(),COLUMN()))=TRUNC(INDIRECT(ADDRESS(ROW(),COLUMN())))</formula>
    </cfRule>
  </conditionalFormatting>
  <conditionalFormatting sqref="AH45:AM45">
    <cfRule type="expression" dxfId="390" priority="116">
      <formula>INDIRECT(ADDRESS(ROW(),COLUMN()))=TRUNC(INDIRECT(ADDRESS(ROW(),COLUMN())))</formula>
    </cfRule>
  </conditionalFormatting>
  <conditionalFormatting sqref="AH44:AM44">
    <cfRule type="expression" dxfId="389" priority="115">
      <formula>INDIRECT(ADDRESS(ROW(),COLUMN()))=TRUNC(INDIRECT(ADDRESS(ROW(),COLUMN())))</formula>
    </cfRule>
  </conditionalFormatting>
  <conditionalFormatting sqref="AN45">
    <cfRule type="expression" dxfId="388" priority="114">
      <formula>INDIRECT(ADDRESS(ROW(),COLUMN()))=TRUNC(INDIRECT(ADDRESS(ROW(),COLUMN())))</formula>
    </cfRule>
  </conditionalFormatting>
  <conditionalFormatting sqref="AN44">
    <cfRule type="expression" dxfId="387" priority="113">
      <formula>INDIRECT(ADDRESS(ROW(),COLUMN()))=TRUNC(INDIRECT(ADDRESS(ROW(),COLUMN())))</formula>
    </cfRule>
  </conditionalFormatting>
  <conditionalFormatting sqref="AO45:AT45">
    <cfRule type="expression" dxfId="386" priority="112">
      <formula>INDIRECT(ADDRESS(ROW(),COLUMN()))=TRUNC(INDIRECT(ADDRESS(ROW(),COLUMN())))</formula>
    </cfRule>
  </conditionalFormatting>
  <conditionalFormatting sqref="AO44:AT44">
    <cfRule type="expression" dxfId="385" priority="111">
      <formula>INDIRECT(ADDRESS(ROW(),COLUMN()))=TRUNC(INDIRECT(ADDRESS(ROW(),COLUMN())))</formula>
    </cfRule>
  </conditionalFormatting>
  <conditionalFormatting sqref="AU45">
    <cfRule type="expression" dxfId="384" priority="110">
      <formula>INDIRECT(ADDRESS(ROW(),COLUMN()))=TRUNC(INDIRECT(ADDRESS(ROW(),COLUMN())))</formula>
    </cfRule>
  </conditionalFormatting>
  <conditionalFormatting sqref="AU44">
    <cfRule type="expression" dxfId="383" priority="109">
      <formula>INDIRECT(ADDRESS(ROW(),COLUMN()))=TRUNC(INDIRECT(ADDRESS(ROW(),COLUMN())))</formula>
    </cfRule>
  </conditionalFormatting>
  <conditionalFormatting sqref="AV45:AW45">
    <cfRule type="expression" dxfId="382" priority="108">
      <formula>INDIRECT(ADDRESS(ROW(),COLUMN()))=TRUNC(INDIRECT(ADDRESS(ROW(),COLUMN())))</formula>
    </cfRule>
  </conditionalFormatting>
  <conditionalFormatting sqref="AV44:AW44">
    <cfRule type="expression" dxfId="381" priority="107">
      <formula>INDIRECT(ADDRESS(ROW(),COLUMN()))=TRUNC(INDIRECT(ADDRESS(ROW(),COLUMN())))</formula>
    </cfRule>
  </conditionalFormatting>
  <conditionalFormatting sqref="S48">
    <cfRule type="expression" dxfId="380" priority="106">
      <formula>INDIRECT(ADDRESS(ROW(),COLUMN()))=TRUNC(INDIRECT(ADDRESS(ROW(),COLUMN())))</formula>
    </cfRule>
  </conditionalFormatting>
  <conditionalFormatting sqref="S47">
    <cfRule type="expression" dxfId="379" priority="105">
      <formula>INDIRECT(ADDRESS(ROW(),COLUMN()))=TRUNC(INDIRECT(ADDRESS(ROW(),COLUMN())))</formula>
    </cfRule>
  </conditionalFormatting>
  <conditionalFormatting sqref="T48:Y48">
    <cfRule type="expression" dxfId="378" priority="104">
      <formula>INDIRECT(ADDRESS(ROW(),COLUMN()))=TRUNC(INDIRECT(ADDRESS(ROW(),COLUMN())))</formula>
    </cfRule>
  </conditionalFormatting>
  <conditionalFormatting sqref="T47:Y47">
    <cfRule type="expression" dxfId="377" priority="103">
      <formula>INDIRECT(ADDRESS(ROW(),COLUMN()))=TRUNC(INDIRECT(ADDRESS(ROW(),COLUMN())))</formula>
    </cfRule>
  </conditionalFormatting>
  <conditionalFormatting sqref="AX47:BA48">
    <cfRule type="expression" dxfId="376" priority="102">
      <formula>INDIRECT(ADDRESS(ROW(),COLUMN()))=TRUNC(INDIRECT(ADDRESS(ROW(),COLUMN())))</formula>
    </cfRule>
  </conditionalFormatting>
  <conditionalFormatting sqref="Z48">
    <cfRule type="expression" dxfId="375" priority="101">
      <formula>INDIRECT(ADDRESS(ROW(),COLUMN()))=TRUNC(INDIRECT(ADDRESS(ROW(),COLUMN())))</formula>
    </cfRule>
  </conditionalFormatting>
  <conditionalFormatting sqref="Z47">
    <cfRule type="expression" dxfId="374" priority="100">
      <formula>INDIRECT(ADDRESS(ROW(),COLUMN()))=TRUNC(INDIRECT(ADDRESS(ROW(),COLUMN())))</formula>
    </cfRule>
  </conditionalFormatting>
  <conditionalFormatting sqref="AA48:AF48">
    <cfRule type="expression" dxfId="373" priority="99">
      <formula>INDIRECT(ADDRESS(ROW(),COLUMN()))=TRUNC(INDIRECT(ADDRESS(ROW(),COLUMN())))</formula>
    </cfRule>
  </conditionalFormatting>
  <conditionalFormatting sqref="AA47:AF47">
    <cfRule type="expression" dxfId="372" priority="98">
      <formula>INDIRECT(ADDRESS(ROW(),COLUMN()))=TRUNC(INDIRECT(ADDRESS(ROW(),COLUMN())))</formula>
    </cfRule>
  </conditionalFormatting>
  <conditionalFormatting sqref="AG48">
    <cfRule type="expression" dxfId="371" priority="97">
      <formula>INDIRECT(ADDRESS(ROW(),COLUMN()))=TRUNC(INDIRECT(ADDRESS(ROW(),COLUMN())))</formula>
    </cfRule>
  </conditionalFormatting>
  <conditionalFormatting sqref="AG47">
    <cfRule type="expression" dxfId="370" priority="96">
      <formula>INDIRECT(ADDRESS(ROW(),COLUMN()))=TRUNC(INDIRECT(ADDRESS(ROW(),COLUMN())))</formula>
    </cfRule>
  </conditionalFormatting>
  <conditionalFormatting sqref="AH48:AM48">
    <cfRule type="expression" dxfId="369" priority="95">
      <formula>INDIRECT(ADDRESS(ROW(),COLUMN()))=TRUNC(INDIRECT(ADDRESS(ROW(),COLUMN())))</formula>
    </cfRule>
  </conditionalFormatting>
  <conditionalFormatting sqref="AH47:AM47">
    <cfRule type="expression" dxfId="368" priority="94">
      <formula>INDIRECT(ADDRESS(ROW(),COLUMN()))=TRUNC(INDIRECT(ADDRESS(ROW(),COLUMN())))</formula>
    </cfRule>
  </conditionalFormatting>
  <conditionalFormatting sqref="AN48">
    <cfRule type="expression" dxfId="367" priority="93">
      <formula>INDIRECT(ADDRESS(ROW(),COLUMN()))=TRUNC(INDIRECT(ADDRESS(ROW(),COLUMN())))</formula>
    </cfRule>
  </conditionalFormatting>
  <conditionalFormatting sqref="AN47">
    <cfRule type="expression" dxfId="366" priority="92">
      <formula>INDIRECT(ADDRESS(ROW(),COLUMN()))=TRUNC(INDIRECT(ADDRESS(ROW(),COLUMN())))</formula>
    </cfRule>
  </conditionalFormatting>
  <conditionalFormatting sqref="AO48:AT48">
    <cfRule type="expression" dxfId="365" priority="91">
      <formula>INDIRECT(ADDRESS(ROW(),COLUMN()))=TRUNC(INDIRECT(ADDRESS(ROW(),COLUMN())))</formula>
    </cfRule>
  </conditionalFormatting>
  <conditionalFormatting sqref="AO47:AT47">
    <cfRule type="expression" dxfId="364" priority="90">
      <formula>INDIRECT(ADDRESS(ROW(),COLUMN()))=TRUNC(INDIRECT(ADDRESS(ROW(),COLUMN())))</formula>
    </cfRule>
  </conditionalFormatting>
  <conditionalFormatting sqref="AU48">
    <cfRule type="expression" dxfId="363" priority="89">
      <formula>INDIRECT(ADDRESS(ROW(),COLUMN()))=TRUNC(INDIRECT(ADDRESS(ROW(),COLUMN())))</formula>
    </cfRule>
  </conditionalFormatting>
  <conditionalFormatting sqref="AU47">
    <cfRule type="expression" dxfId="362" priority="88">
      <formula>INDIRECT(ADDRESS(ROW(),COLUMN()))=TRUNC(INDIRECT(ADDRESS(ROW(),COLUMN())))</formula>
    </cfRule>
  </conditionalFormatting>
  <conditionalFormatting sqref="AV48:AW48">
    <cfRule type="expression" dxfId="361" priority="87">
      <formula>INDIRECT(ADDRESS(ROW(),COLUMN()))=TRUNC(INDIRECT(ADDRESS(ROW(),COLUMN())))</formula>
    </cfRule>
  </conditionalFormatting>
  <conditionalFormatting sqref="AV47:AW47">
    <cfRule type="expression" dxfId="360" priority="86">
      <formula>INDIRECT(ADDRESS(ROW(),COLUMN()))=TRUNC(INDIRECT(ADDRESS(ROW(),COLUMN())))</formula>
    </cfRule>
  </conditionalFormatting>
  <conditionalFormatting sqref="S51">
    <cfRule type="expression" dxfId="359" priority="85">
      <formula>INDIRECT(ADDRESS(ROW(),COLUMN()))=TRUNC(INDIRECT(ADDRESS(ROW(),COLUMN())))</formula>
    </cfRule>
  </conditionalFormatting>
  <conditionalFormatting sqref="S50">
    <cfRule type="expression" dxfId="358" priority="84">
      <formula>INDIRECT(ADDRESS(ROW(),COLUMN()))=TRUNC(INDIRECT(ADDRESS(ROW(),COLUMN())))</formula>
    </cfRule>
  </conditionalFormatting>
  <conditionalFormatting sqref="T51:Y51">
    <cfRule type="expression" dxfId="357" priority="83">
      <formula>INDIRECT(ADDRESS(ROW(),COLUMN()))=TRUNC(INDIRECT(ADDRESS(ROW(),COLUMN())))</formula>
    </cfRule>
  </conditionalFormatting>
  <conditionalFormatting sqref="T50:Y50">
    <cfRule type="expression" dxfId="356" priority="82">
      <formula>INDIRECT(ADDRESS(ROW(),COLUMN()))=TRUNC(INDIRECT(ADDRESS(ROW(),COLUMN())))</formula>
    </cfRule>
  </conditionalFormatting>
  <conditionalFormatting sqref="AX50:BA51">
    <cfRule type="expression" dxfId="355" priority="81">
      <formula>INDIRECT(ADDRESS(ROW(),COLUMN()))=TRUNC(INDIRECT(ADDRESS(ROW(),COLUMN())))</formula>
    </cfRule>
  </conditionalFormatting>
  <conditionalFormatting sqref="Z51">
    <cfRule type="expression" dxfId="354" priority="80">
      <formula>INDIRECT(ADDRESS(ROW(),COLUMN()))=TRUNC(INDIRECT(ADDRESS(ROW(),COLUMN())))</formula>
    </cfRule>
  </conditionalFormatting>
  <conditionalFormatting sqref="Z50">
    <cfRule type="expression" dxfId="353" priority="79">
      <formula>INDIRECT(ADDRESS(ROW(),COLUMN()))=TRUNC(INDIRECT(ADDRESS(ROW(),COLUMN())))</formula>
    </cfRule>
  </conditionalFormatting>
  <conditionalFormatting sqref="AA51:AF51">
    <cfRule type="expression" dxfId="352" priority="78">
      <formula>INDIRECT(ADDRESS(ROW(),COLUMN()))=TRUNC(INDIRECT(ADDRESS(ROW(),COLUMN())))</formula>
    </cfRule>
  </conditionalFormatting>
  <conditionalFormatting sqref="AA50:AF50">
    <cfRule type="expression" dxfId="351" priority="77">
      <formula>INDIRECT(ADDRESS(ROW(),COLUMN()))=TRUNC(INDIRECT(ADDRESS(ROW(),COLUMN())))</formula>
    </cfRule>
  </conditionalFormatting>
  <conditionalFormatting sqref="AG51">
    <cfRule type="expression" dxfId="350" priority="76">
      <formula>INDIRECT(ADDRESS(ROW(),COLUMN()))=TRUNC(INDIRECT(ADDRESS(ROW(),COLUMN())))</formula>
    </cfRule>
  </conditionalFormatting>
  <conditionalFormatting sqref="AG50">
    <cfRule type="expression" dxfId="349" priority="75">
      <formula>INDIRECT(ADDRESS(ROW(),COLUMN()))=TRUNC(INDIRECT(ADDRESS(ROW(),COLUMN())))</formula>
    </cfRule>
  </conditionalFormatting>
  <conditionalFormatting sqref="AH51:AM51">
    <cfRule type="expression" dxfId="348" priority="74">
      <formula>INDIRECT(ADDRESS(ROW(),COLUMN()))=TRUNC(INDIRECT(ADDRESS(ROW(),COLUMN())))</formula>
    </cfRule>
  </conditionalFormatting>
  <conditionalFormatting sqref="AH50:AM50">
    <cfRule type="expression" dxfId="347" priority="73">
      <formula>INDIRECT(ADDRESS(ROW(),COLUMN()))=TRUNC(INDIRECT(ADDRESS(ROW(),COLUMN())))</formula>
    </cfRule>
  </conditionalFormatting>
  <conditionalFormatting sqref="AN51">
    <cfRule type="expression" dxfId="346" priority="72">
      <formula>INDIRECT(ADDRESS(ROW(),COLUMN()))=TRUNC(INDIRECT(ADDRESS(ROW(),COLUMN())))</formula>
    </cfRule>
  </conditionalFormatting>
  <conditionalFormatting sqref="AN50">
    <cfRule type="expression" dxfId="345" priority="71">
      <formula>INDIRECT(ADDRESS(ROW(),COLUMN()))=TRUNC(INDIRECT(ADDRESS(ROW(),COLUMN())))</formula>
    </cfRule>
  </conditionalFormatting>
  <conditionalFormatting sqref="AO51:AT51">
    <cfRule type="expression" dxfId="344" priority="70">
      <formula>INDIRECT(ADDRESS(ROW(),COLUMN()))=TRUNC(INDIRECT(ADDRESS(ROW(),COLUMN())))</formula>
    </cfRule>
  </conditionalFormatting>
  <conditionalFormatting sqref="AO50:AT50">
    <cfRule type="expression" dxfId="343" priority="69">
      <formula>INDIRECT(ADDRESS(ROW(),COLUMN()))=TRUNC(INDIRECT(ADDRESS(ROW(),COLUMN())))</formula>
    </cfRule>
  </conditionalFormatting>
  <conditionalFormatting sqref="AU51">
    <cfRule type="expression" dxfId="342" priority="68">
      <formula>INDIRECT(ADDRESS(ROW(),COLUMN()))=TRUNC(INDIRECT(ADDRESS(ROW(),COLUMN())))</formula>
    </cfRule>
  </conditionalFormatting>
  <conditionalFormatting sqref="AU50">
    <cfRule type="expression" dxfId="341" priority="67">
      <formula>INDIRECT(ADDRESS(ROW(),COLUMN()))=TRUNC(INDIRECT(ADDRESS(ROW(),COLUMN())))</formula>
    </cfRule>
  </conditionalFormatting>
  <conditionalFormatting sqref="AV51:AW51">
    <cfRule type="expression" dxfId="340" priority="66">
      <formula>INDIRECT(ADDRESS(ROW(),COLUMN()))=TRUNC(INDIRECT(ADDRESS(ROW(),COLUMN())))</formula>
    </cfRule>
  </conditionalFormatting>
  <conditionalFormatting sqref="AV50:AW50">
    <cfRule type="expression" dxfId="339" priority="65">
      <formula>INDIRECT(ADDRESS(ROW(),COLUMN()))=TRUNC(INDIRECT(ADDRESS(ROW(),COLUMN())))</formula>
    </cfRule>
  </conditionalFormatting>
  <conditionalFormatting sqref="S54">
    <cfRule type="expression" dxfId="338" priority="64">
      <formula>INDIRECT(ADDRESS(ROW(),COLUMN()))=TRUNC(INDIRECT(ADDRESS(ROW(),COLUMN())))</formula>
    </cfRule>
  </conditionalFormatting>
  <conditionalFormatting sqref="S53">
    <cfRule type="expression" dxfId="337" priority="63">
      <formula>INDIRECT(ADDRESS(ROW(),COLUMN()))=TRUNC(INDIRECT(ADDRESS(ROW(),COLUMN())))</formula>
    </cfRule>
  </conditionalFormatting>
  <conditionalFormatting sqref="T54:Y54">
    <cfRule type="expression" dxfId="336" priority="62">
      <formula>INDIRECT(ADDRESS(ROW(),COLUMN()))=TRUNC(INDIRECT(ADDRESS(ROW(),COLUMN())))</formula>
    </cfRule>
  </conditionalFormatting>
  <conditionalFormatting sqref="T53:Y53">
    <cfRule type="expression" dxfId="335" priority="61">
      <formula>INDIRECT(ADDRESS(ROW(),COLUMN()))=TRUNC(INDIRECT(ADDRESS(ROW(),COLUMN())))</formula>
    </cfRule>
  </conditionalFormatting>
  <conditionalFormatting sqref="AX53:BA54">
    <cfRule type="expression" dxfId="334" priority="60">
      <formula>INDIRECT(ADDRESS(ROW(),COLUMN()))=TRUNC(INDIRECT(ADDRESS(ROW(),COLUMN())))</formula>
    </cfRule>
  </conditionalFormatting>
  <conditionalFormatting sqref="Z54">
    <cfRule type="expression" dxfId="333" priority="59">
      <formula>INDIRECT(ADDRESS(ROW(),COLUMN()))=TRUNC(INDIRECT(ADDRESS(ROW(),COLUMN())))</formula>
    </cfRule>
  </conditionalFormatting>
  <conditionalFormatting sqref="Z53">
    <cfRule type="expression" dxfId="332" priority="58">
      <formula>INDIRECT(ADDRESS(ROW(),COLUMN()))=TRUNC(INDIRECT(ADDRESS(ROW(),COLUMN())))</formula>
    </cfRule>
  </conditionalFormatting>
  <conditionalFormatting sqref="AA54:AF54">
    <cfRule type="expression" dxfId="331" priority="57">
      <formula>INDIRECT(ADDRESS(ROW(),COLUMN()))=TRUNC(INDIRECT(ADDRESS(ROW(),COLUMN())))</formula>
    </cfRule>
  </conditionalFormatting>
  <conditionalFormatting sqref="AA53:AF53">
    <cfRule type="expression" dxfId="330" priority="56">
      <formula>INDIRECT(ADDRESS(ROW(),COLUMN()))=TRUNC(INDIRECT(ADDRESS(ROW(),COLUMN())))</formula>
    </cfRule>
  </conditionalFormatting>
  <conditionalFormatting sqref="AG54">
    <cfRule type="expression" dxfId="329" priority="55">
      <formula>INDIRECT(ADDRESS(ROW(),COLUMN()))=TRUNC(INDIRECT(ADDRESS(ROW(),COLUMN())))</formula>
    </cfRule>
  </conditionalFormatting>
  <conditionalFormatting sqref="AG53">
    <cfRule type="expression" dxfId="328" priority="54">
      <formula>INDIRECT(ADDRESS(ROW(),COLUMN()))=TRUNC(INDIRECT(ADDRESS(ROW(),COLUMN())))</formula>
    </cfRule>
  </conditionalFormatting>
  <conditionalFormatting sqref="AH54:AM54">
    <cfRule type="expression" dxfId="327" priority="53">
      <formula>INDIRECT(ADDRESS(ROW(),COLUMN()))=TRUNC(INDIRECT(ADDRESS(ROW(),COLUMN())))</formula>
    </cfRule>
  </conditionalFormatting>
  <conditionalFormatting sqref="AH53:AM53">
    <cfRule type="expression" dxfId="326" priority="52">
      <formula>INDIRECT(ADDRESS(ROW(),COLUMN()))=TRUNC(INDIRECT(ADDRESS(ROW(),COLUMN())))</formula>
    </cfRule>
  </conditionalFormatting>
  <conditionalFormatting sqref="AN54">
    <cfRule type="expression" dxfId="325" priority="51">
      <formula>INDIRECT(ADDRESS(ROW(),COLUMN()))=TRUNC(INDIRECT(ADDRESS(ROW(),COLUMN())))</formula>
    </cfRule>
  </conditionalFormatting>
  <conditionalFormatting sqref="AN53">
    <cfRule type="expression" dxfId="324" priority="50">
      <formula>INDIRECT(ADDRESS(ROW(),COLUMN()))=TRUNC(INDIRECT(ADDRESS(ROW(),COLUMN())))</formula>
    </cfRule>
  </conditionalFormatting>
  <conditionalFormatting sqref="AO54:AT54">
    <cfRule type="expression" dxfId="323" priority="49">
      <formula>INDIRECT(ADDRESS(ROW(),COLUMN()))=TRUNC(INDIRECT(ADDRESS(ROW(),COLUMN())))</formula>
    </cfRule>
  </conditionalFormatting>
  <conditionalFormatting sqref="AO53:AT53">
    <cfRule type="expression" dxfId="322" priority="48">
      <formula>INDIRECT(ADDRESS(ROW(),COLUMN()))=TRUNC(INDIRECT(ADDRESS(ROW(),COLUMN())))</formula>
    </cfRule>
  </conditionalFormatting>
  <conditionalFormatting sqref="AU54">
    <cfRule type="expression" dxfId="321" priority="47">
      <formula>INDIRECT(ADDRESS(ROW(),COLUMN()))=TRUNC(INDIRECT(ADDRESS(ROW(),COLUMN())))</formula>
    </cfRule>
  </conditionalFormatting>
  <conditionalFormatting sqref="AU53">
    <cfRule type="expression" dxfId="320" priority="46">
      <formula>INDIRECT(ADDRESS(ROW(),COLUMN()))=TRUNC(INDIRECT(ADDRESS(ROW(),COLUMN())))</formula>
    </cfRule>
  </conditionalFormatting>
  <conditionalFormatting sqref="AV54:AW54">
    <cfRule type="expression" dxfId="319" priority="45">
      <formula>INDIRECT(ADDRESS(ROW(),COLUMN()))=TRUNC(INDIRECT(ADDRESS(ROW(),COLUMN())))</formula>
    </cfRule>
  </conditionalFormatting>
  <conditionalFormatting sqref="AV53:AW53">
    <cfRule type="expression" dxfId="318" priority="44">
      <formula>INDIRECT(ADDRESS(ROW(),COLUMN()))=TRUNC(INDIRECT(ADDRESS(ROW(),COLUMN())))</formula>
    </cfRule>
  </conditionalFormatting>
  <conditionalFormatting sqref="S57">
    <cfRule type="expression" dxfId="317" priority="43">
      <formula>INDIRECT(ADDRESS(ROW(),COLUMN()))=TRUNC(INDIRECT(ADDRESS(ROW(),COLUMN())))</formula>
    </cfRule>
  </conditionalFormatting>
  <conditionalFormatting sqref="S56">
    <cfRule type="expression" dxfId="316" priority="42">
      <formula>INDIRECT(ADDRESS(ROW(),COLUMN()))=TRUNC(INDIRECT(ADDRESS(ROW(),COLUMN())))</formula>
    </cfRule>
  </conditionalFormatting>
  <conditionalFormatting sqref="T57:Y57">
    <cfRule type="expression" dxfId="315" priority="41">
      <formula>INDIRECT(ADDRESS(ROW(),COLUMN()))=TRUNC(INDIRECT(ADDRESS(ROW(),COLUMN())))</formula>
    </cfRule>
  </conditionalFormatting>
  <conditionalFormatting sqref="T56:Y56">
    <cfRule type="expression" dxfId="314" priority="40">
      <formula>INDIRECT(ADDRESS(ROW(),COLUMN()))=TRUNC(INDIRECT(ADDRESS(ROW(),COLUMN())))</formula>
    </cfRule>
  </conditionalFormatting>
  <conditionalFormatting sqref="AX56:BA57">
    <cfRule type="expression" dxfId="313" priority="39">
      <formula>INDIRECT(ADDRESS(ROW(),COLUMN()))=TRUNC(INDIRECT(ADDRESS(ROW(),COLUMN())))</formula>
    </cfRule>
  </conditionalFormatting>
  <conditionalFormatting sqref="Z57">
    <cfRule type="expression" dxfId="312" priority="38">
      <formula>INDIRECT(ADDRESS(ROW(),COLUMN()))=TRUNC(INDIRECT(ADDRESS(ROW(),COLUMN())))</formula>
    </cfRule>
  </conditionalFormatting>
  <conditionalFormatting sqref="Z56">
    <cfRule type="expression" dxfId="311" priority="37">
      <formula>INDIRECT(ADDRESS(ROW(),COLUMN()))=TRUNC(INDIRECT(ADDRESS(ROW(),COLUMN())))</formula>
    </cfRule>
  </conditionalFormatting>
  <conditionalFormatting sqref="AA57:AF57">
    <cfRule type="expression" dxfId="310" priority="36">
      <formula>INDIRECT(ADDRESS(ROW(),COLUMN()))=TRUNC(INDIRECT(ADDRESS(ROW(),COLUMN())))</formula>
    </cfRule>
  </conditionalFormatting>
  <conditionalFormatting sqref="AA56:AF56">
    <cfRule type="expression" dxfId="309" priority="35">
      <formula>INDIRECT(ADDRESS(ROW(),COLUMN()))=TRUNC(INDIRECT(ADDRESS(ROW(),COLUMN())))</formula>
    </cfRule>
  </conditionalFormatting>
  <conditionalFormatting sqref="AG57">
    <cfRule type="expression" dxfId="308" priority="34">
      <formula>INDIRECT(ADDRESS(ROW(),COLUMN()))=TRUNC(INDIRECT(ADDRESS(ROW(),COLUMN())))</formula>
    </cfRule>
  </conditionalFormatting>
  <conditionalFormatting sqref="AG56">
    <cfRule type="expression" dxfId="307" priority="33">
      <formula>INDIRECT(ADDRESS(ROW(),COLUMN()))=TRUNC(INDIRECT(ADDRESS(ROW(),COLUMN())))</formula>
    </cfRule>
  </conditionalFormatting>
  <conditionalFormatting sqref="AH57:AM57">
    <cfRule type="expression" dxfId="306" priority="32">
      <formula>INDIRECT(ADDRESS(ROW(),COLUMN()))=TRUNC(INDIRECT(ADDRESS(ROW(),COLUMN())))</formula>
    </cfRule>
  </conditionalFormatting>
  <conditionalFormatting sqref="AH56:AM56">
    <cfRule type="expression" dxfId="305" priority="31">
      <formula>INDIRECT(ADDRESS(ROW(),COLUMN()))=TRUNC(INDIRECT(ADDRESS(ROW(),COLUMN())))</formula>
    </cfRule>
  </conditionalFormatting>
  <conditionalFormatting sqref="AN57">
    <cfRule type="expression" dxfId="304" priority="30">
      <formula>INDIRECT(ADDRESS(ROW(),COLUMN()))=TRUNC(INDIRECT(ADDRESS(ROW(),COLUMN())))</formula>
    </cfRule>
  </conditionalFormatting>
  <conditionalFormatting sqref="AN56">
    <cfRule type="expression" dxfId="303" priority="29">
      <formula>INDIRECT(ADDRESS(ROW(),COLUMN()))=TRUNC(INDIRECT(ADDRESS(ROW(),COLUMN())))</formula>
    </cfRule>
  </conditionalFormatting>
  <conditionalFormatting sqref="AO57:AT57">
    <cfRule type="expression" dxfId="302" priority="28">
      <formula>INDIRECT(ADDRESS(ROW(),COLUMN()))=TRUNC(INDIRECT(ADDRESS(ROW(),COLUMN())))</formula>
    </cfRule>
  </conditionalFormatting>
  <conditionalFormatting sqref="AO56:AT56">
    <cfRule type="expression" dxfId="301" priority="27">
      <formula>INDIRECT(ADDRESS(ROW(),COLUMN()))=TRUNC(INDIRECT(ADDRESS(ROW(),COLUMN())))</formula>
    </cfRule>
  </conditionalFormatting>
  <conditionalFormatting sqref="AU57">
    <cfRule type="expression" dxfId="300" priority="26">
      <formula>INDIRECT(ADDRESS(ROW(),COLUMN()))=TRUNC(INDIRECT(ADDRESS(ROW(),COLUMN())))</formula>
    </cfRule>
  </conditionalFormatting>
  <conditionalFormatting sqref="AU56">
    <cfRule type="expression" dxfId="299" priority="25">
      <formula>INDIRECT(ADDRESS(ROW(),COLUMN()))=TRUNC(INDIRECT(ADDRESS(ROW(),COLUMN())))</formula>
    </cfRule>
  </conditionalFormatting>
  <conditionalFormatting sqref="AV57:AW57">
    <cfRule type="expression" dxfId="298" priority="24">
      <formula>INDIRECT(ADDRESS(ROW(),COLUMN()))=TRUNC(INDIRECT(ADDRESS(ROW(),COLUMN())))</formula>
    </cfRule>
  </conditionalFormatting>
  <conditionalFormatting sqref="AV56:AW56">
    <cfRule type="expression" dxfId="297" priority="23">
      <formula>INDIRECT(ADDRESS(ROW(),COLUMN()))=TRUNC(INDIRECT(ADDRESS(ROW(),COLUMN())))</formula>
    </cfRule>
  </conditionalFormatting>
  <conditionalFormatting sqref="S60">
    <cfRule type="expression" dxfId="296" priority="22">
      <formula>INDIRECT(ADDRESS(ROW(),COLUMN()))=TRUNC(INDIRECT(ADDRESS(ROW(),COLUMN())))</formula>
    </cfRule>
  </conditionalFormatting>
  <conditionalFormatting sqref="S59">
    <cfRule type="expression" dxfId="295" priority="21">
      <formula>INDIRECT(ADDRESS(ROW(),COLUMN()))=TRUNC(INDIRECT(ADDRESS(ROW(),COLUMN())))</formula>
    </cfRule>
  </conditionalFormatting>
  <conditionalFormatting sqref="T60:Y60">
    <cfRule type="expression" dxfId="294" priority="20">
      <formula>INDIRECT(ADDRESS(ROW(),COLUMN()))=TRUNC(INDIRECT(ADDRESS(ROW(),COLUMN())))</formula>
    </cfRule>
  </conditionalFormatting>
  <conditionalFormatting sqref="T59:Y59">
    <cfRule type="expression" dxfId="293" priority="19">
      <formula>INDIRECT(ADDRESS(ROW(),COLUMN()))=TRUNC(INDIRECT(ADDRESS(ROW(),COLUMN())))</formula>
    </cfRule>
  </conditionalFormatting>
  <conditionalFormatting sqref="AX59:BA60">
    <cfRule type="expression" dxfId="292" priority="18">
      <formula>INDIRECT(ADDRESS(ROW(),COLUMN()))=TRUNC(INDIRECT(ADDRESS(ROW(),COLUMN())))</formula>
    </cfRule>
  </conditionalFormatting>
  <conditionalFormatting sqref="Z60">
    <cfRule type="expression" dxfId="291" priority="17">
      <formula>INDIRECT(ADDRESS(ROW(),COLUMN()))=TRUNC(INDIRECT(ADDRESS(ROW(),COLUMN())))</formula>
    </cfRule>
  </conditionalFormatting>
  <conditionalFormatting sqref="Z59">
    <cfRule type="expression" dxfId="290" priority="16">
      <formula>INDIRECT(ADDRESS(ROW(),COLUMN()))=TRUNC(INDIRECT(ADDRESS(ROW(),COLUMN())))</formula>
    </cfRule>
  </conditionalFormatting>
  <conditionalFormatting sqref="AA60:AF60">
    <cfRule type="expression" dxfId="289" priority="15">
      <formula>INDIRECT(ADDRESS(ROW(),COLUMN()))=TRUNC(INDIRECT(ADDRESS(ROW(),COLUMN())))</formula>
    </cfRule>
  </conditionalFormatting>
  <conditionalFormatting sqref="AA59:AF59">
    <cfRule type="expression" dxfId="288" priority="14">
      <formula>INDIRECT(ADDRESS(ROW(),COLUMN()))=TRUNC(INDIRECT(ADDRESS(ROW(),COLUMN())))</formula>
    </cfRule>
  </conditionalFormatting>
  <conditionalFormatting sqref="AG60">
    <cfRule type="expression" dxfId="287" priority="13">
      <formula>INDIRECT(ADDRESS(ROW(),COLUMN()))=TRUNC(INDIRECT(ADDRESS(ROW(),COLUMN())))</formula>
    </cfRule>
  </conditionalFormatting>
  <conditionalFormatting sqref="AG59">
    <cfRule type="expression" dxfId="286" priority="12">
      <formula>INDIRECT(ADDRESS(ROW(),COLUMN()))=TRUNC(INDIRECT(ADDRESS(ROW(),COLUMN())))</formula>
    </cfRule>
  </conditionalFormatting>
  <conditionalFormatting sqref="AH60:AM60">
    <cfRule type="expression" dxfId="285" priority="11">
      <formula>INDIRECT(ADDRESS(ROW(),COLUMN()))=TRUNC(INDIRECT(ADDRESS(ROW(),COLUMN())))</formula>
    </cfRule>
  </conditionalFormatting>
  <conditionalFormatting sqref="AH59:AM59">
    <cfRule type="expression" dxfId="284" priority="10">
      <formula>INDIRECT(ADDRESS(ROW(),COLUMN()))=TRUNC(INDIRECT(ADDRESS(ROW(),COLUMN())))</formula>
    </cfRule>
  </conditionalFormatting>
  <conditionalFormatting sqref="AN60">
    <cfRule type="expression" dxfId="283" priority="9">
      <formula>INDIRECT(ADDRESS(ROW(),COLUMN()))=TRUNC(INDIRECT(ADDRESS(ROW(),COLUMN())))</formula>
    </cfRule>
  </conditionalFormatting>
  <conditionalFormatting sqref="AN59">
    <cfRule type="expression" dxfId="282" priority="8">
      <formula>INDIRECT(ADDRESS(ROW(),COLUMN()))=TRUNC(INDIRECT(ADDRESS(ROW(),COLUMN())))</formula>
    </cfRule>
  </conditionalFormatting>
  <conditionalFormatting sqref="AO60:AT60">
    <cfRule type="expression" dxfId="281" priority="7">
      <formula>INDIRECT(ADDRESS(ROW(),COLUMN()))=TRUNC(INDIRECT(ADDRESS(ROW(),COLUMN())))</formula>
    </cfRule>
  </conditionalFormatting>
  <conditionalFormatting sqref="AO59:AT59">
    <cfRule type="expression" dxfId="280" priority="6">
      <formula>INDIRECT(ADDRESS(ROW(),COLUMN()))=TRUNC(INDIRECT(ADDRESS(ROW(),COLUMN())))</formula>
    </cfRule>
  </conditionalFormatting>
  <conditionalFormatting sqref="AU60">
    <cfRule type="expression" dxfId="279" priority="5">
      <formula>INDIRECT(ADDRESS(ROW(),COLUMN()))=TRUNC(INDIRECT(ADDRESS(ROW(),COLUMN())))</formula>
    </cfRule>
  </conditionalFormatting>
  <conditionalFormatting sqref="AU59">
    <cfRule type="expression" dxfId="278" priority="4">
      <formula>INDIRECT(ADDRESS(ROW(),COLUMN()))=TRUNC(INDIRECT(ADDRESS(ROW(),COLUMN())))</formula>
    </cfRule>
  </conditionalFormatting>
  <conditionalFormatting sqref="AV60:AW60">
    <cfRule type="expression" dxfId="277" priority="3">
      <formula>INDIRECT(ADDRESS(ROW(),COLUMN()))=TRUNC(INDIRECT(ADDRESS(ROW(),COLUMN())))</formula>
    </cfRule>
  </conditionalFormatting>
  <conditionalFormatting sqref="AV59:AW59">
    <cfRule type="expression" dxfId="276" priority="2">
      <formula>INDIRECT(ADDRESS(ROW(),COLUMN()))=TRUNC(INDIRECT(ADDRESS(ROW(),COLUMN())))</formula>
    </cfRule>
  </conditionalFormatting>
  <conditionalFormatting sqref="S62:BA64">
    <cfRule type="expression" dxfId="275" priority="1">
      <formula>INDIRECT(ADDRESS(ROW(),COLUMN()))=TRUNC(INDIRECT(ADDRESS(ROW(),COLUMN())))</formula>
    </cfRule>
  </conditionalFormatting>
  <dataValidations count="8">
    <dataValidation type="list" errorStyle="warning" allowBlank="1" showInputMessage="1" error="リストにない場合のみ、入力してください。" sqref="H22:K60">
      <formula1>INDIRECT(C22)</formula1>
    </dataValidation>
    <dataValidation type="list" allowBlank="1" showInputMessage="1" showErrorMessage="1" sqref="BB3:BE3">
      <formula1>"４週,暦月"</formula1>
    </dataValidation>
    <dataValidation type="list" allowBlank="1" showInputMessage="1" showErrorMessage="1" sqref="AC3">
      <formula1>#REF!</formula1>
    </dataValidation>
    <dataValidation type="list" allowBlank="1" showInputMessage="1" showErrorMessage="1" sqref="BB4:BE4">
      <formula1>"予定,実績,予定・実績"</formula1>
    </dataValidation>
    <dataValidation type="list" allowBlank="1" showInputMessage="1" sqref="C22:E60">
      <formula1>職種</formula1>
    </dataValidation>
    <dataValidation type="list" allowBlank="1" showInputMessage="1" sqref="S22:AW22 S25:AW25 S28:AW28 S31:AW31 S34:AW34 S37:AW37 S40:AW40 S43:AW43 S46:AW46 S49:AW49 S52:AW52 S55:AW55 S58:AW58">
      <formula1>シフト記号表</formula1>
    </dataValidation>
    <dataValidation type="list" allowBlank="1" showInputMessage="1" sqref="G22:G60">
      <formula1>"A, B, C, D"</formula1>
    </dataValidation>
    <dataValidation type="decimal" allowBlank="1" showInputMessage="1" showErrorMessage="1" error="入力可能範囲　32～40" sqref="AX6">
      <formula1>32</formula1>
      <formula2>40</formula2>
    </dataValidation>
  </dataValidations>
  <printOptions horizontalCentered="1"/>
  <pageMargins left="0.15748031496062992" right="0.15748031496062992" top="0.31496062992125984" bottom="0.35433070866141736" header="0.31496062992125984" footer="0.31496062992125984"/>
  <pageSetup paperSize="9" scale="41" fitToHeight="0" orientation="landscape" r:id="rId1"/>
  <headerFooter>
    <oddFooter>&amp;R&amp;14&amp;P/&amp;N</oddFooter>
  </headerFooter>
  <extLst>
    <ext xmlns:x14="http://schemas.microsoft.com/office/spreadsheetml/2009/9/main" uri="{CCE6A557-97BC-4b89-ADB6-D9C93CAAB3DF}">
      <x14:dataValidations xmlns:xm="http://schemas.microsoft.com/office/excel/2006/main" count="1">
        <x14:dataValidation type="list" allowBlank="1" showInputMessage="1">
          <x14:formula1>
            <xm:f>プルダウン・リスト!$C$4:$C$8</xm:f>
          </x14:formula1>
          <xm:sqref>AP1:BE1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42"/>
  <sheetViews>
    <sheetView zoomScaleNormal="100" workbookViewId="0">
      <selection activeCell="A2" sqref="A2"/>
    </sheetView>
  </sheetViews>
  <sheetFormatPr defaultRowHeight="25.5" x14ac:dyDescent="0.4"/>
  <cols>
    <col min="1" max="1" width="1.625" style="80" customWidth="1"/>
    <col min="2" max="2" width="5.625" style="79" customWidth="1"/>
    <col min="3" max="3" width="10.625" style="79" customWidth="1"/>
    <col min="4" max="4" width="3.375" style="79" bestFit="1" customWidth="1"/>
    <col min="5" max="5" width="15.625" style="80" customWidth="1"/>
    <col min="6" max="6" width="3.375" style="80" bestFit="1" customWidth="1"/>
    <col min="7" max="7" width="15.625" style="80" customWidth="1"/>
    <col min="8" max="8" width="3.375" style="80" bestFit="1" customWidth="1"/>
    <col min="9" max="9" width="15.625" style="79" customWidth="1"/>
    <col min="10" max="10" width="3.375" style="80" bestFit="1" customWidth="1"/>
    <col min="11" max="11" width="15.625" style="80" customWidth="1"/>
    <col min="12" max="12" width="3.375" style="80" customWidth="1"/>
    <col min="13" max="13" width="15.625" style="80" customWidth="1"/>
    <col min="14" max="14" width="3.375" style="80" customWidth="1"/>
    <col min="15" max="15" width="15.625" style="80" customWidth="1"/>
    <col min="16" max="16" width="3.375" style="80" customWidth="1"/>
    <col min="17" max="17" width="15.625" style="80" customWidth="1"/>
    <col min="18" max="18" width="3.375" style="80" customWidth="1"/>
    <col min="19" max="19" width="15.625" style="80" customWidth="1"/>
    <col min="20" max="20" width="3.375" style="80" customWidth="1"/>
    <col min="21" max="21" width="15.625" style="80" customWidth="1"/>
    <col min="22" max="22" width="3.375" style="80" customWidth="1"/>
    <col min="23" max="23" width="50.625" style="80" customWidth="1"/>
    <col min="24" max="16384" width="9" style="80"/>
  </cols>
  <sheetData>
    <row r="1" spans="2:23" x14ac:dyDescent="0.4">
      <c r="B1" s="78" t="s">
        <v>69</v>
      </c>
    </row>
    <row r="2" spans="2:23" x14ac:dyDescent="0.4">
      <c r="B2" s="81" t="s">
        <v>70</v>
      </c>
      <c r="E2" s="82"/>
      <c r="I2" s="83"/>
    </row>
    <row r="3" spans="2:23" x14ac:dyDescent="0.4">
      <c r="B3" s="83" t="s">
        <v>153</v>
      </c>
      <c r="E3" s="82" t="s">
        <v>157</v>
      </c>
      <c r="I3" s="83"/>
    </row>
    <row r="4" spans="2:23" x14ac:dyDescent="0.4">
      <c r="B4" s="81"/>
      <c r="E4" s="1078" t="s">
        <v>52</v>
      </c>
      <c r="F4" s="1078"/>
      <c r="G4" s="1078"/>
      <c r="H4" s="1078"/>
      <c r="I4" s="1078"/>
      <c r="J4" s="1078"/>
      <c r="K4" s="1078"/>
      <c r="M4" s="1078" t="s">
        <v>51</v>
      </c>
      <c r="N4" s="1078"/>
      <c r="O4" s="1078"/>
      <c r="Q4" s="1078" t="s">
        <v>82</v>
      </c>
      <c r="R4" s="1078"/>
      <c r="S4" s="1078"/>
      <c r="T4" s="1078"/>
      <c r="U4" s="1078"/>
      <c r="W4" s="1078" t="s">
        <v>156</v>
      </c>
    </row>
    <row r="5" spans="2:23" x14ac:dyDescent="0.4">
      <c r="B5" s="79" t="s">
        <v>98</v>
      </c>
      <c r="C5" s="79" t="s">
        <v>7</v>
      </c>
      <c r="E5" s="79" t="s">
        <v>152</v>
      </c>
      <c r="F5" s="79"/>
      <c r="G5" s="79" t="s">
        <v>151</v>
      </c>
      <c r="I5" s="79" t="s">
        <v>71</v>
      </c>
      <c r="K5" s="79" t="s">
        <v>52</v>
      </c>
      <c r="M5" s="79" t="s">
        <v>154</v>
      </c>
      <c r="O5" s="79" t="s">
        <v>155</v>
      </c>
      <c r="Q5" s="79" t="s">
        <v>154</v>
      </c>
      <c r="S5" s="79" t="s">
        <v>155</v>
      </c>
      <c r="U5" s="79" t="s">
        <v>52</v>
      </c>
      <c r="W5" s="1078"/>
    </row>
    <row r="6" spans="2:23" x14ac:dyDescent="0.4">
      <c r="B6" s="79">
        <v>1</v>
      </c>
      <c r="C6" s="76" t="s">
        <v>33</v>
      </c>
      <c r="D6" s="79" t="s">
        <v>73</v>
      </c>
      <c r="E6" s="75">
        <v>0.375</v>
      </c>
      <c r="F6" s="79" t="s">
        <v>2</v>
      </c>
      <c r="G6" s="75">
        <v>0.75</v>
      </c>
      <c r="H6" s="80" t="s">
        <v>75</v>
      </c>
      <c r="I6" s="75">
        <v>4.1666666666666664E-2</v>
      </c>
      <c r="J6" s="80" t="s">
        <v>66</v>
      </c>
      <c r="K6" s="84">
        <f t="shared" ref="K6:K8" si="0">(G6-E6-I6)*24</f>
        <v>8</v>
      </c>
      <c r="M6" s="75">
        <v>0.39583333333333331</v>
      </c>
      <c r="N6" s="79" t="s">
        <v>2</v>
      </c>
      <c r="O6" s="75">
        <v>0.6875</v>
      </c>
      <c r="Q6" s="74">
        <f>IF(E6&lt;M6,M6,E6)</f>
        <v>0.39583333333333331</v>
      </c>
      <c r="R6" s="79" t="s">
        <v>2</v>
      </c>
      <c r="S6" s="74">
        <f t="shared" ref="S6:S8" si="1">IF(G6&gt;O6,O6,G6)</f>
        <v>0.6875</v>
      </c>
      <c r="U6" s="85">
        <f t="shared" ref="U6:U8" si="2">(S6-Q6)*24</f>
        <v>7</v>
      </c>
      <c r="W6" s="90"/>
    </row>
    <row r="7" spans="2:23" x14ac:dyDescent="0.4">
      <c r="B7" s="79">
        <v>2</v>
      </c>
      <c r="C7" s="76" t="s">
        <v>36</v>
      </c>
      <c r="D7" s="79" t="s">
        <v>73</v>
      </c>
      <c r="E7" s="75"/>
      <c r="F7" s="79" t="s">
        <v>2</v>
      </c>
      <c r="G7" s="75"/>
      <c r="H7" s="80" t="s">
        <v>75</v>
      </c>
      <c r="I7" s="75">
        <v>0</v>
      </c>
      <c r="J7" s="80" t="s">
        <v>66</v>
      </c>
      <c r="K7" s="84">
        <f t="shared" si="0"/>
        <v>0</v>
      </c>
      <c r="M7" s="75"/>
      <c r="N7" s="79" t="s">
        <v>2</v>
      </c>
      <c r="O7" s="75"/>
      <c r="Q7" s="74">
        <f t="shared" ref="Q7:Q8" si="3">IF(E7&lt;M7,M7,E7)</f>
        <v>0</v>
      </c>
      <c r="R7" s="79" t="s">
        <v>2</v>
      </c>
      <c r="S7" s="74">
        <f t="shared" si="1"/>
        <v>0</v>
      </c>
      <c r="U7" s="85">
        <f t="shared" si="2"/>
        <v>0</v>
      </c>
      <c r="W7" s="90"/>
    </row>
    <row r="8" spans="2:23" x14ac:dyDescent="0.4">
      <c r="B8" s="79">
        <v>3</v>
      </c>
      <c r="C8" s="76" t="s">
        <v>34</v>
      </c>
      <c r="D8" s="79" t="s">
        <v>73</v>
      </c>
      <c r="E8" s="75"/>
      <c r="F8" s="79" t="s">
        <v>2</v>
      </c>
      <c r="G8" s="75"/>
      <c r="H8" s="80" t="s">
        <v>75</v>
      </c>
      <c r="I8" s="75">
        <v>0</v>
      </c>
      <c r="J8" s="80" t="s">
        <v>66</v>
      </c>
      <c r="K8" s="84">
        <f t="shared" si="0"/>
        <v>0</v>
      </c>
      <c r="M8" s="75"/>
      <c r="N8" s="79" t="s">
        <v>2</v>
      </c>
      <c r="O8" s="75"/>
      <c r="Q8" s="74">
        <f t="shared" si="3"/>
        <v>0</v>
      </c>
      <c r="R8" s="79" t="s">
        <v>2</v>
      </c>
      <c r="S8" s="74">
        <f t="shared" si="1"/>
        <v>0</v>
      </c>
      <c r="U8" s="85">
        <f t="shared" si="2"/>
        <v>0</v>
      </c>
      <c r="W8" s="90"/>
    </row>
    <row r="9" spans="2:23" x14ac:dyDescent="0.4">
      <c r="B9" s="79">
        <v>4</v>
      </c>
      <c r="C9" s="76" t="s">
        <v>41</v>
      </c>
      <c r="D9" s="79" t="s">
        <v>73</v>
      </c>
      <c r="E9" s="75"/>
      <c r="F9" s="79" t="s">
        <v>2</v>
      </c>
      <c r="G9" s="75"/>
      <c r="H9" s="80" t="s">
        <v>75</v>
      </c>
      <c r="I9" s="75">
        <v>0</v>
      </c>
      <c r="J9" s="80" t="s">
        <v>66</v>
      </c>
      <c r="K9" s="84">
        <f>(G9-E9-I9)*24</f>
        <v>0</v>
      </c>
      <c r="M9" s="75"/>
      <c r="N9" s="79" t="s">
        <v>2</v>
      </c>
      <c r="O9" s="75"/>
      <c r="Q9" s="74">
        <f>IF(E9&lt;M9,M9,E9)</f>
        <v>0</v>
      </c>
      <c r="R9" s="79" t="s">
        <v>2</v>
      </c>
      <c r="S9" s="74">
        <f>IF(G9&gt;O9,O9,G9)</f>
        <v>0</v>
      </c>
      <c r="U9" s="85">
        <f>(S9-Q9)*24</f>
        <v>0</v>
      </c>
      <c r="W9" s="90"/>
    </row>
    <row r="10" spans="2:23" x14ac:dyDescent="0.4">
      <c r="B10" s="79">
        <v>5</v>
      </c>
      <c r="C10" s="76" t="s">
        <v>37</v>
      </c>
      <c r="D10" s="79" t="s">
        <v>73</v>
      </c>
      <c r="E10" s="75"/>
      <c r="F10" s="79" t="s">
        <v>2</v>
      </c>
      <c r="G10" s="75"/>
      <c r="H10" s="80" t="s">
        <v>75</v>
      </c>
      <c r="I10" s="75">
        <v>0</v>
      </c>
      <c r="J10" s="80" t="s">
        <v>66</v>
      </c>
      <c r="K10" s="84">
        <f>(G10-E10-I10)*24</f>
        <v>0</v>
      </c>
      <c r="M10" s="75"/>
      <c r="N10" s="79" t="s">
        <v>2</v>
      </c>
      <c r="O10" s="75"/>
      <c r="Q10" s="74">
        <f t="shared" ref="Q10:Q25" si="4">IF(E10&lt;M10,M10,E10)</f>
        <v>0</v>
      </c>
      <c r="R10" s="79" t="s">
        <v>2</v>
      </c>
      <c r="S10" s="74">
        <f t="shared" ref="S10:S25" si="5">IF(G10&gt;O10,O10,G10)</f>
        <v>0</v>
      </c>
      <c r="U10" s="85">
        <f t="shared" ref="U10:U25" si="6">(S10-Q10)*24</f>
        <v>0</v>
      </c>
      <c r="W10" s="90"/>
    </row>
    <row r="11" spans="2:23" x14ac:dyDescent="0.4">
      <c r="B11" s="79">
        <v>6</v>
      </c>
      <c r="C11" s="76" t="s">
        <v>38</v>
      </c>
      <c r="D11" s="79" t="s">
        <v>73</v>
      </c>
      <c r="E11" s="75"/>
      <c r="F11" s="79" t="s">
        <v>2</v>
      </c>
      <c r="G11" s="75"/>
      <c r="H11" s="80" t="s">
        <v>75</v>
      </c>
      <c r="I11" s="75">
        <v>0</v>
      </c>
      <c r="J11" s="80" t="s">
        <v>66</v>
      </c>
      <c r="K11" s="84">
        <f t="shared" ref="K11:K25" si="7">(G11-E11-I11)*24</f>
        <v>0</v>
      </c>
      <c r="M11" s="75"/>
      <c r="N11" s="79" t="s">
        <v>2</v>
      </c>
      <c r="O11" s="75"/>
      <c r="Q11" s="74">
        <f t="shared" si="4"/>
        <v>0</v>
      </c>
      <c r="R11" s="79" t="s">
        <v>2</v>
      </c>
      <c r="S11" s="74">
        <f t="shared" si="5"/>
        <v>0</v>
      </c>
      <c r="U11" s="85">
        <f t="shared" si="6"/>
        <v>0</v>
      </c>
      <c r="W11" s="90"/>
    </row>
    <row r="12" spans="2:23" x14ac:dyDescent="0.4">
      <c r="B12" s="79">
        <v>7</v>
      </c>
      <c r="C12" s="76" t="s">
        <v>42</v>
      </c>
      <c r="D12" s="79" t="s">
        <v>73</v>
      </c>
      <c r="E12" s="75"/>
      <c r="F12" s="79" t="s">
        <v>2</v>
      </c>
      <c r="G12" s="75"/>
      <c r="H12" s="80" t="s">
        <v>75</v>
      </c>
      <c r="I12" s="75">
        <v>0</v>
      </c>
      <c r="J12" s="80" t="s">
        <v>66</v>
      </c>
      <c r="K12" s="84">
        <f t="shared" si="7"/>
        <v>0</v>
      </c>
      <c r="M12" s="75"/>
      <c r="N12" s="79" t="s">
        <v>2</v>
      </c>
      <c r="O12" s="75"/>
      <c r="Q12" s="74">
        <f t="shared" si="4"/>
        <v>0</v>
      </c>
      <c r="R12" s="79" t="s">
        <v>2</v>
      </c>
      <c r="S12" s="74">
        <f t="shared" si="5"/>
        <v>0</v>
      </c>
      <c r="U12" s="85">
        <f t="shared" si="6"/>
        <v>0</v>
      </c>
      <c r="W12" s="90"/>
    </row>
    <row r="13" spans="2:23" x14ac:dyDescent="0.4">
      <c r="B13" s="79">
        <v>8</v>
      </c>
      <c r="C13" s="76" t="s">
        <v>35</v>
      </c>
      <c r="D13" s="79" t="s">
        <v>73</v>
      </c>
      <c r="E13" s="75"/>
      <c r="F13" s="79" t="s">
        <v>2</v>
      </c>
      <c r="G13" s="75"/>
      <c r="H13" s="80" t="s">
        <v>75</v>
      </c>
      <c r="I13" s="75">
        <v>0</v>
      </c>
      <c r="J13" s="80" t="s">
        <v>66</v>
      </c>
      <c r="K13" s="84">
        <f t="shared" si="7"/>
        <v>0</v>
      </c>
      <c r="M13" s="75"/>
      <c r="N13" s="79" t="s">
        <v>2</v>
      </c>
      <c r="O13" s="75"/>
      <c r="Q13" s="74">
        <f t="shared" si="4"/>
        <v>0</v>
      </c>
      <c r="R13" s="79" t="s">
        <v>2</v>
      </c>
      <c r="S13" s="74">
        <f t="shared" si="5"/>
        <v>0</v>
      </c>
      <c r="U13" s="85">
        <f t="shared" si="6"/>
        <v>0</v>
      </c>
      <c r="W13" s="90"/>
    </row>
    <row r="14" spans="2:23" x14ac:dyDescent="0.4">
      <c r="B14" s="79">
        <v>9</v>
      </c>
      <c r="C14" s="76" t="s">
        <v>43</v>
      </c>
      <c r="D14" s="79" t="s">
        <v>73</v>
      </c>
      <c r="E14" s="75"/>
      <c r="F14" s="79" t="s">
        <v>2</v>
      </c>
      <c r="G14" s="75"/>
      <c r="H14" s="80" t="s">
        <v>75</v>
      </c>
      <c r="I14" s="75">
        <v>0</v>
      </c>
      <c r="J14" s="80" t="s">
        <v>66</v>
      </c>
      <c r="K14" s="84">
        <f t="shared" si="7"/>
        <v>0</v>
      </c>
      <c r="M14" s="75"/>
      <c r="N14" s="79" t="s">
        <v>2</v>
      </c>
      <c r="O14" s="75"/>
      <c r="Q14" s="74">
        <f t="shared" si="4"/>
        <v>0</v>
      </c>
      <c r="R14" s="79" t="s">
        <v>2</v>
      </c>
      <c r="S14" s="74">
        <f t="shared" si="5"/>
        <v>0</v>
      </c>
      <c r="U14" s="85">
        <f t="shared" si="6"/>
        <v>0</v>
      </c>
      <c r="W14" s="90"/>
    </row>
    <row r="15" spans="2:23" x14ac:dyDescent="0.4">
      <c r="B15" s="79">
        <v>10</v>
      </c>
      <c r="C15" s="76" t="s">
        <v>44</v>
      </c>
      <c r="D15" s="79" t="s">
        <v>73</v>
      </c>
      <c r="E15" s="75"/>
      <c r="F15" s="79" t="s">
        <v>2</v>
      </c>
      <c r="G15" s="75"/>
      <c r="H15" s="80" t="s">
        <v>75</v>
      </c>
      <c r="I15" s="75">
        <v>0</v>
      </c>
      <c r="J15" s="80" t="s">
        <v>66</v>
      </c>
      <c r="K15" s="84">
        <f t="shared" si="7"/>
        <v>0</v>
      </c>
      <c r="M15" s="75"/>
      <c r="N15" s="79" t="s">
        <v>2</v>
      </c>
      <c r="O15" s="75"/>
      <c r="Q15" s="74">
        <f t="shared" si="4"/>
        <v>0</v>
      </c>
      <c r="R15" s="79" t="s">
        <v>2</v>
      </c>
      <c r="S15" s="74">
        <f>IF(G15&gt;O15,O15,G15)</f>
        <v>0</v>
      </c>
      <c r="U15" s="85">
        <f t="shared" si="6"/>
        <v>0</v>
      </c>
      <c r="W15" s="90"/>
    </row>
    <row r="16" spans="2:23" x14ac:dyDescent="0.4">
      <c r="B16" s="79">
        <v>11</v>
      </c>
      <c r="C16" s="76" t="s">
        <v>45</v>
      </c>
      <c r="D16" s="79" t="s">
        <v>73</v>
      </c>
      <c r="E16" s="75"/>
      <c r="F16" s="79" t="s">
        <v>2</v>
      </c>
      <c r="G16" s="75"/>
      <c r="H16" s="80" t="s">
        <v>75</v>
      </c>
      <c r="I16" s="75">
        <v>0</v>
      </c>
      <c r="J16" s="80" t="s">
        <v>66</v>
      </c>
      <c r="K16" s="84">
        <f t="shared" si="7"/>
        <v>0</v>
      </c>
      <c r="M16" s="75"/>
      <c r="N16" s="79" t="s">
        <v>2</v>
      </c>
      <c r="O16" s="75"/>
      <c r="Q16" s="74">
        <f t="shared" si="4"/>
        <v>0</v>
      </c>
      <c r="R16" s="79" t="s">
        <v>2</v>
      </c>
      <c r="S16" s="74">
        <f t="shared" si="5"/>
        <v>0</v>
      </c>
      <c r="U16" s="85">
        <f t="shared" si="6"/>
        <v>0</v>
      </c>
      <c r="W16" s="90"/>
    </row>
    <row r="17" spans="2:23" x14ac:dyDescent="0.4">
      <c r="B17" s="79">
        <v>12</v>
      </c>
      <c r="C17" s="76" t="s">
        <v>46</v>
      </c>
      <c r="D17" s="79" t="s">
        <v>73</v>
      </c>
      <c r="E17" s="75"/>
      <c r="F17" s="79" t="s">
        <v>2</v>
      </c>
      <c r="G17" s="75"/>
      <c r="H17" s="80" t="s">
        <v>75</v>
      </c>
      <c r="I17" s="75">
        <v>0</v>
      </c>
      <c r="J17" s="80" t="s">
        <v>66</v>
      </c>
      <c r="K17" s="84">
        <f t="shared" si="7"/>
        <v>0</v>
      </c>
      <c r="M17" s="75"/>
      <c r="N17" s="79" t="s">
        <v>2</v>
      </c>
      <c r="O17" s="75"/>
      <c r="Q17" s="74">
        <f t="shared" si="4"/>
        <v>0</v>
      </c>
      <c r="R17" s="79" t="s">
        <v>2</v>
      </c>
      <c r="S17" s="74">
        <f t="shared" si="5"/>
        <v>0</v>
      </c>
      <c r="U17" s="85">
        <f t="shared" si="6"/>
        <v>0</v>
      </c>
      <c r="W17" s="90"/>
    </row>
    <row r="18" spans="2:23" x14ac:dyDescent="0.4">
      <c r="B18" s="79">
        <v>13</v>
      </c>
      <c r="C18" s="76" t="s">
        <v>47</v>
      </c>
      <c r="D18" s="79" t="s">
        <v>73</v>
      </c>
      <c r="E18" s="75"/>
      <c r="F18" s="79" t="s">
        <v>2</v>
      </c>
      <c r="G18" s="75"/>
      <c r="H18" s="80" t="s">
        <v>75</v>
      </c>
      <c r="I18" s="75">
        <v>0</v>
      </c>
      <c r="J18" s="80" t="s">
        <v>66</v>
      </c>
      <c r="K18" s="84">
        <f t="shared" si="7"/>
        <v>0</v>
      </c>
      <c r="M18" s="75"/>
      <c r="N18" s="79" t="s">
        <v>2</v>
      </c>
      <c r="O18" s="75"/>
      <c r="Q18" s="74">
        <f t="shared" si="4"/>
        <v>0</v>
      </c>
      <c r="R18" s="79" t="s">
        <v>2</v>
      </c>
      <c r="S18" s="74">
        <f t="shared" si="5"/>
        <v>0</v>
      </c>
      <c r="U18" s="85">
        <f t="shared" si="6"/>
        <v>0</v>
      </c>
      <c r="W18" s="90"/>
    </row>
    <row r="19" spans="2:23" x14ac:dyDescent="0.4">
      <c r="B19" s="79">
        <v>14</v>
      </c>
      <c r="C19" s="76" t="s">
        <v>48</v>
      </c>
      <c r="D19" s="79" t="s">
        <v>73</v>
      </c>
      <c r="E19" s="75"/>
      <c r="F19" s="79" t="s">
        <v>2</v>
      </c>
      <c r="G19" s="75"/>
      <c r="H19" s="80" t="s">
        <v>75</v>
      </c>
      <c r="I19" s="75">
        <v>0</v>
      </c>
      <c r="J19" s="80" t="s">
        <v>66</v>
      </c>
      <c r="K19" s="84">
        <f t="shared" si="7"/>
        <v>0</v>
      </c>
      <c r="M19" s="75"/>
      <c r="N19" s="79" t="s">
        <v>2</v>
      </c>
      <c r="O19" s="75"/>
      <c r="Q19" s="74">
        <f t="shared" si="4"/>
        <v>0</v>
      </c>
      <c r="R19" s="79" t="s">
        <v>2</v>
      </c>
      <c r="S19" s="74">
        <f t="shared" si="5"/>
        <v>0</v>
      </c>
      <c r="U19" s="85">
        <f t="shared" si="6"/>
        <v>0</v>
      </c>
      <c r="W19" s="90"/>
    </row>
    <row r="20" spans="2:23" x14ac:dyDescent="0.4">
      <c r="B20" s="79">
        <v>15</v>
      </c>
      <c r="C20" s="76" t="s">
        <v>39</v>
      </c>
      <c r="D20" s="79" t="s">
        <v>73</v>
      </c>
      <c r="E20" s="75"/>
      <c r="F20" s="79" t="s">
        <v>2</v>
      </c>
      <c r="G20" s="75"/>
      <c r="H20" s="80" t="s">
        <v>75</v>
      </c>
      <c r="I20" s="75">
        <v>0</v>
      </c>
      <c r="J20" s="80" t="s">
        <v>66</v>
      </c>
      <c r="K20" s="86">
        <f t="shared" si="7"/>
        <v>0</v>
      </c>
      <c r="M20" s="75"/>
      <c r="N20" s="79" t="s">
        <v>2</v>
      </c>
      <c r="O20" s="75"/>
      <c r="Q20" s="74">
        <f t="shared" si="4"/>
        <v>0</v>
      </c>
      <c r="R20" s="79" t="s">
        <v>2</v>
      </c>
      <c r="S20" s="74">
        <f t="shared" si="5"/>
        <v>0</v>
      </c>
      <c r="U20" s="85">
        <f t="shared" si="6"/>
        <v>0</v>
      </c>
      <c r="W20" s="90"/>
    </row>
    <row r="21" spans="2:23" x14ac:dyDescent="0.4">
      <c r="B21" s="79">
        <v>16</v>
      </c>
      <c r="C21" s="76" t="s">
        <v>55</v>
      </c>
      <c r="D21" s="79" t="s">
        <v>73</v>
      </c>
      <c r="E21" s="75"/>
      <c r="F21" s="79" t="s">
        <v>2</v>
      </c>
      <c r="G21" s="75"/>
      <c r="H21" s="80" t="s">
        <v>75</v>
      </c>
      <c r="I21" s="75">
        <v>0</v>
      </c>
      <c r="J21" s="80" t="s">
        <v>66</v>
      </c>
      <c r="K21" s="84">
        <f t="shared" si="7"/>
        <v>0</v>
      </c>
      <c r="M21" s="75"/>
      <c r="N21" s="79" t="s">
        <v>2</v>
      </c>
      <c r="O21" s="75"/>
      <c r="Q21" s="74">
        <f t="shared" si="4"/>
        <v>0</v>
      </c>
      <c r="R21" s="79" t="s">
        <v>2</v>
      </c>
      <c r="S21" s="74">
        <f t="shared" si="5"/>
        <v>0</v>
      </c>
      <c r="U21" s="85">
        <f t="shared" si="6"/>
        <v>0</v>
      </c>
      <c r="W21" s="90"/>
    </row>
    <row r="22" spans="2:23" x14ac:dyDescent="0.4">
      <c r="B22" s="79">
        <v>17</v>
      </c>
      <c r="C22" s="76" t="s">
        <v>56</v>
      </c>
      <c r="D22" s="79" t="s">
        <v>73</v>
      </c>
      <c r="E22" s="75"/>
      <c r="F22" s="79" t="s">
        <v>2</v>
      </c>
      <c r="G22" s="75"/>
      <c r="H22" s="80" t="s">
        <v>75</v>
      </c>
      <c r="I22" s="75">
        <v>0</v>
      </c>
      <c r="J22" s="80" t="s">
        <v>66</v>
      </c>
      <c r="K22" s="84">
        <f t="shared" si="7"/>
        <v>0</v>
      </c>
      <c r="M22" s="75"/>
      <c r="N22" s="79" t="s">
        <v>2</v>
      </c>
      <c r="O22" s="75"/>
      <c r="Q22" s="74">
        <f t="shared" si="4"/>
        <v>0</v>
      </c>
      <c r="R22" s="79" t="s">
        <v>2</v>
      </c>
      <c r="S22" s="74">
        <f t="shared" si="5"/>
        <v>0</v>
      </c>
      <c r="U22" s="85">
        <f t="shared" si="6"/>
        <v>0</v>
      </c>
      <c r="W22" s="90"/>
    </row>
    <row r="23" spans="2:23" x14ac:dyDescent="0.4">
      <c r="B23" s="79">
        <v>18</v>
      </c>
      <c r="C23" s="76" t="s">
        <v>57</v>
      </c>
      <c r="D23" s="79" t="s">
        <v>73</v>
      </c>
      <c r="E23" s="75"/>
      <c r="F23" s="79" t="s">
        <v>2</v>
      </c>
      <c r="G23" s="75"/>
      <c r="H23" s="80" t="s">
        <v>75</v>
      </c>
      <c r="I23" s="75">
        <v>0</v>
      </c>
      <c r="J23" s="80" t="s">
        <v>66</v>
      </c>
      <c r="K23" s="84">
        <f t="shared" si="7"/>
        <v>0</v>
      </c>
      <c r="M23" s="75"/>
      <c r="N23" s="79" t="s">
        <v>2</v>
      </c>
      <c r="O23" s="75"/>
      <c r="Q23" s="74">
        <f t="shared" si="4"/>
        <v>0</v>
      </c>
      <c r="R23" s="79" t="s">
        <v>2</v>
      </c>
      <c r="S23" s="74">
        <f t="shared" si="5"/>
        <v>0</v>
      </c>
      <c r="U23" s="85">
        <f t="shared" si="6"/>
        <v>0</v>
      </c>
      <c r="W23" s="90"/>
    </row>
    <row r="24" spans="2:23" x14ac:dyDescent="0.4">
      <c r="B24" s="79">
        <v>19</v>
      </c>
      <c r="C24" s="76" t="s">
        <v>76</v>
      </c>
      <c r="D24" s="79" t="s">
        <v>73</v>
      </c>
      <c r="E24" s="75"/>
      <c r="F24" s="79" t="s">
        <v>2</v>
      </c>
      <c r="G24" s="75"/>
      <c r="H24" s="80" t="s">
        <v>75</v>
      </c>
      <c r="I24" s="75">
        <v>0</v>
      </c>
      <c r="J24" s="80" t="s">
        <v>66</v>
      </c>
      <c r="K24" s="84">
        <f t="shared" si="7"/>
        <v>0</v>
      </c>
      <c r="M24" s="75"/>
      <c r="N24" s="79" t="s">
        <v>2</v>
      </c>
      <c r="O24" s="75"/>
      <c r="Q24" s="74">
        <f t="shared" si="4"/>
        <v>0</v>
      </c>
      <c r="R24" s="79" t="s">
        <v>2</v>
      </c>
      <c r="S24" s="74">
        <f t="shared" si="5"/>
        <v>0</v>
      </c>
      <c r="U24" s="85">
        <f t="shared" si="6"/>
        <v>0</v>
      </c>
      <c r="W24" s="90"/>
    </row>
    <row r="25" spans="2:23" x14ac:dyDescent="0.4">
      <c r="B25" s="79">
        <v>20</v>
      </c>
      <c r="C25" s="76" t="s">
        <v>77</v>
      </c>
      <c r="D25" s="79" t="s">
        <v>73</v>
      </c>
      <c r="E25" s="75"/>
      <c r="F25" s="79" t="s">
        <v>2</v>
      </c>
      <c r="G25" s="75"/>
      <c r="H25" s="80" t="s">
        <v>75</v>
      </c>
      <c r="I25" s="75">
        <v>0</v>
      </c>
      <c r="J25" s="80" t="s">
        <v>66</v>
      </c>
      <c r="K25" s="84">
        <f t="shared" si="7"/>
        <v>0</v>
      </c>
      <c r="M25" s="75"/>
      <c r="N25" s="79" t="s">
        <v>2</v>
      </c>
      <c r="O25" s="75"/>
      <c r="Q25" s="74">
        <f t="shared" si="4"/>
        <v>0</v>
      </c>
      <c r="R25" s="79" t="s">
        <v>2</v>
      </c>
      <c r="S25" s="74">
        <f t="shared" si="5"/>
        <v>0</v>
      </c>
      <c r="U25" s="85">
        <f t="shared" si="6"/>
        <v>0</v>
      </c>
      <c r="W25" s="90"/>
    </row>
    <row r="26" spans="2:23" x14ac:dyDescent="0.4">
      <c r="B26" s="79">
        <v>21</v>
      </c>
      <c r="C26" s="76" t="s">
        <v>78</v>
      </c>
      <c r="D26" s="79" t="s">
        <v>73</v>
      </c>
      <c r="E26" s="87"/>
      <c r="F26" s="79" t="s">
        <v>2</v>
      </c>
      <c r="G26" s="87"/>
      <c r="H26" s="80" t="s">
        <v>75</v>
      </c>
      <c r="I26" s="87"/>
      <c r="J26" s="80" t="s">
        <v>66</v>
      </c>
      <c r="K26" s="76">
        <v>1</v>
      </c>
      <c r="M26" s="84"/>
      <c r="N26" s="79" t="s">
        <v>2</v>
      </c>
      <c r="O26" s="84"/>
      <c r="Q26" s="84"/>
      <c r="R26" s="79" t="s">
        <v>2</v>
      </c>
      <c r="S26" s="84"/>
      <c r="U26" s="76">
        <v>1</v>
      </c>
      <c r="W26" s="90"/>
    </row>
    <row r="27" spans="2:23" x14ac:dyDescent="0.4">
      <c r="B27" s="79">
        <v>22</v>
      </c>
      <c r="C27" s="76" t="s">
        <v>79</v>
      </c>
      <c r="D27" s="79" t="s">
        <v>73</v>
      </c>
      <c r="E27" s="87"/>
      <c r="F27" s="79" t="s">
        <v>2</v>
      </c>
      <c r="G27" s="87"/>
      <c r="H27" s="80" t="s">
        <v>75</v>
      </c>
      <c r="I27" s="87"/>
      <c r="J27" s="80" t="s">
        <v>66</v>
      </c>
      <c r="K27" s="76">
        <v>2</v>
      </c>
      <c r="M27" s="84"/>
      <c r="N27" s="79" t="s">
        <v>2</v>
      </c>
      <c r="O27" s="84"/>
      <c r="Q27" s="84"/>
      <c r="R27" s="79" t="s">
        <v>2</v>
      </c>
      <c r="S27" s="84"/>
      <c r="U27" s="76">
        <v>2</v>
      </c>
      <c r="W27" s="90"/>
    </row>
    <row r="28" spans="2:23" x14ac:dyDescent="0.4">
      <c r="B28" s="79">
        <v>23</v>
      </c>
      <c r="C28" s="76" t="s">
        <v>80</v>
      </c>
      <c r="D28" s="79" t="s">
        <v>73</v>
      </c>
      <c r="E28" s="87"/>
      <c r="F28" s="79" t="s">
        <v>2</v>
      </c>
      <c r="G28" s="87"/>
      <c r="H28" s="80" t="s">
        <v>75</v>
      </c>
      <c r="I28" s="87"/>
      <c r="J28" s="80" t="s">
        <v>66</v>
      </c>
      <c r="K28" s="76">
        <v>3</v>
      </c>
      <c r="M28" s="84"/>
      <c r="N28" s="79" t="s">
        <v>2</v>
      </c>
      <c r="O28" s="84"/>
      <c r="Q28" s="84"/>
      <c r="R28" s="79" t="s">
        <v>2</v>
      </c>
      <c r="S28" s="84"/>
      <c r="U28" s="76">
        <v>3</v>
      </c>
      <c r="W28" s="90"/>
    </row>
    <row r="29" spans="2:23" x14ac:dyDescent="0.4">
      <c r="B29" s="79">
        <v>24</v>
      </c>
      <c r="C29" s="76" t="s">
        <v>81</v>
      </c>
      <c r="D29" s="79" t="s">
        <v>73</v>
      </c>
      <c r="E29" s="87"/>
      <c r="F29" s="79" t="s">
        <v>2</v>
      </c>
      <c r="G29" s="87"/>
      <c r="H29" s="80" t="s">
        <v>75</v>
      </c>
      <c r="I29" s="87"/>
      <c r="J29" s="80" t="s">
        <v>66</v>
      </c>
      <c r="K29" s="76">
        <v>4</v>
      </c>
      <c r="M29" s="84"/>
      <c r="N29" s="79" t="s">
        <v>2</v>
      </c>
      <c r="O29" s="84"/>
      <c r="Q29" s="84"/>
      <c r="R29" s="79" t="s">
        <v>2</v>
      </c>
      <c r="S29" s="84"/>
      <c r="U29" s="76">
        <v>4</v>
      </c>
      <c r="W29" s="90"/>
    </row>
    <row r="30" spans="2:23" x14ac:dyDescent="0.4">
      <c r="B30" s="79">
        <v>25</v>
      </c>
      <c r="C30" s="76" t="s">
        <v>58</v>
      </c>
      <c r="D30" s="79" t="s">
        <v>73</v>
      </c>
      <c r="E30" s="87"/>
      <c r="F30" s="79" t="s">
        <v>2</v>
      </c>
      <c r="G30" s="87"/>
      <c r="H30" s="80" t="s">
        <v>75</v>
      </c>
      <c r="I30" s="87"/>
      <c r="J30" s="80" t="s">
        <v>66</v>
      </c>
      <c r="K30" s="76">
        <v>4</v>
      </c>
      <c r="M30" s="84"/>
      <c r="N30" s="79" t="s">
        <v>2</v>
      </c>
      <c r="O30" s="84"/>
      <c r="Q30" s="84"/>
      <c r="R30" s="79" t="s">
        <v>2</v>
      </c>
      <c r="S30" s="84"/>
      <c r="U30" s="76">
        <v>3</v>
      </c>
      <c r="W30" s="90"/>
    </row>
    <row r="31" spans="2:23" x14ac:dyDescent="0.4">
      <c r="B31" s="79">
        <v>26</v>
      </c>
      <c r="C31" s="76" t="s">
        <v>59</v>
      </c>
      <c r="D31" s="79" t="s">
        <v>73</v>
      </c>
      <c r="E31" s="87"/>
      <c r="F31" s="79" t="s">
        <v>2</v>
      </c>
      <c r="G31" s="87"/>
      <c r="H31" s="80" t="s">
        <v>75</v>
      </c>
      <c r="I31" s="87"/>
      <c r="J31" s="80" t="s">
        <v>66</v>
      </c>
      <c r="K31" s="76">
        <v>5</v>
      </c>
      <c r="M31" s="84"/>
      <c r="N31" s="79" t="s">
        <v>2</v>
      </c>
      <c r="O31" s="84"/>
      <c r="Q31" s="84"/>
      <c r="R31" s="79" t="s">
        <v>2</v>
      </c>
      <c r="S31" s="84"/>
      <c r="U31" s="76">
        <v>5</v>
      </c>
      <c r="W31" s="90"/>
    </row>
    <row r="32" spans="2:23" x14ac:dyDescent="0.4">
      <c r="B32" s="79">
        <v>27</v>
      </c>
      <c r="C32" s="76" t="s">
        <v>72</v>
      </c>
      <c r="D32" s="79" t="s">
        <v>73</v>
      </c>
      <c r="E32" s="87"/>
      <c r="F32" s="79" t="s">
        <v>2</v>
      </c>
      <c r="G32" s="87"/>
      <c r="H32" s="80" t="s">
        <v>75</v>
      </c>
      <c r="I32" s="87"/>
      <c r="J32" s="80" t="s">
        <v>66</v>
      </c>
      <c r="K32" s="76">
        <v>0</v>
      </c>
      <c r="M32" s="84"/>
      <c r="N32" s="79" t="s">
        <v>2</v>
      </c>
      <c r="O32" s="84"/>
      <c r="Q32" s="84"/>
      <c r="R32" s="79" t="s">
        <v>2</v>
      </c>
      <c r="S32" s="84"/>
      <c r="U32" s="76">
        <v>0</v>
      </c>
      <c r="W32" s="90" t="s">
        <v>164</v>
      </c>
    </row>
    <row r="33" spans="2:23" x14ac:dyDescent="0.4">
      <c r="B33" s="79">
        <v>28</v>
      </c>
      <c r="C33" s="76" t="s">
        <v>74</v>
      </c>
      <c r="D33" s="79" t="s">
        <v>73</v>
      </c>
      <c r="E33" s="87"/>
      <c r="F33" s="79" t="s">
        <v>2</v>
      </c>
      <c r="G33" s="87"/>
      <c r="H33" s="80" t="s">
        <v>75</v>
      </c>
      <c r="I33" s="87"/>
      <c r="J33" s="80" t="s">
        <v>66</v>
      </c>
      <c r="K33" s="76"/>
      <c r="M33" s="84"/>
      <c r="N33" s="79" t="s">
        <v>2</v>
      </c>
      <c r="O33" s="84"/>
      <c r="Q33" s="84"/>
      <c r="R33" s="79" t="s">
        <v>2</v>
      </c>
      <c r="S33" s="84"/>
      <c r="U33" s="76"/>
      <c r="W33" s="90"/>
    </row>
    <row r="34" spans="2:23" x14ac:dyDescent="0.4">
      <c r="B34" s="79">
        <v>29</v>
      </c>
      <c r="C34" s="76" t="s">
        <v>74</v>
      </c>
      <c r="D34" s="79" t="s">
        <v>73</v>
      </c>
      <c r="E34" s="87"/>
      <c r="F34" s="79" t="s">
        <v>2</v>
      </c>
      <c r="G34" s="87"/>
      <c r="H34" s="80" t="s">
        <v>75</v>
      </c>
      <c r="I34" s="87"/>
      <c r="J34" s="80" t="s">
        <v>66</v>
      </c>
      <c r="K34" s="76"/>
      <c r="M34" s="84"/>
      <c r="N34" s="79" t="s">
        <v>2</v>
      </c>
      <c r="O34" s="84"/>
      <c r="Q34" s="84"/>
      <c r="R34" s="79" t="s">
        <v>2</v>
      </c>
      <c r="S34" s="84"/>
      <c r="U34" s="76"/>
      <c r="W34" s="90"/>
    </row>
    <row r="35" spans="2:23" x14ac:dyDescent="0.4">
      <c r="B35" s="79">
        <v>30</v>
      </c>
      <c r="C35" s="76" t="s">
        <v>74</v>
      </c>
      <c r="D35" s="79" t="s">
        <v>73</v>
      </c>
      <c r="E35" s="87"/>
      <c r="F35" s="79" t="s">
        <v>2</v>
      </c>
      <c r="G35" s="87"/>
      <c r="H35" s="80" t="s">
        <v>75</v>
      </c>
      <c r="I35" s="87"/>
      <c r="J35" s="80" t="s">
        <v>66</v>
      </c>
      <c r="K35" s="76"/>
      <c r="M35" s="84"/>
      <c r="N35" s="79" t="s">
        <v>2</v>
      </c>
      <c r="O35" s="84"/>
      <c r="Q35" s="84"/>
      <c r="R35" s="79" t="s">
        <v>2</v>
      </c>
      <c r="S35" s="84"/>
      <c r="U35" s="76"/>
      <c r="W35" s="90"/>
    </row>
    <row r="36" spans="2:23" x14ac:dyDescent="0.4">
      <c r="C36" s="88"/>
    </row>
    <row r="37" spans="2:23" x14ac:dyDescent="0.4">
      <c r="C37" s="89" t="s">
        <v>168</v>
      </c>
    </row>
    <row r="38" spans="2:23" x14ac:dyDescent="0.4">
      <c r="C38" s="89" t="s">
        <v>169</v>
      </c>
    </row>
    <row r="39" spans="2:23" x14ac:dyDescent="0.4">
      <c r="C39" s="89" t="s">
        <v>170</v>
      </c>
    </row>
    <row r="40" spans="2:23" x14ac:dyDescent="0.4">
      <c r="C40" s="89" t="s">
        <v>171</v>
      </c>
    </row>
    <row r="41" spans="2:23" x14ac:dyDescent="0.4">
      <c r="C41" s="81" t="s">
        <v>213</v>
      </c>
    </row>
    <row r="42" spans="2:23" x14ac:dyDescent="0.4">
      <c r="C42" s="81" t="s">
        <v>215</v>
      </c>
    </row>
  </sheetData>
  <sheetProtection sheet="1" insertRows="0" deleteRows="0"/>
  <mergeCells count="4">
    <mergeCell ref="E4:K4"/>
    <mergeCell ref="M4:O4"/>
    <mergeCell ref="Q4:U4"/>
    <mergeCell ref="W4:W5"/>
  </mergeCells>
  <phoneticPr fontId="2"/>
  <pageMargins left="0.15748031496062992" right="0.15748031496062992" top="0.55118110236220474" bottom="0.35433070866141736" header="0.31496062992125984" footer="0.31496062992125984"/>
  <pageSetup paperSize="9" scale="55" fitToHeight="0"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B1:BS70"/>
  <sheetViews>
    <sheetView workbookViewId="0">
      <selection activeCell="F4" sqref="F4:K5"/>
    </sheetView>
  </sheetViews>
  <sheetFormatPr defaultRowHeight="18.75" x14ac:dyDescent="0.4"/>
  <cols>
    <col min="1" max="1" width="1.875" style="28" customWidth="1"/>
    <col min="2" max="3" width="9" style="28"/>
    <col min="4" max="4" width="45.625" style="28" customWidth="1"/>
    <col min="5" max="16384" width="9" style="28"/>
  </cols>
  <sheetData>
    <row r="1" spans="2:11" x14ac:dyDescent="0.4">
      <c r="B1" s="28" t="s">
        <v>108</v>
      </c>
      <c r="D1" s="55"/>
      <c r="E1" s="55"/>
      <c r="F1" s="55"/>
    </row>
    <row r="2" spans="2:11" s="39" customFormat="1" ht="20.25" customHeight="1" x14ac:dyDescent="0.4">
      <c r="B2" s="57" t="s">
        <v>179</v>
      </c>
      <c r="C2" s="57"/>
      <c r="D2" s="55"/>
      <c r="E2" s="55"/>
      <c r="F2" s="55"/>
    </row>
    <row r="3" spans="2:11" s="39" customFormat="1" ht="20.25" customHeight="1" x14ac:dyDescent="0.4">
      <c r="B3" s="57"/>
      <c r="C3" s="57"/>
      <c r="D3" s="55"/>
      <c r="E3" s="55"/>
      <c r="F3" s="55"/>
    </row>
    <row r="4" spans="2:11" s="61" customFormat="1" ht="20.25" customHeight="1" x14ac:dyDescent="0.4">
      <c r="B4" s="72"/>
      <c r="C4" s="55" t="s">
        <v>146</v>
      </c>
      <c r="D4" s="55"/>
      <c r="F4" s="1079" t="s">
        <v>147</v>
      </c>
      <c r="G4" s="1079"/>
      <c r="H4" s="1079"/>
      <c r="I4" s="1079"/>
      <c r="J4" s="1079"/>
      <c r="K4" s="1079"/>
    </row>
    <row r="5" spans="2:11" s="61" customFormat="1" ht="20.25" customHeight="1" x14ac:dyDescent="0.4">
      <c r="B5" s="73"/>
      <c r="C5" s="55" t="s">
        <v>148</v>
      </c>
      <c r="D5" s="55"/>
      <c r="F5" s="1079"/>
      <c r="G5" s="1079"/>
      <c r="H5" s="1079"/>
      <c r="I5" s="1079"/>
      <c r="J5" s="1079"/>
      <c r="K5" s="1079"/>
    </row>
    <row r="6" spans="2:11" s="39" customFormat="1" ht="20.25" customHeight="1" x14ac:dyDescent="0.4">
      <c r="B6" s="56" t="s">
        <v>143</v>
      </c>
      <c r="C6" s="55"/>
      <c r="D6" s="55"/>
      <c r="E6" s="69"/>
      <c r="F6" s="70"/>
    </row>
    <row r="7" spans="2:11" s="39" customFormat="1" ht="20.25" customHeight="1" x14ac:dyDescent="0.4">
      <c r="B7" s="57"/>
      <c r="C7" s="57"/>
      <c r="D7" s="55"/>
      <c r="E7" s="69"/>
      <c r="F7" s="70"/>
    </row>
    <row r="8" spans="2:11" s="39" customFormat="1" ht="20.25" customHeight="1" x14ac:dyDescent="0.4">
      <c r="B8" s="55" t="s">
        <v>109</v>
      </c>
      <c r="C8" s="57"/>
      <c r="D8" s="55"/>
      <c r="E8" s="69"/>
      <c r="F8" s="70"/>
    </row>
    <row r="9" spans="2:11" s="39" customFormat="1" ht="20.25" customHeight="1" x14ac:dyDescent="0.4">
      <c r="B9" s="57"/>
      <c r="C9" s="57"/>
      <c r="D9" s="55"/>
      <c r="E9" s="55"/>
      <c r="F9" s="55"/>
    </row>
    <row r="10" spans="2:11" s="39" customFormat="1" ht="20.25" customHeight="1" x14ac:dyDescent="0.4">
      <c r="B10" s="55" t="s">
        <v>172</v>
      </c>
      <c r="C10" s="57"/>
      <c r="D10" s="55"/>
      <c r="E10" s="55"/>
      <c r="F10" s="55"/>
    </row>
    <row r="11" spans="2:11" s="39" customFormat="1" ht="20.25" customHeight="1" x14ac:dyDescent="0.4">
      <c r="B11" s="55"/>
      <c r="C11" s="57"/>
      <c r="D11" s="55"/>
      <c r="E11" s="55"/>
      <c r="F11" s="55"/>
    </row>
    <row r="12" spans="2:11" s="39" customFormat="1" ht="20.25" customHeight="1" x14ac:dyDescent="0.4">
      <c r="B12" s="55" t="s">
        <v>180</v>
      </c>
      <c r="C12" s="57"/>
      <c r="D12" s="55"/>
    </row>
    <row r="13" spans="2:11" s="39" customFormat="1" ht="20.25" customHeight="1" x14ac:dyDescent="0.4">
      <c r="B13" s="55"/>
      <c r="C13" s="57"/>
      <c r="D13" s="55"/>
    </row>
    <row r="14" spans="2:11" s="39" customFormat="1" ht="20.25" customHeight="1" x14ac:dyDescent="0.4">
      <c r="B14" s="55" t="s">
        <v>198</v>
      </c>
      <c r="C14" s="57"/>
      <c r="D14" s="55"/>
    </row>
    <row r="15" spans="2:11" s="39" customFormat="1" ht="20.25" customHeight="1" x14ac:dyDescent="0.4">
      <c r="B15" s="55"/>
      <c r="C15" s="57"/>
      <c r="D15" s="55"/>
    </row>
    <row r="16" spans="2:11" s="39" customFormat="1" ht="20.25" customHeight="1" x14ac:dyDescent="0.4">
      <c r="B16" s="55" t="s">
        <v>199</v>
      </c>
      <c r="C16" s="57"/>
      <c r="D16" s="55"/>
    </row>
    <row r="17" spans="2:25" s="39" customFormat="1" ht="20.25" customHeight="1" x14ac:dyDescent="0.4">
      <c r="B17" s="57"/>
      <c r="C17" s="57"/>
      <c r="D17" s="55"/>
    </row>
    <row r="18" spans="2:25" s="39" customFormat="1" ht="20.25" customHeight="1" x14ac:dyDescent="0.4">
      <c r="B18" s="55" t="s">
        <v>200</v>
      </c>
      <c r="C18" s="57"/>
      <c r="D18" s="55"/>
    </row>
    <row r="19" spans="2:25" s="39" customFormat="1" ht="20.25" customHeight="1" x14ac:dyDescent="0.4">
      <c r="B19" s="57"/>
      <c r="C19" s="57"/>
      <c r="D19" s="55"/>
    </row>
    <row r="20" spans="2:25" s="39" customFormat="1" ht="17.25" customHeight="1" x14ac:dyDescent="0.4">
      <c r="B20" s="55" t="s">
        <v>201</v>
      </c>
      <c r="C20" s="55"/>
      <c r="D20" s="55"/>
    </row>
    <row r="21" spans="2:25" s="39" customFormat="1" ht="17.25" customHeight="1" x14ac:dyDescent="0.4">
      <c r="B21" s="55" t="s">
        <v>110</v>
      </c>
      <c r="C21" s="55"/>
      <c r="D21" s="55"/>
    </row>
    <row r="22" spans="2:25" s="39" customFormat="1" ht="17.25" customHeight="1" x14ac:dyDescent="0.4">
      <c r="B22" s="55"/>
      <c r="C22" s="55"/>
      <c r="D22" s="55"/>
    </row>
    <row r="23" spans="2:25" s="39" customFormat="1" ht="17.25" customHeight="1" x14ac:dyDescent="0.4">
      <c r="B23" s="55"/>
      <c r="C23" s="31" t="s">
        <v>98</v>
      </c>
      <c r="D23" s="31" t="s">
        <v>3</v>
      </c>
    </row>
    <row r="24" spans="2:25" s="39" customFormat="1" ht="17.25" customHeight="1" x14ac:dyDescent="0.4">
      <c r="B24" s="55"/>
      <c r="C24" s="31">
        <v>1</v>
      </c>
      <c r="D24" s="58" t="s">
        <v>4</v>
      </c>
    </row>
    <row r="25" spans="2:25" s="39" customFormat="1" ht="17.25" customHeight="1" x14ac:dyDescent="0.4">
      <c r="B25" s="55"/>
      <c r="C25" s="31">
        <v>2</v>
      </c>
      <c r="D25" s="58" t="s">
        <v>60</v>
      </c>
    </row>
    <row r="26" spans="2:25" s="39" customFormat="1" ht="17.25" customHeight="1" x14ac:dyDescent="0.4">
      <c r="B26" s="55"/>
      <c r="C26" s="31">
        <v>3</v>
      </c>
      <c r="D26" s="58" t="s">
        <v>5</v>
      </c>
    </row>
    <row r="27" spans="2:25" s="39" customFormat="1" ht="17.25" customHeight="1" x14ac:dyDescent="0.4">
      <c r="B27" s="55"/>
      <c r="C27" s="31">
        <v>4</v>
      </c>
      <c r="D27" s="58" t="s">
        <v>111</v>
      </c>
    </row>
    <row r="28" spans="2:25" s="39" customFormat="1" ht="17.25" customHeight="1" x14ac:dyDescent="0.4">
      <c r="B28" s="55"/>
      <c r="C28" s="31">
        <v>5</v>
      </c>
      <c r="D28" s="58" t="s">
        <v>112</v>
      </c>
    </row>
    <row r="29" spans="2:25" s="39" customFormat="1" ht="17.25" customHeight="1" x14ac:dyDescent="0.4">
      <c r="B29" s="55"/>
      <c r="C29" s="69"/>
      <c r="D29" s="70"/>
    </row>
    <row r="30" spans="2:25" s="39" customFormat="1" ht="17.25" customHeight="1" x14ac:dyDescent="0.4">
      <c r="B30" s="55" t="s">
        <v>202</v>
      </c>
      <c r="C30" s="55"/>
      <c r="D30" s="55"/>
      <c r="E30" s="61"/>
      <c r="F30" s="61"/>
    </row>
    <row r="31" spans="2:25" s="39" customFormat="1" ht="17.25" customHeight="1" x14ac:dyDescent="0.4">
      <c r="B31" s="55" t="s">
        <v>113</v>
      </c>
      <c r="C31" s="55"/>
      <c r="D31" s="55"/>
      <c r="E31" s="61"/>
      <c r="F31" s="61"/>
    </row>
    <row r="32" spans="2:25" s="39" customFormat="1" ht="17.25" customHeight="1" x14ac:dyDescent="0.4">
      <c r="B32" s="55"/>
      <c r="C32" s="55"/>
      <c r="D32" s="55"/>
      <c r="E32" s="61"/>
      <c r="F32" s="61"/>
      <c r="G32" s="60"/>
      <c r="H32" s="60"/>
      <c r="J32" s="60"/>
      <c r="K32" s="60"/>
      <c r="L32" s="60"/>
      <c r="M32" s="60"/>
      <c r="N32" s="60"/>
      <c r="O32" s="60"/>
      <c r="R32" s="60"/>
      <c r="S32" s="60"/>
      <c r="T32" s="60"/>
      <c r="W32" s="60"/>
      <c r="X32" s="60"/>
      <c r="Y32" s="60"/>
    </row>
    <row r="33" spans="2:51" s="39" customFormat="1" ht="17.25" customHeight="1" x14ac:dyDescent="0.4">
      <c r="B33" s="55"/>
      <c r="C33" s="31" t="s">
        <v>7</v>
      </c>
      <c r="D33" s="31" t="s">
        <v>8</v>
      </c>
      <c r="E33" s="61"/>
      <c r="F33" s="61"/>
      <c r="G33" s="60"/>
      <c r="H33" s="60"/>
      <c r="J33" s="60"/>
      <c r="K33" s="60"/>
      <c r="L33" s="60"/>
      <c r="M33" s="60"/>
      <c r="N33" s="60"/>
      <c r="O33" s="60"/>
      <c r="R33" s="60"/>
      <c r="S33" s="60"/>
      <c r="T33" s="60"/>
      <c r="W33" s="60"/>
      <c r="X33" s="60"/>
      <c r="Y33" s="60"/>
    </row>
    <row r="34" spans="2:51" s="39" customFormat="1" ht="17.25" customHeight="1" x14ac:dyDescent="0.4">
      <c r="B34" s="55"/>
      <c r="C34" s="31" t="s">
        <v>9</v>
      </c>
      <c r="D34" s="58" t="s">
        <v>114</v>
      </c>
      <c r="E34" s="61"/>
      <c r="F34" s="61"/>
      <c r="G34" s="60"/>
      <c r="H34" s="60"/>
      <c r="J34" s="60"/>
      <c r="K34" s="60"/>
      <c r="L34" s="60"/>
      <c r="M34" s="60"/>
      <c r="N34" s="60"/>
      <c r="O34" s="60"/>
      <c r="R34" s="60"/>
      <c r="S34" s="60"/>
      <c r="T34" s="60"/>
      <c r="W34" s="60"/>
      <c r="X34" s="60"/>
      <c r="Y34" s="60"/>
    </row>
    <row r="35" spans="2:51" s="39" customFormat="1" ht="17.25" customHeight="1" x14ac:dyDescent="0.4">
      <c r="B35" s="55"/>
      <c r="C35" s="31" t="s">
        <v>10</v>
      </c>
      <c r="D35" s="58" t="s">
        <v>115</v>
      </c>
      <c r="E35" s="61"/>
      <c r="F35" s="61"/>
      <c r="G35" s="60"/>
      <c r="H35" s="60"/>
      <c r="J35" s="60"/>
      <c r="K35" s="60"/>
      <c r="L35" s="60"/>
      <c r="M35" s="60"/>
      <c r="N35" s="60"/>
      <c r="O35" s="60"/>
      <c r="R35" s="60"/>
      <c r="S35" s="60"/>
      <c r="T35" s="60"/>
      <c r="W35" s="60"/>
      <c r="X35" s="60"/>
      <c r="Y35" s="60"/>
    </row>
    <row r="36" spans="2:51" s="39" customFormat="1" ht="17.25" customHeight="1" x14ac:dyDescent="0.4">
      <c r="B36" s="55"/>
      <c r="C36" s="31" t="s">
        <v>11</v>
      </c>
      <c r="D36" s="58" t="s">
        <v>116</v>
      </c>
      <c r="E36" s="61"/>
      <c r="F36" s="61"/>
      <c r="G36" s="60"/>
      <c r="H36" s="60"/>
      <c r="J36" s="60"/>
      <c r="K36" s="60"/>
      <c r="L36" s="60"/>
      <c r="M36" s="60"/>
      <c r="N36" s="60"/>
      <c r="O36" s="60"/>
      <c r="R36" s="60"/>
      <c r="S36" s="60"/>
      <c r="T36" s="60"/>
      <c r="W36" s="60"/>
      <c r="X36" s="60"/>
      <c r="Y36" s="60"/>
    </row>
    <row r="37" spans="2:51" s="39" customFormat="1" ht="17.25" customHeight="1" x14ac:dyDescent="0.4">
      <c r="B37" s="55"/>
      <c r="C37" s="31" t="s">
        <v>12</v>
      </c>
      <c r="D37" s="58" t="s">
        <v>144</v>
      </c>
      <c r="E37" s="61"/>
      <c r="F37" s="61"/>
      <c r="G37" s="60"/>
      <c r="H37" s="60"/>
      <c r="J37" s="60"/>
      <c r="K37" s="60"/>
      <c r="L37" s="60"/>
      <c r="M37" s="60"/>
      <c r="N37" s="60"/>
      <c r="O37" s="60"/>
      <c r="R37" s="60"/>
      <c r="S37" s="60"/>
      <c r="T37" s="60"/>
      <c r="W37" s="60"/>
      <c r="X37" s="60"/>
      <c r="Y37" s="60"/>
    </row>
    <row r="38" spans="2:51" s="39" customFormat="1" ht="17.25" customHeight="1" x14ac:dyDescent="0.4">
      <c r="B38" s="55"/>
      <c r="C38" s="55"/>
      <c r="D38" s="55"/>
      <c r="E38" s="61"/>
      <c r="F38" s="61"/>
      <c r="G38" s="60"/>
      <c r="H38" s="60"/>
      <c r="J38" s="60"/>
      <c r="K38" s="60"/>
      <c r="L38" s="60"/>
      <c r="M38" s="60"/>
      <c r="N38" s="60"/>
      <c r="O38" s="60"/>
      <c r="R38" s="60"/>
      <c r="S38" s="60"/>
      <c r="T38" s="60"/>
      <c r="W38" s="60"/>
      <c r="X38" s="60"/>
      <c r="Y38" s="60"/>
    </row>
    <row r="39" spans="2:51" s="39" customFormat="1" ht="17.25" customHeight="1" x14ac:dyDescent="0.4">
      <c r="B39" s="55"/>
      <c r="C39" s="59" t="s">
        <v>13</v>
      </c>
      <c r="D39" s="55"/>
      <c r="E39" s="61"/>
      <c r="F39" s="61"/>
      <c r="G39" s="60"/>
      <c r="H39" s="60"/>
      <c r="J39" s="60"/>
      <c r="K39" s="60"/>
      <c r="L39" s="60"/>
      <c r="M39" s="60"/>
      <c r="N39" s="60"/>
      <c r="O39" s="60"/>
      <c r="R39" s="60"/>
      <c r="S39" s="60"/>
      <c r="T39" s="60"/>
      <c r="W39" s="60"/>
      <c r="X39" s="60"/>
      <c r="Y39" s="60"/>
    </row>
    <row r="40" spans="2:51" s="39" customFormat="1" ht="17.25" customHeight="1" x14ac:dyDescent="0.4">
      <c r="B40" s="61"/>
      <c r="C40" s="55" t="s">
        <v>117</v>
      </c>
      <c r="D40" s="61"/>
      <c r="E40" s="61"/>
      <c r="F40" s="59"/>
      <c r="G40" s="60"/>
      <c r="H40" s="60"/>
      <c r="J40" s="60"/>
      <c r="K40" s="60"/>
      <c r="L40" s="60"/>
      <c r="M40" s="60"/>
      <c r="N40" s="60"/>
      <c r="O40" s="60"/>
      <c r="R40" s="60"/>
      <c r="S40" s="60"/>
      <c r="T40" s="60"/>
      <c r="W40" s="60"/>
      <c r="X40" s="60"/>
      <c r="Y40" s="60"/>
    </row>
    <row r="41" spans="2:51" s="39" customFormat="1" ht="17.25" customHeight="1" x14ac:dyDescent="0.4">
      <c r="B41" s="61"/>
      <c r="C41" s="55" t="s">
        <v>145</v>
      </c>
      <c r="D41" s="61"/>
      <c r="E41" s="61"/>
      <c r="F41" s="55"/>
      <c r="G41" s="60"/>
      <c r="H41" s="60"/>
      <c r="J41" s="60"/>
      <c r="K41" s="60"/>
      <c r="L41" s="60"/>
      <c r="M41" s="60"/>
      <c r="N41" s="60"/>
      <c r="O41" s="60"/>
      <c r="R41" s="60"/>
      <c r="S41" s="60"/>
      <c r="T41" s="60"/>
      <c r="W41" s="60"/>
      <c r="X41" s="60"/>
      <c r="Y41" s="60"/>
    </row>
    <row r="42" spans="2:51" s="39" customFormat="1" ht="17.25" customHeight="1" x14ac:dyDescent="0.4">
      <c r="B42" s="55"/>
      <c r="C42" s="55"/>
      <c r="D42" s="55"/>
      <c r="E42" s="59"/>
      <c r="F42" s="60"/>
      <c r="G42" s="60"/>
      <c r="H42" s="60"/>
      <c r="J42" s="60"/>
      <c r="K42" s="60"/>
      <c r="L42" s="60"/>
      <c r="M42" s="60"/>
      <c r="N42" s="60"/>
      <c r="O42" s="60"/>
      <c r="R42" s="60"/>
      <c r="S42" s="60"/>
      <c r="T42" s="60"/>
      <c r="W42" s="60"/>
      <c r="X42" s="60"/>
      <c r="Y42" s="60"/>
    </row>
    <row r="43" spans="2:51" s="39" customFormat="1" ht="17.25" customHeight="1" x14ac:dyDescent="0.4">
      <c r="B43" s="55" t="s">
        <v>203</v>
      </c>
      <c r="C43" s="55"/>
      <c r="D43" s="55"/>
    </row>
    <row r="44" spans="2:51" s="39" customFormat="1" ht="17.25" customHeight="1" x14ac:dyDescent="0.4">
      <c r="B44" s="55" t="s">
        <v>118</v>
      </c>
      <c r="C44" s="55"/>
      <c r="D44" s="55"/>
      <c r="AH44" s="30"/>
      <c r="AI44" s="30"/>
      <c r="AJ44" s="30"/>
      <c r="AK44" s="30"/>
      <c r="AL44" s="30"/>
      <c r="AM44" s="30"/>
      <c r="AN44" s="30"/>
      <c r="AO44" s="30"/>
      <c r="AP44" s="30"/>
      <c r="AQ44" s="30"/>
      <c r="AR44" s="30"/>
      <c r="AS44" s="30"/>
    </row>
    <row r="45" spans="2:51" s="39" customFormat="1" ht="17.25" customHeight="1" x14ac:dyDescent="0.4">
      <c r="B45" s="71" t="s">
        <v>119</v>
      </c>
      <c r="C45" s="61"/>
      <c r="D45" s="61"/>
      <c r="E45" s="29"/>
      <c r="F45" s="29"/>
      <c r="G45" s="29"/>
      <c r="H45" s="29"/>
      <c r="I45" s="29"/>
      <c r="J45" s="29"/>
      <c r="K45" s="29"/>
      <c r="L45" s="29"/>
      <c r="M45" s="29"/>
      <c r="N45" s="29"/>
      <c r="O45" s="62"/>
      <c r="P45" s="62"/>
      <c r="Q45" s="29"/>
      <c r="R45" s="62"/>
      <c r="S45" s="29"/>
      <c r="T45" s="29"/>
      <c r="U45" s="62"/>
      <c r="V45" s="30"/>
      <c r="W45" s="30"/>
      <c r="X45" s="30"/>
      <c r="Y45" s="29"/>
      <c r="Z45" s="29"/>
      <c r="AA45" s="29"/>
      <c r="AB45" s="29"/>
      <c r="AC45" s="30"/>
      <c r="AD45" s="29"/>
      <c r="AE45" s="62"/>
      <c r="AF45" s="62"/>
      <c r="AG45" s="62"/>
      <c r="AH45" s="62"/>
      <c r="AI45" s="63"/>
      <c r="AJ45" s="62"/>
      <c r="AK45" s="62"/>
      <c r="AL45" s="62"/>
      <c r="AM45" s="62"/>
      <c r="AN45" s="62"/>
      <c r="AO45" s="62"/>
      <c r="AP45" s="62"/>
      <c r="AQ45" s="62"/>
      <c r="AR45" s="62"/>
      <c r="AS45" s="62"/>
      <c r="AT45" s="62"/>
      <c r="AU45" s="62"/>
      <c r="AV45" s="62"/>
      <c r="AW45" s="62"/>
      <c r="AX45" s="62"/>
      <c r="AY45" s="63"/>
    </row>
    <row r="46" spans="2:51" s="39" customFormat="1" ht="17.25" customHeight="1" x14ac:dyDescent="0.4">
      <c r="F46" s="30"/>
    </row>
    <row r="47" spans="2:51" s="39" customFormat="1" ht="17.25" customHeight="1" x14ac:dyDescent="0.4">
      <c r="B47" s="55" t="s">
        <v>204</v>
      </c>
      <c r="C47" s="55"/>
    </row>
    <row r="48" spans="2:51" s="39" customFormat="1" ht="17.25" customHeight="1" x14ac:dyDescent="0.4">
      <c r="B48" s="55"/>
      <c r="C48" s="55"/>
    </row>
    <row r="49" spans="2:54" s="39" customFormat="1" ht="17.25" customHeight="1" x14ac:dyDescent="0.4">
      <c r="B49" s="55" t="s">
        <v>205</v>
      </c>
      <c r="C49" s="55"/>
    </row>
    <row r="50" spans="2:54" s="39" customFormat="1" ht="17.25" customHeight="1" x14ac:dyDescent="0.4">
      <c r="B50" s="55" t="s">
        <v>173</v>
      </c>
      <c r="C50" s="55"/>
    </row>
    <row r="51" spans="2:54" s="39" customFormat="1" ht="17.25" customHeight="1" x14ac:dyDescent="0.4">
      <c r="B51" s="55"/>
      <c r="C51" s="55"/>
    </row>
    <row r="52" spans="2:54" s="39" customFormat="1" ht="17.25" customHeight="1" x14ac:dyDescent="0.4">
      <c r="B52" s="55" t="s">
        <v>206</v>
      </c>
      <c r="C52" s="55"/>
    </row>
    <row r="53" spans="2:54" s="39" customFormat="1" ht="17.25" customHeight="1" x14ac:dyDescent="0.4">
      <c r="B53" s="55" t="s">
        <v>120</v>
      </c>
      <c r="C53" s="55"/>
    </row>
    <row r="54" spans="2:54" s="39" customFormat="1" ht="17.25" customHeight="1" x14ac:dyDescent="0.4">
      <c r="B54" s="55"/>
      <c r="C54" s="55"/>
    </row>
    <row r="55" spans="2:54" s="39" customFormat="1" ht="17.25" customHeight="1" x14ac:dyDescent="0.4">
      <c r="B55" s="55" t="s">
        <v>207</v>
      </c>
      <c r="C55" s="55"/>
      <c r="D55" s="55"/>
    </row>
    <row r="56" spans="2:54" s="39" customFormat="1" ht="17.25" customHeight="1" x14ac:dyDescent="0.4">
      <c r="B56" s="55"/>
      <c r="C56" s="55"/>
      <c r="D56" s="55"/>
    </row>
    <row r="57" spans="2:54" s="39" customFormat="1" ht="17.25" customHeight="1" x14ac:dyDescent="0.4">
      <c r="B57" s="61" t="s">
        <v>208</v>
      </c>
      <c r="C57" s="61"/>
      <c r="D57" s="55"/>
    </row>
    <row r="58" spans="2:54" s="39" customFormat="1" ht="17.25" customHeight="1" x14ac:dyDescent="0.4">
      <c r="B58" s="61" t="s">
        <v>121</v>
      </c>
      <c r="C58" s="61"/>
      <c r="D58" s="55"/>
    </row>
    <row r="59" spans="2:54" s="39" customFormat="1" ht="17.25" customHeight="1" x14ac:dyDescent="0.4">
      <c r="B59" s="61" t="s">
        <v>174</v>
      </c>
      <c r="C59" s="61"/>
      <c r="D59" s="55"/>
    </row>
    <row r="60" spans="2:54" s="39" customFormat="1" ht="17.25" customHeight="1" x14ac:dyDescent="0.4"/>
    <row r="61" spans="2:54" s="39" customFormat="1" ht="17.25" customHeight="1" x14ac:dyDescent="0.4">
      <c r="B61" s="39" t="s">
        <v>209</v>
      </c>
      <c r="E61" s="64"/>
      <c r="F61" s="64"/>
      <c r="G61" s="64"/>
      <c r="H61" s="64"/>
      <c r="I61" s="64"/>
      <c r="J61" s="64"/>
      <c r="K61" s="64"/>
      <c r="L61" s="64"/>
      <c r="M61" s="64"/>
      <c r="N61" s="64"/>
      <c r="O61" s="64"/>
      <c r="P61" s="64"/>
      <c r="Q61" s="64"/>
      <c r="R61" s="64"/>
      <c r="S61" s="64"/>
      <c r="T61" s="64"/>
      <c r="U61" s="64"/>
      <c r="V61" s="64"/>
      <c r="W61" s="64"/>
      <c r="X61" s="64"/>
      <c r="Y61" s="64"/>
      <c r="Z61" s="64"/>
      <c r="AA61" s="64"/>
      <c r="AB61" s="64"/>
      <c r="AC61" s="64"/>
      <c r="AD61" s="64"/>
      <c r="AE61" s="64"/>
      <c r="AF61" s="64"/>
      <c r="AG61" s="64"/>
      <c r="AH61" s="64"/>
      <c r="AI61" s="64"/>
      <c r="AJ61" s="64"/>
      <c r="AK61" s="64"/>
      <c r="AL61" s="64"/>
      <c r="AM61" s="64"/>
      <c r="AN61" s="64"/>
      <c r="AO61" s="64"/>
      <c r="AP61" s="64"/>
      <c r="AQ61" s="64"/>
      <c r="AR61" s="64"/>
      <c r="AS61" s="64"/>
      <c r="AT61" s="64"/>
      <c r="AU61" s="64"/>
      <c r="AV61" s="64"/>
      <c r="AW61" s="64"/>
      <c r="AX61" s="64"/>
    </row>
    <row r="62" spans="2:54" s="39" customFormat="1" ht="17.25" customHeight="1" x14ac:dyDescent="0.4">
      <c r="E62" s="64"/>
      <c r="F62" s="64"/>
      <c r="G62" s="64"/>
      <c r="H62" s="64"/>
      <c r="I62" s="64"/>
      <c r="J62" s="64"/>
      <c r="K62" s="64"/>
      <c r="L62" s="64"/>
      <c r="M62" s="64"/>
      <c r="N62" s="64"/>
      <c r="O62" s="64"/>
      <c r="P62" s="64"/>
      <c r="Q62" s="64"/>
      <c r="R62" s="64"/>
      <c r="S62" s="64"/>
      <c r="T62" s="64"/>
      <c r="U62" s="64"/>
      <c r="V62" s="64"/>
      <c r="W62" s="64"/>
      <c r="X62" s="64"/>
      <c r="Y62" s="64"/>
      <c r="Z62" s="64"/>
      <c r="AA62" s="64"/>
      <c r="AB62" s="64"/>
      <c r="AC62" s="64"/>
      <c r="AD62" s="64"/>
      <c r="AE62" s="64"/>
      <c r="AF62" s="64"/>
      <c r="AG62" s="64"/>
      <c r="AH62" s="64"/>
      <c r="AI62" s="64"/>
      <c r="AJ62" s="64"/>
      <c r="AK62" s="64"/>
      <c r="AL62" s="64"/>
      <c r="AM62" s="64"/>
      <c r="AN62" s="64"/>
      <c r="AO62" s="64"/>
      <c r="AP62" s="64"/>
      <c r="AQ62" s="64"/>
      <c r="AR62" s="64"/>
      <c r="AS62" s="64"/>
      <c r="AT62" s="64"/>
      <c r="AU62" s="64"/>
      <c r="AV62" s="64"/>
      <c r="AW62" s="64"/>
      <c r="AX62" s="64"/>
    </row>
    <row r="63" spans="2:54" s="39" customFormat="1" ht="17.25" customHeight="1" x14ac:dyDescent="0.4">
      <c r="B63" s="39" t="s">
        <v>210</v>
      </c>
      <c r="E63" s="64"/>
      <c r="F63" s="64"/>
      <c r="G63" s="64"/>
      <c r="H63" s="64"/>
      <c r="I63" s="64"/>
      <c r="J63" s="64"/>
      <c r="K63" s="64"/>
      <c r="L63" s="64"/>
      <c r="M63" s="64"/>
      <c r="N63" s="64"/>
      <c r="O63" s="64"/>
      <c r="P63" s="64"/>
      <c r="Q63" s="64"/>
      <c r="R63" s="64"/>
      <c r="S63" s="64"/>
      <c r="T63" s="64"/>
      <c r="U63" s="64"/>
      <c r="V63" s="64"/>
      <c r="W63" s="64"/>
      <c r="X63" s="64"/>
      <c r="Y63" s="64"/>
      <c r="Z63" s="64"/>
      <c r="AA63" s="64"/>
      <c r="AB63" s="64"/>
      <c r="AC63" s="64"/>
      <c r="AD63" s="64"/>
      <c r="AE63" s="64"/>
      <c r="AF63" s="64"/>
      <c r="AG63" s="64"/>
      <c r="AH63" s="64"/>
      <c r="AI63" s="64"/>
      <c r="AJ63" s="64"/>
      <c r="AK63" s="64"/>
      <c r="AL63" s="64"/>
      <c r="AM63" s="64"/>
      <c r="AN63" s="64"/>
      <c r="AO63" s="64"/>
      <c r="AP63" s="64"/>
      <c r="AQ63" s="64"/>
      <c r="AR63" s="64"/>
      <c r="AS63" s="64"/>
      <c r="AT63" s="64"/>
      <c r="AU63" s="64"/>
      <c r="AV63" s="64"/>
      <c r="AW63" s="64"/>
      <c r="AX63" s="64"/>
      <c r="AY63" s="64"/>
      <c r="AZ63" s="64"/>
      <c r="BA63" s="64"/>
      <c r="BB63" s="64"/>
    </row>
    <row r="64" spans="2:54" s="39" customFormat="1" ht="17.25" customHeight="1" x14ac:dyDescent="0.4">
      <c r="E64" s="64"/>
      <c r="F64" s="64"/>
      <c r="G64" s="64"/>
      <c r="H64" s="64"/>
      <c r="I64" s="64"/>
      <c r="J64" s="64"/>
      <c r="K64" s="64"/>
      <c r="L64" s="64"/>
      <c r="M64" s="64"/>
      <c r="N64" s="64"/>
      <c r="O64" s="64"/>
      <c r="P64" s="64"/>
      <c r="Q64" s="64"/>
      <c r="R64" s="64"/>
      <c r="S64" s="64"/>
      <c r="T64" s="64"/>
      <c r="U64" s="64"/>
      <c r="V64" s="64"/>
      <c r="W64" s="64"/>
      <c r="X64" s="64"/>
      <c r="Y64" s="64"/>
      <c r="Z64" s="64"/>
      <c r="AA64" s="64"/>
      <c r="AB64" s="64"/>
      <c r="AC64" s="64"/>
      <c r="AD64" s="64"/>
      <c r="AE64" s="64"/>
      <c r="AF64" s="64"/>
      <c r="AG64" s="64"/>
      <c r="AH64" s="64"/>
      <c r="AI64" s="64"/>
      <c r="AJ64" s="64"/>
      <c r="AK64" s="64"/>
      <c r="AL64" s="64"/>
      <c r="AM64" s="64"/>
      <c r="AN64" s="64"/>
      <c r="AO64" s="64"/>
      <c r="AP64" s="64"/>
      <c r="AQ64" s="64"/>
      <c r="AR64" s="64"/>
      <c r="AS64" s="64"/>
      <c r="AT64" s="64"/>
      <c r="AU64" s="64"/>
      <c r="AV64" s="64"/>
      <c r="AW64" s="64"/>
      <c r="AX64" s="64"/>
      <c r="AY64" s="64"/>
      <c r="AZ64" s="64"/>
      <c r="BA64" s="64"/>
      <c r="BB64" s="64"/>
    </row>
    <row r="65" spans="2:71" s="39" customFormat="1" ht="17.25" customHeight="1" x14ac:dyDescent="0.2">
      <c r="B65" s="39" t="s">
        <v>211</v>
      </c>
      <c r="BL65" s="65"/>
      <c r="BM65" s="66"/>
      <c r="BN65" s="65"/>
      <c r="BO65" s="65"/>
      <c r="BP65" s="65"/>
      <c r="BQ65" s="67"/>
      <c r="BR65" s="68"/>
      <c r="BS65" s="68"/>
    </row>
    <row r="66" spans="2:71" s="39" customFormat="1" ht="17.25" customHeight="1" x14ac:dyDescent="0.4">
      <c r="E66" s="64"/>
      <c r="F66" s="64"/>
      <c r="G66" s="64"/>
      <c r="H66" s="64"/>
      <c r="I66" s="64"/>
      <c r="J66" s="64"/>
      <c r="K66" s="64"/>
      <c r="L66" s="64"/>
      <c r="M66" s="64"/>
      <c r="N66" s="64"/>
      <c r="O66" s="64"/>
      <c r="P66" s="64"/>
      <c r="Q66" s="64"/>
      <c r="R66" s="64"/>
      <c r="S66" s="64"/>
      <c r="T66" s="64"/>
      <c r="U66" s="64"/>
      <c r="V66" s="64"/>
      <c r="W66" s="64"/>
      <c r="X66" s="64"/>
      <c r="Y66" s="64"/>
      <c r="Z66" s="64"/>
      <c r="AA66" s="64"/>
      <c r="AB66" s="64"/>
      <c r="AC66" s="64"/>
      <c r="AD66" s="64"/>
      <c r="AE66" s="64"/>
      <c r="AF66" s="64"/>
      <c r="AG66" s="64"/>
      <c r="AH66" s="64"/>
      <c r="AI66" s="64"/>
      <c r="AJ66" s="64"/>
      <c r="AK66" s="64"/>
      <c r="AL66" s="64"/>
      <c r="AM66" s="64"/>
      <c r="AN66" s="64"/>
      <c r="AO66" s="64"/>
      <c r="AP66" s="64"/>
      <c r="AQ66" s="64"/>
      <c r="AR66" s="64"/>
      <c r="AS66" s="64"/>
      <c r="AT66" s="64"/>
      <c r="AU66" s="64"/>
      <c r="AV66" s="64"/>
      <c r="AW66" s="64"/>
      <c r="AX66" s="64"/>
    </row>
    <row r="67" spans="2:71" ht="17.25" customHeight="1" x14ac:dyDescent="0.4">
      <c r="B67" s="28" t="s">
        <v>175</v>
      </c>
    </row>
    <row r="68" spans="2:71" ht="17.25" customHeight="1" x14ac:dyDescent="0.4">
      <c r="B68" s="39" t="s">
        <v>212</v>
      </c>
    </row>
    <row r="69" spans="2:71" ht="17.25" customHeight="1" x14ac:dyDescent="0.4"/>
    <row r="70" spans="2:71" ht="17.25" customHeight="1" x14ac:dyDescent="0.4"/>
  </sheetData>
  <mergeCells count="1">
    <mergeCell ref="F4:K5"/>
  </mergeCells>
  <phoneticPr fontId="2"/>
  <pageMargins left="0.70866141732283472" right="0.70866141732283472" top="0.74803149606299213" bottom="0.74803149606299213" header="0.31496062992125984" footer="0.31496062992125984"/>
  <pageSetup paperSize="9" scale="46"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L44"/>
  <sheetViews>
    <sheetView workbookViewId="0">
      <selection activeCell="K4" sqref="K4"/>
    </sheetView>
  </sheetViews>
  <sheetFormatPr defaultRowHeight="25.5" x14ac:dyDescent="0.4"/>
  <cols>
    <col min="1" max="1" width="1.75" style="208" customWidth="1"/>
    <col min="2" max="2" width="9" style="208"/>
    <col min="3" max="12" width="40.625" style="208" customWidth="1"/>
    <col min="13" max="16384" width="9" style="208"/>
  </cols>
  <sheetData>
    <row r="1" spans="1:12" x14ac:dyDescent="0.4">
      <c r="A1" s="206"/>
      <c r="B1" s="207" t="s">
        <v>83</v>
      </c>
      <c r="C1" s="207"/>
      <c r="D1" s="207"/>
    </row>
    <row r="2" spans="1:12" x14ac:dyDescent="0.4">
      <c r="A2" s="206"/>
      <c r="B2" s="207"/>
      <c r="C2" s="207"/>
      <c r="D2" s="207"/>
    </row>
    <row r="3" spans="1:12" x14ac:dyDescent="0.4">
      <c r="A3" s="206"/>
      <c r="B3" s="209" t="s">
        <v>98</v>
      </c>
      <c r="C3" s="209" t="s">
        <v>99</v>
      </c>
      <c r="D3" s="207"/>
    </row>
    <row r="4" spans="1:12" x14ac:dyDescent="0.4">
      <c r="A4" s="206"/>
      <c r="B4" s="210">
        <v>1</v>
      </c>
      <c r="C4" s="257" t="s">
        <v>176</v>
      </c>
      <c r="D4" s="207"/>
    </row>
    <row r="5" spans="1:12" x14ac:dyDescent="0.4">
      <c r="A5" s="206"/>
      <c r="B5" s="210">
        <v>2</v>
      </c>
      <c r="C5" s="257" t="s">
        <v>177</v>
      </c>
    </row>
    <row r="6" spans="1:12" x14ac:dyDescent="0.4">
      <c r="A6" s="206"/>
      <c r="B6" s="210">
        <v>3</v>
      </c>
      <c r="C6" s="257" t="s">
        <v>178</v>
      </c>
      <c r="D6" s="207"/>
    </row>
    <row r="7" spans="1:12" x14ac:dyDescent="0.4">
      <c r="A7" s="206"/>
      <c r="B7" s="210">
        <v>4</v>
      </c>
      <c r="C7" s="257" t="s">
        <v>158</v>
      </c>
      <c r="D7" s="207"/>
    </row>
    <row r="8" spans="1:12" x14ac:dyDescent="0.4">
      <c r="A8" s="206"/>
      <c r="B8" s="210">
        <v>5</v>
      </c>
      <c r="C8" s="257" t="s">
        <v>158</v>
      </c>
      <c r="D8" s="207"/>
    </row>
    <row r="9" spans="1:12" x14ac:dyDescent="0.4">
      <c r="A9" s="206"/>
      <c r="B9" s="207"/>
      <c r="C9" s="207"/>
      <c r="D9" s="207"/>
    </row>
    <row r="10" spans="1:12" x14ac:dyDescent="0.4">
      <c r="A10" s="206"/>
      <c r="B10" s="207" t="s">
        <v>100</v>
      </c>
      <c r="C10" s="207"/>
      <c r="D10" s="207"/>
    </row>
    <row r="11" spans="1:12" ht="26.25" thickBot="1" x14ac:dyDescent="0.45">
      <c r="A11" s="206"/>
      <c r="B11" s="207"/>
      <c r="C11" s="207"/>
      <c r="D11" s="207"/>
    </row>
    <row r="12" spans="1:12" ht="26.25" thickBot="1" x14ac:dyDescent="0.45">
      <c r="A12" s="206"/>
      <c r="B12" s="211" t="s">
        <v>88</v>
      </c>
      <c r="C12" s="212" t="s">
        <v>4</v>
      </c>
      <c r="D12" s="213" t="s">
        <v>60</v>
      </c>
      <c r="E12" s="213" t="s">
        <v>5</v>
      </c>
      <c r="F12" s="213" t="s">
        <v>61</v>
      </c>
      <c r="G12" s="214" t="s">
        <v>62</v>
      </c>
      <c r="H12" s="215" t="s">
        <v>158</v>
      </c>
      <c r="I12" s="215" t="s">
        <v>158</v>
      </c>
      <c r="J12" s="215" t="s">
        <v>158</v>
      </c>
      <c r="K12" s="215" t="s">
        <v>158</v>
      </c>
      <c r="L12" s="216" t="s">
        <v>158</v>
      </c>
    </row>
    <row r="13" spans="1:12" x14ac:dyDescent="0.4">
      <c r="A13" s="206"/>
      <c r="B13" s="1080" t="s">
        <v>89</v>
      </c>
      <c r="C13" s="268" t="s">
        <v>214</v>
      </c>
      <c r="D13" s="217" t="s">
        <v>126</v>
      </c>
      <c r="E13" s="217" t="s">
        <v>84</v>
      </c>
      <c r="F13" s="217" t="s">
        <v>32</v>
      </c>
      <c r="G13" s="218" t="s">
        <v>26</v>
      </c>
      <c r="H13" s="219" t="s">
        <v>158</v>
      </c>
      <c r="I13" s="219" t="s">
        <v>158</v>
      </c>
      <c r="J13" s="219" t="s">
        <v>158</v>
      </c>
      <c r="K13" s="219" t="s">
        <v>158</v>
      </c>
      <c r="L13" s="220" t="s">
        <v>158</v>
      </c>
    </row>
    <row r="14" spans="1:12" x14ac:dyDescent="0.4">
      <c r="B14" s="1081"/>
      <c r="C14" s="221" t="s">
        <v>158</v>
      </c>
      <c r="D14" s="222" t="s">
        <v>125</v>
      </c>
      <c r="E14" s="222" t="s">
        <v>85</v>
      </c>
      <c r="F14" s="222" t="s">
        <v>29</v>
      </c>
      <c r="G14" s="223" t="s">
        <v>27</v>
      </c>
      <c r="H14" s="222" t="s">
        <v>29</v>
      </c>
      <c r="I14" s="222" t="s">
        <v>29</v>
      </c>
      <c r="J14" s="222" t="s">
        <v>29</v>
      </c>
      <c r="K14" s="222" t="s">
        <v>29</v>
      </c>
      <c r="L14" s="224" t="s">
        <v>29</v>
      </c>
    </row>
    <row r="15" spans="1:12" x14ac:dyDescent="0.4">
      <c r="B15" s="1081"/>
      <c r="C15" s="221" t="s">
        <v>158</v>
      </c>
      <c r="D15" s="222" t="s">
        <v>127</v>
      </c>
      <c r="E15" s="225" t="s">
        <v>158</v>
      </c>
      <c r="F15" s="225" t="s">
        <v>158</v>
      </c>
      <c r="G15" s="223" t="s">
        <v>28</v>
      </c>
      <c r="H15" s="225" t="s">
        <v>158</v>
      </c>
      <c r="I15" s="225" t="s">
        <v>158</v>
      </c>
      <c r="J15" s="225" t="s">
        <v>158</v>
      </c>
      <c r="K15" s="225" t="s">
        <v>158</v>
      </c>
      <c r="L15" s="226" t="s">
        <v>158</v>
      </c>
    </row>
    <row r="16" spans="1:12" x14ac:dyDescent="0.4">
      <c r="B16" s="1081"/>
      <c r="C16" s="221" t="s">
        <v>158</v>
      </c>
      <c r="D16" s="225" t="s">
        <v>158</v>
      </c>
      <c r="E16" s="225" t="s">
        <v>158</v>
      </c>
      <c r="F16" s="225" t="s">
        <v>158</v>
      </c>
      <c r="G16" s="223" t="s">
        <v>14</v>
      </c>
      <c r="H16" s="225" t="s">
        <v>158</v>
      </c>
      <c r="I16" s="225" t="s">
        <v>158</v>
      </c>
      <c r="J16" s="225" t="s">
        <v>158</v>
      </c>
      <c r="K16" s="225" t="s">
        <v>158</v>
      </c>
      <c r="L16" s="226" t="s">
        <v>158</v>
      </c>
    </row>
    <row r="17" spans="2:12" x14ac:dyDescent="0.4">
      <c r="B17" s="1081"/>
      <c r="C17" s="221" t="s">
        <v>158</v>
      </c>
      <c r="D17" s="225" t="s">
        <v>158</v>
      </c>
      <c r="E17" s="225" t="s">
        <v>158</v>
      </c>
      <c r="F17" s="225" t="s">
        <v>158</v>
      </c>
      <c r="G17" s="223" t="s">
        <v>6</v>
      </c>
      <c r="H17" s="225" t="s">
        <v>158</v>
      </c>
      <c r="I17" s="225" t="s">
        <v>158</v>
      </c>
      <c r="J17" s="225" t="s">
        <v>158</v>
      </c>
      <c r="K17" s="225" t="s">
        <v>158</v>
      </c>
      <c r="L17" s="226" t="s">
        <v>158</v>
      </c>
    </row>
    <row r="18" spans="2:12" x14ac:dyDescent="0.4">
      <c r="B18" s="1081"/>
      <c r="C18" s="221" t="s">
        <v>158</v>
      </c>
      <c r="D18" s="225" t="s">
        <v>158</v>
      </c>
      <c r="E18" s="225" t="s">
        <v>158</v>
      </c>
      <c r="F18" s="225" t="s">
        <v>158</v>
      </c>
      <c r="G18" s="223" t="s">
        <v>86</v>
      </c>
      <c r="H18" s="225" t="s">
        <v>158</v>
      </c>
      <c r="I18" s="225" t="s">
        <v>158</v>
      </c>
      <c r="J18" s="225" t="s">
        <v>158</v>
      </c>
      <c r="K18" s="225" t="s">
        <v>158</v>
      </c>
      <c r="L18" s="226" t="s">
        <v>158</v>
      </c>
    </row>
    <row r="19" spans="2:12" x14ac:dyDescent="0.4">
      <c r="B19" s="1081"/>
      <c r="C19" s="221" t="s">
        <v>158</v>
      </c>
      <c r="D19" s="225" t="s">
        <v>158</v>
      </c>
      <c r="E19" s="225" t="s">
        <v>158</v>
      </c>
      <c r="F19" s="225" t="s">
        <v>158</v>
      </c>
      <c r="G19" s="223" t="s">
        <v>87</v>
      </c>
      <c r="H19" s="225" t="s">
        <v>158</v>
      </c>
      <c r="I19" s="225" t="s">
        <v>158</v>
      </c>
      <c r="J19" s="225" t="s">
        <v>158</v>
      </c>
      <c r="K19" s="225" t="s">
        <v>158</v>
      </c>
      <c r="L19" s="226" t="s">
        <v>158</v>
      </c>
    </row>
    <row r="20" spans="2:12" x14ac:dyDescent="0.4">
      <c r="B20" s="1081"/>
      <c r="C20" s="221" t="s">
        <v>158</v>
      </c>
      <c r="D20" s="225" t="s">
        <v>158</v>
      </c>
      <c r="E20" s="225" t="s">
        <v>158</v>
      </c>
      <c r="F20" s="225" t="s">
        <v>158</v>
      </c>
      <c r="G20" s="223" t="s">
        <v>30</v>
      </c>
      <c r="H20" s="225" t="s">
        <v>158</v>
      </c>
      <c r="I20" s="225" t="s">
        <v>158</v>
      </c>
      <c r="J20" s="225" t="s">
        <v>158</v>
      </c>
      <c r="K20" s="225" t="s">
        <v>158</v>
      </c>
      <c r="L20" s="226" t="s">
        <v>158</v>
      </c>
    </row>
    <row r="21" spans="2:12" x14ac:dyDescent="0.4">
      <c r="B21" s="1081"/>
      <c r="C21" s="221" t="s">
        <v>158</v>
      </c>
      <c r="D21" s="225" t="s">
        <v>158</v>
      </c>
      <c r="E21" s="225" t="s">
        <v>158</v>
      </c>
      <c r="F21" s="225" t="s">
        <v>158</v>
      </c>
      <c r="G21" s="223" t="s">
        <v>31</v>
      </c>
      <c r="H21" s="225" t="s">
        <v>158</v>
      </c>
      <c r="I21" s="225" t="s">
        <v>158</v>
      </c>
      <c r="J21" s="225" t="s">
        <v>158</v>
      </c>
      <c r="K21" s="225" t="s">
        <v>158</v>
      </c>
      <c r="L21" s="226" t="s">
        <v>158</v>
      </c>
    </row>
    <row r="22" spans="2:12" x14ac:dyDescent="0.4">
      <c r="B22" s="1081"/>
      <c r="C22" s="221" t="s">
        <v>158</v>
      </c>
      <c r="D22" s="225" t="s">
        <v>158</v>
      </c>
      <c r="E22" s="225" t="s">
        <v>158</v>
      </c>
      <c r="F22" s="225" t="s">
        <v>158</v>
      </c>
      <c r="G22" s="225" t="s">
        <v>158</v>
      </c>
      <c r="H22" s="225" t="s">
        <v>158</v>
      </c>
      <c r="I22" s="225" t="s">
        <v>158</v>
      </c>
      <c r="J22" s="225" t="s">
        <v>158</v>
      </c>
      <c r="K22" s="225" t="s">
        <v>158</v>
      </c>
      <c r="L22" s="226" t="s">
        <v>158</v>
      </c>
    </row>
    <row r="23" spans="2:12" x14ac:dyDescent="0.4">
      <c r="B23" s="1081"/>
      <c r="C23" s="221" t="s">
        <v>158</v>
      </c>
      <c r="D23" s="225" t="s">
        <v>158</v>
      </c>
      <c r="E23" s="225" t="s">
        <v>158</v>
      </c>
      <c r="F23" s="225" t="s">
        <v>158</v>
      </c>
      <c r="G23" s="225" t="s">
        <v>158</v>
      </c>
      <c r="H23" s="225" t="s">
        <v>158</v>
      </c>
      <c r="I23" s="225" t="s">
        <v>158</v>
      </c>
      <c r="J23" s="225" t="s">
        <v>158</v>
      </c>
      <c r="K23" s="225" t="s">
        <v>158</v>
      </c>
      <c r="L23" s="226" t="s">
        <v>158</v>
      </c>
    </row>
    <row r="24" spans="2:12" x14ac:dyDescent="0.4">
      <c r="B24" s="1081"/>
      <c r="C24" s="221" t="s">
        <v>158</v>
      </c>
      <c r="D24" s="225" t="s">
        <v>158</v>
      </c>
      <c r="E24" s="225" t="s">
        <v>158</v>
      </c>
      <c r="F24" s="225" t="s">
        <v>158</v>
      </c>
      <c r="G24" s="225" t="s">
        <v>158</v>
      </c>
      <c r="H24" s="225" t="s">
        <v>158</v>
      </c>
      <c r="I24" s="225" t="s">
        <v>158</v>
      </c>
      <c r="J24" s="225" t="s">
        <v>158</v>
      </c>
      <c r="K24" s="225" t="s">
        <v>158</v>
      </c>
      <c r="L24" s="226" t="s">
        <v>158</v>
      </c>
    </row>
    <row r="25" spans="2:12" ht="26.25" thickBot="1" x14ac:dyDescent="0.45">
      <c r="B25" s="1082"/>
      <c r="C25" s="227" t="s">
        <v>158</v>
      </c>
      <c r="D25" s="228" t="s">
        <v>158</v>
      </c>
      <c r="E25" s="228" t="s">
        <v>158</v>
      </c>
      <c r="F25" s="228" t="s">
        <v>158</v>
      </c>
      <c r="G25" s="228" t="s">
        <v>158</v>
      </c>
      <c r="H25" s="228" t="s">
        <v>158</v>
      </c>
      <c r="I25" s="228" t="s">
        <v>158</v>
      </c>
      <c r="J25" s="228" t="s">
        <v>158</v>
      </c>
      <c r="K25" s="228" t="s">
        <v>158</v>
      </c>
      <c r="L25" s="229" t="s">
        <v>158</v>
      </c>
    </row>
    <row r="28" spans="2:12" x14ac:dyDescent="0.4">
      <c r="C28" s="208" t="s">
        <v>149</v>
      </c>
    </row>
    <row r="29" spans="2:12" x14ac:dyDescent="0.4">
      <c r="C29" s="208" t="s">
        <v>90</v>
      </c>
    </row>
    <row r="30" spans="2:12" x14ac:dyDescent="0.4">
      <c r="C30" s="208" t="s">
        <v>101</v>
      </c>
    </row>
    <row r="31" spans="2:12" x14ac:dyDescent="0.4">
      <c r="C31" s="208" t="s">
        <v>102</v>
      </c>
    </row>
    <row r="32" spans="2:12" x14ac:dyDescent="0.4">
      <c r="C32" s="208" t="s">
        <v>103</v>
      </c>
    </row>
    <row r="33" spans="3:3" x14ac:dyDescent="0.4">
      <c r="C33" s="208" t="s">
        <v>104</v>
      </c>
    </row>
    <row r="34" spans="3:3" x14ac:dyDescent="0.4">
      <c r="C34" s="208" t="s">
        <v>105</v>
      </c>
    </row>
    <row r="35" spans="3:3" x14ac:dyDescent="0.4">
      <c r="C35" s="208" t="s">
        <v>142</v>
      </c>
    </row>
    <row r="36" spans="3:3" x14ac:dyDescent="0.4">
      <c r="C36" s="208" t="s">
        <v>91</v>
      </c>
    </row>
    <row r="37" spans="3:3" x14ac:dyDescent="0.4">
      <c r="C37" s="208" t="s">
        <v>92</v>
      </c>
    </row>
    <row r="39" spans="3:3" x14ac:dyDescent="0.4">
      <c r="C39" s="208" t="s">
        <v>150</v>
      </c>
    </row>
    <row r="40" spans="3:3" x14ac:dyDescent="0.4">
      <c r="C40" s="208" t="s">
        <v>93</v>
      </c>
    </row>
    <row r="41" spans="3:3" x14ac:dyDescent="0.4">
      <c r="C41" s="208" t="s">
        <v>94</v>
      </c>
    </row>
    <row r="42" spans="3:3" x14ac:dyDescent="0.4">
      <c r="C42" s="208" t="s">
        <v>95</v>
      </c>
    </row>
    <row r="43" spans="3:3" x14ac:dyDescent="0.4">
      <c r="C43" s="208" t="s">
        <v>96</v>
      </c>
    </row>
    <row r="44" spans="3:3" x14ac:dyDescent="0.4">
      <c r="C44" s="208" t="s">
        <v>97</v>
      </c>
    </row>
  </sheetData>
  <mergeCells count="1">
    <mergeCell ref="B13:B25"/>
  </mergeCells>
  <phoneticPr fontId="2"/>
  <pageMargins left="0.70866141732283472" right="0.70866141732283472" top="0.74803149606299213" bottom="0.74803149606299213" header="0.31496062992125984" footer="0.31496062992125984"/>
  <pageSetup paperSize="9" scale="28"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U80"/>
  <sheetViews>
    <sheetView showGridLines="0" view="pageBreakPreview" zoomScaleNormal="70" zoomScaleSheetLayoutView="100" workbookViewId="0">
      <selection activeCell="A4" sqref="A4"/>
    </sheetView>
  </sheetViews>
  <sheetFormatPr defaultColWidth="4.375" defaultRowHeight="20.25" customHeight="1" x14ac:dyDescent="0.4"/>
  <cols>
    <col min="1" max="1" width="1.625" style="163" customWidth="1"/>
    <col min="2" max="5" width="5.75" style="163" customWidth="1"/>
    <col min="6" max="6" width="16.5" style="163" hidden="1" customWidth="1"/>
    <col min="7" max="58" width="5.625" style="163" customWidth="1"/>
    <col min="59" max="16384" width="4.375" style="163"/>
  </cols>
  <sheetData>
    <row r="1" spans="2:64" s="116" customFormat="1" ht="20.25" customHeight="1" x14ac:dyDescent="0.4">
      <c r="C1" s="117" t="s">
        <v>216</v>
      </c>
      <c r="D1" s="117"/>
      <c r="E1" s="117"/>
      <c r="F1" s="117"/>
      <c r="G1" s="117"/>
      <c r="H1" s="118" t="s">
        <v>0</v>
      </c>
      <c r="J1" s="118"/>
      <c r="L1" s="117"/>
      <c r="M1" s="117"/>
      <c r="N1" s="117"/>
      <c r="O1" s="117"/>
      <c r="P1" s="117"/>
      <c r="Q1" s="117"/>
      <c r="R1" s="117"/>
      <c r="AM1" s="119"/>
      <c r="AN1" s="120"/>
      <c r="AO1" s="120" t="s">
        <v>68</v>
      </c>
      <c r="AP1" s="1029" t="s">
        <v>176</v>
      </c>
      <c r="AQ1" s="1030"/>
      <c r="AR1" s="1030"/>
      <c r="AS1" s="1030"/>
      <c r="AT1" s="1030"/>
      <c r="AU1" s="1030"/>
      <c r="AV1" s="1030"/>
      <c r="AW1" s="1030"/>
      <c r="AX1" s="1030"/>
      <c r="AY1" s="1030"/>
      <c r="AZ1" s="1030"/>
      <c r="BA1" s="1030"/>
      <c r="BB1" s="1030"/>
      <c r="BC1" s="1030"/>
      <c r="BD1" s="1030"/>
      <c r="BE1" s="1030"/>
      <c r="BF1" s="120" t="s">
        <v>21</v>
      </c>
    </row>
    <row r="2" spans="2:64" s="116" customFormat="1" ht="20.25" customHeight="1" x14ac:dyDescent="0.4">
      <c r="C2" s="117"/>
      <c r="D2" s="117"/>
      <c r="E2" s="117"/>
      <c r="F2" s="117"/>
      <c r="G2" s="117"/>
      <c r="J2" s="118"/>
      <c r="L2" s="117"/>
      <c r="M2" s="117"/>
      <c r="N2" s="117"/>
      <c r="O2" s="117"/>
      <c r="P2" s="117"/>
      <c r="Q2" s="117"/>
      <c r="R2" s="117"/>
      <c r="Y2" s="121" t="s">
        <v>64</v>
      </c>
      <c r="Z2" s="1055">
        <v>3</v>
      </c>
      <c r="AA2" s="1055"/>
      <c r="AB2" s="121" t="s">
        <v>65</v>
      </c>
      <c r="AC2" s="1083">
        <f>IF(Z2=0,"",YEAR(DATE(2018+Z2,1,1)))</f>
        <v>2021</v>
      </c>
      <c r="AD2" s="1083"/>
      <c r="AE2" s="122" t="s">
        <v>66</v>
      </c>
      <c r="AF2" s="122" t="s">
        <v>1</v>
      </c>
      <c r="AG2" s="1055">
        <v>4</v>
      </c>
      <c r="AH2" s="1055"/>
      <c r="AI2" s="122" t="s">
        <v>53</v>
      </c>
      <c r="AM2" s="119"/>
      <c r="AN2" s="120"/>
      <c r="AO2" s="120" t="s">
        <v>67</v>
      </c>
      <c r="AP2" s="1055" t="s">
        <v>40</v>
      </c>
      <c r="AQ2" s="1055"/>
      <c r="AR2" s="1055"/>
      <c r="AS2" s="1055"/>
      <c r="AT2" s="1055"/>
      <c r="AU2" s="1055"/>
      <c r="AV2" s="1055"/>
      <c r="AW2" s="1055"/>
      <c r="AX2" s="1055"/>
      <c r="AY2" s="1055"/>
      <c r="AZ2" s="1055"/>
      <c r="BA2" s="1055"/>
      <c r="BB2" s="1055"/>
      <c r="BC2" s="1055"/>
      <c r="BD2" s="1055"/>
      <c r="BE2" s="1055"/>
      <c r="BF2" s="120" t="s">
        <v>21</v>
      </c>
    </row>
    <row r="3" spans="2:64" s="123" customFormat="1" ht="20.25" customHeight="1" x14ac:dyDescent="0.4">
      <c r="G3" s="118"/>
      <c r="J3" s="118"/>
      <c r="L3" s="120"/>
      <c r="M3" s="120"/>
      <c r="N3" s="120"/>
      <c r="O3" s="120"/>
      <c r="P3" s="120"/>
      <c r="Q3" s="120"/>
      <c r="R3" s="120"/>
      <c r="Z3" s="124"/>
      <c r="AA3" s="124"/>
      <c r="AB3" s="125"/>
      <c r="AC3" s="126"/>
      <c r="AD3" s="125"/>
      <c r="BA3" s="127" t="s">
        <v>107</v>
      </c>
      <c r="BB3" s="1057" t="s">
        <v>159</v>
      </c>
      <c r="BC3" s="1058"/>
      <c r="BD3" s="1058"/>
      <c r="BE3" s="1059"/>
      <c r="BF3" s="120"/>
    </row>
    <row r="4" spans="2:64" s="123" customFormat="1" ht="18.75" x14ac:dyDescent="0.4">
      <c r="G4" s="118"/>
      <c r="J4" s="118"/>
      <c r="L4" s="120"/>
      <c r="M4" s="120"/>
      <c r="N4" s="120"/>
      <c r="O4" s="120"/>
      <c r="P4" s="120"/>
      <c r="Q4" s="120"/>
      <c r="R4" s="120"/>
      <c r="Z4" s="128"/>
      <c r="AA4" s="128"/>
      <c r="AG4" s="116"/>
      <c r="AH4" s="116"/>
      <c r="AI4" s="116"/>
      <c r="AJ4" s="116"/>
      <c r="AK4" s="116"/>
      <c r="AL4" s="116"/>
      <c r="AM4" s="116"/>
      <c r="AN4" s="116"/>
      <c r="AO4" s="116"/>
      <c r="AP4" s="116"/>
      <c r="AQ4" s="116"/>
      <c r="AR4" s="116"/>
      <c r="AS4" s="116"/>
      <c r="AT4" s="116"/>
      <c r="AU4" s="116"/>
      <c r="AV4" s="116"/>
      <c r="AW4" s="116"/>
      <c r="AX4" s="116"/>
      <c r="AY4" s="116"/>
      <c r="AZ4" s="116"/>
      <c r="BA4" s="127" t="s">
        <v>160</v>
      </c>
      <c r="BB4" s="1057" t="s">
        <v>161</v>
      </c>
      <c r="BC4" s="1058"/>
      <c r="BD4" s="1058"/>
      <c r="BE4" s="1059"/>
      <c r="BF4" s="129"/>
    </row>
    <row r="5" spans="2:64" s="123" customFormat="1" ht="6.75" customHeight="1" x14ac:dyDescent="0.4">
      <c r="C5" s="130"/>
      <c r="D5" s="130"/>
      <c r="E5" s="130"/>
      <c r="F5" s="130"/>
      <c r="G5" s="131"/>
      <c r="H5" s="130"/>
      <c r="I5" s="130"/>
      <c r="J5" s="131"/>
      <c r="K5" s="130"/>
      <c r="L5" s="132"/>
      <c r="M5" s="132"/>
      <c r="N5" s="132"/>
      <c r="O5" s="132"/>
      <c r="P5" s="132"/>
      <c r="Q5" s="132"/>
      <c r="R5" s="132"/>
      <c r="S5" s="130"/>
      <c r="T5" s="130"/>
      <c r="U5" s="130"/>
      <c r="V5" s="130"/>
      <c r="W5" s="130"/>
      <c r="X5" s="130"/>
      <c r="Y5" s="130"/>
      <c r="Z5" s="133"/>
      <c r="AA5" s="133"/>
      <c r="AB5" s="130"/>
      <c r="AC5" s="130"/>
      <c r="AD5" s="130"/>
      <c r="AE5" s="130"/>
      <c r="AG5" s="116"/>
      <c r="AH5" s="116"/>
      <c r="AI5" s="116"/>
      <c r="AJ5" s="116"/>
      <c r="AK5" s="116"/>
      <c r="AL5" s="116"/>
      <c r="AM5" s="116"/>
      <c r="AN5" s="116"/>
      <c r="AO5" s="116"/>
      <c r="AP5" s="116"/>
      <c r="AQ5" s="116"/>
      <c r="AR5" s="116"/>
      <c r="AS5" s="116"/>
      <c r="AT5" s="116"/>
      <c r="AU5" s="116"/>
      <c r="AV5" s="116"/>
      <c r="AW5" s="116"/>
      <c r="AX5" s="116"/>
      <c r="AY5" s="116"/>
      <c r="AZ5" s="116"/>
      <c r="BA5" s="116"/>
      <c r="BB5" s="116"/>
      <c r="BC5" s="116"/>
      <c r="BD5" s="116"/>
      <c r="BE5" s="129"/>
      <c r="BF5" s="129"/>
    </row>
    <row r="6" spans="2:64" s="123" customFormat="1" ht="20.25" customHeight="1" x14ac:dyDescent="0.4">
      <c r="C6" s="130"/>
      <c r="D6" s="130"/>
      <c r="E6" s="130"/>
      <c r="F6" s="130"/>
      <c r="G6" s="131"/>
      <c r="H6" s="130"/>
      <c r="I6" s="130"/>
      <c r="J6" s="131"/>
      <c r="K6" s="130"/>
      <c r="L6" s="132"/>
      <c r="M6" s="132"/>
      <c r="N6" s="132"/>
      <c r="O6" s="132"/>
      <c r="P6" s="132"/>
      <c r="Q6" s="132"/>
      <c r="R6" s="132"/>
      <c r="S6" s="130"/>
      <c r="T6" s="130"/>
      <c r="U6" s="130"/>
      <c r="V6" s="130"/>
      <c r="W6" s="130"/>
      <c r="X6" s="130"/>
      <c r="Y6" s="130"/>
      <c r="Z6" s="133"/>
      <c r="AA6" s="133"/>
      <c r="AB6" s="130"/>
      <c r="AC6" s="130"/>
      <c r="AD6" s="130"/>
      <c r="AE6" s="130"/>
      <c r="AG6" s="116"/>
      <c r="AH6" s="116"/>
      <c r="AI6" s="116"/>
      <c r="AJ6" s="116"/>
      <c r="AK6" s="116"/>
      <c r="AL6" s="116" t="s">
        <v>181</v>
      </c>
      <c r="AM6" s="116"/>
      <c r="AN6" s="116"/>
      <c r="AO6" s="116"/>
      <c r="AP6" s="116"/>
      <c r="AQ6" s="116"/>
      <c r="AR6" s="116"/>
      <c r="AS6" s="116"/>
      <c r="AT6" s="143"/>
      <c r="AU6" s="143"/>
      <c r="AV6" s="149"/>
      <c r="AW6" s="116"/>
      <c r="AX6" s="1062">
        <v>40</v>
      </c>
      <c r="AY6" s="1064"/>
      <c r="AZ6" s="149" t="s">
        <v>182</v>
      </c>
      <c r="BA6" s="116"/>
      <c r="BB6" s="1062">
        <v>160</v>
      </c>
      <c r="BC6" s="1064"/>
      <c r="BD6" s="149" t="s">
        <v>183</v>
      </c>
      <c r="BE6" s="116"/>
      <c r="BF6" s="129"/>
    </row>
    <row r="7" spans="2:64" s="123" customFormat="1" ht="6.75" customHeight="1" x14ac:dyDescent="0.4">
      <c r="C7" s="130"/>
      <c r="D7" s="130"/>
      <c r="E7" s="130"/>
      <c r="F7" s="130"/>
      <c r="G7" s="131"/>
      <c r="H7" s="130"/>
      <c r="I7" s="130"/>
      <c r="J7" s="131"/>
      <c r="K7" s="130"/>
      <c r="L7" s="132"/>
      <c r="M7" s="132"/>
      <c r="N7" s="132"/>
      <c r="O7" s="132"/>
      <c r="P7" s="132"/>
      <c r="Q7" s="132"/>
      <c r="R7" s="132"/>
      <c r="S7" s="130"/>
      <c r="T7" s="130"/>
      <c r="U7" s="130"/>
      <c r="V7" s="130"/>
      <c r="W7" s="130"/>
      <c r="X7" s="130"/>
      <c r="Y7" s="130"/>
      <c r="Z7" s="133"/>
      <c r="AA7" s="133"/>
      <c r="AB7" s="130"/>
      <c r="AC7" s="130"/>
      <c r="AD7" s="130"/>
      <c r="AE7" s="130"/>
      <c r="AG7" s="116"/>
      <c r="AH7" s="116"/>
      <c r="AI7" s="116"/>
      <c r="AJ7" s="116"/>
      <c r="AK7" s="116"/>
      <c r="AL7" s="116"/>
      <c r="AM7" s="116"/>
      <c r="AN7" s="116"/>
      <c r="AO7" s="116"/>
      <c r="AP7" s="116"/>
      <c r="AQ7" s="116"/>
      <c r="AR7" s="116"/>
      <c r="AS7" s="116"/>
      <c r="AT7" s="116"/>
      <c r="AU7" s="116"/>
      <c r="AV7" s="116"/>
      <c r="AW7" s="116"/>
      <c r="AX7" s="116"/>
      <c r="AY7" s="116"/>
      <c r="AZ7" s="116"/>
      <c r="BA7" s="116"/>
      <c r="BB7" s="116"/>
      <c r="BC7" s="116"/>
      <c r="BD7" s="116"/>
      <c r="BE7" s="129"/>
      <c r="BF7" s="129"/>
    </row>
    <row r="8" spans="2:64" s="123" customFormat="1" ht="20.25" customHeight="1" x14ac:dyDescent="0.4">
      <c r="B8" s="134"/>
      <c r="C8" s="134"/>
      <c r="D8" s="134"/>
      <c r="E8" s="134"/>
      <c r="F8" s="134"/>
      <c r="G8" s="135"/>
      <c r="H8" s="135"/>
      <c r="I8" s="135"/>
      <c r="J8" s="134"/>
      <c r="K8" s="134"/>
      <c r="L8" s="135"/>
      <c r="M8" s="135"/>
      <c r="N8" s="135"/>
      <c r="O8" s="134"/>
      <c r="P8" s="135"/>
      <c r="Q8" s="135"/>
      <c r="R8" s="135"/>
      <c r="S8" s="136"/>
      <c r="T8" s="137"/>
      <c r="U8" s="137"/>
      <c r="V8" s="138"/>
      <c r="Z8" s="133"/>
      <c r="AA8" s="139"/>
      <c r="AB8" s="131"/>
      <c r="AC8" s="133"/>
      <c r="AD8" s="133"/>
      <c r="AE8" s="133"/>
      <c r="AF8" s="140"/>
      <c r="AG8" s="141"/>
      <c r="AH8" s="141"/>
      <c r="AI8" s="141"/>
      <c r="AJ8" s="142"/>
      <c r="AK8" s="132"/>
      <c r="AL8" s="139"/>
      <c r="AM8" s="139"/>
      <c r="AN8" s="131"/>
      <c r="AO8" s="143"/>
      <c r="AP8" s="143"/>
      <c r="AQ8" s="143"/>
      <c r="AR8" s="144"/>
      <c r="AS8" s="144"/>
      <c r="AT8" s="116"/>
      <c r="AU8" s="143"/>
      <c r="AV8" s="143"/>
      <c r="AW8" s="134"/>
      <c r="AX8" s="116"/>
      <c r="AY8" s="116" t="s">
        <v>63</v>
      </c>
      <c r="AZ8" s="116"/>
      <c r="BA8" s="116"/>
      <c r="BB8" s="1084">
        <f>DAY(EOMONTH(DATE(AC2,AG2,1),0))</f>
        <v>30</v>
      </c>
      <c r="BC8" s="1085"/>
      <c r="BD8" s="116" t="s">
        <v>54</v>
      </c>
      <c r="BE8" s="116"/>
      <c r="BF8" s="116"/>
      <c r="BJ8" s="120"/>
      <c r="BK8" s="120"/>
      <c r="BL8" s="120"/>
    </row>
    <row r="9" spans="2:64" s="123" customFormat="1" ht="6" customHeight="1" x14ac:dyDescent="0.4">
      <c r="B9" s="145"/>
      <c r="C9" s="145"/>
      <c r="D9" s="145"/>
      <c r="E9" s="145"/>
      <c r="F9" s="145"/>
      <c r="G9" s="134"/>
      <c r="H9" s="135"/>
      <c r="I9" s="143"/>
      <c r="J9" s="143"/>
      <c r="K9" s="145"/>
      <c r="L9" s="134"/>
      <c r="M9" s="135"/>
      <c r="N9" s="143"/>
      <c r="O9" s="143"/>
      <c r="P9" s="134"/>
      <c r="Q9" s="143"/>
      <c r="R9" s="145"/>
      <c r="S9" s="143"/>
      <c r="T9" s="143"/>
      <c r="U9" s="143"/>
      <c r="V9" s="143"/>
      <c r="Z9" s="130"/>
      <c r="AA9" s="142"/>
      <c r="AB9" s="142"/>
      <c r="AC9" s="130"/>
      <c r="AD9" s="130"/>
      <c r="AE9" s="130"/>
      <c r="AF9" s="146"/>
      <c r="AG9" s="133"/>
      <c r="AH9" s="142"/>
      <c r="AI9" s="130"/>
      <c r="AJ9" s="141"/>
      <c r="AK9" s="142"/>
      <c r="AL9" s="142"/>
      <c r="AM9" s="142"/>
      <c r="AN9" s="142"/>
      <c r="AO9" s="130"/>
      <c r="AP9" s="116"/>
      <c r="AQ9" s="147"/>
      <c r="AR9" s="147"/>
      <c r="AS9" s="147"/>
      <c r="AT9" s="116"/>
      <c r="AU9" s="116"/>
      <c r="AV9" s="116"/>
      <c r="AW9" s="116"/>
      <c r="AX9" s="116"/>
      <c r="AY9" s="116"/>
      <c r="AZ9" s="116"/>
      <c r="BA9" s="116"/>
      <c r="BB9" s="116"/>
      <c r="BC9" s="116"/>
      <c r="BD9" s="116"/>
      <c r="BE9" s="116"/>
      <c r="BF9" s="116"/>
      <c r="BJ9" s="120"/>
      <c r="BK9" s="120"/>
      <c r="BL9" s="120"/>
    </row>
    <row r="10" spans="2:64" s="123" customFormat="1" ht="18.75" x14ac:dyDescent="0.2">
      <c r="B10" s="134"/>
      <c r="C10" s="134"/>
      <c r="D10" s="134"/>
      <c r="E10" s="134"/>
      <c r="F10" s="134"/>
      <c r="G10" s="135"/>
      <c r="H10" s="135"/>
      <c r="I10" s="135"/>
      <c r="J10" s="134"/>
      <c r="K10" s="134"/>
      <c r="L10" s="135"/>
      <c r="M10" s="135"/>
      <c r="N10" s="135"/>
      <c r="O10" s="134"/>
      <c r="P10" s="135"/>
      <c r="Q10" s="135"/>
      <c r="R10" s="135"/>
      <c r="S10" s="136"/>
      <c r="T10" s="137"/>
      <c r="U10" s="137"/>
      <c r="V10" s="138"/>
      <c r="Z10" s="133"/>
      <c r="AA10" s="139"/>
      <c r="AB10" s="131"/>
      <c r="AC10" s="133"/>
      <c r="AD10" s="133"/>
      <c r="AE10" s="133"/>
      <c r="AF10" s="146"/>
      <c r="AG10" s="141"/>
      <c r="AH10" s="141"/>
      <c r="AI10" s="141"/>
      <c r="AJ10" s="142"/>
      <c r="AK10" s="132"/>
      <c r="AL10" s="139"/>
      <c r="AM10" s="116"/>
      <c r="AN10" s="116"/>
      <c r="AO10" s="148"/>
      <c r="AP10" s="148"/>
      <c r="AQ10" s="148"/>
      <c r="AR10" s="149"/>
      <c r="AS10" s="147"/>
      <c r="AT10" s="147"/>
      <c r="AU10" s="147"/>
      <c r="AV10" s="142"/>
      <c r="AW10" s="142"/>
      <c r="AX10" s="150"/>
      <c r="AY10" s="150"/>
      <c r="AZ10" s="129" t="s">
        <v>184</v>
      </c>
      <c r="BA10" s="142"/>
      <c r="BB10" s="1062">
        <v>1</v>
      </c>
      <c r="BC10" s="1063"/>
      <c r="BD10" s="1064"/>
      <c r="BE10" s="151" t="s">
        <v>22</v>
      </c>
      <c r="BF10" s="116"/>
      <c r="BJ10" s="120"/>
      <c r="BK10" s="120"/>
      <c r="BL10" s="120"/>
    </row>
    <row r="11" spans="2:64" s="123" customFormat="1" ht="6" customHeight="1" x14ac:dyDescent="0.2">
      <c r="B11" s="145"/>
      <c r="C11" s="145"/>
      <c r="D11" s="145"/>
      <c r="E11" s="145"/>
      <c r="F11" s="152"/>
      <c r="G11" s="145"/>
      <c r="H11" s="145"/>
      <c r="I11" s="145"/>
      <c r="J11" s="145"/>
      <c r="K11" s="134"/>
      <c r="L11" s="135"/>
      <c r="M11" s="143"/>
      <c r="N11" s="143"/>
      <c r="O11" s="134"/>
      <c r="P11" s="143"/>
      <c r="Q11" s="145"/>
      <c r="R11" s="143"/>
      <c r="S11" s="143"/>
      <c r="T11" s="143"/>
      <c r="U11" s="143"/>
      <c r="V11" s="152"/>
      <c r="Z11" s="130"/>
      <c r="AA11" s="142"/>
      <c r="AB11" s="142"/>
      <c r="AC11" s="130"/>
      <c r="AD11" s="130"/>
      <c r="AE11" s="130"/>
      <c r="AF11" s="146"/>
      <c r="AG11" s="133"/>
      <c r="AH11" s="141"/>
      <c r="AI11" s="142"/>
      <c r="AJ11" s="141"/>
      <c r="AK11" s="142"/>
      <c r="AL11" s="142"/>
      <c r="AM11" s="142"/>
      <c r="AN11" s="142"/>
      <c r="AO11" s="145"/>
      <c r="AP11" s="145"/>
      <c r="AQ11" s="134"/>
      <c r="AR11" s="153"/>
      <c r="AS11" s="147"/>
      <c r="AT11" s="147"/>
      <c r="AU11" s="147"/>
      <c r="AV11" s="142"/>
      <c r="AW11" s="142"/>
      <c r="AX11" s="150"/>
      <c r="AY11" s="150"/>
      <c r="AZ11" s="142"/>
      <c r="BA11" s="142"/>
      <c r="BB11" s="133"/>
      <c r="BC11" s="133"/>
      <c r="BD11" s="133"/>
      <c r="BE11" s="151"/>
      <c r="BF11" s="116"/>
      <c r="BJ11" s="120"/>
      <c r="BK11" s="120"/>
      <c r="BL11" s="120"/>
    </row>
    <row r="12" spans="2:64" s="123" customFormat="1" ht="20.25" customHeight="1" x14ac:dyDescent="0.2">
      <c r="B12" s="154"/>
      <c r="C12" s="154"/>
      <c r="D12" s="154"/>
      <c r="E12" s="154"/>
      <c r="F12" s="154"/>
      <c r="G12" s="154"/>
      <c r="H12" s="154"/>
      <c r="I12" s="154"/>
      <c r="J12" s="154"/>
      <c r="K12" s="154"/>
      <c r="L12" s="154"/>
      <c r="M12" s="154"/>
      <c r="N12" s="154"/>
      <c r="O12" s="154"/>
      <c r="P12" s="154"/>
      <c r="Q12" s="154"/>
      <c r="R12" s="154"/>
      <c r="S12" s="154"/>
      <c r="T12" s="154"/>
      <c r="U12" s="154"/>
      <c r="V12" s="154"/>
      <c r="Z12" s="134"/>
      <c r="AA12" s="155"/>
      <c r="AB12" s="155"/>
      <c r="AC12" s="134"/>
      <c r="AD12" s="133"/>
      <c r="AE12" s="133"/>
      <c r="AF12" s="140"/>
      <c r="AG12" s="131"/>
      <c r="AH12" s="141"/>
      <c r="AI12" s="142"/>
      <c r="AJ12" s="141"/>
      <c r="AK12" s="142"/>
      <c r="AL12" s="142"/>
      <c r="AM12" s="142"/>
      <c r="AN12" s="142"/>
      <c r="AO12" s="1065"/>
      <c r="AP12" s="1065"/>
      <c r="AQ12" s="1065"/>
      <c r="AR12" s="149"/>
      <c r="AS12" s="147"/>
      <c r="AT12" s="147"/>
      <c r="AU12" s="147"/>
      <c r="AV12" s="142"/>
      <c r="AW12" s="142"/>
      <c r="AX12" s="150"/>
      <c r="AY12" s="150"/>
      <c r="AZ12" s="142"/>
      <c r="BA12" s="142"/>
      <c r="BB12" s="1062">
        <v>1</v>
      </c>
      <c r="BC12" s="1063"/>
      <c r="BD12" s="1064"/>
      <c r="BE12" s="156" t="s">
        <v>23</v>
      </c>
      <c r="BF12" s="116"/>
      <c r="BJ12" s="120"/>
      <c r="BK12" s="120"/>
      <c r="BL12" s="120"/>
    </row>
    <row r="13" spans="2:64" s="123" customFormat="1" ht="6.75" customHeight="1" x14ac:dyDescent="0.2">
      <c r="B13" s="154"/>
      <c r="C13" s="154"/>
      <c r="D13" s="154"/>
      <c r="E13" s="154"/>
      <c r="F13" s="154"/>
      <c r="G13" s="154"/>
      <c r="H13" s="154"/>
      <c r="I13" s="154"/>
      <c r="J13" s="154"/>
      <c r="K13" s="154"/>
      <c r="L13" s="154"/>
      <c r="M13" s="154"/>
      <c r="N13" s="154"/>
      <c r="O13" s="154"/>
      <c r="P13" s="154"/>
      <c r="Q13" s="154"/>
      <c r="R13" s="154"/>
      <c r="S13" s="154"/>
      <c r="T13" s="154"/>
      <c r="U13" s="154"/>
      <c r="V13" s="154"/>
      <c r="Z13" s="135"/>
      <c r="AA13" s="157"/>
      <c r="AB13" s="157"/>
      <c r="AC13" s="135"/>
      <c r="AD13" s="141"/>
      <c r="AE13" s="141"/>
      <c r="AF13" s="146"/>
      <c r="AG13" s="116"/>
      <c r="AH13" s="116"/>
      <c r="AI13" s="116"/>
      <c r="AJ13" s="116"/>
      <c r="AK13" s="116"/>
      <c r="AL13" s="116"/>
      <c r="AM13" s="116"/>
      <c r="AN13" s="116"/>
      <c r="AO13" s="145"/>
      <c r="AP13" s="145"/>
      <c r="AQ13" s="145"/>
      <c r="AR13" s="116"/>
      <c r="AS13" s="147"/>
      <c r="AT13" s="147"/>
      <c r="AU13" s="147"/>
      <c r="AV13" s="142"/>
      <c r="AW13" s="142"/>
      <c r="AX13" s="150"/>
      <c r="AY13" s="150"/>
      <c r="AZ13" s="142"/>
      <c r="BA13" s="142"/>
      <c r="BB13" s="133"/>
      <c r="BC13" s="133"/>
      <c r="BD13" s="133"/>
      <c r="BE13" s="151"/>
      <c r="BF13" s="116"/>
      <c r="BJ13" s="120"/>
      <c r="BK13" s="120"/>
      <c r="BL13" s="120"/>
    </row>
    <row r="14" spans="2:64" s="123" customFormat="1" ht="18.75" x14ac:dyDescent="0.4">
      <c r="B14" s="154"/>
      <c r="C14" s="154"/>
      <c r="D14" s="154"/>
      <c r="E14" s="154"/>
      <c r="F14" s="154"/>
      <c r="G14" s="154"/>
      <c r="H14" s="154"/>
      <c r="I14" s="154"/>
      <c r="J14" s="154"/>
      <c r="K14" s="154"/>
      <c r="L14" s="154"/>
      <c r="M14" s="154"/>
      <c r="N14" s="154"/>
      <c r="O14" s="154"/>
      <c r="P14" s="154"/>
      <c r="Q14" s="154"/>
      <c r="R14" s="154"/>
      <c r="S14" s="154"/>
      <c r="T14" s="154"/>
      <c r="U14" s="154"/>
      <c r="V14" s="154"/>
      <c r="Z14" s="134"/>
      <c r="AA14" s="155"/>
      <c r="AB14" s="155"/>
      <c r="AC14" s="134"/>
      <c r="AD14" s="133"/>
      <c r="AE14" s="133"/>
      <c r="AF14" s="146"/>
      <c r="AG14" s="116"/>
      <c r="AH14" s="116"/>
      <c r="AI14" s="116"/>
      <c r="AJ14" s="116"/>
      <c r="AK14" s="116"/>
      <c r="AL14" s="116"/>
      <c r="AM14" s="116"/>
      <c r="AN14" s="116"/>
      <c r="AO14" s="143"/>
      <c r="AP14" s="143"/>
      <c r="AQ14" s="143"/>
      <c r="AR14" s="116"/>
      <c r="AS14" s="147"/>
      <c r="AT14" s="129" t="s">
        <v>185</v>
      </c>
      <c r="AU14" s="1066">
        <v>0.39583333333333331</v>
      </c>
      <c r="AV14" s="1067"/>
      <c r="AW14" s="1068"/>
      <c r="AX14" s="133" t="s">
        <v>2</v>
      </c>
      <c r="AY14" s="1066">
        <v>0.6875</v>
      </c>
      <c r="AZ14" s="1067"/>
      <c r="BA14" s="1068"/>
      <c r="BB14" s="132" t="s">
        <v>24</v>
      </c>
      <c r="BC14" s="1086">
        <f>(AY14-AU14)*24</f>
        <v>7</v>
      </c>
      <c r="BD14" s="1087"/>
      <c r="BE14" s="131" t="s">
        <v>25</v>
      </c>
      <c r="BF14" s="133"/>
      <c r="BJ14" s="120"/>
      <c r="BK14" s="120"/>
      <c r="BL14" s="120"/>
    </row>
    <row r="15" spans="2:64" s="123" customFormat="1" ht="6.75" customHeight="1" x14ac:dyDescent="0.15">
      <c r="C15" s="144"/>
      <c r="D15" s="144"/>
      <c r="E15" s="144"/>
      <c r="F15" s="144"/>
      <c r="G15" s="130"/>
      <c r="H15" s="130"/>
      <c r="I15" s="132"/>
      <c r="J15" s="133"/>
      <c r="K15" s="141"/>
      <c r="L15" s="142"/>
      <c r="M15" s="142"/>
      <c r="N15" s="133"/>
      <c r="O15" s="142"/>
      <c r="P15" s="130"/>
      <c r="Q15" s="141"/>
      <c r="R15" s="142"/>
      <c r="S15" s="142"/>
      <c r="T15" s="142"/>
      <c r="U15" s="142"/>
      <c r="V15" s="130"/>
      <c r="W15" s="132"/>
      <c r="X15" s="158"/>
      <c r="Y15" s="158"/>
      <c r="Z15" s="131"/>
      <c r="AA15" s="133"/>
      <c r="AB15" s="132"/>
      <c r="AC15" s="133"/>
      <c r="AD15" s="141"/>
      <c r="AE15" s="142"/>
      <c r="AF15" s="146"/>
      <c r="AG15" s="140"/>
      <c r="AH15" s="159"/>
      <c r="AI15" s="146"/>
      <c r="AJ15" s="159"/>
      <c r="AK15" s="146"/>
      <c r="AL15" s="146"/>
      <c r="AM15" s="146"/>
      <c r="AN15" s="146"/>
      <c r="AO15" s="160"/>
      <c r="AQ15" s="128"/>
      <c r="AR15" s="128"/>
      <c r="AS15" s="128"/>
      <c r="AT15" s="128"/>
      <c r="AU15" s="128"/>
      <c r="AV15" s="146"/>
      <c r="AW15" s="146"/>
      <c r="AX15" s="161"/>
      <c r="AY15" s="161"/>
      <c r="AZ15" s="146"/>
      <c r="BA15" s="146"/>
      <c r="BB15" s="140"/>
      <c r="BC15" s="140"/>
      <c r="BD15" s="140"/>
      <c r="BE15" s="162"/>
      <c r="BJ15" s="120"/>
      <c r="BK15" s="120"/>
      <c r="BL15" s="120"/>
    </row>
    <row r="16" spans="2:64" ht="8.4499999999999993" customHeight="1" thickBot="1" x14ac:dyDescent="0.45">
      <c r="C16" s="164"/>
      <c r="D16" s="164"/>
      <c r="E16" s="164"/>
      <c r="F16" s="164"/>
      <c r="G16" s="164"/>
      <c r="X16" s="164"/>
      <c r="AN16" s="164"/>
      <c r="BE16" s="165"/>
      <c r="BF16" s="165"/>
      <c r="BG16" s="165"/>
    </row>
    <row r="17" spans="2:58" ht="20.25" customHeight="1" x14ac:dyDescent="0.4">
      <c r="B17" s="1123" t="s">
        <v>98</v>
      </c>
      <c r="C17" s="1126" t="s">
        <v>186</v>
      </c>
      <c r="D17" s="1127"/>
      <c r="E17" s="1128"/>
      <c r="F17" s="166"/>
      <c r="G17" s="1135" t="s">
        <v>187</v>
      </c>
      <c r="H17" s="1138" t="s">
        <v>188</v>
      </c>
      <c r="I17" s="1127"/>
      <c r="J17" s="1127"/>
      <c r="K17" s="1128"/>
      <c r="L17" s="1138" t="s">
        <v>189</v>
      </c>
      <c r="M17" s="1127"/>
      <c r="N17" s="1127"/>
      <c r="O17" s="1141"/>
      <c r="P17" s="1144"/>
      <c r="Q17" s="1145"/>
      <c r="R17" s="1146"/>
      <c r="S17" s="1040" t="s">
        <v>190</v>
      </c>
      <c r="T17" s="1041"/>
      <c r="U17" s="1041"/>
      <c r="V17" s="1041"/>
      <c r="W17" s="1041"/>
      <c r="X17" s="1041"/>
      <c r="Y17" s="1041"/>
      <c r="Z17" s="1041"/>
      <c r="AA17" s="1041"/>
      <c r="AB17" s="1041"/>
      <c r="AC17" s="1041"/>
      <c r="AD17" s="1041"/>
      <c r="AE17" s="1041"/>
      <c r="AF17" s="1041"/>
      <c r="AG17" s="1041"/>
      <c r="AH17" s="1041"/>
      <c r="AI17" s="1041"/>
      <c r="AJ17" s="1041"/>
      <c r="AK17" s="1041"/>
      <c r="AL17" s="1041"/>
      <c r="AM17" s="1041"/>
      <c r="AN17" s="1041"/>
      <c r="AO17" s="1041"/>
      <c r="AP17" s="1041"/>
      <c r="AQ17" s="1041"/>
      <c r="AR17" s="1041"/>
      <c r="AS17" s="1041"/>
      <c r="AT17" s="1041"/>
      <c r="AU17" s="1041"/>
      <c r="AV17" s="1041"/>
      <c r="AW17" s="1042"/>
      <c r="AX17" s="1109" t="str">
        <f>IF(BB3="４週","(11) 1～4週目の勤務時間数合計","(11) 1か月の勤務時間数   合計")</f>
        <v>(11) 1～4週目の勤務時間数合計</v>
      </c>
      <c r="AY17" s="1110"/>
      <c r="AZ17" s="1115" t="s">
        <v>191</v>
      </c>
      <c r="BA17" s="1116"/>
      <c r="BB17" s="1088" t="s">
        <v>192</v>
      </c>
      <c r="BC17" s="1089"/>
      <c r="BD17" s="1089"/>
      <c r="BE17" s="1089"/>
      <c r="BF17" s="1090"/>
    </row>
    <row r="18" spans="2:58" ht="20.25" customHeight="1" x14ac:dyDescent="0.4">
      <c r="B18" s="1124"/>
      <c r="C18" s="1129"/>
      <c r="D18" s="1130"/>
      <c r="E18" s="1131"/>
      <c r="F18" s="167"/>
      <c r="G18" s="1136"/>
      <c r="H18" s="1139"/>
      <c r="I18" s="1130"/>
      <c r="J18" s="1130"/>
      <c r="K18" s="1131"/>
      <c r="L18" s="1139"/>
      <c r="M18" s="1130"/>
      <c r="N18" s="1130"/>
      <c r="O18" s="1142"/>
      <c r="P18" s="1147"/>
      <c r="Q18" s="1148"/>
      <c r="R18" s="1149"/>
      <c r="S18" s="1153" t="s">
        <v>16</v>
      </c>
      <c r="T18" s="1154"/>
      <c r="U18" s="1154"/>
      <c r="V18" s="1154"/>
      <c r="W18" s="1154"/>
      <c r="X18" s="1154"/>
      <c r="Y18" s="1155"/>
      <c r="Z18" s="1153" t="s">
        <v>17</v>
      </c>
      <c r="AA18" s="1154"/>
      <c r="AB18" s="1154"/>
      <c r="AC18" s="1154"/>
      <c r="AD18" s="1154"/>
      <c r="AE18" s="1154"/>
      <c r="AF18" s="1155"/>
      <c r="AG18" s="1153" t="s">
        <v>18</v>
      </c>
      <c r="AH18" s="1154"/>
      <c r="AI18" s="1154"/>
      <c r="AJ18" s="1154"/>
      <c r="AK18" s="1154"/>
      <c r="AL18" s="1154"/>
      <c r="AM18" s="1155"/>
      <c r="AN18" s="1153" t="s">
        <v>19</v>
      </c>
      <c r="AO18" s="1154"/>
      <c r="AP18" s="1154"/>
      <c r="AQ18" s="1154"/>
      <c r="AR18" s="1154"/>
      <c r="AS18" s="1154"/>
      <c r="AT18" s="1155"/>
      <c r="AU18" s="1156" t="s">
        <v>20</v>
      </c>
      <c r="AV18" s="1157"/>
      <c r="AW18" s="1158"/>
      <c r="AX18" s="1111"/>
      <c r="AY18" s="1112"/>
      <c r="AZ18" s="1117"/>
      <c r="BA18" s="1118"/>
      <c r="BB18" s="1091"/>
      <c r="BC18" s="1092"/>
      <c r="BD18" s="1092"/>
      <c r="BE18" s="1092"/>
      <c r="BF18" s="1093"/>
    </row>
    <row r="19" spans="2:58" ht="20.25" customHeight="1" x14ac:dyDescent="0.4">
      <c r="B19" s="1124"/>
      <c r="C19" s="1129"/>
      <c r="D19" s="1130"/>
      <c r="E19" s="1131"/>
      <c r="F19" s="167"/>
      <c r="G19" s="1136"/>
      <c r="H19" s="1139"/>
      <c r="I19" s="1130"/>
      <c r="J19" s="1130"/>
      <c r="K19" s="1131"/>
      <c r="L19" s="1139"/>
      <c r="M19" s="1130"/>
      <c r="N19" s="1130"/>
      <c r="O19" s="1142"/>
      <c r="P19" s="1147"/>
      <c r="Q19" s="1148"/>
      <c r="R19" s="1149"/>
      <c r="S19" s="168">
        <v>1</v>
      </c>
      <c r="T19" s="169">
        <v>2</v>
      </c>
      <c r="U19" s="169">
        <v>3</v>
      </c>
      <c r="V19" s="169">
        <v>4</v>
      </c>
      <c r="W19" s="169">
        <v>5</v>
      </c>
      <c r="X19" s="169">
        <v>6</v>
      </c>
      <c r="Y19" s="170">
        <v>7</v>
      </c>
      <c r="Z19" s="168">
        <v>8</v>
      </c>
      <c r="AA19" s="169">
        <v>9</v>
      </c>
      <c r="AB19" s="169">
        <v>10</v>
      </c>
      <c r="AC19" s="169">
        <v>11</v>
      </c>
      <c r="AD19" s="169">
        <v>12</v>
      </c>
      <c r="AE19" s="169">
        <v>13</v>
      </c>
      <c r="AF19" s="170">
        <v>14</v>
      </c>
      <c r="AG19" s="171">
        <v>15</v>
      </c>
      <c r="AH19" s="169">
        <v>16</v>
      </c>
      <c r="AI19" s="169">
        <v>17</v>
      </c>
      <c r="AJ19" s="169">
        <v>18</v>
      </c>
      <c r="AK19" s="169">
        <v>19</v>
      </c>
      <c r="AL19" s="169">
        <v>20</v>
      </c>
      <c r="AM19" s="170">
        <v>21</v>
      </c>
      <c r="AN19" s="168">
        <v>22</v>
      </c>
      <c r="AO19" s="169">
        <v>23</v>
      </c>
      <c r="AP19" s="169">
        <v>24</v>
      </c>
      <c r="AQ19" s="169">
        <v>25</v>
      </c>
      <c r="AR19" s="169">
        <v>26</v>
      </c>
      <c r="AS19" s="169">
        <v>27</v>
      </c>
      <c r="AT19" s="170">
        <v>28</v>
      </c>
      <c r="AU19" s="172" t="str">
        <f>IF($BB$3="暦月",IF(DAY(DATE($AC$2,$AG$2,29))=29,29,""),"")</f>
        <v/>
      </c>
      <c r="AV19" s="173" t="str">
        <f>IF($BB$3="暦月",IF(DAY(DATE($AC$2,$AG$2,30))=30,30,""),"")</f>
        <v/>
      </c>
      <c r="AW19" s="174" t="str">
        <f>IF($BB$3="暦月",IF(DAY(DATE($AC$2,$AG$2,31))=31,31,""),"")</f>
        <v/>
      </c>
      <c r="AX19" s="1111"/>
      <c r="AY19" s="1112"/>
      <c r="AZ19" s="1117"/>
      <c r="BA19" s="1118"/>
      <c r="BB19" s="1091"/>
      <c r="BC19" s="1092"/>
      <c r="BD19" s="1092"/>
      <c r="BE19" s="1092"/>
      <c r="BF19" s="1093"/>
    </row>
    <row r="20" spans="2:58" ht="20.25" hidden="1" customHeight="1" x14ac:dyDescent="0.4">
      <c r="B20" s="1124"/>
      <c r="C20" s="1129"/>
      <c r="D20" s="1130"/>
      <c r="E20" s="1131"/>
      <c r="F20" s="167"/>
      <c r="G20" s="1136"/>
      <c r="H20" s="1139"/>
      <c r="I20" s="1130"/>
      <c r="J20" s="1130"/>
      <c r="K20" s="1131"/>
      <c r="L20" s="1139"/>
      <c r="M20" s="1130"/>
      <c r="N20" s="1130"/>
      <c r="O20" s="1142"/>
      <c r="P20" s="1147"/>
      <c r="Q20" s="1148"/>
      <c r="R20" s="1149"/>
      <c r="S20" s="168">
        <f>WEEKDAY(DATE($AC$2,$AG$2,1))</f>
        <v>5</v>
      </c>
      <c r="T20" s="169">
        <f>WEEKDAY(DATE($AC$2,$AG$2,2))</f>
        <v>6</v>
      </c>
      <c r="U20" s="169">
        <f>WEEKDAY(DATE($AC$2,$AG$2,3))</f>
        <v>7</v>
      </c>
      <c r="V20" s="169">
        <f>WEEKDAY(DATE($AC$2,$AG$2,4))</f>
        <v>1</v>
      </c>
      <c r="W20" s="169">
        <f>WEEKDAY(DATE($AC$2,$AG$2,5))</f>
        <v>2</v>
      </c>
      <c r="X20" s="169">
        <f>WEEKDAY(DATE($AC$2,$AG$2,6))</f>
        <v>3</v>
      </c>
      <c r="Y20" s="170">
        <f>WEEKDAY(DATE($AC$2,$AG$2,7))</f>
        <v>4</v>
      </c>
      <c r="Z20" s="168">
        <f>WEEKDAY(DATE($AC$2,$AG$2,8))</f>
        <v>5</v>
      </c>
      <c r="AA20" s="169">
        <f>WEEKDAY(DATE($AC$2,$AG$2,9))</f>
        <v>6</v>
      </c>
      <c r="AB20" s="169">
        <f>WEEKDAY(DATE($AC$2,$AG$2,10))</f>
        <v>7</v>
      </c>
      <c r="AC20" s="169">
        <f>WEEKDAY(DATE($AC$2,$AG$2,11))</f>
        <v>1</v>
      </c>
      <c r="AD20" s="169">
        <f>WEEKDAY(DATE($AC$2,$AG$2,12))</f>
        <v>2</v>
      </c>
      <c r="AE20" s="169">
        <f>WEEKDAY(DATE($AC$2,$AG$2,13))</f>
        <v>3</v>
      </c>
      <c r="AF20" s="170">
        <f>WEEKDAY(DATE($AC$2,$AG$2,14))</f>
        <v>4</v>
      </c>
      <c r="AG20" s="168">
        <f>WEEKDAY(DATE($AC$2,$AG$2,15))</f>
        <v>5</v>
      </c>
      <c r="AH20" s="169">
        <f>WEEKDAY(DATE($AC$2,$AG$2,16))</f>
        <v>6</v>
      </c>
      <c r="AI20" s="169">
        <f>WEEKDAY(DATE($AC$2,$AG$2,17))</f>
        <v>7</v>
      </c>
      <c r="AJ20" s="169">
        <f>WEEKDAY(DATE($AC$2,$AG$2,18))</f>
        <v>1</v>
      </c>
      <c r="AK20" s="169">
        <f>WEEKDAY(DATE($AC$2,$AG$2,19))</f>
        <v>2</v>
      </c>
      <c r="AL20" s="169">
        <f>WEEKDAY(DATE($AC$2,$AG$2,20))</f>
        <v>3</v>
      </c>
      <c r="AM20" s="170">
        <f>WEEKDAY(DATE($AC$2,$AG$2,21))</f>
        <v>4</v>
      </c>
      <c r="AN20" s="168">
        <f>WEEKDAY(DATE($AC$2,$AG$2,22))</f>
        <v>5</v>
      </c>
      <c r="AO20" s="169">
        <f>WEEKDAY(DATE($AC$2,$AG$2,23))</f>
        <v>6</v>
      </c>
      <c r="AP20" s="169">
        <f>WEEKDAY(DATE($AC$2,$AG$2,24))</f>
        <v>7</v>
      </c>
      <c r="AQ20" s="169">
        <f>WEEKDAY(DATE($AC$2,$AG$2,25))</f>
        <v>1</v>
      </c>
      <c r="AR20" s="169">
        <f>WEEKDAY(DATE($AC$2,$AG$2,26))</f>
        <v>2</v>
      </c>
      <c r="AS20" s="169">
        <f>WEEKDAY(DATE($AC$2,$AG$2,27))</f>
        <v>3</v>
      </c>
      <c r="AT20" s="170">
        <f>WEEKDAY(DATE($AC$2,$AG$2,28))</f>
        <v>4</v>
      </c>
      <c r="AU20" s="168">
        <f>IF(AU19=29,WEEKDAY(DATE($AC$2,$AG$2,29)),0)</f>
        <v>0</v>
      </c>
      <c r="AV20" s="169">
        <f>IF(AV19=30,WEEKDAY(DATE($AC$2,$AG$2,30)),0)</f>
        <v>0</v>
      </c>
      <c r="AW20" s="170">
        <f>IF(AW19=31,WEEKDAY(DATE($AC$2,$AG$2,31)),0)</f>
        <v>0</v>
      </c>
      <c r="AX20" s="1111"/>
      <c r="AY20" s="1112"/>
      <c r="AZ20" s="1117"/>
      <c r="BA20" s="1118"/>
      <c r="BB20" s="1091"/>
      <c r="BC20" s="1092"/>
      <c r="BD20" s="1092"/>
      <c r="BE20" s="1092"/>
      <c r="BF20" s="1093"/>
    </row>
    <row r="21" spans="2:58" ht="22.5" customHeight="1" thickBot="1" x14ac:dyDescent="0.45">
      <c r="B21" s="1125"/>
      <c r="C21" s="1132"/>
      <c r="D21" s="1133"/>
      <c r="E21" s="1134"/>
      <c r="F21" s="175"/>
      <c r="G21" s="1137"/>
      <c r="H21" s="1140"/>
      <c r="I21" s="1133"/>
      <c r="J21" s="1133"/>
      <c r="K21" s="1134"/>
      <c r="L21" s="1140"/>
      <c r="M21" s="1133"/>
      <c r="N21" s="1133"/>
      <c r="O21" s="1143"/>
      <c r="P21" s="1150"/>
      <c r="Q21" s="1151"/>
      <c r="R21" s="1152"/>
      <c r="S21" s="176" t="str">
        <f>IF(S20=1,"日",IF(S20=2,"月",IF(S20=3,"火",IF(S20=4,"水",IF(S20=5,"木",IF(S20=6,"金","土"))))))</f>
        <v>木</v>
      </c>
      <c r="T21" s="177" t="str">
        <f t="shared" ref="T21:AT21" si="0">IF(T20=1,"日",IF(T20=2,"月",IF(T20=3,"火",IF(T20=4,"水",IF(T20=5,"木",IF(T20=6,"金","土"))))))</f>
        <v>金</v>
      </c>
      <c r="U21" s="177" t="str">
        <f t="shared" si="0"/>
        <v>土</v>
      </c>
      <c r="V21" s="177" t="str">
        <f t="shared" si="0"/>
        <v>日</v>
      </c>
      <c r="W21" s="177" t="str">
        <f t="shared" si="0"/>
        <v>月</v>
      </c>
      <c r="X21" s="177" t="str">
        <f t="shared" si="0"/>
        <v>火</v>
      </c>
      <c r="Y21" s="178" t="str">
        <f t="shared" si="0"/>
        <v>水</v>
      </c>
      <c r="Z21" s="176" t="str">
        <f>IF(Z20=1,"日",IF(Z20=2,"月",IF(Z20=3,"火",IF(Z20=4,"水",IF(Z20=5,"木",IF(Z20=6,"金","土"))))))</f>
        <v>木</v>
      </c>
      <c r="AA21" s="177" t="str">
        <f t="shared" si="0"/>
        <v>金</v>
      </c>
      <c r="AB21" s="177" t="str">
        <f t="shared" si="0"/>
        <v>土</v>
      </c>
      <c r="AC21" s="177" t="str">
        <f t="shared" si="0"/>
        <v>日</v>
      </c>
      <c r="AD21" s="177" t="str">
        <f t="shared" si="0"/>
        <v>月</v>
      </c>
      <c r="AE21" s="177" t="str">
        <f t="shared" si="0"/>
        <v>火</v>
      </c>
      <c r="AF21" s="178" t="str">
        <f t="shared" si="0"/>
        <v>水</v>
      </c>
      <c r="AG21" s="176" t="str">
        <f>IF(AG20=1,"日",IF(AG20=2,"月",IF(AG20=3,"火",IF(AG20=4,"水",IF(AG20=5,"木",IF(AG20=6,"金","土"))))))</f>
        <v>木</v>
      </c>
      <c r="AH21" s="177" t="str">
        <f t="shared" si="0"/>
        <v>金</v>
      </c>
      <c r="AI21" s="177" t="str">
        <f t="shared" si="0"/>
        <v>土</v>
      </c>
      <c r="AJ21" s="177" t="str">
        <f t="shared" si="0"/>
        <v>日</v>
      </c>
      <c r="AK21" s="177" t="str">
        <f t="shared" si="0"/>
        <v>月</v>
      </c>
      <c r="AL21" s="177" t="str">
        <f t="shared" si="0"/>
        <v>火</v>
      </c>
      <c r="AM21" s="178" t="str">
        <f t="shared" si="0"/>
        <v>水</v>
      </c>
      <c r="AN21" s="176" t="str">
        <f>IF(AN20=1,"日",IF(AN20=2,"月",IF(AN20=3,"火",IF(AN20=4,"水",IF(AN20=5,"木",IF(AN20=6,"金","土"))))))</f>
        <v>木</v>
      </c>
      <c r="AO21" s="177" t="str">
        <f t="shared" si="0"/>
        <v>金</v>
      </c>
      <c r="AP21" s="177" t="str">
        <f t="shared" si="0"/>
        <v>土</v>
      </c>
      <c r="AQ21" s="177" t="str">
        <f t="shared" si="0"/>
        <v>日</v>
      </c>
      <c r="AR21" s="177" t="str">
        <f t="shared" si="0"/>
        <v>月</v>
      </c>
      <c r="AS21" s="177" t="str">
        <f t="shared" si="0"/>
        <v>火</v>
      </c>
      <c r="AT21" s="178" t="str">
        <f t="shared" si="0"/>
        <v>水</v>
      </c>
      <c r="AU21" s="177" t="str">
        <f>IF(AU20=1,"日",IF(AU20=2,"月",IF(AU20=3,"火",IF(AU20=4,"水",IF(AU20=5,"木",IF(AU20=6,"金",IF(AU20=0,"","土")))))))</f>
        <v/>
      </c>
      <c r="AV21" s="177" t="str">
        <f>IF(AV20=1,"日",IF(AV20=2,"月",IF(AV20=3,"火",IF(AV20=4,"水",IF(AV20=5,"木",IF(AV20=6,"金",IF(AV20=0,"","土")))))))</f>
        <v/>
      </c>
      <c r="AW21" s="177" t="str">
        <f>IF(AW20=1,"日",IF(AW20=2,"月",IF(AW20=3,"火",IF(AW20=4,"水",IF(AW20=5,"木",IF(AW20=6,"金",IF(AW20=0,"","土")))))))</f>
        <v/>
      </c>
      <c r="AX21" s="1113"/>
      <c r="AY21" s="1114"/>
      <c r="AZ21" s="1119"/>
      <c r="BA21" s="1120"/>
      <c r="BB21" s="1094"/>
      <c r="BC21" s="1095"/>
      <c r="BD21" s="1095"/>
      <c r="BE21" s="1095"/>
      <c r="BF21" s="1096"/>
    </row>
    <row r="22" spans="2:58" ht="20.25" customHeight="1" x14ac:dyDescent="0.4">
      <c r="B22" s="1164">
        <v>1</v>
      </c>
      <c r="C22" s="1016" t="s">
        <v>4</v>
      </c>
      <c r="D22" s="1017"/>
      <c r="E22" s="1018"/>
      <c r="F22" s="91"/>
      <c r="G22" s="1019" t="s">
        <v>123</v>
      </c>
      <c r="H22" s="1020" t="s">
        <v>214</v>
      </c>
      <c r="I22" s="1021"/>
      <c r="J22" s="1021"/>
      <c r="K22" s="1022"/>
      <c r="L22" s="1023" t="s">
        <v>124</v>
      </c>
      <c r="M22" s="1024"/>
      <c r="N22" s="1024"/>
      <c r="O22" s="1025"/>
      <c r="P22" s="1169" t="s">
        <v>49</v>
      </c>
      <c r="Q22" s="1170"/>
      <c r="R22" s="1171"/>
      <c r="S22" s="111" t="s">
        <v>162</v>
      </c>
      <c r="T22" s="112" t="s">
        <v>167</v>
      </c>
      <c r="U22" s="112"/>
      <c r="V22" s="112" t="s">
        <v>162</v>
      </c>
      <c r="W22" s="112" t="s">
        <v>162</v>
      </c>
      <c r="X22" s="112"/>
      <c r="Y22" s="113" t="s">
        <v>162</v>
      </c>
      <c r="Z22" s="111" t="s">
        <v>162</v>
      </c>
      <c r="AA22" s="112" t="s">
        <v>162</v>
      </c>
      <c r="AB22" s="112"/>
      <c r="AC22" s="112" t="s">
        <v>162</v>
      </c>
      <c r="AD22" s="112" t="s">
        <v>162</v>
      </c>
      <c r="AE22" s="112"/>
      <c r="AF22" s="113" t="s">
        <v>162</v>
      </c>
      <c r="AG22" s="111" t="s">
        <v>162</v>
      </c>
      <c r="AH22" s="112" t="s">
        <v>162</v>
      </c>
      <c r="AI22" s="112"/>
      <c r="AJ22" s="112" t="s">
        <v>162</v>
      </c>
      <c r="AK22" s="112" t="s">
        <v>162</v>
      </c>
      <c r="AL22" s="112"/>
      <c r="AM22" s="113" t="s">
        <v>162</v>
      </c>
      <c r="AN22" s="111" t="s">
        <v>162</v>
      </c>
      <c r="AO22" s="112" t="s">
        <v>162</v>
      </c>
      <c r="AP22" s="112"/>
      <c r="AQ22" s="112" t="s">
        <v>162</v>
      </c>
      <c r="AR22" s="112" t="s">
        <v>162</v>
      </c>
      <c r="AS22" s="112"/>
      <c r="AT22" s="113" t="s">
        <v>162</v>
      </c>
      <c r="AU22" s="111"/>
      <c r="AV22" s="112"/>
      <c r="AW22" s="112"/>
      <c r="AX22" s="1165"/>
      <c r="AY22" s="1166"/>
      <c r="AZ22" s="1167"/>
      <c r="BA22" s="1168"/>
      <c r="BB22" s="1075"/>
      <c r="BC22" s="1076"/>
      <c r="BD22" s="1076"/>
      <c r="BE22" s="1076"/>
      <c r="BF22" s="1077"/>
    </row>
    <row r="23" spans="2:58" ht="20.25" customHeight="1" x14ac:dyDescent="0.4">
      <c r="B23" s="1159"/>
      <c r="C23" s="979"/>
      <c r="D23" s="980"/>
      <c r="E23" s="981"/>
      <c r="F23" s="92"/>
      <c r="G23" s="860"/>
      <c r="H23" s="865"/>
      <c r="I23" s="863"/>
      <c r="J23" s="863"/>
      <c r="K23" s="864"/>
      <c r="L23" s="872"/>
      <c r="M23" s="873"/>
      <c r="N23" s="873"/>
      <c r="O23" s="874"/>
      <c r="P23" s="1097" t="s">
        <v>15</v>
      </c>
      <c r="Q23" s="1098"/>
      <c r="R23" s="1099"/>
      <c r="S23" s="230">
        <f>IF(S22="","",VLOOKUP(S22,'【記載例】シフト記号表（勤務時間帯）'!$C$6:$K$35,9,FALSE))</f>
        <v>8</v>
      </c>
      <c r="T23" s="231">
        <f>IF(T22="","",VLOOKUP(T22,'【記載例】シフト記号表（勤務時間帯）'!$C$6:$K$35,9,FALSE))</f>
        <v>8</v>
      </c>
      <c r="U23" s="231" t="str">
        <f>IF(U22="","",VLOOKUP(U22,'【記載例】シフト記号表（勤務時間帯）'!$C$6:$K$35,9,FALSE))</f>
        <v/>
      </c>
      <c r="V23" s="231">
        <f>IF(V22="","",VLOOKUP(V22,'【記載例】シフト記号表（勤務時間帯）'!$C$6:$K$35,9,FALSE))</f>
        <v>8</v>
      </c>
      <c r="W23" s="231">
        <f>IF(W22="","",VLOOKUP(W22,'【記載例】シフト記号表（勤務時間帯）'!$C$6:$K$35,9,FALSE))</f>
        <v>8</v>
      </c>
      <c r="X23" s="231" t="str">
        <f>IF(X22="","",VLOOKUP(X22,'【記載例】シフト記号表（勤務時間帯）'!$C$6:$K$35,9,FALSE))</f>
        <v/>
      </c>
      <c r="Y23" s="232">
        <f>IF(Y22="","",VLOOKUP(Y22,'【記載例】シフト記号表（勤務時間帯）'!$C$6:$K$35,9,FALSE))</f>
        <v>8</v>
      </c>
      <c r="Z23" s="230">
        <f>IF(Z22="","",VLOOKUP(Z22,'【記載例】シフト記号表（勤務時間帯）'!$C$6:$K$35,9,FALSE))</f>
        <v>8</v>
      </c>
      <c r="AA23" s="231">
        <f>IF(AA22="","",VLOOKUP(AA22,'【記載例】シフト記号表（勤務時間帯）'!$C$6:$K$35,9,FALSE))</f>
        <v>8</v>
      </c>
      <c r="AB23" s="231" t="str">
        <f>IF(AB22="","",VLOOKUP(AB22,'【記載例】シフト記号表（勤務時間帯）'!$C$6:$K$35,9,FALSE))</f>
        <v/>
      </c>
      <c r="AC23" s="231">
        <f>IF(AC22="","",VLOOKUP(AC22,'【記載例】シフト記号表（勤務時間帯）'!$C$6:$K$35,9,FALSE))</f>
        <v>8</v>
      </c>
      <c r="AD23" s="231">
        <f>IF(AD22="","",VLOOKUP(AD22,'【記載例】シフト記号表（勤務時間帯）'!$C$6:$K$35,9,FALSE))</f>
        <v>8</v>
      </c>
      <c r="AE23" s="231" t="str">
        <f>IF(AE22="","",VLOOKUP(AE22,'【記載例】シフト記号表（勤務時間帯）'!$C$6:$K$35,9,FALSE))</f>
        <v/>
      </c>
      <c r="AF23" s="232">
        <f>IF(AF22="","",VLOOKUP(AF22,'【記載例】シフト記号表（勤務時間帯）'!$C$6:$K$35,9,FALSE))</f>
        <v>8</v>
      </c>
      <c r="AG23" s="230">
        <f>IF(AG22="","",VLOOKUP(AG22,'【記載例】シフト記号表（勤務時間帯）'!$C$6:$K$35,9,FALSE))</f>
        <v>8</v>
      </c>
      <c r="AH23" s="231">
        <f>IF(AH22="","",VLOOKUP(AH22,'【記載例】シフト記号表（勤務時間帯）'!$C$6:$K$35,9,FALSE))</f>
        <v>8</v>
      </c>
      <c r="AI23" s="231" t="str">
        <f>IF(AI22="","",VLOOKUP(AI22,'【記載例】シフト記号表（勤務時間帯）'!$C$6:$K$35,9,FALSE))</f>
        <v/>
      </c>
      <c r="AJ23" s="231">
        <f>IF(AJ22="","",VLOOKUP(AJ22,'【記載例】シフト記号表（勤務時間帯）'!$C$6:$K$35,9,FALSE))</f>
        <v>8</v>
      </c>
      <c r="AK23" s="231">
        <f>IF(AK22="","",VLOOKUP(AK22,'【記載例】シフト記号表（勤務時間帯）'!$C$6:$K$35,9,FALSE))</f>
        <v>8</v>
      </c>
      <c r="AL23" s="231" t="str">
        <f>IF(AL22="","",VLOOKUP(AL22,'【記載例】シフト記号表（勤務時間帯）'!$C$6:$K$35,9,FALSE))</f>
        <v/>
      </c>
      <c r="AM23" s="232">
        <f>IF(AM22="","",VLOOKUP(AM22,'【記載例】シフト記号表（勤務時間帯）'!$C$6:$K$35,9,FALSE))</f>
        <v>8</v>
      </c>
      <c r="AN23" s="230">
        <f>IF(AN22="","",VLOOKUP(AN22,'【記載例】シフト記号表（勤務時間帯）'!$C$6:$K$35,9,FALSE))</f>
        <v>8</v>
      </c>
      <c r="AO23" s="231">
        <f>IF(AO22="","",VLOOKUP(AO22,'【記載例】シフト記号表（勤務時間帯）'!$C$6:$K$35,9,FALSE))</f>
        <v>8</v>
      </c>
      <c r="AP23" s="231" t="str">
        <f>IF(AP22="","",VLOOKUP(AP22,'【記載例】シフト記号表（勤務時間帯）'!$C$6:$K$35,9,FALSE))</f>
        <v/>
      </c>
      <c r="AQ23" s="231">
        <f>IF(AQ22="","",VLOOKUP(AQ22,'【記載例】シフト記号表（勤務時間帯）'!$C$6:$K$35,9,FALSE))</f>
        <v>8</v>
      </c>
      <c r="AR23" s="231">
        <f>IF(AR22="","",VLOOKUP(AR22,'【記載例】シフト記号表（勤務時間帯）'!$C$6:$K$35,9,FALSE))</f>
        <v>8</v>
      </c>
      <c r="AS23" s="231" t="str">
        <f>IF(AS22="","",VLOOKUP(AS22,'【記載例】シフト記号表（勤務時間帯）'!$C$6:$K$35,9,FALSE))</f>
        <v/>
      </c>
      <c r="AT23" s="232">
        <f>IF(AT22="","",VLOOKUP(AT22,'【記載例】シフト記号表（勤務時間帯）'!$C$6:$K$35,9,FALSE))</f>
        <v>8</v>
      </c>
      <c r="AU23" s="230" t="str">
        <f>IF(AU22="","",VLOOKUP(AU22,'【記載例】シフト記号表（勤務時間帯）'!$C$6:$K$35,9,FALSE))</f>
        <v/>
      </c>
      <c r="AV23" s="231" t="str">
        <f>IF(AV22="","",VLOOKUP(AV22,'【記載例】シフト記号表（勤務時間帯）'!$C$6:$K$35,9,FALSE))</f>
        <v/>
      </c>
      <c r="AW23" s="231" t="str">
        <f>IF(AW22="","",VLOOKUP(AW22,'【記載例】シフト記号表（勤務時間帯）'!$C$6:$K$35,9,FALSE))</f>
        <v/>
      </c>
      <c r="AX23" s="1100">
        <f>IF($BB$3="４週",SUM(S23:AT23),IF($BB$3="暦月",SUM(S23:AW23),""))</f>
        <v>160</v>
      </c>
      <c r="AY23" s="1101"/>
      <c r="AZ23" s="1102">
        <f>IF($BB$3="４週",AX23/4,IF($BB$3="暦月",【記載例】認知症対応型通所!AX23/(【記載例】認知症対応型通所!$BB$8/7),""))</f>
        <v>40</v>
      </c>
      <c r="BA23" s="1103"/>
      <c r="BB23" s="898"/>
      <c r="BC23" s="899"/>
      <c r="BD23" s="899"/>
      <c r="BE23" s="899"/>
      <c r="BF23" s="900"/>
    </row>
    <row r="24" spans="2:58" ht="20.25" customHeight="1" x14ac:dyDescent="0.4">
      <c r="B24" s="1159"/>
      <c r="C24" s="982"/>
      <c r="D24" s="983"/>
      <c r="E24" s="984"/>
      <c r="F24" s="93" t="str">
        <f>C22</f>
        <v>管理者</v>
      </c>
      <c r="G24" s="860"/>
      <c r="H24" s="865"/>
      <c r="I24" s="863"/>
      <c r="J24" s="863"/>
      <c r="K24" s="864"/>
      <c r="L24" s="872"/>
      <c r="M24" s="873"/>
      <c r="N24" s="873"/>
      <c r="O24" s="874"/>
      <c r="P24" s="1104" t="s">
        <v>50</v>
      </c>
      <c r="Q24" s="1105"/>
      <c r="R24" s="1106"/>
      <c r="S24" s="233">
        <f>IF(S22="","",VLOOKUP(S22,'【記載例】シフト記号表（勤務時間帯）'!$C$6:$U$35,19,FALSE))</f>
        <v>7</v>
      </c>
      <c r="T24" s="234">
        <f>IF(T22="","",VLOOKUP(T22,'【記載例】シフト記号表（勤務時間帯）'!$C$6:$U$35,19,FALSE))</f>
        <v>7</v>
      </c>
      <c r="U24" s="234" t="str">
        <f>IF(U22="","",VLOOKUP(U22,'【記載例】シフト記号表（勤務時間帯）'!$C$6:$U$35,19,FALSE))</f>
        <v/>
      </c>
      <c r="V24" s="234">
        <f>IF(V22="","",VLOOKUP(V22,'【記載例】シフト記号表（勤務時間帯）'!$C$6:$U$35,19,FALSE))</f>
        <v>7</v>
      </c>
      <c r="W24" s="234">
        <f>IF(W22="","",VLOOKUP(W22,'【記載例】シフト記号表（勤務時間帯）'!$C$6:$U$35,19,FALSE))</f>
        <v>7</v>
      </c>
      <c r="X24" s="234" t="str">
        <f>IF(X22="","",VLOOKUP(X22,'【記載例】シフト記号表（勤務時間帯）'!$C$6:$U$35,19,FALSE))</f>
        <v/>
      </c>
      <c r="Y24" s="235">
        <f>IF(Y22="","",VLOOKUP(Y22,'【記載例】シフト記号表（勤務時間帯）'!$C$6:$U$35,19,FALSE))</f>
        <v>7</v>
      </c>
      <c r="Z24" s="233">
        <f>IF(Z22="","",VLOOKUP(Z22,'【記載例】シフト記号表（勤務時間帯）'!$C$6:$U$35,19,FALSE))</f>
        <v>7</v>
      </c>
      <c r="AA24" s="234">
        <f>IF(AA22="","",VLOOKUP(AA22,'【記載例】シフト記号表（勤務時間帯）'!$C$6:$U$35,19,FALSE))</f>
        <v>7</v>
      </c>
      <c r="AB24" s="234" t="str">
        <f>IF(AB22="","",VLOOKUP(AB22,'【記載例】シフト記号表（勤務時間帯）'!$C$6:$U$35,19,FALSE))</f>
        <v/>
      </c>
      <c r="AC24" s="234">
        <f>IF(AC22="","",VLOOKUP(AC22,'【記載例】シフト記号表（勤務時間帯）'!$C$6:$U$35,19,FALSE))</f>
        <v>7</v>
      </c>
      <c r="AD24" s="234">
        <f>IF(AD22="","",VLOOKUP(AD22,'【記載例】シフト記号表（勤務時間帯）'!$C$6:$U$35,19,FALSE))</f>
        <v>7</v>
      </c>
      <c r="AE24" s="234" t="str">
        <f>IF(AE22="","",VLOOKUP(AE22,'【記載例】シフト記号表（勤務時間帯）'!$C$6:$U$35,19,FALSE))</f>
        <v/>
      </c>
      <c r="AF24" s="235">
        <f>IF(AF22="","",VLOOKUP(AF22,'【記載例】シフト記号表（勤務時間帯）'!$C$6:$U$35,19,FALSE))</f>
        <v>7</v>
      </c>
      <c r="AG24" s="233">
        <f>IF(AG22="","",VLOOKUP(AG22,'【記載例】シフト記号表（勤務時間帯）'!$C$6:$U$35,19,FALSE))</f>
        <v>7</v>
      </c>
      <c r="AH24" s="234">
        <f>IF(AH22="","",VLOOKUP(AH22,'【記載例】シフト記号表（勤務時間帯）'!$C$6:$U$35,19,FALSE))</f>
        <v>7</v>
      </c>
      <c r="AI24" s="234" t="str">
        <f>IF(AI22="","",VLOOKUP(AI22,'【記載例】シフト記号表（勤務時間帯）'!$C$6:$U$35,19,FALSE))</f>
        <v/>
      </c>
      <c r="AJ24" s="234">
        <f>IF(AJ22="","",VLOOKUP(AJ22,'【記載例】シフト記号表（勤務時間帯）'!$C$6:$U$35,19,FALSE))</f>
        <v>7</v>
      </c>
      <c r="AK24" s="234">
        <f>IF(AK22="","",VLOOKUP(AK22,'【記載例】シフト記号表（勤務時間帯）'!$C$6:$U$35,19,FALSE))</f>
        <v>7</v>
      </c>
      <c r="AL24" s="234" t="str">
        <f>IF(AL22="","",VLOOKUP(AL22,'【記載例】シフト記号表（勤務時間帯）'!$C$6:$U$35,19,FALSE))</f>
        <v/>
      </c>
      <c r="AM24" s="235">
        <f>IF(AM22="","",VLOOKUP(AM22,'【記載例】シフト記号表（勤務時間帯）'!$C$6:$U$35,19,FALSE))</f>
        <v>7</v>
      </c>
      <c r="AN24" s="233">
        <f>IF(AN22="","",VLOOKUP(AN22,'【記載例】シフト記号表（勤務時間帯）'!$C$6:$U$35,19,FALSE))</f>
        <v>7</v>
      </c>
      <c r="AO24" s="234">
        <f>IF(AO22="","",VLOOKUP(AO22,'【記載例】シフト記号表（勤務時間帯）'!$C$6:$U$35,19,FALSE))</f>
        <v>7</v>
      </c>
      <c r="AP24" s="234" t="str">
        <f>IF(AP22="","",VLOOKUP(AP22,'【記載例】シフト記号表（勤務時間帯）'!$C$6:$U$35,19,FALSE))</f>
        <v/>
      </c>
      <c r="AQ24" s="234">
        <f>IF(AQ22="","",VLOOKUP(AQ22,'【記載例】シフト記号表（勤務時間帯）'!$C$6:$U$35,19,FALSE))</f>
        <v>7</v>
      </c>
      <c r="AR24" s="234">
        <f>IF(AR22="","",VLOOKUP(AR22,'【記載例】シフト記号表（勤務時間帯）'!$C$6:$U$35,19,FALSE))</f>
        <v>7</v>
      </c>
      <c r="AS24" s="234" t="str">
        <f>IF(AS22="","",VLOOKUP(AS22,'【記載例】シフト記号表（勤務時間帯）'!$C$6:$U$35,19,FALSE))</f>
        <v/>
      </c>
      <c r="AT24" s="235">
        <f>IF(AT22="","",VLOOKUP(AT22,'【記載例】シフト記号表（勤務時間帯）'!$C$6:$U$35,19,FALSE))</f>
        <v>7</v>
      </c>
      <c r="AU24" s="233" t="str">
        <f>IF(AU22="","",VLOOKUP(AU22,'【記載例】シフト記号表（勤務時間帯）'!$C$6:$U$35,19,FALSE))</f>
        <v/>
      </c>
      <c r="AV24" s="234" t="str">
        <f>IF(AV22="","",VLOOKUP(AV22,'【記載例】シフト記号表（勤務時間帯）'!$C$6:$U$35,19,FALSE))</f>
        <v/>
      </c>
      <c r="AW24" s="234" t="str">
        <f>IF(AW22="","",VLOOKUP(AW22,'【記載例】シフト記号表（勤務時間帯）'!$C$6:$U$35,19,FALSE))</f>
        <v/>
      </c>
      <c r="AX24" s="1107">
        <f>IF($BB$3="４週",SUM(S24:AT24),IF($BB$3="暦月",SUM(S24:AW24),""))</f>
        <v>140</v>
      </c>
      <c r="AY24" s="1108"/>
      <c r="AZ24" s="1121">
        <f>IF($BB$3="４週",AX24/4,IF($BB$3="暦月",【記載例】認知症対応型通所!AX24/(【記載例】認知症対応型通所!$BB$8/7),""))</f>
        <v>35</v>
      </c>
      <c r="BA24" s="1122"/>
      <c r="BB24" s="901"/>
      <c r="BC24" s="902"/>
      <c r="BD24" s="902"/>
      <c r="BE24" s="902"/>
      <c r="BF24" s="903"/>
    </row>
    <row r="25" spans="2:58" ht="20.25" customHeight="1" x14ac:dyDescent="0.4">
      <c r="B25" s="1159">
        <f>B22+1</f>
        <v>2</v>
      </c>
      <c r="C25" s="976" t="s">
        <v>60</v>
      </c>
      <c r="D25" s="977"/>
      <c r="E25" s="978"/>
      <c r="F25" s="115"/>
      <c r="G25" s="859" t="s">
        <v>123</v>
      </c>
      <c r="H25" s="862" t="s">
        <v>126</v>
      </c>
      <c r="I25" s="863"/>
      <c r="J25" s="863"/>
      <c r="K25" s="864"/>
      <c r="L25" s="869" t="s">
        <v>128</v>
      </c>
      <c r="M25" s="870"/>
      <c r="N25" s="870"/>
      <c r="O25" s="871"/>
      <c r="P25" s="1172" t="s">
        <v>49</v>
      </c>
      <c r="Q25" s="1173"/>
      <c r="R25" s="1174"/>
      <c r="S25" s="111"/>
      <c r="T25" s="112" t="s">
        <v>162</v>
      </c>
      <c r="U25" s="112" t="s">
        <v>162</v>
      </c>
      <c r="V25" s="112" t="s">
        <v>162</v>
      </c>
      <c r="W25" s="112" t="s">
        <v>162</v>
      </c>
      <c r="X25" s="112" t="s">
        <v>162</v>
      </c>
      <c r="Y25" s="113"/>
      <c r="Z25" s="111"/>
      <c r="AA25" s="112" t="s">
        <v>162</v>
      </c>
      <c r="AB25" s="112" t="s">
        <v>162</v>
      </c>
      <c r="AC25" s="112" t="s">
        <v>162</v>
      </c>
      <c r="AD25" s="112" t="s">
        <v>162</v>
      </c>
      <c r="AE25" s="112" t="s">
        <v>162</v>
      </c>
      <c r="AF25" s="113"/>
      <c r="AG25" s="111"/>
      <c r="AH25" s="112" t="s">
        <v>162</v>
      </c>
      <c r="AI25" s="112" t="s">
        <v>162</v>
      </c>
      <c r="AJ25" s="112" t="s">
        <v>162</v>
      </c>
      <c r="AK25" s="112" t="s">
        <v>162</v>
      </c>
      <c r="AL25" s="112" t="s">
        <v>162</v>
      </c>
      <c r="AM25" s="113"/>
      <c r="AN25" s="111"/>
      <c r="AO25" s="112" t="s">
        <v>162</v>
      </c>
      <c r="AP25" s="112" t="s">
        <v>162</v>
      </c>
      <c r="AQ25" s="112" t="s">
        <v>162</v>
      </c>
      <c r="AR25" s="112" t="s">
        <v>162</v>
      </c>
      <c r="AS25" s="112" t="s">
        <v>162</v>
      </c>
      <c r="AT25" s="113"/>
      <c r="AU25" s="111"/>
      <c r="AV25" s="112"/>
      <c r="AW25" s="112"/>
      <c r="AX25" s="1160"/>
      <c r="AY25" s="1161"/>
      <c r="AZ25" s="1162"/>
      <c r="BA25" s="1163"/>
      <c r="BB25" s="895"/>
      <c r="BC25" s="896"/>
      <c r="BD25" s="896"/>
      <c r="BE25" s="896"/>
      <c r="BF25" s="897"/>
    </row>
    <row r="26" spans="2:58" ht="20.25" customHeight="1" x14ac:dyDescent="0.4">
      <c r="B26" s="1159"/>
      <c r="C26" s="979"/>
      <c r="D26" s="980"/>
      <c r="E26" s="981"/>
      <c r="F26" s="92"/>
      <c r="G26" s="860"/>
      <c r="H26" s="865"/>
      <c r="I26" s="863"/>
      <c r="J26" s="863"/>
      <c r="K26" s="864"/>
      <c r="L26" s="872"/>
      <c r="M26" s="873"/>
      <c r="N26" s="873"/>
      <c r="O26" s="874"/>
      <c r="P26" s="1097" t="s">
        <v>15</v>
      </c>
      <c r="Q26" s="1098"/>
      <c r="R26" s="1099"/>
      <c r="S26" s="230" t="str">
        <f>IF(S25="","",VLOOKUP(S25,'【記載例】シフト記号表（勤務時間帯）'!$C$6:$K$35,9,FALSE))</f>
        <v/>
      </c>
      <c r="T26" s="231">
        <f>IF(T25="","",VLOOKUP(T25,'【記載例】シフト記号表（勤務時間帯）'!$C$6:$K$35,9,FALSE))</f>
        <v>8</v>
      </c>
      <c r="U26" s="231">
        <f>IF(U25="","",VLOOKUP(U25,'【記載例】シフト記号表（勤務時間帯）'!$C$6:$K$35,9,FALSE))</f>
        <v>8</v>
      </c>
      <c r="V26" s="231">
        <f>IF(V25="","",VLOOKUP(V25,'【記載例】シフト記号表（勤務時間帯）'!$C$6:$K$35,9,FALSE))</f>
        <v>8</v>
      </c>
      <c r="W26" s="231">
        <f>IF(W25="","",VLOOKUP(W25,'【記載例】シフト記号表（勤務時間帯）'!$C$6:$K$35,9,FALSE))</f>
        <v>8</v>
      </c>
      <c r="X26" s="231">
        <f>IF(X25="","",VLOOKUP(X25,'【記載例】シフト記号表（勤務時間帯）'!$C$6:$K$35,9,FALSE))</f>
        <v>8</v>
      </c>
      <c r="Y26" s="232" t="str">
        <f>IF(Y25="","",VLOOKUP(Y25,'【記載例】シフト記号表（勤務時間帯）'!$C$6:$K$35,9,FALSE))</f>
        <v/>
      </c>
      <c r="Z26" s="230" t="str">
        <f>IF(Z25="","",VLOOKUP(Z25,'【記載例】シフト記号表（勤務時間帯）'!$C$6:$K$35,9,FALSE))</f>
        <v/>
      </c>
      <c r="AA26" s="231">
        <f>IF(AA25="","",VLOOKUP(AA25,'【記載例】シフト記号表（勤務時間帯）'!$C$6:$K$35,9,FALSE))</f>
        <v>8</v>
      </c>
      <c r="AB26" s="231">
        <f>IF(AB25="","",VLOOKUP(AB25,'【記載例】シフト記号表（勤務時間帯）'!$C$6:$K$35,9,FALSE))</f>
        <v>8</v>
      </c>
      <c r="AC26" s="231">
        <f>IF(AC25="","",VLOOKUP(AC25,'【記載例】シフト記号表（勤務時間帯）'!$C$6:$K$35,9,FALSE))</f>
        <v>8</v>
      </c>
      <c r="AD26" s="231">
        <f>IF(AD25="","",VLOOKUP(AD25,'【記載例】シフト記号表（勤務時間帯）'!$C$6:$K$35,9,FALSE))</f>
        <v>8</v>
      </c>
      <c r="AE26" s="231">
        <f>IF(AE25="","",VLOOKUP(AE25,'【記載例】シフト記号表（勤務時間帯）'!$C$6:$K$35,9,FALSE))</f>
        <v>8</v>
      </c>
      <c r="AF26" s="232" t="str">
        <f>IF(AF25="","",VLOOKUP(AF25,'【記載例】シフト記号表（勤務時間帯）'!$C$6:$K$35,9,FALSE))</f>
        <v/>
      </c>
      <c r="AG26" s="230" t="str">
        <f>IF(AG25="","",VLOOKUP(AG25,'【記載例】シフト記号表（勤務時間帯）'!$C$6:$K$35,9,FALSE))</f>
        <v/>
      </c>
      <c r="AH26" s="231">
        <f>IF(AH25="","",VLOOKUP(AH25,'【記載例】シフト記号表（勤務時間帯）'!$C$6:$K$35,9,FALSE))</f>
        <v>8</v>
      </c>
      <c r="AI26" s="231">
        <f>IF(AI25="","",VLOOKUP(AI25,'【記載例】シフト記号表（勤務時間帯）'!$C$6:$K$35,9,FALSE))</f>
        <v>8</v>
      </c>
      <c r="AJ26" s="231">
        <f>IF(AJ25="","",VLOOKUP(AJ25,'【記載例】シフト記号表（勤務時間帯）'!$C$6:$K$35,9,FALSE))</f>
        <v>8</v>
      </c>
      <c r="AK26" s="231">
        <f>IF(AK25="","",VLOOKUP(AK25,'【記載例】シフト記号表（勤務時間帯）'!$C$6:$K$35,9,FALSE))</f>
        <v>8</v>
      </c>
      <c r="AL26" s="231">
        <f>IF(AL25="","",VLOOKUP(AL25,'【記載例】シフト記号表（勤務時間帯）'!$C$6:$K$35,9,FALSE))</f>
        <v>8</v>
      </c>
      <c r="AM26" s="232" t="str">
        <f>IF(AM25="","",VLOOKUP(AM25,'【記載例】シフト記号表（勤務時間帯）'!$C$6:$K$35,9,FALSE))</f>
        <v/>
      </c>
      <c r="AN26" s="230" t="str">
        <f>IF(AN25="","",VLOOKUP(AN25,'【記載例】シフト記号表（勤務時間帯）'!$C$6:$K$35,9,FALSE))</f>
        <v/>
      </c>
      <c r="AO26" s="231">
        <f>IF(AO25="","",VLOOKUP(AO25,'【記載例】シフト記号表（勤務時間帯）'!$C$6:$K$35,9,FALSE))</f>
        <v>8</v>
      </c>
      <c r="AP26" s="231">
        <f>IF(AP25="","",VLOOKUP(AP25,'【記載例】シフト記号表（勤務時間帯）'!$C$6:$K$35,9,FALSE))</f>
        <v>8</v>
      </c>
      <c r="AQ26" s="231">
        <f>IF(AQ25="","",VLOOKUP(AQ25,'【記載例】シフト記号表（勤務時間帯）'!$C$6:$K$35,9,FALSE))</f>
        <v>8</v>
      </c>
      <c r="AR26" s="231">
        <f>IF(AR25="","",VLOOKUP(AR25,'【記載例】シフト記号表（勤務時間帯）'!$C$6:$K$35,9,FALSE))</f>
        <v>8</v>
      </c>
      <c r="AS26" s="231">
        <f>IF(AS25="","",VLOOKUP(AS25,'【記載例】シフト記号表（勤務時間帯）'!$C$6:$K$35,9,FALSE))</f>
        <v>8</v>
      </c>
      <c r="AT26" s="232" t="str">
        <f>IF(AT25="","",VLOOKUP(AT25,'【記載例】シフト記号表（勤務時間帯）'!$C$6:$K$35,9,FALSE))</f>
        <v/>
      </c>
      <c r="AU26" s="230" t="str">
        <f>IF(AU25="","",VLOOKUP(AU25,'【記載例】シフト記号表（勤務時間帯）'!$C$6:$K$35,9,FALSE))</f>
        <v/>
      </c>
      <c r="AV26" s="231" t="str">
        <f>IF(AV25="","",VLOOKUP(AV25,'【記載例】シフト記号表（勤務時間帯）'!$C$6:$K$35,9,FALSE))</f>
        <v/>
      </c>
      <c r="AW26" s="231" t="str">
        <f>IF(AW25="","",VLOOKUP(AW25,'【記載例】シフト記号表（勤務時間帯）'!$C$6:$K$35,9,FALSE))</f>
        <v/>
      </c>
      <c r="AX26" s="1100">
        <f>IF($BB$3="４週",SUM(S26:AT26),IF($BB$3="暦月",SUM(S26:AW26),""))</f>
        <v>160</v>
      </c>
      <c r="AY26" s="1101"/>
      <c r="AZ26" s="1102">
        <f>IF($BB$3="４週",AX26/4,IF($BB$3="暦月",【記載例】認知症対応型通所!AX26/(【記載例】認知症対応型通所!$BB$8/7),""))</f>
        <v>40</v>
      </c>
      <c r="BA26" s="1103"/>
      <c r="BB26" s="898"/>
      <c r="BC26" s="899"/>
      <c r="BD26" s="899"/>
      <c r="BE26" s="899"/>
      <c r="BF26" s="900"/>
    </row>
    <row r="27" spans="2:58" ht="20.25" customHeight="1" x14ac:dyDescent="0.4">
      <c r="B27" s="1159"/>
      <c r="C27" s="982"/>
      <c r="D27" s="983"/>
      <c r="E27" s="984"/>
      <c r="F27" s="92" t="str">
        <f>C25</f>
        <v>生活相談員</v>
      </c>
      <c r="G27" s="974"/>
      <c r="H27" s="865"/>
      <c r="I27" s="863"/>
      <c r="J27" s="863"/>
      <c r="K27" s="864"/>
      <c r="L27" s="975"/>
      <c r="M27" s="925"/>
      <c r="N27" s="925"/>
      <c r="O27" s="926"/>
      <c r="P27" s="1104" t="s">
        <v>50</v>
      </c>
      <c r="Q27" s="1105"/>
      <c r="R27" s="1106"/>
      <c r="S27" s="233" t="str">
        <f>IF(S25="","",VLOOKUP(S25,'【記載例】シフト記号表（勤務時間帯）'!$C$6:$U$35,19,FALSE))</f>
        <v/>
      </c>
      <c r="T27" s="234">
        <f>IF(T25="","",VLOOKUP(T25,'【記載例】シフト記号表（勤務時間帯）'!$C$6:$U$35,19,FALSE))</f>
        <v>7</v>
      </c>
      <c r="U27" s="234">
        <f>IF(U25="","",VLOOKUP(U25,'【記載例】シフト記号表（勤務時間帯）'!$C$6:$U$35,19,FALSE))</f>
        <v>7</v>
      </c>
      <c r="V27" s="234">
        <f>IF(V25="","",VLOOKUP(V25,'【記載例】シフト記号表（勤務時間帯）'!$C$6:$U$35,19,FALSE))</f>
        <v>7</v>
      </c>
      <c r="W27" s="234">
        <f>IF(W25="","",VLOOKUP(W25,'【記載例】シフト記号表（勤務時間帯）'!$C$6:$U$35,19,FALSE))</f>
        <v>7</v>
      </c>
      <c r="X27" s="234">
        <f>IF(X25="","",VLOOKUP(X25,'【記載例】シフト記号表（勤務時間帯）'!$C$6:$U$35,19,FALSE))</f>
        <v>7</v>
      </c>
      <c r="Y27" s="235" t="str">
        <f>IF(Y25="","",VLOOKUP(Y25,'【記載例】シフト記号表（勤務時間帯）'!$C$6:$U$35,19,FALSE))</f>
        <v/>
      </c>
      <c r="Z27" s="233" t="str">
        <f>IF(Z25="","",VLOOKUP(Z25,'【記載例】シフト記号表（勤務時間帯）'!$C$6:$U$35,19,FALSE))</f>
        <v/>
      </c>
      <c r="AA27" s="234">
        <f>IF(AA25="","",VLOOKUP(AA25,'【記載例】シフト記号表（勤務時間帯）'!$C$6:$U$35,19,FALSE))</f>
        <v>7</v>
      </c>
      <c r="AB27" s="234">
        <f>IF(AB25="","",VLOOKUP(AB25,'【記載例】シフト記号表（勤務時間帯）'!$C$6:$U$35,19,FALSE))</f>
        <v>7</v>
      </c>
      <c r="AC27" s="234">
        <f>IF(AC25="","",VLOOKUP(AC25,'【記載例】シフト記号表（勤務時間帯）'!$C$6:$U$35,19,FALSE))</f>
        <v>7</v>
      </c>
      <c r="AD27" s="234">
        <f>IF(AD25="","",VLOOKUP(AD25,'【記載例】シフト記号表（勤務時間帯）'!$C$6:$U$35,19,FALSE))</f>
        <v>7</v>
      </c>
      <c r="AE27" s="234">
        <f>IF(AE25="","",VLOOKUP(AE25,'【記載例】シフト記号表（勤務時間帯）'!$C$6:$U$35,19,FALSE))</f>
        <v>7</v>
      </c>
      <c r="AF27" s="235" t="str">
        <f>IF(AF25="","",VLOOKUP(AF25,'【記載例】シフト記号表（勤務時間帯）'!$C$6:$U$35,19,FALSE))</f>
        <v/>
      </c>
      <c r="AG27" s="233" t="str">
        <f>IF(AG25="","",VLOOKUP(AG25,'【記載例】シフト記号表（勤務時間帯）'!$C$6:$U$35,19,FALSE))</f>
        <v/>
      </c>
      <c r="AH27" s="234">
        <f>IF(AH25="","",VLOOKUP(AH25,'【記載例】シフト記号表（勤務時間帯）'!$C$6:$U$35,19,FALSE))</f>
        <v>7</v>
      </c>
      <c r="AI27" s="234">
        <f>IF(AI25="","",VLOOKUP(AI25,'【記載例】シフト記号表（勤務時間帯）'!$C$6:$U$35,19,FALSE))</f>
        <v>7</v>
      </c>
      <c r="AJ27" s="234">
        <f>IF(AJ25="","",VLOOKUP(AJ25,'【記載例】シフト記号表（勤務時間帯）'!$C$6:$U$35,19,FALSE))</f>
        <v>7</v>
      </c>
      <c r="AK27" s="234">
        <f>IF(AK25="","",VLOOKUP(AK25,'【記載例】シフト記号表（勤務時間帯）'!$C$6:$U$35,19,FALSE))</f>
        <v>7</v>
      </c>
      <c r="AL27" s="234">
        <f>IF(AL25="","",VLOOKUP(AL25,'【記載例】シフト記号表（勤務時間帯）'!$C$6:$U$35,19,FALSE))</f>
        <v>7</v>
      </c>
      <c r="AM27" s="235" t="str">
        <f>IF(AM25="","",VLOOKUP(AM25,'【記載例】シフト記号表（勤務時間帯）'!$C$6:$U$35,19,FALSE))</f>
        <v/>
      </c>
      <c r="AN27" s="233" t="str">
        <f>IF(AN25="","",VLOOKUP(AN25,'【記載例】シフト記号表（勤務時間帯）'!$C$6:$U$35,19,FALSE))</f>
        <v/>
      </c>
      <c r="AO27" s="234">
        <f>IF(AO25="","",VLOOKUP(AO25,'【記載例】シフト記号表（勤務時間帯）'!$C$6:$U$35,19,FALSE))</f>
        <v>7</v>
      </c>
      <c r="AP27" s="234">
        <f>IF(AP25="","",VLOOKUP(AP25,'【記載例】シフト記号表（勤務時間帯）'!$C$6:$U$35,19,FALSE))</f>
        <v>7</v>
      </c>
      <c r="AQ27" s="234">
        <f>IF(AQ25="","",VLOOKUP(AQ25,'【記載例】シフト記号表（勤務時間帯）'!$C$6:$U$35,19,FALSE))</f>
        <v>7</v>
      </c>
      <c r="AR27" s="234">
        <f>IF(AR25="","",VLOOKUP(AR25,'【記載例】シフト記号表（勤務時間帯）'!$C$6:$U$35,19,FALSE))</f>
        <v>7</v>
      </c>
      <c r="AS27" s="234">
        <f>IF(AS25="","",VLOOKUP(AS25,'【記載例】シフト記号表（勤務時間帯）'!$C$6:$U$35,19,FALSE))</f>
        <v>7</v>
      </c>
      <c r="AT27" s="235" t="str">
        <f>IF(AT25="","",VLOOKUP(AT25,'【記載例】シフト記号表（勤務時間帯）'!$C$6:$U$35,19,FALSE))</f>
        <v/>
      </c>
      <c r="AU27" s="233" t="str">
        <f>IF(AU25="","",VLOOKUP(AU25,'【記載例】シフト記号表（勤務時間帯）'!$C$6:$U$35,19,FALSE))</f>
        <v/>
      </c>
      <c r="AV27" s="234" t="str">
        <f>IF(AV25="","",VLOOKUP(AV25,'【記載例】シフト記号表（勤務時間帯）'!$C$6:$U$35,19,FALSE))</f>
        <v/>
      </c>
      <c r="AW27" s="234" t="str">
        <f>IF(AW25="","",VLOOKUP(AW25,'【記載例】シフト記号表（勤務時間帯）'!$C$6:$U$35,19,FALSE))</f>
        <v/>
      </c>
      <c r="AX27" s="1107">
        <f>IF($BB$3="４週",SUM(S27:AT27),IF($BB$3="暦月",SUM(S27:AW27),""))</f>
        <v>140</v>
      </c>
      <c r="AY27" s="1108"/>
      <c r="AZ27" s="1121">
        <f>IF($BB$3="４週",AX27/4,IF($BB$3="暦月",【記載例】認知症対応型通所!AX27/(【記載例】認知症対応型通所!$BB$8/7),""))</f>
        <v>35</v>
      </c>
      <c r="BA27" s="1122"/>
      <c r="BB27" s="901"/>
      <c r="BC27" s="902"/>
      <c r="BD27" s="902"/>
      <c r="BE27" s="902"/>
      <c r="BF27" s="903"/>
    </row>
    <row r="28" spans="2:58" ht="20.25" customHeight="1" x14ac:dyDescent="0.4">
      <c r="B28" s="1159">
        <f>B25+1</f>
        <v>3</v>
      </c>
      <c r="C28" s="965" t="s">
        <v>60</v>
      </c>
      <c r="D28" s="966"/>
      <c r="E28" s="967"/>
      <c r="F28" s="115"/>
      <c r="G28" s="859" t="s">
        <v>122</v>
      </c>
      <c r="H28" s="862" t="s">
        <v>166</v>
      </c>
      <c r="I28" s="863"/>
      <c r="J28" s="863"/>
      <c r="K28" s="864"/>
      <c r="L28" s="869" t="s">
        <v>129</v>
      </c>
      <c r="M28" s="870"/>
      <c r="N28" s="870"/>
      <c r="O28" s="871"/>
      <c r="P28" s="1172" t="s">
        <v>49</v>
      </c>
      <c r="Q28" s="1173"/>
      <c r="R28" s="1174"/>
      <c r="S28" s="111" t="s">
        <v>162</v>
      </c>
      <c r="T28" s="112"/>
      <c r="U28" s="112"/>
      <c r="V28" s="112"/>
      <c r="W28" s="112"/>
      <c r="X28" s="112"/>
      <c r="Y28" s="113" t="s">
        <v>162</v>
      </c>
      <c r="Z28" s="111" t="s">
        <v>162</v>
      </c>
      <c r="AA28" s="112"/>
      <c r="AB28" s="112"/>
      <c r="AC28" s="112"/>
      <c r="AD28" s="112"/>
      <c r="AE28" s="112"/>
      <c r="AF28" s="113" t="s">
        <v>162</v>
      </c>
      <c r="AG28" s="111" t="s">
        <v>162</v>
      </c>
      <c r="AH28" s="112"/>
      <c r="AI28" s="112"/>
      <c r="AJ28" s="112"/>
      <c r="AK28" s="112"/>
      <c r="AL28" s="112"/>
      <c r="AM28" s="113" t="s">
        <v>162</v>
      </c>
      <c r="AN28" s="111" t="s">
        <v>162</v>
      </c>
      <c r="AO28" s="112"/>
      <c r="AP28" s="112"/>
      <c r="AQ28" s="112"/>
      <c r="AR28" s="112"/>
      <c r="AS28" s="112"/>
      <c r="AT28" s="113" t="s">
        <v>162</v>
      </c>
      <c r="AU28" s="111"/>
      <c r="AV28" s="112"/>
      <c r="AW28" s="112"/>
      <c r="AX28" s="1160"/>
      <c r="AY28" s="1161"/>
      <c r="AZ28" s="1162"/>
      <c r="BA28" s="1163"/>
      <c r="BB28" s="895" t="s">
        <v>137</v>
      </c>
      <c r="BC28" s="896"/>
      <c r="BD28" s="896"/>
      <c r="BE28" s="896"/>
      <c r="BF28" s="897"/>
    </row>
    <row r="29" spans="2:58" ht="20.25" customHeight="1" x14ac:dyDescent="0.4">
      <c r="B29" s="1159"/>
      <c r="C29" s="968"/>
      <c r="D29" s="969"/>
      <c r="E29" s="970"/>
      <c r="F29" s="92"/>
      <c r="G29" s="860"/>
      <c r="H29" s="865"/>
      <c r="I29" s="863"/>
      <c r="J29" s="863"/>
      <c r="K29" s="864"/>
      <c r="L29" s="872"/>
      <c r="M29" s="873"/>
      <c r="N29" s="873"/>
      <c r="O29" s="874"/>
      <c r="P29" s="1097" t="s">
        <v>15</v>
      </c>
      <c r="Q29" s="1098"/>
      <c r="R29" s="1099"/>
      <c r="S29" s="230">
        <f>IF(S28="","",VLOOKUP(S28,'【記載例】シフト記号表（勤務時間帯）'!$C$6:$K$35,9,FALSE))</f>
        <v>8</v>
      </c>
      <c r="T29" s="231" t="str">
        <f>IF(T28="","",VLOOKUP(T28,'【記載例】シフト記号表（勤務時間帯）'!$C$6:$K$35,9,FALSE))</f>
        <v/>
      </c>
      <c r="U29" s="231" t="str">
        <f>IF(U28="","",VLOOKUP(U28,'【記載例】シフト記号表（勤務時間帯）'!$C$6:$K$35,9,FALSE))</f>
        <v/>
      </c>
      <c r="V29" s="231" t="str">
        <f>IF(V28="","",VLOOKUP(V28,'【記載例】シフト記号表（勤務時間帯）'!$C$6:$K$35,9,FALSE))</f>
        <v/>
      </c>
      <c r="W29" s="231" t="str">
        <f>IF(W28="","",VLOOKUP(W28,'【記載例】シフト記号表（勤務時間帯）'!$C$6:$K$35,9,FALSE))</f>
        <v/>
      </c>
      <c r="X29" s="231" t="str">
        <f>IF(X28="","",VLOOKUP(X28,'【記載例】シフト記号表（勤務時間帯）'!$C$6:$K$35,9,FALSE))</f>
        <v/>
      </c>
      <c r="Y29" s="232">
        <f>IF(Y28="","",VLOOKUP(Y28,'【記載例】シフト記号表（勤務時間帯）'!$C$6:$K$35,9,FALSE))</f>
        <v>8</v>
      </c>
      <c r="Z29" s="230">
        <f>IF(Z28="","",VLOOKUP(Z28,'【記載例】シフト記号表（勤務時間帯）'!$C$6:$K$35,9,FALSE))</f>
        <v>8</v>
      </c>
      <c r="AA29" s="231" t="str">
        <f>IF(AA28="","",VLOOKUP(AA28,'【記載例】シフト記号表（勤務時間帯）'!$C$6:$K$35,9,FALSE))</f>
        <v/>
      </c>
      <c r="AB29" s="231" t="str">
        <f>IF(AB28="","",VLOOKUP(AB28,'【記載例】シフト記号表（勤務時間帯）'!$C$6:$K$35,9,FALSE))</f>
        <v/>
      </c>
      <c r="AC29" s="231" t="str">
        <f>IF(AC28="","",VLOOKUP(AC28,'【記載例】シフト記号表（勤務時間帯）'!$C$6:$K$35,9,FALSE))</f>
        <v/>
      </c>
      <c r="AD29" s="231" t="str">
        <f>IF(AD28="","",VLOOKUP(AD28,'【記載例】シフト記号表（勤務時間帯）'!$C$6:$K$35,9,FALSE))</f>
        <v/>
      </c>
      <c r="AE29" s="231" t="str">
        <f>IF(AE28="","",VLOOKUP(AE28,'【記載例】シフト記号表（勤務時間帯）'!$C$6:$K$35,9,FALSE))</f>
        <v/>
      </c>
      <c r="AF29" s="232">
        <f>IF(AF28="","",VLOOKUP(AF28,'【記載例】シフト記号表（勤務時間帯）'!$C$6:$K$35,9,FALSE))</f>
        <v>8</v>
      </c>
      <c r="AG29" s="230">
        <f>IF(AG28="","",VLOOKUP(AG28,'【記載例】シフト記号表（勤務時間帯）'!$C$6:$K$35,9,FALSE))</f>
        <v>8</v>
      </c>
      <c r="AH29" s="231" t="str">
        <f>IF(AH28="","",VLOOKUP(AH28,'【記載例】シフト記号表（勤務時間帯）'!$C$6:$K$35,9,FALSE))</f>
        <v/>
      </c>
      <c r="AI29" s="231" t="str">
        <f>IF(AI28="","",VLOOKUP(AI28,'【記載例】シフト記号表（勤務時間帯）'!$C$6:$K$35,9,FALSE))</f>
        <v/>
      </c>
      <c r="AJ29" s="231" t="str">
        <f>IF(AJ28="","",VLOOKUP(AJ28,'【記載例】シフト記号表（勤務時間帯）'!$C$6:$K$35,9,FALSE))</f>
        <v/>
      </c>
      <c r="AK29" s="231" t="str">
        <f>IF(AK28="","",VLOOKUP(AK28,'【記載例】シフト記号表（勤務時間帯）'!$C$6:$K$35,9,FALSE))</f>
        <v/>
      </c>
      <c r="AL29" s="231" t="str">
        <f>IF(AL28="","",VLOOKUP(AL28,'【記載例】シフト記号表（勤務時間帯）'!$C$6:$K$35,9,FALSE))</f>
        <v/>
      </c>
      <c r="AM29" s="232">
        <f>IF(AM28="","",VLOOKUP(AM28,'【記載例】シフト記号表（勤務時間帯）'!$C$6:$K$35,9,FALSE))</f>
        <v>8</v>
      </c>
      <c r="AN29" s="230">
        <f>IF(AN28="","",VLOOKUP(AN28,'【記載例】シフト記号表（勤務時間帯）'!$C$6:$K$35,9,FALSE))</f>
        <v>8</v>
      </c>
      <c r="AO29" s="231" t="str">
        <f>IF(AO28="","",VLOOKUP(AO28,'【記載例】シフト記号表（勤務時間帯）'!$C$6:$K$35,9,FALSE))</f>
        <v/>
      </c>
      <c r="AP29" s="231" t="str">
        <f>IF(AP28="","",VLOOKUP(AP28,'【記載例】シフト記号表（勤務時間帯）'!$C$6:$K$35,9,FALSE))</f>
        <v/>
      </c>
      <c r="AQ29" s="231" t="str">
        <f>IF(AQ28="","",VLOOKUP(AQ28,'【記載例】シフト記号表（勤務時間帯）'!$C$6:$K$35,9,FALSE))</f>
        <v/>
      </c>
      <c r="AR29" s="231" t="str">
        <f>IF(AR28="","",VLOOKUP(AR28,'【記載例】シフト記号表（勤務時間帯）'!$C$6:$K$35,9,FALSE))</f>
        <v/>
      </c>
      <c r="AS29" s="231" t="str">
        <f>IF(AS28="","",VLOOKUP(AS28,'【記載例】シフト記号表（勤務時間帯）'!$C$6:$K$35,9,FALSE))</f>
        <v/>
      </c>
      <c r="AT29" s="232">
        <f>IF(AT28="","",VLOOKUP(AT28,'【記載例】シフト記号表（勤務時間帯）'!$C$6:$K$35,9,FALSE))</f>
        <v>8</v>
      </c>
      <c r="AU29" s="230" t="str">
        <f>IF(AU28="","",VLOOKUP(AU28,'【記載例】シフト記号表（勤務時間帯）'!$C$6:$K$35,9,FALSE))</f>
        <v/>
      </c>
      <c r="AV29" s="231" t="str">
        <f>IF(AV28="","",VLOOKUP(AV28,'【記載例】シフト記号表（勤務時間帯）'!$C$6:$K$35,9,FALSE))</f>
        <v/>
      </c>
      <c r="AW29" s="231" t="str">
        <f>IF(AW28="","",VLOOKUP(AW28,'【記載例】シフト記号表（勤務時間帯）'!$C$6:$K$35,9,FALSE))</f>
        <v/>
      </c>
      <c r="AX29" s="1100">
        <f>IF($BB$3="４週",SUM(S29:AT29),IF($BB$3="暦月",SUM(S29:AW29),""))</f>
        <v>64</v>
      </c>
      <c r="AY29" s="1101"/>
      <c r="AZ29" s="1102">
        <f>IF($BB$3="４週",AX29/4,IF($BB$3="暦月",【記載例】認知症対応型通所!AX29/(【記載例】認知症対応型通所!$BB$8/7),""))</f>
        <v>16</v>
      </c>
      <c r="BA29" s="1103"/>
      <c r="BB29" s="898"/>
      <c r="BC29" s="899"/>
      <c r="BD29" s="899"/>
      <c r="BE29" s="899"/>
      <c r="BF29" s="900"/>
    </row>
    <row r="30" spans="2:58" ht="20.25" customHeight="1" x14ac:dyDescent="0.4">
      <c r="B30" s="1159"/>
      <c r="C30" s="971"/>
      <c r="D30" s="972"/>
      <c r="E30" s="973"/>
      <c r="F30" s="92" t="str">
        <f>C28</f>
        <v>生活相談員</v>
      </c>
      <c r="G30" s="974"/>
      <c r="H30" s="865"/>
      <c r="I30" s="863"/>
      <c r="J30" s="863"/>
      <c r="K30" s="864"/>
      <c r="L30" s="975"/>
      <c r="M30" s="925"/>
      <c r="N30" s="925"/>
      <c r="O30" s="926"/>
      <c r="P30" s="1104" t="s">
        <v>50</v>
      </c>
      <c r="Q30" s="1105"/>
      <c r="R30" s="1106"/>
      <c r="S30" s="233">
        <f>IF(S28="","",VLOOKUP(S28,'【記載例】シフト記号表（勤務時間帯）'!$C$6:$U$35,19,FALSE))</f>
        <v>7</v>
      </c>
      <c r="T30" s="234" t="str">
        <f>IF(T28="","",VLOOKUP(T28,'【記載例】シフト記号表（勤務時間帯）'!$C$6:$U$35,19,FALSE))</f>
        <v/>
      </c>
      <c r="U30" s="234" t="str">
        <f>IF(U28="","",VLOOKUP(U28,'【記載例】シフト記号表（勤務時間帯）'!$C$6:$U$35,19,FALSE))</f>
        <v/>
      </c>
      <c r="V30" s="234" t="str">
        <f>IF(V28="","",VLOOKUP(V28,'【記載例】シフト記号表（勤務時間帯）'!$C$6:$U$35,19,FALSE))</f>
        <v/>
      </c>
      <c r="W30" s="234" t="str">
        <f>IF(W28="","",VLOOKUP(W28,'【記載例】シフト記号表（勤務時間帯）'!$C$6:$U$35,19,FALSE))</f>
        <v/>
      </c>
      <c r="X30" s="234" t="str">
        <f>IF(X28="","",VLOOKUP(X28,'【記載例】シフト記号表（勤務時間帯）'!$C$6:$U$35,19,FALSE))</f>
        <v/>
      </c>
      <c r="Y30" s="235">
        <f>IF(Y28="","",VLOOKUP(Y28,'【記載例】シフト記号表（勤務時間帯）'!$C$6:$U$35,19,FALSE))</f>
        <v>7</v>
      </c>
      <c r="Z30" s="233">
        <f>IF(Z28="","",VLOOKUP(Z28,'【記載例】シフト記号表（勤務時間帯）'!$C$6:$U$35,19,FALSE))</f>
        <v>7</v>
      </c>
      <c r="AA30" s="234" t="str">
        <f>IF(AA28="","",VLOOKUP(AA28,'【記載例】シフト記号表（勤務時間帯）'!$C$6:$U$35,19,FALSE))</f>
        <v/>
      </c>
      <c r="AB30" s="234" t="str">
        <f>IF(AB28="","",VLOOKUP(AB28,'【記載例】シフト記号表（勤務時間帯）'!$C$6:$U$35,19,FALSE))</f>
        <v/>
      </c>
      <c r="AC30" s="234" t="str">
        <f>IF(AC28="","",VLOOKUP(AC28,'【記載例】シフト記号表（勤務時間帯）'!$C$6:$U$35,19,FALSE))</f>
        <v/>
      </c>
      <c r="AD30" s="234" t="str">
        <f>IF(AD28="","",VLOOKUP(AD28,'【記載例】シフト記号表（勤務時間帯）'!$C$6:$U$35,19,FALSE))</f>
        <v/>
      </c>
      <c r="AE30" s="234" t="str">
        <f>IF(AE28="","",VLOOKUP(AE28,'【記載例】シフト記号表（勤務時間帯）'!$C$6:$U$35,19,FALSE))</f>
        <v/>
      </c>
      <c r="AF30" s="235">
        <f>IF(AF28="","",VLOOKUP(AF28,'【記載例】シフト記号表（勤務時間帯）'!$C$6:$U$35,19,FALSE))</f>
        <v>7</v>
      </c>
      <c r="AG30" s="233">
        <f>IF(AG28="","",VLOOKUP(AG28,'【記載例】シフト記号表（勤務時間帯）'!$C$6:$U$35,19,FALSE))</f>
        <v>7</v>
      </c>
      <c r="AH30" s="234" t="str">
        <f>IF(AH28="","",VLOOKUP(AH28,'【記載例】シフト記号表（勤務時間帯）'!$C$6:$U$35,19,FALSE))</f>
        <v/>
      </c>
      <c r="AI30" s="234" t="str">
        <f>IF(AI28="","",VLOOKUP(AI28,'【記載例】シフト記号表（勤務時間帯）'!$C$6:$U$35,19,FALSE))</f>
        <v/>
      </c>
      <c r="AJ30" s="234" t="str">
        <f>IF(AJ28="","",VLOOKUP(AJ28,'【記載例】シフト記号表（勤務時間帯）'!$C$6:$U$35,19,FALSE))</f>
        <v/>
      </c>
      <c r="AK30" s="234" t="str">
        <f>IF(AK28="","",VLOOKUP(AK28,'【記載例】シフト記号表（勤務時間帯）'!$C$6:$U$35,19,FALSE))</f>
        <v/>
      </c>
      <c r="AL30" s="234" t="str">
        <f>IF(AL28="","",VLOOKUP(AL28,'【記載例】シフト記号表（勤務時間帯）'!$C$6:$U$35,19,FALSE))</f>
        <v/>
      </c>
      <c r="AM30" s="235">
        <f>IF(AM28="","",VLOOKUP(AM28,'【記載例】シフト記号表（勤務時間帯）'!$C$6:$U$35,19,FALSE))</f>
        <v>7</v>
      </c>
      <c r="AN30" s="233">
        <f>IF(AN28="","",VLOOKUP(AN28,'【記載例】シフト記号表（勤務時間帯）'!$C$6:$U$35,19,FALSE))</f>
        <v>7</v>
      </c>
      <c r="AO30" s="234" t="str">
        <f>IF(AO28="","",VLOOKUP(AO28,'【記載例】シフト記号表（勤務時間帯）'!$C$6:$U$35,19,FALSE))</f>
        <v/>
      </c>
      <c r="AP30" s="234" t="str">
        <f>IF(AP28="","",VLOOKUP(AP28,'【記載例】シフト記号表（勤務時間帯）'!$C$6:$U$35,19,FALSE))</f>
        <v/>
      </c>
      <c r="AQ30" s="234" t="str">
        <f>IF(AQ28="","",VLOOKUP(AQ28,'【記載例】シフト記号表（勤務時間帯）'!$C$6:$U$35,19,FALSE))</f>
        <v/>
      </c>
      <c r="AR30" s="234" t="str">
        <f>IF(AR28="","",VLOOKUP(AR28,'【記載例】シフト記号表（勤務時間帯）'!$C$6:$U$35,19,FALSE))</f>
        <v/>
      </c>
      <c r="AS30" s="234" t="str">
        <f>IF(AS28="","",VLOOKUP(AS28,'【記載例】シフト記号表（勤務時間帯）'!$C$6:$U$35,19,FALSE))</f>
        <v/>
      </c>
      <c r="AT30" s="235">
        <f>IF(AT28="","",VLOOKUP(AT28,'【記載例】シフト記号表（勤務時間帯）'!$C$6:$U$35,19,FALSE))</f>
        <v>7</v>
      </c>
      <c r="AU30" s="233" t="str">
        <f>IF(AU28="","",VLOOKUP(AU28,'【記載例】シフト記号表（勤務時間帯）'!$C$6:$U$35,19,FALSE))</f>
        <v/>
      </c>
      <c r="AV30" s="234" t="str">
        <f>IF(AV28="","",VLOOKUP(AV28,'【記載例】シフト記号表（勤務時間帯）'!$C$6:$U$35,19,FALSE))</f>
        <v/>
      </c>
      <c r="AW30" s="234" t="str">
        <f>IF(AW28="","",VLOOKUP(AW28,'【記載例】シフト記号表（勤務時間帯）'!$C$6:$U$35,19,FALSE))</f>
        <v/>
      </c>
      <c r="AX30" s="1107">
        <f>IF($BB$3="４週",SUM(S30:AT30),IF($BB$3="暦月",SUM(S30:AW30),""))</f>
        <v>56</v>
      </c>
      <c r="AY30" s="1108"/>
      <c r="AZ30" s="1121">
        <f>IF($BB$3="４週",AX30/4,IF($BB$3="暦月",【記載例】認知症対応型通所!AX30/(【記載例】認知症対応型通所!$BB$8/7),""))</f>
        <v>14</v>
      </c>
      <c r="BA30" s="1122"/>
      <c r="BB30" s="901"/>
      <c r="BC30" s="902"/>
      <c r="BD30" s="902"/>
      <c r="BE30" s="902"/>
      <c r="BF30" s="903"/>
    </row>
    <row r="31" spans="2:58" ht="20.25" customHeight="1" x14ac:dyDescent="0.4">
      <c r="B31" s="1159">
        <f>B28+1</f>
        <v>4</v>
      </c>
      <c r="C31" s="965" t="s">
        <v>5</v>
      </c>
      <c r="D31" s="966"/>
      <c r="E31" s="967"/>
      <c r="F31" s="115"/>
      <c r="G31" s="859" t="s">
        <v>122</v>
      </c>
      <c r="H31" s="862" t="s">
        <v>14</v>
      </c>
      <c r="I31" s="863"/>
      <c r="J31" s="863"/>
      <c r="K31" s="864"/>
      <c r="L31" s="869" t="s">
        <v>130</v>
      </c>
      <c r="M31" s="870"/>
      <c r="N31" s="870"/>
      <c r="O31" s="871"/>
      <c r="P31" s="1172" t="s">
        <v>49</v>
      </c>
      <c r="Q31" s="1173"/>
      <c r="R31" s="1174"/>
      <c r="S31" s="111" t="s">
        <v>163</v>
      </c>
      <c r="T31" s="112"/>
      <c r="U31" s="112" t="s">
        <v>163</v>
      </c>
      <c r="V31" s="112" t="s">
        <v>163</v>
      </c>
      <c r="W31" s="112"/>
      <c r="X31" s="112" t="s">
        <v>163</v>
      </c>
      <c r="Y31" s="113"/>
      <c r="Z31" s="111" t="s">
        <v>163</v>
      </c>
      <c r="AA31" s="112"/>
      <c r="AB31" s="112" t="s">
        <v>163</v>
      </c>
      <c r="AC31" s="112" t="s">
        <v>163</v>
      </c>
      <c r="AD31" s="112"/>
      <c r="AE31" s="112" t="s">
        <v>163</v>
      </c>
      <c r="AF31" s="113"/>
      <c r="AG31" s="111" t="s">
        <v>163</v>
      </c>
      <c r="AH31" s="112"/>
      <c r="AI31" s="112" t="s">
        <v>163</v>
      </c>
      <c r="AJ31" s="112" t="s">
        <v>163</v>
      </c>
      <c r="AK31" s="112"/>
      <c r="AL31" s="112" t="s">
        <v>163</v>
      </c>
      <c r="AM31" s="113"/>
      <c r="AN31" s="111" t="s">
        <v>163</v>
      </c>
      <c r="AO31" s="112"/>
      <c r="AP31" s="112" t="s">
        <v>163</v>
      </c>
      <c r="AQ31" s="112" t="s">
        <v>163</v>
      </c>
      <c r="AR31" s="112"/>
      <c r="AS31" s="112" t="s">
        <v>163</v>
      </c>
      <c r="AT31" s="113"/>
      <c r="AU31" s="111"/>
      <c r="AV31" s="112"/>
      <c r="AW31" s="112"/>
      <c r="AX31" s="1160"/>
      <c r="AY31" s="1161"/>
      <c r="AZ31" s="1162"/>
      <c r="BA31" s="1163"/>
      <c r="BB31" s="895" t="s">
        <v>140</v>
      </c>
      <c r="BC31" s="896"/>
      <c r="BD31" s="896"/>
      <c r="BE31" s="896"/>
      <c r="BF31" s="897"/>
    </row>
    <row r="32" spans="2:58" ht="20.25" customHeight="1" x14ac:dyDescent="0.4">
      <c r="B32" s="1159"/>
      <c r="C32" s="968"/>
      <c r="D32" s="969"/>
      <c r="E32" s="970"/>
      <c r="F32" s="92"/>
      <c r="G32" s="860"/>
      <c r="H32" s="865"/>
      <c r="I32" s="863"/>
      <c r="J32" s="863"/>
      <c r="K32" s="864"/>
      <c r="L32" s="872"/>
      <c r="M32" s="873"/>
      <c r="N32" s="873"/>
      <c r="O32" s="874"/>
      <c r="P32" s="1097" t="s">
        <v>15</v>
      </c>
      <c r="Q32" s="1098"/>
      <c r="R32" s="1099"/>
      <c r="S32" s="230">
        <f>IF(S31="","",VLOOKUP(S31,'【記載例】シフト記号表（勤務時間帯）'!$C$6:$K$35,9,FALSE))</f>
        <v>4</v>
      </c>
      <c r="T32" s="231" t="str">
        <f>IF(T31="","",VLOOKUP(T31,'【記載例】シフト記号表（勤務時間帯）'!$C$6:$K$35,9,FALSE))</f>
        <v/>
      </c>
      <c r="U32" s="231">
        <f>IF(U31="","",VLOOKUP(U31,'【記載例】シフト記号表（勤務時間帯）'!$C$6:$K$35,9,FALSE))</f>
        <v>4</v>
      </c>
      <c r="V32" s="231">
        <f>IF(V31="","",VLOOKUP(V31,'【記載例】シフト記号表（勤務時間帯）'!$C$6:$K$35,9,FALSE))</f>
        <v>4</v>
      </c>
      <c r="W32" s="231" t="str">
        <f>IF(W31="","",VLOOKUP(W31,'【記載例】シフト記号表（勤務時間帯）'!$C$6:$K$35,9,FALSE))</f>
        <v/>
      </c>
      <c r="X32" s="231">
        <f>IF(X31="","",VLOOKUP(X31,'【記載例】シフト記号表（勤務時間帯）'!$C$6:$K$35,9,FALSE))</f>
        <v>4</v>
      </c>
      <c r="Y32" s="232" t="str">
        <f>IF(Y31="","",VLOOKUP(Y31,'【記載例】シフト記号表（勤務時間帯）'!$C$6:$K$35,9,FALSE))</f>
        <v/>
      </c>
      <c r="Z32" s="230">
        <f>IF(Z31="","",VLOOKUP(Z31,'【記載例】シフト記号表（勤務時間帯）'!$C$6:$K$35,9,FALSE))</f>
        <v>4</v>
      </c>
      <c r="AA32" s="231" t="str">
        <f>IF(AA31="","",VLOOKUP(AA31,'【記載例】シフト記号表（勤務時間帯）'!$C$6:$K$35,9,FALSE))</f>
        <v/>
      </c>
      <c r="AB32" s="231">
        <f>IF(AB31="","",VLOOKUP(AB31,'【記載例】シフト記号表（勤務時間帯）'!$C$6:$K$35,9,FALSE))</f>
        <v>4</v>
      </c>
      <c r="AC32" s="231">
        <f>IF(AC31="","",VLOOKUP(AC31,'【記載例】シフト記号表（勤務時間帯）'!$C$6:$K$35,9,FALSE))</f>
        <v>4</v>
      </c>
      <c r="AD32" s="231" t="str">
        <f>IF(AD31="","",VLOOKUP(AD31,'【記載例】シフト記号表（勤務時間帯）'!$C$6:$K$35,9,FALSE))</f>
        <v/>
      </c>
      <c r="AE32" s="231">
        <f>IF(AE31="","",VLOOKUP(AE31,'【記載例】シフト記号表（勤務時間帯）'!$C$6:$K$35,9,FALSE))</f>
        <v>4</v>
      </c>
      <c r="AF32" s="232" t="str">
        <f>IF(AF31="","",VLOOKUP(AF31,'【記載例】シフト記号表（勤務時間帯）'!$C$6:$K$35,9,FALSE))</f>
        <v/>
      </c>
      <c r="AG32" s="230">
        <f>IF(AG31="","",VLOOKUP(AG31,'【記載例】シフト記号表（勤務時間帯）'!$C$6:$K$35,9,FALSE))</f>
        <v>4</v>
      </c>
      <c r="AH32" s="231" t="str">
        <f>IF(AH31="","",VLOOKUP(AH31,'【記載例】シフト記号表（勤務時間帯）'!$C$6:$K$35,9,FALSE))</f>
        <v/>
      </c>
      <c r="AI32" s="231">
        <f>IF(AI31="","",VLOOKUP(AI31,'【記載例】シフト記号表（勤務時間帯）'!$C$6:$K$35,9,FALSE))</f>
        <v>4</v>
      </c>
      <c r="AJ32" s="231">
        <f>IF(AJ31="","",VLOOKUP(AJ31,'【記載例】シフト記号表（勤務時間帯）'!$C$6:$K$35,9,FALSE))</f>
        <v>4</v>
      </c>
      <c r="AK32" s="231" t="str">
        <f>IF(AK31="","",VLOOKUP(AK31,'【記載例】シフト記号表（勤務時間帯）'!$C$6:$K$35,9,FALSE))</f>
        <v/>
      </c>
      <c r="AL32" s="231">
        <f>IF(AL31="","",VLOOKUP(AL31,'【記載例】シフト記号表（勤務時間帯）'!$C$6:$K$35,9,FALSE))</f>
        <v>4</v>
      </c>
      <c r="AM32" s="232" t="str">
        <f>IF(AM31="","",VLOOKUP(AM31,'【記載例】シフト記号表（勤務時間帯）'!$C$6:$K$35,9,FALSE))</f>
        <v/>
      </c>
      <c r="AN32" s="230">
        <f>IF(AN31="","",VLOOKUP(AN31,'【記載例】シフト記号表（勤務時間帯）'!$C$6:$K$35,9,FALSE))</f>
        <v>4</v>
      </c>
      <c r="AO32" s="231" t="str">
        <f>IF(AO31="","",VLOOKUP(AO31,'【記載例】シフト記号表（勤務時間帯）'!$C$6:$K$35,9,FALSE))</f>
        <v/>
      </c>
      <c r="AP32" s="231">
        <f>IF(AP31="","",VLOOKUP(AP31,'【記載例】シフト記号表（勤務時間帯）'!$C$6:$K$35,9,FALSE))</f>
        <v>4</v>
      </c>
      <c r="AQ32" s="231">
        <f>IF(AQ31="","",VLOOKUP(AQ31,'【記載例】シフト記号表（勤務時間帯）'!$C$6:$K$35,9,FALSE))</f>
        <v>4</v>
      </c>
      <c r="AR32" s="231" t="str">
        <f>IF(AR31="","",VLOOKUP(AR31,'【記載例】シフト記号表（勤務時間帯）'!$C$6:$K$35,9,FALSE))</f>
        <v/>
      </c>
      <c r="AS32" s="231">
        <f>IF(AS31="","",VLOOKUP(AS31,'【記載例】シフト記号表（勤務時間帯）'!$C$6:$K$35,9,FALSE))</f>
        <v>4</v>
      </c>
      <c r="AT32" s="232" t="str">
        <f>IF(AT31="","",VLOOKUP(AT31,'【記載例】シフト記号表（勤務時間帯）'!$C$6:$K$35,9,FALSE))</f>
        <v/>
      </c>
      <c r="AU32" s="230" t="str">
        <f>IF(AU31="","",VLOOKUP(AU31,'【記載例】シフト記号表（勤務時間帯）'!$C$6:$K$35,9,FALSE))</f>
        <v/>
      </c>
      <c r="AV32" s="231" t="str">
        <f>IF(AV31="","",VLOOKUP(AV31,'【記載例】シフト記号表（勤務時間帯）'!$C$6:$K$35,9,FALSE))</f>
        <v/>
      </c>
      <c r="AW32" s="231" t="str">
        <f>IF(AW31="","",VLOOKUP(AW31,'【記載例】シフト記号表（勤務時間帯）'!$C$6:$K$35,9,FALSE))</f>
        <v/>
      </c>
      <c r="AX32" s="1100">
        <f>IF($BB$3="４週",SUM(S32:AT32),IF($BB$3="暦月",SUM(S32:AW32),""))</f>
        <v>64</v>
      </c>
      <c r="AY32" s="1101"/>
      <c r="AZ32" s="1102">
        <f>IF($BB$3="４週",AX32/4,IF($BB$3="暦月",【記載例】認知症対応型通所!AX32/(【記載例】認知症対応型通所!$BB$8/7),""))</f>
        <v>16</v>
      </c>
      <c r="BA32" s="1103"/>
      <c r="BB32" s="898"/>
      <c r="BC32" s="899"/>
      <c r="BD32" s="899"/>
      <c r="BE32" s="899"/>
      <c r="BF32" s="900"/>
    </row>
    <row r="33" spans="2:58" ht="20.25" customHeight="1" x14ac:dyDescent="0.4">
      <c r="B33" s="1159"/>
      <c r="C33" s="971"/>
      <c r="D33" s="972"/>
      <c r="E33" s="973"/>
      <c r="F33" s="92" t="str">
        <f>C31</f>
        <v>看護職員</v>
      </c>
      <c r="G33" s="974"/>
      <c r="H33" s="865"/>
      <c r="I33" s="863"/>
      <c r="J33" s="863"/>
      <c r="K33" s="864"/>
      <c r="L33" s="975"/>
      <c r="M33" s="925"/>
      <c r="N33" s="925"/>
      <c r="O33" s="926"/>
      <c r="P33" s="1104" t="s">
        <v>50</v>
      </c>
      <c r="Q33" s="1105"/>
      <c r="R33" s="1106"/>
      <c r="S33" s="233">
        <f>IF(S31="","",VLOOKUP(S31,'【記載例】シフト記号表（勤務時間帯）'!$C$6:$U$35,19,FALSE))</f>
        <v>4</v>
      </c>
      <c r="T33" s="234" t="str">
        <f>IF(T31="","",VLOOKUP(T31,'【記載例】シフト記号表（勤務時間帯）'!$C$6:$U$35,19,FALSE))</f>
        <v/>
      </c>
      <c r="U33" s="234">
        <f>IF(U31="","",VLOOKUP(U31,'【記載例】シフト記号表（勤務時間帯）'!$C$6:$U$35,19,FALSE))</f>
        <v>4</v>
      </c>
      <c r="V33" s="234">
        <f>IF(V31="","",VLOOKUP(V31,'【記載例】シフト記号表（勤務時間帯）'!$C$6:$U$35,19,FALSE))</f>
        <v>4</v>
      </c>
      <c r="W33" s="234" t="str">
        <f>IF(W31="","",VLOOKUP(W31,'【記載例】シフト記号表（勤務時間帯）'!$C$6:$U$35,19,FALSE))</f>
        <v/>
      </c>
      <c r="X33" s="234">
        <f>IF(X31="","",VLOOKUP(X31,'【記載例】シフト記号表（勤務時間帯）'!$C$6:$U$35,19,FALSE))</f>
        <v>4</v>
      </c>
      <c r="Y33" s="235" t="str">
        <f>IF(Y31="","",VLOOKUP(Y31,'【記載例】シフト記号表（勤務時間帯）'!$C$6:$U$35,19,FALSE))</f>
        <v/>
      </c>
      <c r="Z33" s="233">
        <f>IF(Z31="","",VLOOKUP(Z31,'【記載例】シフト記号表（勤務時間帯）'!$C$6:$U$35,19,FALSE))</f>
        <v>4</v>
      </c>
      <c r="AA33" s="234" t="str">
        <f>IF(AA31="","",VLOOKUP(AA31,'【記載例】シフト記号表（勤務時間帯）'!$C$6:$U$35,19,FALSE))</f>
        <v/>
      </c>
      <c r="AB33" s="234">
        <f>IF(AB31="","",VLOOKUP(AB31,'【記載例】シフト記号表（勤務時間帯）'!$C$6:$U$35,19,FALSE))</f>
        <v>4</v>
      </c>
      <c r="AC33" s="234">
        <f>IF(AC31="","",VLOOKUP(AC31,'【記載例】シフト記号表（勤務時間帯）'!$C$6:$U$35,19,FALSE))</f>
        <v>4</v>
      </c>
      <c r="AD33" s="234" t="str">
        <f>IF(AD31="","",VLOOKUP(AD31,'【記載例】シフト記号表（勤務時間帯）'!$C$6:$U$35,19,FALSE))</f>
        <v/>
      </c>
      <c r="AE33" s="234">
        <f>IF(AE31="","",VLOOKUP(AE31,'【記載例】シフト記号表（勤務時間帯）'!$C$6:$U$35,19,FALSE))</f>
        <v>4</v>
      </c>
      <c r="AF33" s="235" t="str">
        <f>IF(AF31="","",VLOOKUP(AF31,'【記載例】シフト記号表（勤務時間帯）'!$C$6:$U$35,19,FALSE))</f>
        <v/>
      </c>
      <c r="AG33" s="233">
        <f>IF(AG31="","",VLOOKUP(AG31,'【記載例】シフト記号表（勤務時間帯）'!$C$6:$U$35,19,FALSE))</f>
        <v>4</v>
      </c>
      <c r="AH33" s="234" t="str">
        <f>IF(AH31="","",VLOOKUP(AH31,'【記載例】シフト記号表（勤務時間帯）'!$C$6:$U$35,19,FALSE))</f>
        <v/>
      </c>
      <c r="AI33" s="234">
        <f>IF(AI31="","",VLOOKUP(AI31,'【記載例】シフト記号表（勤務時間帯）'!$C$6:$U$35,19,FALSE))</f>
        <v>4</v>
      </c>
      <c r="AJ33" s="234">
        <f>IF(AJ31="","",VLOOKUP(AJ31,'【記載例】シフト記号表（勤務時間帯）'!$C$6:$U$35,19,FALSE))</f>
        <v>4</v>
      </c>
      <c r="AK33" s="234" t="str">
        <f>IF(AK31="","",VLOOKUP(AK31,'【記載例】シフト記号表（勤務時間帯）'!$C$6:$U$35,19,FALSE))</f>
        <v/>
      </c>
      <c r="AL33" s="234">
        <f>IF(AL31="","",VLOOKUP(AL31,'【記載例】シフト記号表（勤務時間帯）'!$C$6:$U$35,19,FALSE))</f>
        <v>4</v>
      </c>
      <c r="AM33" s="235" t="str">
        <f>IF(AM31="","",VLOOKUP(AM31,'【記載例】シフト記号表（勤務時間帯）'!$C$6:$U$35,19,FALSE))</f>
        <v/>
      </c>
      <c r="AN33" s="233">
        <f>IF(AN31="","",VLOOKUP(AN31,'【記載例】シフト記号表（勤務時間帯）'!$C$6:$U$35,19,FALSE))</f>
        <v>4</v>
      </c>
      <c r="AO33" s="234" t="str">
        <f>IF(AO31="","",VLOOKUP(AO31,'【記載例】シフト記号表（勤務時間帯）'!$C$6:$U$35,19,FALSE))</f>
        <v/>
      </c>
      <c r="AP33" s="234">
        <f>IF(AP31="","",VLOOKUP(AP31,'【記載例】シフト記号表（勤務時間帯）'!$C$6:$U$35,19,FALSE))</f>
        <v>4</v>
      </c>
      <c r="AQ33" s="234">
        <f>IF(AQ31="","",VLOOKUP(AQ31,'【記載例】シフト記号表（勤務時間帯）'!$C$6:$U$35,19,FALSE))</f>
        <v>4</v>
      </c>
      <c r="AR33" s="234" t="str">
        <f>IF(AR31="","",VLOOKUP(AR31,'【記載例】シフト記号表（勤務時間帯）'!$C$6:$U$35,19,FALSE))</f>
        <v/>
      </c>
      <c r="AS33" s="234">
        <f>IF(AS31="","",VLOOKUP(AS31,'【記載例】シフト記号表（勤務時間帯）'!$C$6:$U$35,19,FALSE))</f>
        <v>4</v>
      </c>
      <c r="AT33" s="235" t="str">
        <f>IF(AT31="","",VLOOKUP(AT31,'【記載例】シフト記号表（勤務時間帯）'!$C$6:$U$35,19,FALSE))</f>
        <v/>
      </c>
      <c r="AU33" s="233" t="str">
        <f>IF(AU31="","",VLOOKUP(AU31,'【記載例】シフト記号表（勤務時間帯）'!$C$6:$U$35,19,FALSE))</f>
        <v/>
      </c>
      <c r="AV33" s="234" t="str">
        <f>IF(AV31="","",VLOOKUP(AV31,'【記載例】シフト記号表（勤務時間帯）'!$C$6:$U$35,19,FALSE))</f>
        <v/>
      </c>
      <c r="AW33" s="234" t="str">
        <f>IF(AW31="","",VLOOKUP(AW31,'【記載例】シフト記号表（勤務時間帯）'!$C$6:$U$35,19,FALSE))</f>
        <v/>
      </c>
      <c r="AX33" s="1107">
        <f>IF($BB$3="４週",SUM(S33:AT33),IF($BB$3="暦月",SUM(S33:AW33),""))</f>
        <v>64</v>
      </c>
      <c r="AY33" s="1108"/>
      <c r="AZ33" s="1121">
        <f>IF($BB$3="４週",AX33/4,IF($BB$3="暦月",【記載例】認知症対応型通所!AX33/(【記載例】認知症対応型通所!$BB$8/7),""))</f>
        <v>16</v>
      </c>
      <c r="BA33" s="1122"/>
      <c r="BB33" s="901"/>
      <c r="BC33" s="902"/>
      <c r="BD33" s="902"/>
      <c r="BE33" s="902"/>
      <c r="BF33" s="903"/>
    </row>
    <row r="34" spans="2:58" ht="20.25" customHeight="1" x14ac:dyDescent="0.4">
      <c r="B34" s="1159">
        <f>B31+1</f>
        <v>5</v>
      </c>
      <c r="C34" s="965" t="s">
        <v>5</v>
      </c>
      <c r="D34" s="966"/>
      <c r="E34" s="967"/>
      <c r="F34" s="115"/>
      <c r="G34" s="859" t="s">
        <v>197</v>
      </c>
      <c r="H34" s="862" t="s">
        <v>6</v>
      </c>
      <c r="I34" s="863"/>
      <c r="J34" s="863"/>
      <c r="K34" s="864"/>
      <c r="L34" s="869" t="s">
        <v>132</v>
      </c>
      <c r="M34" s="870"/>
      <c r="N34" s="870"/>
      <c r="O34" s="871"/>
      <c r="P34" s="1172" t="s">
        <v>49</v>
      </c>
      <c r="Q34" s="1173"/>
      <c r="R34" s="1174"/>
      <c r="S34" s="111"/>
      <c r="T34" s="112" t="s">
        <v>163</v>
      </c>
      <c r="U34" s="112"/>
      <c r="V34" s="112"/>
      <c r="W34" s="112" t="s">
        <v>163</v>
      </c>
      <c r="X34" s="112"/>
      <c r="Y34" s="113" t="s">
        <v>163</v>
      </c>
      <c r="Z34" s="111"/>
      <c r="AA34" s="112" t="s">
        <v>163</v>
      </c>
      <c r="AB34" s="112"/>
      <c r="AC34" s="112"/>
      <c r="AD34" s="112" t="s">
        <v>163</v>
      </c>
      <c r="AE34" s="112"/>
      <c r="AF34" s="113" t="s">
        <v>163</v>
      </c>
      <c r="AG34" s="111"/>
      <c r="AH34" s="112" t="s">
        <v>163</v>
      </c>
      <c r="AI34" s="112"/>
      <c r="AJ34" s="112"/>
      <c r="AK34" s="112" t="s">
        <v>163</v>
      </c>
      <c r="AL34" s="112"/>
      <c r="AM34" s="113" t="s">
        <v>163</v>
      </c>
      <c r="AN34" s="111"/>
      <c r="AO34" s="112" t="s">
        <v>163</v>
      </c>
      <c r="AP34" s="112"/>
      <c r="AQ34" s="112"/>
      <c r="AR34" s="112" t="s">
        <v>163</v>
      </c>
      <c r="AS34" s="112"/>
      <c r="AT34" s="113" t="s">
        <v>163</v>
      </c>
      <c r="AU34" s="111"/>
      <c r="AV34" s="112"/>
      <c r="AW34" s="112"/>
      <c r="AX34" s="1160"/>
      <c r="AY34" s="1161"/>
      <c r="AZ34" s="1162"/>
      <c r="BA34" s="1163"/>
      <c r="BB34" s="895" t="s">
        <v>135</v>
      </c>
      <c r="BC34" s="896"/>
      <c r="BD34" s="896"/>
      <c r="BE34" s="896"/>
      <c r="BF34" s="897"/>
    </row>
    <row r="35" spans="2:58" ht="20.25" customHeight="1" x14ac:dyDescent="0.4">
      <c r="B35" s="1159"/>
      <c r="C35" s="968"/>
      <c r="D35" s="969"/>
      <c r="E35" s="970"/>
      <c r="F35" s="92"/>
      <c r="G35" s="860"/>
      <c r="H35" s="865"/>
      <c r="I35" s="863"/>
      <c r="J35" s="863"/>
      <c r="K35" s="864"/>
      <c r="L35" s="872"/>
      <c r="M35" s="873"/>
      <c r="N35" s="873"/>
      <c r="O35" s="874"/>
      <c r="P35" s="1097" t="s">
        <v>15</v>
      </c>
      <c r="Q35" s="1098"/>
      <c r="R35" s="1099"/>
      <c r="S35" s="230" t="str">
        <f>IF(S34="","",VLOOKUP(S34,'【記載例】シフト記号表（勤務時間帯）'!$C$6:$K$35,9,FALSE))</f>
        <v/>
      </c>
      <c r="T35" s="231">
        <f>IF(T34="","",VLOOKUP(T34,'【記載例】シフト記号表（勤務時間帯）'!$C$6:$K$35,9,FALSE))</f>
        <v>4</v>
      </c>
      <c r="U35" s="231" t="str">
        <f>IF(U34="","",VLOOKUP(U34,'【記載例】シフト記号表（勤務時間帯）'!$C$6:$K$35,9,FALSE))</f>
        <v/>
      </c>
      <c r="V35" s="231" t="str">
        <f>IF(V34="","",VLOOKUP(V34,'【記載例】シフト記号表（勤務時間帯）'!$C$6:$K$35,9,FALSE))</f>
        <v/>
      </c>
      <c r="W35" s="231">
        <f>IF(W34="","",VLOOKUP(W34,'【記載例】シフト記号表（勤務時間帯）'!$C$6:$K$35,9,FALSE))</f>
        <v>4</v>
      </c>
      <c r="X35" s="231" t="str">
        <f>IF(X34="","",VLOOKUP(X34,'【記載例】シフト記号表（勤務時間帯）'!$C$6:$K$35,9,FALSE))</f>
        <v/>
      </c>
      <c r="Y35" s="232">
        <f>IF(Y34="","",VLOOKUP(Y34,'【記載例】シフト記号表（勤務時間帯）'!$C$6:$K$35,9,FALSE))</f>
        <v>4</v>
      </c>
      <c r="Z35" s="230" t="str">
        <f>IF(Z34="","",VLOOKUP(Z34,'【記載例】シフト記号表（勤務時間帯）'!$C$6:$K$35,9,FALSE))</f>
        <v/>
      </c>
      <c r="AA35" s="231">
        <f>IF(AA34="","",VLOOKUP(AA34,'【記載例】シフト記号表（勤務時間帯）'!$C$6:$K$35,9,FALSE))</f>
        <v>4</v>
      </c>
      <c r="AB35" s="231" t="str">
        <f>IF(AB34="","",VLOOKUP(AB34,'【記載例】シフト記号表（勤務時間帯）'!$C$6:$K$35,9,FALSE))</f>
        <v/>
      </c>
      <c r="AC35" s="231" t="str">
        <f>IF(AC34="","",VLOOKUP(AC34,'【記載例】シフト記号表（勤務時間帯）'!$C$6:$K$35,9,FALSE))</f>
        <v/>
      </c>
      <c r="AD35" s="231">
        <f>IF(AD34="","",VLOOKUP(AD34,'【記載例】シフト記号表（勤務時間帯）'!$C$6:$K$35,9,FALSE))</f>
        <v>4</v>
      </c>
      <c r="AE35" s="231" t="str">
        <f>IF(AE34="","",VLOOKUP(AE34,'【記載例】シフト記号表（勤務時間帯）'!$C$6:$K$35,9,FALSE))</f>
        <v/>
      </c>
      <c r="AF35" s="232">
        <f>IF(AF34="","",VLOOKUP(AF34,'【記載例】シフト記号表（勤務時間帯）'!$C$6:$K$35,9,FALSE))</f>
        <v>4</v>
      </c>
      <c r="AG35" s="230" t="str">
        <f>IF(AG34="","",VLOOKUP(AG34,'【記載例】シフト記号表（勤務時間帯）'!$C$6:$K$35,9,FALSE))</f>
        <v/>
      </c>
      <c r="AH35" s="231">
        <f>IF(AH34="","",VLOOKUP(AH34,'【記載例】シフト記号表（勤務時間帯）'!$C$6:$K$35,9,FALSE))</f>
        <v>4</v>
      </c>
      <c r="AI35" s="231" t="str">
        <f>IF(AI34="","",VLOOKUP(AI34,'【記載例】シフト記号表（勤務時間帯）'!$C$6:$K$35,9,FALSE))</f>
        <v/>
      </c>
      <c r="AJ35" s="231" t="str">
        <f>IF(AJ34="","",VLOOKUP(AJ34,'【記載例】シフト記号表（勤務時間帯）'!$C$6:$K$35,9,FALSE))</f>
        <v/>
      </c>
      <c r="AK35" s="231">
        <f>IF(AK34="","",VLOOKUP(AK34,'【記載例】シフト記号表（勤務時間帯）'!$C$6:$K$35,9,FALSE))</f>
        <v>4</v>
      </c>
      <c r="AL35" s="231" t="str">
        <f>IF(AL34="","",VLOOKUP(AL34,'【記載例】シフト記号表（勤務時間帯）'!$C$6:$K$35,9,FALSE))</f>
        <v/>
      </c>
      <c r="AM35" s="232">
        <f>IF(AM34="","",VLOOKUP(AM34,'【記載例】シフト記号表（勤務時間帯）'!$C$6:$K$35,9,FALSE))</f>
        <v>4</v>
      </c>
      <c r="AN35" s="230" t="str">
        <f>IF(AN34="","",VLOOKUP(AN34,'【記載例】シフト記号表（勤務時間帯）'!$C$6:$K$35,9,FALSE))</f>
        <v/>
      </c>
      <c r="AO35" s="231">
        <f>IF(AO34="","",VLOOKUP(AO34,'【記載例】シフト記号表（勤務時間帯）'!$C$6:$K$35,9,FALSE))</f>
        <v>4</v>
      </c>
      <c r="AP35" s="231" t="str">
        <f>IF(AP34="","",VLOOKUP(AP34,'【記載例】シフト記号表（勤務時間帯）'!$C$6:$K$35,9,FALSE))</f>
        <v/>
      </c>
      <c r="AQ35" s="231" t="str">
        <f>IF(AQ34="","",VLOOKUP(AQ34,'【記載例】シフト記号表（勤務時間帯）'!$C$6:$K$35,9,FALSE))</f>
        <v/>
      </c>
      <c r="AR35" s="231">
        <f>IF(AR34="","",VLOOKUP(AR34,'【記載例】シフト記号表（勤務時間帯）'!$C$6:$K$35,9,FALSE))</f>
        <v>4</v>
      </c>
      <c r="AS35" s="231" t="str">
        <f>IF(AS34="","",VLOOKUP(AS34,'【記載例】シフト記号表（勤務時間帯）'!$C$6:$K$35,9,FALSE))</f>
        <v/>
      </c>
      <c r="AT35" s="232">
        <f>IF(AT34="","",VLOOKUP(AT34,'【記載例】シフト記号表（勤務時間帯）'!$C$6:$K$35,9,FALSE))</f>
        <v>4</v>
      </c>
      <c r="AU35" s="230" t="str">
        <f>IF(AU34="","",VLOOKUP(AU34,'【記載例】シフト記号表（勤務時間帯）'!$C$6:$K$35,9,FALSE))</f>
        <v/>
      </c>
      <c r="AV35" s="231" t="str">
        <f>IF(AV34="","",VLOOKUP(AV34,'【記載例】シフト記号表（勤務時間帯）'!$C$6:$K$35,9,FALSE))</f>
        <v/>
      </c>
      <c r="AW35" s="231" t="str">
        <f>IF(AW34="","",VLOOKUP(AW34,'【記載例】シフト記号表（勤務時間帯）'!$C$6:$K$35,9,FALSE))</f>
        <v/>
      </c>
      <c r="AX35" s="1100">
        <f>IF($BB$3="４週",SUM(S35:AT35),IF($BB$3="暦月",SUM(S35:AW35),""))</f>
        <v>48</v>
      </c>
      <c r="AY35" s="1101"/>
      <c r="AZ35" s="1102">
        <f>IF($BB$3="４週",AX35/4,IF($BB$3="暦月",【記載例】認知症対応型通所!AX35/(【記載例】認知症対応型通所!$BB$8/7),""))</f>
        <v>12</v>
      </c>
      <c r="BA35" s="1103"/>
      <c r="BB35" s="898"/>
      <c r="BC35" s="899"/>
      <c r="BD35" s="899"/>
      <c r="BE35" s="899"/>
      <c r="BF35" s="900"/>
    </row>
    <row r="36" spans="2:58" ht="20.25" customHeight="1" x14ac:dyDescent="0.4">
      <c r="B36" s="1159"/>
      <c r="C36" s="971"/>
      <c r="D36" s="972"/>
      <c r="E36" s="973"/>
      <c r="F36" s="92" t="str">
        <f>C34</f>
        <v>看護職員</v>
      </c>
      <c r="G36" s="974"/>
      <c r="H36" s="865"/>
      <c r="I36" s="863"/>
      <c r="J36" s="863"/>
      <c r="K36" s="864"/>
      <c r="L36" s="975"/>
      <c r="M36" s="925"/>
      <c r="N36" s="925"/>
      <c r="O36" s="926"/>
      <c r="P36" s="1104" t="s">
        <v>50</v>
      </c>
      <c r="Q36" s="1105"/>
      <c r="R36" s="1106"/>
      <c r="S36" s="233" t="str">
        <f>IF(S34="","",VLOOKUP(S34,'【記載例】シフト記号表（勤務時間帯）'!$C$6:$U$35,19,FALSE))</f>
        <v/>
      </c>
      <c r="T36" s="234">
        <f>IF(T34="","",VLOOKUP(T34,'【記載例】シフト記号表（勤務時間帯）'!$C$6:$U$35,19,FALSE))</f>
        <v>4</v>
      </c>
      <c r="U36" s="234" t="str">
        <f>IF(U34="","",VLOOKUP(U34,'【記載例】シフト記号表（勤務時間帯）'!$C$6:$U$35,19,FALSE))</f>
        <v/>
      </c>
      <c r="V36" s="234" t="str">
        <f>IF(V34="","",VLOOKUP(V34,'【記載例】シフト記号表（勤務時間帯）'!$C$6:$U$35,19,FALSE))</f>
        <v/>
      </c>
      <c r="W36" s="234">
        <f>IF(W34="","",VLOOKUP(W34,'【記載例】シフト記号表（勤務時間帯）'!$C$6:$U$35,19,FALSE))</f>
        <v>4</v>
      </c>
      <c r="X36" s="234" t="str">
        <f>IF(X34="","",VLOOKUP(X34,'【記載例】シフト記号表（勤務時間帯）'!$C$6:$U$35,19,FALSE))</f>
        <v/>
      </c>
      <c r="Y36" s="235">
        <f>IF(Y34="","",VLOOKUP(Y34,'【記載例】シフト記号表（勤務時間帯）'!$C$6:$U$35,19,FALSE))</f>
        <v>4</v>
      </c>
      <c r="Z36" s="233" t="str">
        <f>IF(Z34="","",VLOOKUP(Z34,'【記載例】シフト記号表（勤務時間帯）'!$C$6:$U$35,19,FALSE))</f>
        <v/>
      </c>
      <c r="AA36" s="234">
        <f>IF(AA34="","",VLOOKUP(AA34,'【記載例】シフト記号表（勤務時間帯）'!$C$6:$U$35,19,FALSE))</f>
        <v>4</v>
      </c>
      <c r="AB36" s="234" t="str">
        <f>IF(AB34="","",VLOOKUP(AB34,'【記載例】シフト記号表（勤務時間帯）'!$C$6:$U$35,19,FALSE))</f>
        <v/>
      </c>
      <c r="AC36" s="234" t="str">
        <f>IF(AC34="","",VLOOKUP(AC34,'【記載例】シフト記号表（勤務時間帯）'!$C$6:$U$35,19,FALSE))</f>
        <v/>
      </c>
      <c r="AD36" s="234">
        <f>IF(AD34="","",VLOOKUP(AD34,'【記載例】シフト記号表（勤務時間帯）'!$C$6:$U$35,19,FALSE))</f>
        <v>4</v>
      </c>
      <c r="AE36" s="234" t="str">
        <f>IF(AE34="","",VLOOKUP(AE34,'【記載例】シフト記号表（勤務時間帯）'!$C$6:$U$35,19,FALSE))</f>
        <v/>
      </c>
      <c r="AF36" s="235">
        <f>IF(AF34="","",VLOOKUP(AF34,'【記載例】シフト記号表（勤務時間帯）'!$C$6:$U$35,19,FALSE))</f>
        <v>4</v>
      </c>
      <c r="AG36" s="233" t="str">
        <f>IF(AG34="","",VLOOKUP(AG34,'【記載例】シフト記号表（勤務時間帯）'!$C$6:$U$35,19,FALSE))</f>
        <v/>
      </c>
      <c r="AH36" s="234">
        <f>IF(AH34="","",VLOOKUP(AH34,'【記載例】シフト記号表（勤務時間帯）'!$C$6:$U$35,19,FALSE))</f>
        <v>4</v>
      </c>
      <c r="AI36" s="234" t="str">
        <f>IF(AI34="","",VLOOKUP(AI34,'【記載例】シフト記号表（勤務時間帯）'!$C$6:$U$35,19,FALSE))</f>
        <v/>
      </c>
      <c r="AJ36" s="234" t="str">
        <f>IF(AJ34="","",VLOOKUP(AJ34,'【記載例】シフト記号表（勤務時間帯）'!$C$6:$U$35,19,FALSE))</f>
        <v/>
      </c>
      <c r="AK36" s="234">
        <f>IF(AK34="","",VLOOKUP(AK34,'【記載例】シフト記号表（勤務時間帯）'!$C$6:$U$35,19,FALSE))</f>
        <v>4</v>
      </c>
      <c r="AL36" s="234" t="str">
        <f>IF(AL34="","",VLOOKUP(AL34,'【記載例】シフト記号表（勤務時間帯）'!$C$6:$U$35,19,FALSE))</f>
        <v/>
      </c>
      <c r="AM36" s="235">
        <f>IF(AM34="","",VLOOKUP(AM34,'【記載例】シフト記号表（勤務時間帯）'!$C$6:$U$35,19,FALSE))</f>
        <v>4</v>
      </c>
      <c r="AN36" s="233" t="str">
        <f>IF(AN34="","",VLOOKUP(AN34,'【記載例】シフト記号表（勤務時間帯）'!$C$6:$U$35,19,FALSE))</f>
        <v/>
      </c>
      <c r="AO36" s="234">
        <f>IF(AO34="","",VLOOKUP(AO34,'【記載例】シフト記号表（勤務時間帯）'!$C$6:$U$35,19,FALSE))</f>
        <v>4</v>
      </c>
      <c r="AP36" s="234" t="str">
        <f>IF(AP34="","",VLOOKUP(AP34,'【記載例】シフト記号表（勤務時間帯）'!$C$6:$U$35,19,FALSE))</f>
        <v/>
      </c>
      <c r="AQ36" s="234" t="str">
        <f>IF(AQ34="","",VLOOKUP(AQ34,'【記載例】シフト記号表（勤務時間帯）'!$C$6:$U$35,19,FALSE))</f>
        <v/>
      </c>
      <c r="AR36" s="234">
        <f>IF(AR34="","",VLOOKUP(AR34,'【記載例】シフト記号表（勤務時間帯）'!$C$6:$U$35,19,FALSE))</f>
        <v>4</v>
      </c>
      <c r="AS36" s="234" t="str">
        <f>IF(AS34="","",VLOOKUP(AS34,'【記載例】シフト記号表（勤務時間帯）'!$C$6:$U$35,19,FALSE))</f>
        <v/>
      </c>
      <c r="AT36" s="235">
        <f>IF(AT34="","",VLOOKUP(AT34,'【記載例】シフト記号表（勤務時間帯）'!$C$6:$U$35,19,FALSE))</f>
        <v>4</v>
      </c>
      <c r="AU36" s="233" t="str">
        <f>IF(AU34="","",VLOOKUP(AU34,'【記載例】シフト記号表（勤務時間帯）'!$C$6:$U$35,19,FALSE))</f>
        <v/>
      </c>
      <c r="AV36" s="234" t="str">
        <f>IF(AV34="","",VLOOKUP(AV34,'【記載例】シフト記号表（勤務時間帯）'!$C$6:$U$35,19,FALSE))</f>
        <v/>
      </c>
      <c r="AW36" s="234" t="str">
        <f>IF(AW34="","",VLOOKUP(AW34,'【記載例】シフト記号表（勤務時間帯）'!$C$6:$U$35,19,FALSE))</f>
        <v/>
      </c>
      <c r="AX36" s="1107">
        <f>IF($BB$3="４週",SUM(S36:AT36),IF($BB$3="暦月",SUM(S36:AW36),""))</f>
        <v>48</v>
      </c>
      <c r="AY36" s="1108"/>
      <c r="AZ36" s="1121">
        <f>IF($BB$3="４週",AX36/4,IF($BB$3="暦月",【記載例】認知症対応型通所!AX36/(【記載例】認知症対応型通所!$BB$8/7),""))</f>
        <v>12</v>
      </c>
      <c r="BA36" s="1122"/>
      <c r="BB36" s="901"/>
      <c r="BC36" s="902"/>
      <c r="BD36" s="902"/>
      <c r="BE36" s="902"/>
      <c r="BF36" s="903"/>
    </row>
    <row r="37" spans="2:58" ht="20.25" customHeight="1" x14ac:dyDescent="0.4">
      <c r="B37" s="1159">
        <f>B34+1</f>
        <v>6</v>
      </c>
      <c r="C37" s="965" t="s">
        <v>61</v>
      </c>
      <c r="D37" s="966"/>
      <c r="E37" s="967"/>
      <c r="F37" s="115"/>
      <c r="G37" s="859" t="s">
        <v>122</v>
      </c>
      <c r="H37" s="862" t="s">
        <v>106</v>
      </c>
      <c r="I37" s="863"/>
      <c r="J37" s="863"/>
      <c r="K37" s="864"/>
      <c r="L37" s="869" t="s">
        <v>129</v>
      </c>
      <c r="M37" s="870"/>
      <c r="N37" s="870"/>
      <c r="O37" s="871"/>
      <c r="P37" s="1172" t="s">
        <v>49</v>
      </c>
      <c r="Q37" s="1173"/>
      <c r="R37" s="1174"/>
      <c r="S37" s="111"/>
      <c r="T37" s="112" t="s">
        <v>162</v>
      </c>
      <c r="U37" s="112" t="s">
        <v>162</v>
      </c>
      <c r="V37" s="112"/>
      <c r="W37" s="112"/>
      <c r="X37" s="112" t="s">
        <v>162</v>
      </c>
      <c r="Y37" s="113"/>
      <c r="Z37" s="111"/>
      <c r="AA37" s="112" t="s">
        <v>162</v>
      </c>
      <c r="AB37" s="112" t="s">
        <v>162</v>
      </c>
      <c r="AC37" s="112"/>
      <c r="AD37" s="112"/>
      <c r="AE37" s="112" t="s">
        <v>162</v>
      </c>
      <c r="AF37" s="113"/>
      <c r="AG37" s="111"/>
      <c r="AH37" s="112" t="s">
        <v>162</v>
      </c>
      <c r="AI37" s="112" t="s">
        <v>162</v>
      </c>
      <c r="AJ37" s="112"/>
      <c r="AK37" s="112"/>
      <c r="AL37" s="112" t="s">
        <v>162</v>
      </c>
      <c r="AM37" s="113"/>
      <c r="AN37" s="111"/>
      <c r="AO37" s="112" t="s">
        <v>162</v>
      </c>
      <c r="AP37" s="112" t="s">
        <v>162</v>
      </c>
      <c r="AQ37" s="112"/>
      <c r="AR37" s="112"/>
      <c r="AS37" s="112" t="s">
        <v>162</v>
      </c>
      <c r="AT37" s="113"/>
      <c r="AU37" s="111"/>
      <c r="AV37" s="112"/>
      <c r="AW37" s="112"/>
      <c r="AX37" s="1160"/>
      <c r="AY37" s="1161"/>
      <c r="AZ37" s="1162"/>
      <c r="BA37" s="1163"/>
      <c r="BB37" s="895" t="s">
        <v>138</v>
      </c>
      <c r="BC37" s="896"/>
      <c r="BD37" s="896"/>
      <c r="BE37" s="896"/>
      <c r="BF37" s="897"/>
    </row>
    <row r="38" spans="2:58" ht="20.25" customHeight="1" x14ac:dyDescent="0.4">
      <c r="B38" s="1159"/>
      <c r="C38" s="968"/>
      <c r="D38" s="969"/>
      <c r="E38" s="970"/>
      <c r="F38" s="92"/>
      <c r="G38" s="860"/>
      <c r="H38" s="865"/>
      <c r="I38" s="863"/>
      <c r="J38" s="863"/>
      <c r="K38" s="864"/>
      <c r="L38" s="872"/>
      <c r="M38" s="873"/>
      <c r="N38" s="873"/>
      <c r="O38" s="874"/>
      <c r="P38" s="1097" t="s">
        <v>15</v>
      </c>
      <c r="Q38" s="1098"/>
      <c r="R38" s="1099"/>
      <c r="S38" s="230" t="str">
        <f>IF(S37="","",VLOOKUP(S37,'【記載例】シフト記号表（勤務時間帯）'!$C$6:$K$35,9,FALSE))</f>
        <v/>
      </c>
      <c r="T38" s="231">
        <f>IF(T37="","",VLOOKUP(T37,'【記載例】シフト記号表（勤務時間帯）'!$C$6:$K$35,9,FALSE))</f>
        <v>8</v>
      </c>
      <c r="U38" s="231">
        <f>IF(U37="","",VLOOKUP(U37,'【記載例】シフト記号表（勤務時間帯）'!$C$6:$K$35,9,FALSE))</f>
        <v>8</v>
      </c>
      <c r="V38" s="231" t="str">
        <f>IF(V37="","",VLOOKUP(V37,'【記載例】シフト記号表（勤務時間帯）'!$C$6:$K$35,9,FALSE))</f>
        <v/>
      </c>
      <c r="W38" s="231" t="str">
        <f>IF(W37="","",VLOOKUP(W37,'【記載例】シフト記号表（勤務時間帯）'!$C$6:$K$35,9,FALSE))</f>
        <v/>
      </c>
      <c r="X38" s="231">
        <f>IF(X37="","",VLOOKUP(X37,'【記載例】シフト記号表（勤務時間帯）'!$C$6:$K$35,9,FALSE))</f>
        <v>8</v>
      </c>
      <c r="Y38" s="232" t="str">
        <f>IF(Y37="","",VLOOKUP(Y37,'【記載例】シフト記号表（勤務時間帯）'!$C$6:$K$35,9,FALSE))</f>
        <v/>
      </c>
      <c r="Z38" s="230" t="str">
        <f>IF(Z37="","",VLOOKUP(Z37,'【記載例】シフト記号表（勤務時間帯）'!$C$6:$K$35,9,FALSE))</f>
        <v/>
      </c>
      <c r="AA38" s="231">
        <f>IF(AA37="","",VLOOKUP(AA37,'【記載例】シフト記号表（勤務時間帯）'!$C$6:$K$35,9,FALSE))</f>
        <v>8</v>
      </c>
      <c r="AB38" s="231">
        <f>IF(AB37="","",VLOOKUP(AB37,'【記載例】シフト記号表（勤務時間帯）'!$C$6:$K$35,9,FALSE))</f>
        <v>8</v>
      </c>
      <c r="AC38" s="231" t="str">
        <f>IF(AC37="","",VLOOKUP(AC37,'【記載例】シフト記号表（勤務時間帯）'!$C$6:$K$35,9,FALSE))</f>
        <v/>
      </c>
      <c r="AD38" s="231" t="str">
        <f>IF(AD37="","",VLOOKUP(AD37,'【記載例】シフト記号表（勤務時間帯）'!$C$6:$K$35,9,FALSE))</f>
        <v/>
      </c>
      <c r="AE38" s="231">
        <f>IF(AE37="","",VLOOKUP(AE37,'【記載例】シフト記号表（勤務時間帯）'!$C$6:$K$35,9,FALSE))</f>
        <v>8</v>
      </c>
      <c r="AF38" s="232" t="str">
        <f>IF(AF37="","",VLOOKUP(AF37,'【記載例】シフト記号表（勤務時間帯）'!$C$6:$K$35,9,FALSE))</f>
        <v/>
      </c>
      <c r="AG38" s="230" t="str">
        <f>IF(AG37="","",VLOOKUP(AG37,'【記載例】シフト記号表（勤務時間帯）'!$C$6:$K$35,9,FALSE))</f>
        <v/>
      </c>
      <c r="AH38" s="231">
        <f>IF(AH37="","",VLOOKUP(AH37,'【記載例】シフト記号表（勤務時間帯）'!$C$6:$K$35,9,FALSE))</f>
        <v>8</v>
      </c>
      <c r="AI38" s="231">
        <f>IF(AI37="","",VLOOKUP(AI37,'【記載例】シフト記号表（勤務時間帯）'!$C$6:$K$35,9,FALSE))</f>
        <v>8</v>
      </c>
      <c r="AJ38" s="231" t="str">
        <f>IF(AJ37="","",VLOOKUP(AJ37,'【記載例】シフト記号表（勤務時間帯）'!$C$6:$K$35,9,FALSE))</f>
        <v/>
      </c>
      <c r="AK38" s="231" t="str">
        <f>IF(AK37="","",VLOOKUP(AK37,'【記載例】シフト記号表（勤務時間帯）'!$C$6:$K$35,9,FALSE))</f>
        <v/>
      </c>
      <c r="AL38" s="231">
        <f>IF(AL37="","",VLOOKUP(AL37,'【記載例】シフト記号表（勤務時間帯）'!$C$6:$K$35,9,FALSE))</f>
        <v>8</v>
      </c>
      <c r="AM38" s="232" t="str">
        <f>IF(AM37="","",VLOOKUP(AM37,'【記載例】シフト記号表（勤務時間帯）'!$C$6:$K$35,9,FALSE))</f>
        <v/>
      </c>
      <c r="AN38" s="230" t="str">
        <f>IF(AN37="","",VLOOKUP(AN37,'【記載例】シフト記号表（勤務時間帯）'!$C$6:$K$35,9,FALSE))</f>
        <v/>
      </c>
      <c r="AO38" s="231">
        <f>IF(AO37="","",VLOOKUP(AO37,'【記載例】シフト記号表（勤務時間帯）'!$C$6:$K$35,9,FALSE))</f>
        <v>8</v>
      </c>
      <c r="AP38" s="231">
        <f>IF(AP37="","",VLOOKUP(AP37,'【記載例】シフト記号表（勤務時間帯）'!$C$6:$K$35,9,FALSE))</f>
        <v>8</v>
      </c>
      <c r="AQ38" s="231" t="str">
        <f>IF(AQ37="","",VLOOKUP(AQ37,'【記載例】シフト記号表（勤務時間帯）'!$C$6:$K$35,9,FALSE))</f>
        <v/>
      </c>
      <c r="AR38" s="231" t="str">
        <f>IF(AR37="","",VLOOKUP(AR37,'【記載例】シフト記号表（勤務時間帯）'!$C$6:$K$35,9,FALSE))</f>
        <v/>
      </c>
      <c r="AS38" s="231">
        <f>IF(AS37="","",VLOOKUP(AS37,'【記載例】シフト記号表（勤務時間帯）'!$C$6:$K$35,9,FALSE))</f>
        <v>8</v>
      </c>
      <c r="AT38" s="232" t="str">
        <f>IF(AT37="","",VLOOKUP(AT37,'【記載例】シフト記号表（勤務時間帯）'!$C$6:$K$35,9,FALSE))</f>
        <v/>
      </c>
      <c r="AU38" s="230" t="str">
        <f>IF(AU37="","",VLOOKUP(AU37,'【記載例】シフト記号表（勤務時間帯）'!$C$6:$K$35,9,FALSE))</f>
        <v/>
      </c>
      <c r="AV38" s="231" t="str">
        <f>IF(AV37="","",VLOOKUP(AV37,'【記載例】シフト記号表（勤務時間帯）'!$C$6:$K$35,9,FALSE))</f>
        <v/>
      </c>
      <c r="AW38" s="231" t="str">
        <f>IF(AW37="","",VLOOKUP(AW37,'【記載例】シフト記号表（勤務時間帯）'!$C$6:$K$35,9,FALSE))</f>
        <v/>
      </c>
      <c r="AX38" s="1100">
        <f>IF($BB$3="４週",SUM(S38:AT38),IF($BB$3="暦月",SUM(S38:AW38),""))</f>
        <v>96</v>
      </c>
      <c r="AY38" s="1101"/>
      <c r="AZ38" s="1102">
        <f>IF($BB$3="４週",AX38/4,IF($BB$3="暦月",【記載例】認知症対応型通所!AX38/(【記載例】認知症対応型通所!$BB$8/7),""))</f>
        <v>24</v>
      </c>
      <c r="BA38" s="1103"/>
      <c r="BB38" s="898"/>
      <c r="BC38" s="899"/>
      <c r="BD38" s="899"/>
      <c r="BE38" s="899"/>
      <c r="BF38" s="900"/>
    </row>
    <row r="39" spans="2:58" ht="20.25" customHeight="1" x14ac:dyDescent="0.4">
      <c r="B39" s="1159"/>
      <c r="C39" s="971"/>
      <c r="D39" s="972"/>
      <c r="E39" s="973"/>
      <c r="F39" s="92" t="str">
        <f>C37</f>
        <v>介護職員</v>
      </c>
      <c r="G39" s="974"/>
      <c r="H39" s="865"/>
      <c r="I39" s="863"/>
      <c r="J39" s="863"/>
      <c r="K39" s="864"/>
      <c r="L39" s="975"/>
      <c r="M39" s="925"/>
      <c r="N39" s="925"/>
      <c r="O39" s="926"/>
      <c r="P39" s="1104" t="s">
        <v>50</v>
      </c>
      <c r="Q39" s="1105"/>
      <c r="R39" s="1106"/>
      <c r="S39" s="233" t="str">
        <f>IF(S37="","",VLOOKUP(S37,'【記載例】シフト記号表（勤務時間帯）'!$C$6:$U$35,19,FALSE))</f>
        <v/>
      </c>
      <c r="T39" s="234">
        <f>IF(T37="","",VLOOKUP(T37,'【記載例】シフト記号表（勤務時間帯）'!$C$6:$U$35,19,FALSE))</f>
        <v>7</v>
      </c>
      <c r="U39" s="234">
        <f>IF(U37="","",VLOOKUP(U37,'【記載例】シフト記号表（勤務時間帯）'!$C$6:$U$35,19,FALSE))</f>
        <v>7</v>
      </c>
      <c r="V39" s="234" t="str">
        <f>IF(V37="","",VLOOKUP(V37,'【記載例】シフト記号表（勤務時間帯）'!$C$6:$U$35,19,FALSE))</f>
        <v/>
      </c>
      <c r="W39" s="234" t="str">
        <f>IF(W37="","",VLOOKUP(W37,'【記載例】シフト記号表（勤務時間帯）'!$C$6:$U$35,19,FALSE))</f>
        <v/>
      </c>
      <c r="X39" s="234">
        <f>IF(X37="","",VLOOKUP(X37,'【記載例】シフト記号表（勤務時間帯）'!$C$6:$U$35,19,FALSE))</f>
        <v>7</v>
      </c>
      <c r="Y39" s="235" t="str">
        <f>IF(Y37="","",VLOOKUP(Y37,'【記載例】シフト記号表（勤務時間帯）'!$C$6:$U$35,19,FALSE))</f>
        <v/>
      </c>
      <c r="Z39" s="233" t="str">
        <f>IF(Z37="","",VLOOKUP(Z37,'【記載例】シフト記号表（勤務時間帯）'!$C$6:$U$35,19,FALSE))</f>
        <v/>
      </c>
      <c r="AA39" s="234">
        <f>IF(AA37="","",VLOOKUP(AA37,'【記載例】シフト記号表（勤務時間帯）'!$C$6:$U$35,19,FALSE))</f>
        <v>7</v>
      </c>
      <c r="AB39" s="234">
        <f>IF(AB37="","",VLOOKUP(AB37,'【記載例】シフト記号表（勤務時間帯）'!$C$6:$U$35,19,FALSE))</f>
        <v>7</v>
      </c>
      <c r="AC39" s="234" t="str">
        <f>IF(AC37="","",VLOOKUP(AC37,'【記載例】シフト記号表（勤務時間帯）'!$C$6:$U$35,19,FALSE))</f>
        <v/>
      </c>
      <c r="AD39" s="234" t="str">
        <f>IF(AD37="","",VLOOKUP(AD37,'【記載例】シフト記号表（勤務時間帯）'!$C$6:$U$35,19,FALSE))</f>
        <v/>
      </c>
      <c r="AE39" s="234">
        <f>IF(AE37="","",VLOOKUP(AE37,'【記載例】シフト記号表（勤務時間帯）'!$C$6:$U$35,19,FALSE))</f>
        <v>7</v>
      </c>
      <c r="AF39" s="235" t="str">
        <f>IF(AF37="","",VLOOKUP(AF37,'【記載例】シフト記号表（勤務時間帯）'!$C$6:$U$35,19,FALSE))</f>
        <v/>
      </c>
      <c r="AG39" s="233" t="str">
        <f>IF(AG37="","",VLOOKUP(AG37,'【記載例】シフト記号表（勤務時間帯）'!$C$6:$U$35,19,FALSE))</f>
        <v/>
      </c>
      <c r="AH39" s="234">
        <f>IF(AH37="","",VLOOKUP(AH37,'【記載例】シフト記号表（勤務時間帯）'!$C$6:$U$35,19,FALSE))</f>
        <v>7</v>
      </c>
      <c r="AI39" s="234">
        <f>IF(AI37="","",VLOOKUP(AI37,'【記載例】シフト記号表（勤務時間帯）'!$C$6:$U$35,19,FALSE))</f>
        <v>7</v>
      </c>
      <c r="AJ39" s="234" t="str">
        <f>IF(AJ37="","",VLOOKUP(AJ37,'【記載例】シフト記号表（勤務時間帯）'!$C$6:$U$35,19,FALSE))</f>
        <v/>
      </c>
      <c r="AK39" s="234" t="str">
        <f>IF(AK37="","",VLOOKUP(AK37,'【記載例】シフト記号表（勤務時間帯）'!$C$6:$U$35,19,FALSE))</f>
        <v/>
      </c>
      <c r="AL39" s="234">
        <f>IF(AL37="","",VLOOKUP(AL37,'【記載例】シフト記号表（勤務時間帯）'!$C$6:$U$35,19,FALSE))</f>
        <v>7</v>
      </c>
      <c r="AM39" s="235" t="str">
        <f>IF(AM37="","",VLOOKUP(AM37,'【記載例】シフト記号表（勤務時間帯）'!$C$6:$U$35,19,FALSE))</f>
        <v/>
      </c>
      <c r="AN39" s="233" t="str">
        <f>IF(AN37="","",VLOOKUP(AN37,'【記載例】シフト記号表（勤務時間帯）'!$C$6:$U$35,19,FALSE))</f>
        <v/>
      </c>
      <c r="AO39" s="234">
        <f>IF(AO37="","",VLOOKUP(AO37,'【記載例】シフト記号表（勤務時間帯）'!$C$6:$U$35,19,FALSE))</f>
        <v>7</v>
      </c>
      <c r="AP39" s="234">
        <f>IF(AP37="","",VLOOKUP(AP37,'【記載例】シフト記号表（勤務時間帯）'!$C$6:$U$35,19,FALSE))</f>
        <v>7</v>
      </c>
      <c r="AQ39" s="234" t="str">
        <f>IF(AQ37="","",VLOOKUP(AQ37,'【記載例】シフト記号表（勤務時間帯）'!$C$6:$U$35,19,FALSE))</f>
        <v/>
      </c>
      <c r="AR39" s="234" t="str">
        <f>IF(AR37="","",VLOOKUP(AR37,'【記載例】シフト記号表（勤務時間帯）'!$C$6:$U$35,19,FALSE))</f>
        <v/>
      </c>
      <c r="AS39" s="234">
        <f>IF(AS37="","",VLOOKUP(AS37,'【記載例】シフト記号表（勤務時間帯）'!$C$6:$U$35,19,FALSE))</f>
        <v>7</v>
      </c>
      <c r="AT39" s="235" t="str">
        <f>IF(AT37="","",VLOOKUP(AT37,'【記載例】シフト記号表（勤務時間帯）'!$C$6:$U$35,19,FALSE))</f>
        <v/>
      </c>
      <c r="AU39" s="233" t="str">
        <f>IF(AU37="","",VLOOKUP(AU37,'【記載例】シフト記号表（勤務時間帯）'!$C$6:$U$35,19,FALSE))</f>
        <v/>
      </c>
      <c r="AV39" s="234" t="str">
        <f>IF(AV37="","",VLOOKUP(AV37,'【記載例】シフト記号表（勤務時間帯）'!$C$6:$U$35,19,FALSE))</f>
        <v/>
      </c>
      <c r="AW39" s="234" t="str">
        <f>IF(AW37="","",VLOOKUP(AW37,'【記載例】シフト記号表（勤務時間帯）'!$C$6:$U$35,19,FALSE))</f>
        <v/>
      </c>
      <c r="AX39" s="1107">
        <f>IF($BB$3="４週",SUM(S39:AT39),IF($BB$3="暦月",SUM(S39:AW39),""))</f>
        <v>84</v>
      </c>
      <c r="AY39" s="1108"/>
      <c r="AZ39" s="1121">
        <f>IF($BB$3="４週",AX39/4,IF($BB$3="暦月",【記載例】認知症対応型通所!AX39/(【記載例】認知症対応型通所!$BB$8/7),""))</f>
        <v>21</v>
      </c>
      <c r="BA39" s="1122"/>
      <c r="BB39" s="901"/>
      <c r="BC39" s="902"/>
      <c r="BD39" s="902"/>
      <c r="BE39" s="902"/>
      <c r="BF39" s="903"/>
    </row>
    <row r="40" spans="2:58" ht="20.25" customHeight="1" x14ac:dyDescent="0.4">
      <c r="B40" s="1159">
        <f>B37+1</f>
        <v>7</v>
      </c>
      <c r="C40" s="965" t="s">
        <v>61</v>
      </c>
      <c r="D40" s="966"/>
      <c r="E40" s="967"/>
      <c r="F40" s="115"/>
      <c r="G40" s="859" t="s">
        <v>122</v>
      </c>
      <c r="H40" s="862" t="s">
        <v>106</v>
      </c>
      <c r="I40" s="863"/>
      <c r="J40" s="863"/>
      <c r="K40" s="864"/>
      <c r="L40" s="869" t="s">
        <v>131</v>
      </c>
      <c r="M40" s="870"/>
      <c r="N40" s="870"/>
      <c r="O40" s="871"/>
      <c r="P40" s="1172" t="s">
        <v>49</v>
      </c>
      <c r="Q40" s="1173"/>
      <c r="R40" s="1174"/>
      <c r="S40" s="111"/>
      <c r="T40" s="112"/>
      <c r="U40" s="112"/>
      <c r="V40" s="112"/>
      <c r="W40" s="112"/>
      <c r="X40" s="112"/>
      <c r="Y40" s="113" t="s">
        <v>162</v>
      </c>
      <c r="Z40" s="111"/>
      <c r="AA40" s="112"/>
      <c r="AB40" s="112"/>
      <c r="AC40" s="112"/>
      <c r="AD40" s="112"/>
      <c r="AE40" s="112"/>
      <c r="AF40" s="113" t="s">
        <v>162</v>
      </c>
      <c r="AG40" s="111"/>
      <c r="AH40" s="112"/>
      <c r="AI40" s="112"/>
      <c r="AJ40" s="112"/>
      <c r="AK40" s="112"/>
      <c r="AL40" s="112"/>
      <c r="AM40" s="113" t="s">
        <v>162</v>
      </c>
      <c r="AN40" s="111"/>
      <c r="AO40" s="112"/>
      <c r="AP40" s="112"/>
      <c r="AQ40" s="112"/>
      <c r="AR40" s="112"/>
      <c r="AS40" s="112"/>
      <c r="AT40" s="113" t="s">
        <v>162</v>
      </c>
      <c r="AU40" s="111"/>
      <c r="AV40" s="112"/>
      <c r="AW40" s="112"/>
      <c r="AX40" s="1160"/>
      <c r="AY40" s="1161"/>
      <c r="AZ40" s="1162"/>
      <c r="BA40" s="1163"/>
      <c r="BB40" s="895" t="s">
        <v>139</v>
      </c>
      <c r="BC40" s="896"/>
      <c r="BD40" s="896"/>
      <c r="BE40" s="896"/>
      <c r="BF40" s="897"/>
    </row>
    <row r="41" spans="2:58" ht="20.25" customHeight="1" x14ac:dyDescent="0.4">
      <c r="B41" s="1159"/>
      <c r="C41" s="968"/>
      <c r="D41" s="969"/>
      <c r="E41" s="970"/>
      <c r="F41" s="92"/>
      <c r="G41" s="860"/>
      <c r="H41" s="865"/>
      <c r="I41" s="863"/>
      <c r="J41" s="863"/>
      <c r="K41" s="864"/>
      <c r="L41" s="872"/>
      <c r="M41" s="873"/>
      <c r="N41" s="873"/>
      <c r="O41" s="874"/>
      <c r="P41" s="1097" t="s">
        <v>15</v>
      </c>
      <c r="Q41" s="1098"/>
      <c r="R41" s="1099"/>
      <c r="S41" s="230" t="str">
        <f>IF(S40="","",VLOOKUP(S40,'【記載例】シフト記号表（勤務時間帯）'!$C$6:$K$35,9,FALSE))</f>
        <v/>
      </c>
      <c r="T41" s="231" t="str">
        <f>IF(T40="","",VLOOKUP(T40,'【記載例】シフト記号表（勤務時間帯）'!$C$6:$K$35,9,FALSE))</f>
        <v/>
      </c>
      <c r="U41" s="231" t="str">
        <f>IF(U40="","",VLOOKUP(U40,'【記載例】シフト記号表（勤務時間帯）'!$C$6:$K$35,9,FALSE))</f>
        <v/>
      </c>
      <c r="V41" s="231" t="str">
        <f>IF(V40="","",VLOOKUP(V40,'【記載例】シフト記号表（勤務時間帯）'!$C$6:$K$35,9,FALSE))</f>
        <v/>
      </c>
      <c r="W41" s="231" t="str">
        <f>IF(W40="","",VLOOKUP(W40,'【記載例】シフト記号表（勤務時間帯）'!$C$6:$K$35,9,FALSE))</f>
        <v/>
      </c>
      <c r="X41" s="231" t="str">
        <f>IF(X40="","",VLOOKUP(X40,'【記載例】シフト記号表（勤務時間帯）'!$C$6:$K$35,9,FALSE))</f>
        <v/>
      </c>
      <c r="Y41" s="232">
        <f>IF(Y40="","",VLOOKUP(Y40,'【記載例】シフト記号表（勤務時間帯）'!$C$6:$K$35,9,FALSE))</f>
        <v>8</v>
      </c>
      <c r="Z41" s="230" t="str">
        <f>IF(Z40="","",VLOOKUP(Z40,'【記載例】シフト記号表（勤務時間帯）'!$C$6:$K$35,9,FALSE))</f>
        <v/>
      </c>
      <c r="AA41" s="231" t="str">
        <f>IF(AA40="","",VLOOKUP(AA40,'【記載例】シフト記号表（勤務時間帯）'!$C$6:$K$35,9,FALSE))</f>
        <v/>
      </c>
      <c r="AB41" s="231" t="str">
        <f>IF(AB40="","",VLOOKUP(AB40,'【記載例】シフト記号表（勤務時間帯）'!$C$6:$K$35,9,FALSE))</f>
        <v/>
      </c>
      <c r="AC41" s="231" t="str">
        <f>IF(AC40="","",VLOOKUP(AC40,'【記載例】シフト記号表（勤務時間帯）'!$C$6:$K$35,9,FALSE))</f>
        <v/>
      </c>
      <c r="AD41" s="231" t="str">
        <f>IF(AD40="","",VLOOKUP(AD40,'【記載例】シフト記号表（勤務時間帯）'!$C$6:$K$35,9,FALSE))</f>
        <v/>
      </c>
      <c r="AE41" s="231" t="str">
        <f>IF(AE40="","",VLOOKUP(AE40,'【記載例】シフト記号表（勤務時間帯）'!$C$6:$K$35,9,FALSE))</f>
        <v/>
      </c>
      <c r="AF41" s="232">
        <f>IF(AF40="","",VLOOKUP(AF40,'【記載例】シフト記号表（勤務時間帯）'!$C$6:$K$35,9,FALSE))</f>
        <v>8</v>
      </c>
      <c r="AG41" s="230" t="str">
        <f>IF(AG40="","",VLOOKUP(AG40,'【記載例】シフト記号表（勤務時間帯）'!$C$6:$K$35,9,FALSE))</f>
        <v/>
      </c>
      <c r="AH41" s="231" t="str">
        <f>IF(AH40="","",VLOOKUP(AH40,'【記載例】シフト記号表（勤務時間帯）'!$C$6:$K$35,9,FALSE))</f>
        <v/>
      </c>
      <c r="AI41" s="231" t="str">
        <f>IF(AI40="","",VLOOKUP(AI40,'【記載例】シフト記号表（勤務時間帯）'!$C$6:$K$35,9,FALSE))</f>
        <v/>
      </c>
      <c r="AJ41" s="231" t="str">
        <f>IF(AJ40="","",VLOOKUP(AJ40,'【記載例】シフト記号表（勤務時間帯）'!$C$6:$K$35,9,FALSE))</f>
        <v/>
      </c>
      <c r="AK41" s="231" t="str">
        <f>IF(AK40="","",VLOOKUP(AK40,'【記載例】シフト記号表（勤務時間帯）'!$C$6:$K$35,9,FALSE))</f>
        <v/>
      </c>
      <c r="AL41" s="231" t="str">
        <f>IF(AL40="","",VLOOKUP(AL40,'【記載例】シフト記号表（勤務時間帯）'!$C$6:$K$35,9,FALSE))</f>
        <v/>
      </c>
      <c r="AM41" s="232">
        <f>IF(AM40="","",VLOOKUP(AM40,'【記載例】シフト記号表（勤務時間帯）'!$C$6:$K$35,9,FALSE))</f>
        <v>8</v>
      </c>
      <c r="AN41" s="230" t="str">
        <f>IF(AN40="","",VLOOKUP(AN40,'【記載例】シフト記号表（勤務時間帯）'!$C$6:$K$35,9,FALSE))</f>
        <v/>
      </c>
      <c r="AO41" s="231" t="str">
        <f>IF(AO40="","",VLOOKUP(AO40,'【記載例】シフト記号表（勤務時間帯）'!$C$6:$K$35,9,FALSE))</f>
        <v/>
      </c>
      <c r="AP41" s="231" t="str">
        <f>IF(AP40="","",VLOOKUP(AP40,'【記載例】シフト記号表（勤務時間帯）'!$C$6:$K$35,9,FALSE))</f>
        <v/>
      </c>
      <c r="AQ41" s="231" t="str">
        <f>IF(AQ40="","",VLOOKUP(AQ40,'【記載例】シフト記号表（勤務時間帯）'!$C$6:$K$35,9,FALSE))</f>
        <v/>
      </c>
      <c r="AR41" s="231" t="str">
        <f>IF(AR40="","",VLOOKUP(AR40,'【記載例】シフト記号表（勤務時間帯）'!$C$6:$K$35,9,FALSE))</f>
        <v/>
      </c>
      <c r="AS41" s="231" t="str">
        <f>IF(AS40="","",VLOOKUP(AS40,'【記載例】シフト記号表（勤務時間帯）'!$C$6:$K$35,9,FALSE))</f>
        <v/>
      </c>
      <c r="AT41" s="232">
        <f>IF(AT40="","",VLOOKUP(AT40,'【記載例】シフト記号表（勤務時間帯）'!$C$6:$K$35,9,FALSE))</f>
        <v>8</v>
      </c>
      <c r="AU41" s="230" t="str">
        <f>IF(AU40="","",VLOOKUP(AU40,'【記載例】シフト記号表（勤務時間帯）'!$C$6:$K$35,9,FALSE))</f>
        <v/>
      </c>
      <c r="AV41" s="231" t="str">
        <f>IF(AV40="","",VLOOKUP(AV40,'【記載例】シフト記号表（勤務時間帯）'!$C$6:$K$35,9,FALSE))</f>
        <v/>
      </c>
      <c r="AW41" s="231" t="str">
        <f>IF(AW40="","",VLOOKUP(AW40,'【記載例】シフト記号表（勤務時間帯）'!$C$6:$K$35,9,FALSE))</f>
        <v/>
      </c>
      <c r="AX41" s="1100">
        <f>IF($BB$3="４週",SUM(S41:AT41),IF($BB$3="暦月",SUM(S41:AW41),""))</f>
        <v>32</v>
      </c>
      <c r="AY41" s="1101"/>
      <c r="AZ41" s="1102">
        <f>IF($BB$3="４週",AX41/4,IF($BB$3="暦月",【記載例】認知症対応型通所!AX41/(【記載例】認知症対応型通所!$BB$8/7),""))</f>
        <v>8</v>
      </c>
      <c r="BA41" s="1103"/>
      <c r="BB41" s="898"/>
      <c r="BC41" s="899"/>
      <c r="BD41" s="899"/>
      <c r="BE41" s="899"/>
      <c r="BF41" s="900"/>
    </row>
    <row r="42" spans="2:58" ht="20.25" customHeight="1" x14ac:dyDescent="0.4">
      <c r="B42" s="1159"/>
      <c r="C42" s="971"/>
      <c r="D42" s="972"/>
      <c r="E42" s="973"/>
      <c r="F42" s="92" t="str">
        <f>C40</f>
        <v>介護職員</v>
      </c>
      <c r="G42" s="974"/>
      <c r="H42" s="865"/>
      <c r="I42" s="863"/>
      <c r="J42" s="863"/>
      <c r="K42" s="864"/>
      <c r="L42" s="975"/>
      <c r="M42" s="925"/>
      <c r="N42" s="925"/>
      <c r="O42" s="926"/>
      <c r="P42" s="1104" t="s">
        <v>50</v>
      </c>
      <c r="Q42" s="1105"/>
      <c r="R42" s="1106"/>
      <c r="S42" s="233" t="str">
        <f>IF(S40="","",VLOOKUP(S40,'【記載例】シフト記号表（勤務時間帯）'!$C$6:$U$35,19,FALSE))</f>
        <v/>
      </c>
      <c r="T42" s="234" t="str">
        <f>IF(T40="","",VLOOKUP(T40,'【記載例】シフト記号表（勤務時間帯）'!$C$6:$U$35,19,FALSE))</f>
        <v/>
      </c>
      <c r="U42" s="234" t="str">
        <f>IF(U40="","",VLOOKUP(U40,'【記載例】シフト記号表（勤務時間帯）'!$C$6:$U$35,19,FALSE))</f>
        <v/>
      </c>
      <c r="V42" s="234" t="str">
        <f>IF(V40="","",VLOOKUP(V40,'【記載例】シフト記号表（勤務時間帯）'!$C$6:$U$35,19,FALSE))</f>
        <v/>
      </c>
      <c r="W42" s="234" t="str">
        <f>IF(W40="","",VLOOKUP(W40,'【記載例】シフト記号表（勤務時間帯）'!$C$6:$U$35,19,FALSE))</f>
        <v/>
      </c>
      <c r="X42" s="234" t="str">
        <f>IF(X40="","",VLOOKUP(X40,'【記載例】シフト記号表（勤務時間帯）'!$C$6:$U$35,19,FALSE))</f>
        <v/>
      </c>
      <c r="Y42" s="235">
        <f>IF(Y40="","",VLOOKUP(Y40,'【記載例】シフト記号表（勤務時間帯）'!$C$6:$U$35,19,FALSE))</f>
        <v>7</v>
      </c>
      <c r="Z42" s="233" t="str">
        <f>IF(Z40="","",VLOOKUP(Z40,'【記載例】シフト記号表（勤務時間帯）'!$C$6:$U$35,19,FALSE))</f>
        <v/>
      </c>
      <c r="AA42" s="234" t="str">
        <f>IF(AA40="","",VLOOKUP(AA40,'【記載例】シフト記号表（勤務時間帯）'!$C$6:$U$35,19,FALSE))</f>
        <v/>
      </c>
      <c r="AB42" s="234" t="str">
        <f>IF(AB40="","",VLOOKUP(AB40,'【記載例】シフト記号表（勤務時間帯）'!$C$6:$U$35,19,FALSE))</f>
        <v/>
      </c>
      <c r="AC42" s="234" t="str">
        <f>IF(AC40="","",VLOOKUP(AC40,'【記載例】シフト記号表（勤務時間帯）'!$C$6:$U$35,19,FALSE))</f>
        <v/>
      </c>
      <c r="AD42" s="234" t="str">
        <f>IF(AD40="","",VLOOKUP(AD40,'【記載例】シフト記号表（勤務時間帯）'!$C$6:$U$35,19,FALSE))</f>
        <v/>
      </c>
      <c r="AE42" s="234" t="str">
        <f>IF(AE40="","",VLOOKUP(AE40,'【記載例】シフト記号表（勤務時間帯）'!$C$6:$U$35,19,FALSE))</f>
        <v/>
      </c>
      <c r="AF42" s="235">
        <f>IF(AF40="","",VLOOKUP(AF40,'【記載例】シフト記号表（勤務時間帯）'!$C$6:$U$35,19,FALSE))</f>
        <v>7</v>
      </c>
      <c r="AG42" s="233" t="str">
        <f>IF(AG40="","",VLOOKUP(AG40,'【記載例】シフト記号表（勤務時間帯）'!$C$6:$U$35,19,FALSE))</f>
        <v/>
      </c>
      <c r="AH42" s="234" t="str">
        <f>IF(AH40="","",VLOOKUP(AH40,'【記載例】シフト記号表（勤務時間帯）'!$C$6:$U$35,19,FALSE))</f>
        <v/>
      </c>
      <c r="AI42" s="234" t="str">
        <f>IF(AI40="","",VLOOKUP(AI40,'【記載例】シフト記号表（勤務時間帯）'!$C$6:$U$35,19,FALSE))</f>
        <v/>
      </c>
      <c r="AJ42" s="234" t="str">
        <f>IF(AJ40="","",VLOOKUP(AJ40,'【記載例】シフト記号表（勤務時間帯）'!$C$6:$U$35,19,FALSE))</f>
        <v/>
      </c>
      <c r="AK42" s="234" t="str">
        <f>IF(AK40="","",VLOOKUP(AK40,'【記載例】シフト記号表（勤務時間帯）'!$C$6:$U$35,19,FALSE))</f>
        <v/>
      </c>
      <c r="AL42" s="234" t="str">
        <f>IF(AL40="","",VLOOKUP(AL40,'【記載例】シフト記号表（勤務時間帯）'!$C$6:$U$35,19,FALSE))</f>
        <v/>
      </c>
      <c r="AM42" s="235">
        <f>IF(AM40="","",VLOOKUP(AM40,'【記載例】シフト記号表（勤務時間帯）'!$C$6:$U$35,19,FALSE))</f>
        <v>7</v>
      </c>
      <c r="AN42" s="233" t="str">
        <f>IF(AN40="","",VLOOKUP(AN40,'【記載例】シフト記号表（勤務時間帯）'!$C$6:$U$35,19,FALSE))</f>
        <v/>
      </c>
      <c r="AO42" s="234" t="str">
        <f>IF(AO40="","",VLOOKUP(AO40,'【記載例】シフト記号表（勤務時間帯）'!$C$6:$U$35,19,FALSE))</f>
        <v/>
      </c>
      <c r="AP42" s="234" t="str">
        <f>IF(AP40="","",VLOOKUP(AP40,'【記載例】シフト記号表（勤務時間帯）'!$C$6:$U$35,19,FALSE))</f>
        <v/>
      </c>
      <c r="AQ42" s="234" t="str">
        <f>IF(AQ40="","",VLOOKUP(AQ40,'【記載例】シフト記号表（勤務時間帯）'!$C$6:$U$35,19,FALSE))</f>
        <v/>
      </c>
      <c r="AR42" s="234" t="str">
        <f>IF(AR40="","",VLOOKUP(AR40,'【記載例】シフト記号表（勤務時間帯）'!$C$6:$U$35,19,FALSE))</f>
        <v/>
      </c>
      <c r="AS42" s="234" t="str">
        <f>IF(AS40="","",VLOOKUP(AS40,'【記載例】シフト記号表（勤務時間帯）'!$C$6:$U$35,19,FALSE))</f>
        <v/>
      </c>
      <c r="AT42" s="235">
        <f>IF(AT40="","",VLOOKUP(AT40,'【記載例】シフト記号表（勤務時間帯）'!$C$6:$U$35,19,FALSE))</f>
        <v>7</v>
      </c>
      <c r="AU42" s="233" t="str">
        <f>IF(AU40="","",VLOOKUP(AU40,'【記載例】シフト記号表（勤務時間帯）'!$C$6:$U$35,19,FALSE))</f>
        <v/>
      </c>
      <c r="AV42" s="234" t="str">
        <f>IF(AV40="","",VLOOKUP(AV40,'【記載例】シフト記号表（勤務時間帯）'!$C$6:$U$35,19,FALSE))</f>
        <v/>
      </c>
      <c r="AW42" s="234" t="str">
        <f>IF(AW40="","",VLOOKUP(AW40,'【記載例】シフト記号表（勤務時間帯）'!$C$6:$U$35,19,FALSE))</f>
        <v/>
      </c>
      <c r="AX42" s="1107">
        <f>IF($BB$3="４週",SUM(S42:AT42),IF($BB$3="暦月",SUM(S42:AW42),""))</f>
        <v>28</v>
      </c>
      <c r="AY42" s="1108"/>
      <c r="AZ42" s="1121">
        <f>IF($BB$3="４週",AX42/4,IF($BB$3="暦月",【記載例】認知症対応型通所!AX42/(【記載例】認知症対応型通所!$BB$8/7),""))</f>
        <v>7</v>
      </c>
      <c r="BA42" s="1122"/>
      <c r="BB42" s="901"/>
      <c r="BC42" s="902"/>
      <c r="BD42" s="902"/>
      <c r="BE42" s="902"/>
      <c r="BF42" s="903"/>
    </row>
    <row r="43" spans="2:58" ht="20.25" customHeight="1" x14ac:dyDescent="0.4">
      <c r="B43" s="1159">
        <f>B40+1</f>
        <v>8</v>
      </c>
      <c r="C43" s="965" t="s">
        <v>61</v>
      </c>
      <c r="D43" s="966"/>
      <c r="E43" s="967"/>
      <c r="F43" s="115"/>
      <c r="G43" s="859" t="s">
        <v>123</v>
      </c>
      <c r="H43" s="862" t="s">
        <v>32</v>
      </c>
      <c r="I43" s="863"/>
      <c r="J43" s="863"/>
      <c r="K43" s="864"/>
      <c r="L43" s="869" t="s">
        <v>133</v>
      </c>
      <c r="M43" s="870"/>
      <c r="N43" s="870"/>
      <c r="O43" s="871"/>
      <c r="P43" s="1172" t="s">
        <v>49</v>
      </c>
      <c r="Q43" s="1173"/>
      <c r="R43" s="1174"/>
      <c r="S43" s="111" t="s">
        <v>162</v>
      </c>
      <c r="T43" s="112"/>
      <c r="U43" s="112" t="s">
        <v>162</v>
      </c>
      <c r="V43" s="112" t="s">
        <v>162</v>
      </c>
      <c r="W43" s="112" t="s">
        <v>162</v>
      </c>
      <c r="X43" s="112"/>
      <c r="Y43" s="113" t="s">
        <v>162</v>
      </c>
      <c r="Z43" s="111" t="s">
        <v>162</v>
      </c>
      <c r="AA43" s="112"/>
      <c r="AB43" s="112" t="s">
        <v>162</v>
      </c>
      <c r="AC43" s="112" t="s">
        <v>162</v>
      </c>
      <c r="AD43" s="112" t="s">
        <v>162</v>
      </c>
      <c r="AE43" s="112"/>
      <c r="AF43" s="113" t="s">
        <v>162</v>
      </c>
      <c r="AG43" s="111" t="s">
        <v>162</v>
      </c>
      <c r="AH43" s="112"/>
      <c r="AI43" s="112" t="s">
        <v>162</v>
      </c>
      <c r="AJ43" s="112" t="s">
        <v>162</v>
      </c>
      <c r="AK43" s="112" t="s">
        <v>162</v>
      </c>
      <c r="AL43" s="112"/>
      <c r="AM43" s="113" t="s">
        <v>162</v>
      </c>
      <c r="AN43" s="111" t="s">
        <v>162</v>
      </c>
      <c r="AO43" s="112"/>
      <c r="AP43" s="112" t="s">
        <v>162</v>
      </c>
      <c r="AQ43" s="112" t="s">
        <v>162</v>
      </c>
      <c r="AR43" s="112" t="s">
        <v>162</v>
      </c>
      <c r="AS43" s="112"/>
      <c r="AT43" s="113" t="s">
        <v>162</v>
      </c>
      <c r="AU43" s="111"/>
      <c r="AV43" s="112"/>
      <c r="AW43" s="112"/>
      <c r="AX43" s="1160"/>
      <c r="AY43" s="1161"/>
      <c r="AZ43" s="1162"/>
      <c r="BA43" s="1163"/>
      <c r="BB43" s="895"/>
      <c r="BC43" s="896"/>
      <c r="BD43" s="896"/>
      <c r="BE43" s="896"/>
      <c r="BF43" s="897"/>
    </row>
    <row r="44" spans="2:58" ht="20.25" customHeight="1" x14ac:dyDescent="0.4">
      <c r="B44" s="1159"/>
      <c r="C44" s="968"/>
      <c r="D44" s="969"/>
      <c r="E44" s="970"/>
      <c r="F44" s="92"/>
      <c r="G44" s="860"/>
      <c r="H44" s="865"/>
      <c r="I44" s="863"/>
      <c r="J44" s="863"/>
      <c r="K44" s="864"/>
      <c r="L44" s="872"/>
      <c r="M44" s="873"/>
      <c r="N44" s="873"/>
      <c r="O44" s="874"/>
      <c r="P44" s="1097" t="s">
        <v>15</v>
      </c>
      <c r="Q44" s="1098"/>
      <c r="R44" s="1099"/>
      <c r="S44" s="230">
        <f>IF(S43="","",VLOOKUP(S43,'【記載例】シフト記号表（勤務時間帯）'!$C$6:$K$35,9,FALSE))</f>
        <v>8</v>
      </c>
      <c r="T44" s="231" t="str">
        <f>IF(T43="","",VLOOKUP(T43,'【記載例】シフト記号表（勤務時間帯）'!$C$6:$K$35,9,FALSE))</f>
        <v/>
      </c>
      <c r="U44" s="231">
        <f>IF(U43="","",VLOOKUP(U43,'【記載例】シフト記号表（勤務時間帯）'!$C$6:$K$35,9,FALSE))</f>
        <v>8</v>
      </c>
      <c r="V44" s="231">
        <f>IF(V43="","",VLOOKUP(V43,'【記載例】シフト記号表（勤務時間帯）'!$C$6:$K$35,9,FALSE))</f>
        <v>8</v>
      </c>
      <c r="W44" s="231">
        <f>IF(W43="","",VLOOKUP(W43,'【記載例】シフト記号表（勤務時間帯）'!$C$6:$K$35,9,FALSE))</f>
        <v>8</v>
      </c>
      <c r="X44" s="231" t="str">
        <f>IF(X43="","",VLOOKUP(X43,'【記載例】シフト記号表（勤務時間帯）'!$C$6:$K$35,9,FALSE))</f>
        <v/>
      </c>
      <c r="Y44" s="232">
        <f>IF(Y43="","",VLOOKUP(Y43,'【記載例】シフト記号表（勤務時間帯）'!$C$6:$K$35,9,FALSE))</f>
        <v>8</v>
      </c>
      <c r="Z44" s="230">
        <f>IF(Z43="","",VLOOKUP(Z43,'【記載例】シフト記号表（勤務時間帯）'!$C$6:$K$35,9,FALSE))</f>
        <v>8</v>
      </c>
      <c r="AA44" s="231" t="str">
        <f>IF(AA43="","",VLOOKUP(AA43,'【記載例】シフト記号表（勤務時間帯）'!$C$6:$K$35,9,FALSE))</f>
        <v/>
      </c>
      <c r="AB44" s="231">
        <f>IF(AB43="","",VLOOKUP(AB43,'【記載例】シフト記号表（勤務時間帯）'!$C$6:$K$35,9,FALSE))</f>
        <v>8</v>
      </c>
      <c r="AC44" s="231">
        <f>IF(AC43="","",VLOOKUP(AC43,'【記載例】シフト記号表（勤務時間帯）'!$C$6:$K$35,9,FALSE))</f>
        <v>8</v>
      </c>
      <c r="AD44" s="231">
        <f>IF(AD43="","",VLOOKUP(AD43,'【記載例】シフト記号表（勤務時間帯）'!$C$6:$K$35,9,FALSE))</f>
        <v>8</v>
      </c>
      <c r="AE44" s="231" t="str">
        <f>IF(AE43="","",VLOOKUP(AE43,'【記載例】シフト記号表（勤務時間帯）'!$C$6:$K$35,9,FALSE))</f>
        <v/>
      </c>
      <c r="AF44" s="232">
        <f>IF(AF43="","",VLOOKUP(AF43,'【記載例】シフト記号表（勤務時間帯）'!$C$6:$K$35,9,FALSE))</f>
        <v>8</v>
      </c>
      <c r="AG44" s="230">
        <f>IF(AG43="","",VLOOKUP(AG43,'【記載例】シフト記号表（勤務時間帯）'!$C$6:$K$35,9,FALSE))</f>
        <v>8</v>
      </c>
      <c r="AH44" s="231" t="str">
        <f>IF(AH43="","",VLOOKUP(AH43,'【記載例】シフト記号表（勤務時間帯）'!$C$6:$K$35,9,FALSE))</f>
        <v/>
      </c>
      <c r="AI44" s="231">
        <f>IF(AI43="","",VLOOKUP(AI43,'【記載例】シフト記号表（勤務時間帯）'!$C$6:$K$35,9,FALSE))</f>
        <v>8</v>
      </c>
      <c r="AJ44" s="231">
        <f>IF(AJ43="","",VLOOKUP(AJ43,'【記載例】シフト記号表（勤務時間帯）'!$C$6:$K$35,9,FALSE))</f>
        <v>8</v>
      </c>
      <c r="AK44" s="231">
        <f>IF(AK43="","",VLOOKUP(AK43,'【記載例】シフト記号表（勤務時間帯）'!$C$6:$K$35,9,FALSE))</f>
        <v>8</v>
      </c>
      <c r="AL44" s="231" t="str">
        <f>IF(AL43="","",VLOOKUP(AL43,'【記載例】シフト記号表（勤務時間帯）'!$C$6:$K$35,9,FALSE))</f>
        <v/>
      </c>
      <c r="AM44" s="232">
        <f>IF(AM43="","",VLOOKUP(AM43,'【記載例】シフト記号表（勤務時間帯）'!$C$6:$K$35,9,FALSE))</f>
        <v>8</v>
      </c>
      <c r="AN44" s="230">
        <f>IF(AN43="","",VLOOKUP(AN43,'【記載例】シフト記号表（勤務時間帯）'!$C$6:$K$35,9,FALSE))</f>
        <v>8</v>
      </c>
      <c r="AO44" s="231" t="str">
        <f>IF(AO43="","",VLOOKUP(AO43,'【記載例】シフト記号表（勤務時間帯）'!$C$6:$K$35,9,FALSE))</f>
        <v/>
      </c>
      <c r="AP44" s="231">
        <f>IF(AP43="","",VLOOKUP(AP43,'【記載例】シフト記号表（勤務時間帯）'!$C$6:$K$35,9,FALSE))</f>
        <v>8</v>
      </c>
      <c r="AQ44" s="231">
        <f>IF(AQ43="","",VLOOKUP(AQ43,'【記載例】シフト記号表（勤務時間帯）'!$C$6:$K$35,9,FALSE))</f>
        <v>8</v>
      </c>
      <c r="AR44" s="231">
        <f>IF(AR43="","",VLOOKUP(AR43,'【記載例】シフト記号表（勤務時間帯）'!$C$6:$K$35,9,FALSE))</f>
        <v>8</v>
      </c>
      <c r="AS44" s="231" t="str">
        <f>IF(AS43="","",VLOOKUP(AS43,'【記載例】シフト記号表（勤務時間帯）'!$C$6:$K$35,9,FALSE))</f>
        <v/>
      </c>
      <c r="AT44" s="232">
        <f>IF(AT43="","",VLOOKUP(AT43,'【記載例】シフト記号表（勤務時間帯）'!$C$6:$K$35,9,FALSE))</f>
        <v>8</v>
      </c>
      <c r="AU44" s="230" t="str">
        <f>IF(AU43="","",VLOOKUP(AU43,'【記載例】シフト記号表（勤務時間帯）'!$C$6:$K$35,9,FALSE))</f>
        <v/>
      </c>
      <c r="AV44" s="231" t="str">
        <f>IF(AV43="","",VLOOKUP(AV43,'【記載例】シフト記号表（勤務時間帯）'!$C$6:$K$35,9,FALSE))</f>
        <v/>
      </c>
      <c r="AW44" s="231" t="str">
        <f>IF(AW43="","",VLOOKUP(AW43,'【記載例】シフト記号表（勤務時間帯）'!$C$6:$K$35,9,FALSE))</f>
        <v/>
      </c>
      <c r="AX44" s="1100">
        <f>IF($BB$3="４週",SUM(S44:AT44),IF($BB$3="暦月",SUM(S44:AW44),""))</f>
        <v>160</v>
      </c>
      <c r="AY44" s="1101"/>
      <c r="AZ44" s="1102">
        <f>IF($BB$3="４週",AX44/4,IF($BB$3="暦月",【記載例】認知症対応型通所!AX44/(【記載例】認知症対応型通所!$BB$8/7),""))</f>
        <v>40</v>
      </c>
      <c r="BA44" s="1103"/>
      <c r="BB44" s="898"/>
      <c r="BC44" s="899"/>
      <c r="BD44" s="899"/>
      <c r="BE44" s="899"/>
      <c r="BF44" s="900"/>
    </row>
    <row r="45" spans="2:58" ht="20.25" customHeight="1" x14ac:dyDescent="0.4">
      <c r="B45" s="1159"/>
      <c r="C45" s="971"/>
      <c r="D45" s="972"/>
      <c r="E45" s="973"/>
      <c r="F45" s="92" t="str">
        <f>C43</f>
        <v>介護職員</v>
      </c>
      <c r="G45" s="974"/>
      <c r="H45" s="865"/>
      <c r="I45" s="863"/>
      <c r="J45" s="863"/>
      <c r="K45" s="864"/>
      <c r="L45" s="975"/>
      <c r="M45" s="925"/>
      <c r="N45" s="925"/>
      <c r="O45" s="926"/>
      <c r="P45" s="1104" t="s">
        <v>50</v>
      </c>
      <c r="Q45" s="1105"/>
      <c r="R45" s="1106"/>
      <c r="S45" s="233">
        <f>IF(S43="","",VLOOKUP(S43,'【記載例】シフト記号表（勤務時間帯）'!$C$6:$U$35,19,FALSE))</f>
        <v>7</v>
      </c>
      <c r="T45" s="234" t="str">
        <f>IF(T43="","",VLOOKUP(T43,'【記載例】シフト記号表（勤務時間帯）'!$C$6:$U$35,19,FALSE))</f>
        <v/>
      </c>
      <c r="U45" s="234">
        <f>IF(U43="","",VLOOKUP(U43,'【記載例】シフト記号表（勤務時間帯）'!$C$6:$U$35,19,FALSE))</f>
        <v>7</v>
      </c>
      <c r="V45" s="234">
        <f>IF(V43="","",VLOOKUP(V43,'【記載例】シフト記号表（勤務時間帯）'!$C$6:$U$35,19,FALSE))</f>
        <v>7</v>
      </c>
      <c r="W45" s="234">
        <f>IF(W43="","",VLOOKUP(W43,'【記載例】シフト記号表（勤務時間帯）'!$C$6:$U$35,19,FALSE))</f>
        <v>7</v>
      </c>
      <c r="X45" s="234" t="str">
        <f>IF(X43="","",VLOOKUP(X43,'【記載例】シフト記号表（勤務時間帯）'!$C$6:$U$35,19,FALSE))</f>
        <v/>
      </c>
      <c r="Y45" s="235">
        <f>IF(Y43="","",VLOOKUP(Y43,'【記載例】シフト記号表（勤務時間帯）'!$C$6:$U$35,19,FALSE))</f>
        <v>7</v>
      </c>
      <c r="Z45" s="233">
        <f>IF(Z43="","",VLOOKUP(Z43,'【記載例】シフト記号表（勤務時間帯）'!$C$6:$U$35,19,FALSE))</f>
        <v>7</v>
      </c>
      <c r="AA45" s="234" t="str">
        <f>IF(AA43="","",VLOOKUP(AA43,'【記載例】シフト記号表（勤務時間帯）'!$C$6:$U$35,19,FALSE))</f>
        <v/>
      </c>
      <c r="AB45" s="234">
        <f>IF(AB43="","",VLOOKUP(AB43,'【記載例】シフト記号表（勤務時間帯）'!$C$6:$U$35,19,FALSE))</f>
        <v>7</v>
      </c>
      <c r="AC45" s="234">
        <f>IF(AC43="","",VLOOKUP(AC43,'【記載例】シフト記号表（勤務時間帯）'!$C$6:$U$35,19,FALSE))</f>
        <v>7</v>
      </c>
      <c r="AD45" s="234">
        <f>IF(AD43="","",VLOOKUP(AD43,'【記載例】シフト記号表（勤務時間帯）'!$C$6:$U$35,19,FALSE))</f>
        <v>7</v>
      </c>
      <c r="AE45" s="234" t="str">
        <f>IF(AE43="","",VLOOKUP(AE43,'【記載例】シフト記号表（勤務時間帯）'!$C$6:$U$35,19,FALSE))</f>
        <v/>
      </c>
      <c r="AF45" s="235">
        <f>IF(AF43="","",VLOOKUP(AF43,'【記載例】シフト記号表（勤務時間帯）'!$C$6:$U$35,19,FALSE))</f>
        <v>7</v>
      </c>
      <c r="AG45" s="233">
        <f>IF(AG43="","",VLOOKUP(AG43,'【記載例】シフト記号表（勤務時間帯）'!$C$6:$U$35,19,FALSE))</f>
        <v>7</v>
      </c>
      <c r="AH45" s="234" t="str">
        <f>IF(AH43="","",VLOOKUP(AH43,'【記載例】シフト記号表（勤務時間帯）'!$C$6:$U$35,19,FALSE))</f>
        <v/>
      </c>
      <c r="AI45" s="234">
        <f>IF(AI43="","",VLOOKUP(AI43,'【記載例】シフト記号表（勤務時間帯）'!$C$6:$U$35,19,FALSE))</f>
        <v>7</v>
      </c>
      <c r="AJ45" s="234">
        <f>IF(AJ43="","",VLOOKUP(AJ43,'【記載例】シフト記号表（勤務時間帯）'!$C$6:$U$35,19,FALSE))</f>
        <v>7</v>
      </c>
      <c r="AK45" s="234">
        <f>IF(AK43="","",VLOOKUP(AK43,'【記載例】シフト記号表（勤務時間帯）'!$C$6:$U$35,19,FALSE))</f>
        <v>7</v>
      </c>
      <c r="AL45" s="234" t="str">
        <f>IF(AL43="","",VLOOKUP(AL43,'【記載例】シフト記号表（勤務時間帯）'!$C$6:$U$35,19,FALSE))</f>
        <v/>
      </c>
      <c r="AM45" s="235">
        <f>IF(AM43="","",VLOOKUP(AM43,'【記載例】シフト記号表（勤務時間帯）'!$C$6:$U$35,19,FALSE))</f>
        <v>7</v>
      </c>
      <c r="AN45" s="233">
        <f>IF(AN43="","",VLOOKUP(AN43,'【記載例】シフト記号表（勤務時間帯）'!$C$6:$U$35,19,FALSE))</f>
        <v>7</v>
      </c>
      <c r="AO45" s="234" t="str">
        <f>IF(AO43="","",VLOOKUP(AO43,'【記載例】シフト記号表（勤務時間帯）'!$C$6:$U$35,19,FALSE))</f>
        <v/>
      </c>
      <c r="AP45" s="234">
        <f>IF(AP43="","",VLOOKUP(AP43,'【記載例】シフト記号表（勤務時間帯）'!$C$6:$U$35,19,FALSE))</f>
        <v>7</v>
      </c>
      <c r="AQ45" s="234">
        <f>IF(AQ43="","",VLOOKUP(AQ43,'【記載例】シフト記号表（勤務時間帯）'!$C$6:$U$35,19,FALSE))</f>
        <v>7</v>
      </c>
      <c r="AR45" s="234">
        <f>IF(AR43="","",VLOOKUP(AR43,'【記載例】シフト記号表（勤務時間帯）'!$C$6:$U$35,19,FALSE))</f>
        <v>7</v>
      </c>
      <c r="AS45" s="234" t="str">
        <f>IF(AS43="","",VLOOKUP(AS43,'【記載例】シフト記号表（勤務時間帯）'!$C$6:$U$35,19,FALSE))</f>
        <v/>
      </c>
      <c r="AT45" s="235">
        <f>IF(AT43="","",VLOOKUP(AT43,'【記載例】シフト記号表（勤務時間帯）'!$C$6:$U$35,19,FALSE))</f>
        <v>7</v>
      </c>
      <c r="AU45" s="233" t="str">
        <f>IF(AU43="","",VLOOKUP(AU43,'【記載例】シフト記号表（勤務時間帯）'!$C$6:$U$35,19,FALSE))</f>
        <v/>
      </c>
      <c r="AV45" s="234" t="str">
        <f>IF(AV43="","",VLOOKUP(AV43,'【記載例】シフト記号表（勤務時間帯）'!$C$6:$U$35,19,FALSE))</f>
        <v/>
      </c>
      <c r="AW45" s="234" t="str">
        <f>IF(AW43="","",VLOOKUP(AW43,'【記載例】シフト記号表（勤務時間帯）'!$C$6:$U$35,19,FALSE))</f>
        <v/>
      </c>
      <c r="AX45" s="1107">
        <f>IF($BB$3="４週",SUM(S45:AT45),IF($BB$3="暦月",SUM(S45:AW45),""))</f>
        <v>140</v>
      </c>
      <c r="AY45" s="1108"/>
      <c r="AZ45" s="1121">
        <f>IF($BB$3="４週",AX45/4,IF($BB$3="暦月",【記載例】認知症対応型通所!AX45/(【記載例】認知症対応型通所!$BB$8/7),""))</f>
        <v>35</v>
      </c>
      <c r="BA45" s="1122"/>
      <c r="BB45" s="901"/>
      <c r="BC45" s="902"/>
      <c r="BD45" s="902"/>
      <c r="BE45" s="902"/>
      <c r="BF45" s="903"/>
    </row>
    <row r="46" spans="2:58" ht="20.25" customHeight="1" x14ac:dyDescent="0.4">
      <c r="B46" s="1159">
        <f>B43+1</f>
        <v>9</v>
      </c>
      <c r="C46" s="965" t="s">
        <v>61</v>
      </c>
      <c r="D46" s="966"/>
      <c r="E46" s="967"/>
      <c r="F46" s="115"/>
      <c r="G46" s="859" t="s">
        <v>123</v>
      </c>
      <c r="H46" s="862" t="s">
        <v>106</v>
      </c>
      <c r="I46" s="863"/>
      <c r="J46" s="863"/>
      <c r="K46" s="864"/>
      <c r="L46" s="869" t="s">
        <v>134</v>
      </c>
      <c r="M46" s="870"/>
      <c r="N46" s="870"/>
      <c r="O46" s="871"/>
      <c r="P46" s="1172" t="s">
        <v>49</v>
      </c>
      <c r="Q46" s="1173"/>
      <c r="R46" s="1174"/>
      <c r="S46" s="111" t="s">
        <v>162</v>
      </c>
      <c r="T46" s="112" t="s">
        <v>162</v>
      </c>
      <c r="U46" s="112"/>
      <c r="V46" s="112" t="s">
        <v>162</v>
      </c>
      <c r="W46" s="112" t="s">
        <v>162</v>
      </c>
      <c r="X46" s="112" t="s">
        <v>162</v>
      </c>
      <c r="Y46" s="113"/>
      <c r="Z46" s="111" t="s">
        <v>162</v>
      </c>
      <c r="AA46" s="112" t="s">
        <v>162</v>
      </c>
      <c r="AB46" s="112"/>
      <c r="AC46" s="112" t="s">
        <v>162</v>
      </c>
      <c r="AD46" s="112" t="s">
        <v>162</v>
      </c>
      <c r="AE46" s="112" t="s">
        <v>162</v>
      </c>
      <c r="AF46" s="113"/>
      <c r="AG46" s="111" t="s">
        <v>162</v>
      </c>
      <c r="AH46" s="112" t="s">
        <v>162</v>
      </c>
      <c r="AI46" s="112"/>
      <c r="AJ46" s="112" t="s">
        <v>162</v>
      </c>
      <c r="AK46" s="112" t="s">
        <v>162</v>
      </c>
      <c r="AL46" s="112" t="s">
        <v>162</v>
      </c>
      <c r="AM46" s="113"/>
      <c r="AN46" s="111" t="s">
        <v>162</v>
      </c>
      <c r="AO46" s="112" t="s">
        <v>162</v>
      </c>
      <c r="AP46" s="112"/>
      <c r="AQ46" s="112" t="s">
        <v>162</v>
      </c>
      <c r="AR46" s="112" t="s">
        <v>162</v>
      </c>
      <c r="AS46" s="112" t="s">
        <v>162</v>
      </c>
      <c r="AT46" s="113"/>
      <c r="AU46" s="111"/>
      <c r="AV46" s="112"/>
      <c r="AW46" s="112"/>
      <c r="AX46" s="1160"/>
      <c r="AY46" s="1161"/>
      <c r="AZ46" s="1162"/>
      <c r="BA46" s="1163"/>
      <c r="BB46" s="895"/>
      <c r="BC46" s="896"/>
      <c r="BD46" s="896"/>
      <c r="BE46" s="896"/>
      <c r="BF46" s="897"/>
    </row>
    <row r="47" spans="2:58" ht="20.25" customHeight="1" x14ac:dyDescent="0.4">
      <c r="B47" s="1159"/>
      <c r="C47" s="968"/>
      <c r="D47" s="969"/>
      <c r="E47" s="970"/>
      <c r="F47" s="92"/>
      <c r="G47" s="860"/>
      <c r="H47" s="865"/>
      <c r="I47" s="863"/>
      <c r="J47" s="863"/>
      <c r="K47" s="864"/>
      <c r="L47" s="872"/>
      <c r="M47" s="873"/>
      <c r="N47" s="873"/>
      <c r="O47" s="874"/>
      <c r="P47" s="1097" t="s">
        <v>15</v>
      </c>
      <c r="Q47" s="1098"/>
      <c r="R47" s="1099"/>
      <c r="S47" s="230">
        <f>IF(S46="","",VLOOKUP(S46,'【記載例】シフト記号表（勤務時間帯）'!$C$6:$K$35,9,FALSE))</f>
        <v>8</v>
      </c>
      <c r="T47" s="231">
        <f>IF(T46="","",VLOOKUP(T46,'【記載例】シフト記号表（勤務時間帯）'!$C$6:$K$35,9,FALSE))</f>
        <v>8</v>
      </c>
      <c r="U47" s="231" t="str">
        <f>IF(U46="","",VLOOKUP(U46,'【記載例】シフト記号表（勤務時間帯）'!$C$6:$K$35,9,FALSE))</f>
        <v/>
      </c>
      <c r="V47" s="231">
        <f>IF(V46="","",VLOOKUP(V46,'【記載例】シフト記号表（勤務時間帯）'!$C$6:$K$35,9,FALSE))</f>
        <v>8</v>
      </c>
      <c r="W47" s="231">
        <f>IF(W46="","",VLOOKUP(W46,'【記載例】シフト記号表（勤務時間帯）'!$C$6:$K$35,9,FALSE))</f>
        <v>8</v>
      </c>
      <c r="X47" s="231">
        <f>IF(X46="","",VLOOKUP(X46,'【記載例】シフト記号表（勤務時間帯）'!$C$6:$K$35,9,FALSE))</f>
        <v>8</v>
      </c>
      <c r="Y47" s="232" t="str">
        <f>IF(Y46="","",VLOOKUP(Y46,'【記載例】シフト記号表（勤務時間帯）'!$C$6:$K$35,9,FALSE))</f>
        <v/>
      </c>
      <c r="Z47" s="230">
        <f>IF(Z46="","",VLOOKUP(Z46,'【記載例】シフト記号表（勤務時間帯）'!$C$6:$K$35,9,FALSE))</f>
        <v>8</v>
      </c>
      <c r="AA47" s="231">
        <f>IF(AA46="","",VLOOKUP(AA46,'【記載例】シフト記号表（勤務時間帯）'!$C$6:$K$35,9,FALSE))</f>
        <v>8</v>
      </c>
      <c r="AB47" s="231" t="str">
        <f>IF(AB46="","",VLOOKUP(AB46,'【記載例】シフト記号表（勤務時間帯）'!$C$6:$K$35,9,FALSE))</f>
        <v/>
      </c>
      <c r="AC47" s="231">
        <f>IF(AC46="","",VLOOKUP(AC46,'【記載例】シフト記号表（勤務時間帯）'!$C$6:$K$35,9,FALSE))</f>
        <v>8</v>
      </c>
      <c r="AD47" s="231">
        <f>IF(AD46="","",VLOOKUP(AD46,'【記載例】シフト記号表（勤務時間帯）'!$C$6:$K$35,9,FALSE))</f>
        <v>8</v>
      </c>
      <c r="AE47" s="231">
        <f>IF(AE46="","",VLOOKUP(AE46,'【記載例】シフト記号表（勤務時間帯）'!$C$6:$K$35,9,FALSE))</f>
        <v>8</v>
      </c>
      <c r="AF47" s="232" t="str">
        <f>IF(AF46="","",VLOOKUP(AF46,'【記載例】シフト記号表（勤務時間帯）'!$C$6:$K$35,9,FALSE))</f>
        <v/>
      </c>
      <c r="AG47" s="230">
        <f>IF(AG46="","",VLOOKUP(AG46,'【記載例】シフト記号表（勤務時間帯）'!$C$6:$K$35,9,FALSE))</f>
        <v>8</v>
      </c>
      <c r="AH47" s="231">
        <f>IF(AH46="","",VLOOKUP(AH46,'【記載例】シフト記号表（勤務時間帯）'!$C$6:$K$35,9,FALSE))</f>
        <v>8</v>
      </c>
      <c r="AI47" s="231" t="str">
        <f>IF(AI46="","",VLOOKUP(AI46,'【記載例】シフト記号表（勤務時間帯）'!$C$6:$K$35,9,FALSE))</f>
        <v/>
      </c>
      <c r="AJ47" s="231">
        <f>IF(AJ46="","",VLOOKUP(AJ46,'【記載例】シフト記号表（勤務時間帯）'!$C$6:$K$35,9,FALSE))</f>
        <v>8</v>
      </c>
      <c r="AK47" s="231">
        <f>IF(AK46="","",VLOOKUP(AK46,'【記載例】シフト記号表（勤務時間帯）'!$C$6:$K$35,9,FALSE))</f>
        <v>8</v>
      </c>
      <c r="AL47" s="231">
        <f>IF(AL46="","",VLOOKUP(AL46,'【記載例】シフト記号表（勤務時間帯）'!$C$6:$K$35,9,FALSE))</f>
        <v>8</v>
      </c>
      <c r="AM47" s="232" t="str">
        <f>IF(AM46="","",VLOOKUP(AM46,'【記載例】シフト記号表（勤務時間帯）'!$C$6:$K$35,9,FALSE))</f>
        <v/>
      </c>
      <c r="AN47" s="230">
        <f>IF(AN46="","",VLOOKUP(AN46,'【記載例】シフト記号表（勤務時間帯）'!$C$6:$K$35,9,FALSE))</f>
        <v>8</v>
      </c>
      <c r="AO47" s="231">
        <f>IF(AO46="","",VLOOKUP(AO46,'【記載例】シフト記号表（勤務時間帯）'!$C$6:$K$35,9,FALSE))</f>
        <v>8</v>
      </c>
      <c r="AP47" s="231" t="str">
        <f>IF(AP46="","",VLOOKUP(AP46,'【記載例】シフト記号表（勤務時間帯）'!$C$6:$K$35,9,FALSE))</f>
        <v/>
      </c>
      <c r="AQ47" s="231">
        <f>IF(AQ46="","",VLOOKUP(AQ46,'【記載例】シフト記号表（勤務時間帯）'!$C$6:$K$35,9,FALSE))</f>
        <v>8</v>
      </c>
      <c r="AR47" s="231">
        <f>IF(AR46="","",VLOOKUP(AR46,'【記載例】シフト記号表（勤務時間帯）'!$C$6:$K$35,9,FALSE))</f>
        <v>8</v>
      </c>
      <c r="AS47" s="231">
        <f>IF(AS46="","",VLOOKUP(AS46,'【記載例】シフト記号表（勤務時間帯）'!$C$6:$K$35,9,FALSE))</f>
        <v>8</v>
      </c>
      <c r="AT47" s="232" t="str">
        <f>IF(AT46="","",VLOOKUP(AT46,'【記載例】シフト記号表（勤務時間帯）'!$C$6:$K$35,9,FALSE))</f>
        <v/>
      </c>
      <c r="AU47" s="230" t="str">
        <f>IF(AU46="","",VLOOKUP(AU46,'【記載例】シフト記号表（勤務時間帯）'!$C$6:$K$35,9,FALSE))</f>
        <v/>
      </c>
      <c r="AV47" s="231" t="str">
        <f>IF(AV46="","",VLOOKUP(AV46,'【記載例】シフト記号表（勤務時間帯）'!$C$6:$K$35,9,FALSE))</f>
        <v/>
      </c>
      <c r="AW47" s="231" t="str">
        <f>IF(AW46="","",VLOOKUP(AW46,'【記載例】シフト記号表（勤務時間帯）'!$C$6:$K$35,9,FALSE))</f>
        <v/>
      </c>
      <c r="AX47" s="1100">
        <f>IF($BB$3="４週",SUM(S47:AT47),IF($BB$3="暦月",SUM(S47:AW47),""))</f>
        <v>160</v>
      </c>
      <c r="AY47" s="1101"/>
      <c r="AZ47" s="1102">
        <f>IF($BB$3="４週",AX47/4,IF($BB$3="暦月",【記載例】認知症対応型通所!AX47/(【記載例】認知症対応型通所!$BB$8/7),""))</f>
        <v>40</v>
      </c>
      <c r="BA47" s="1103"/>
      <c r="BB47" s="898"/>
      <c r="BC47" s="899"/>
      <c r="BD47" s="899"/>
      <c r="BE47" s="899"/>
      <c r="BF47" s="900"/>
    </row>
    <row r="48" spans="2:58" ht="20.25" customHeight="1" x14ac:dyDescent="0.4">
      <c r="B48" s="1159"/>
      <c r="C48" s="971"/>
      <c r="D48" s="972"/>
      <c r="E48" s="973"/>
      <c r="F48" s="92" t="str">
        <f>C46</f>
        <v>介護職員</v>
      </c>
      <c r="G48" s="974"/>
      <c r="H48" s="865"/>
      <c r="I48" s="863"/>
      <c r="J48" s="863"/>
      <c r="K48" s="864"/>
      <c r="L48" s="975"/>
      <c r="M48" s="925"/>
      <c r="N48" s="925"/>
      <c r="O48" s="926"/>
      <c r="P48" s="1104" t="s">
        <v>50</v>
      </c>
      <c r="Q48" s="1105"/>
      <c r="R48" s="1106"/>
      <c r="S48" s="233">
        <f>IF(S46="","",VLOOKUP(S46,'【記載例】シフト記号表（勤務時間帯）'!$C$6:$U$35,19,FALSE))</f>
        <v>7</v>
      </c>
      <c r="T48" s="234">
        <f>IF(T46="","",VLOOKUP(T46,'【記載例】シフト記号表（勤務時間帯）'!$C$6:$U$35,19,FALSE))</f>
        <v>7</v>
      </c>
      <c r="U48" s="234" t="str">
        <f>IF(U46="","",VLOOKUP(U46,'【記載例】シフト記号表（勤務時間帯）'!$C$6:$U$35,19,FALSE))</f>
        <v/>
      </c>
      <c r="V48" s="234">
        <f>IF(V46="","",VLOOKUP(V46,'【記載例】シフト記号表（勤務時間帯）'!$C$6:$U$35,19,FALSE))</f>
        <v>7</v>
      </c>
      <c r="W48" s="234">
        <f>IF(W46="","",VLOOKUP(W46,'【記載例】シフト記号表（勤務時間帯）'!$C$6:$U$35,19,FALSE))</f>
        <v>7</v>
      </c>
      <c r="X48" s="234">
        <f>IF(X46="","",VLOOKUP(X46,'【記載例】シフト記号表（勤務時間帯）'!$C$6:$U$35,19,FALSE))</f>
        <v>7</v>
      </c>
      <c r="Y48" s="235" t="str">
        <f>IF(Y46="","",VLOOKUP(Y46,'【記載例】シフト記号表（勤務時間帯）'!$C$6:$U$35,19,FALSE))</f>
        <v/>
      </c>
      <c r="Z48" s="233">
        <f>IF(Z46="","",VLOOKUP(Z46,'【記載例】シフト記号表（勤務時間帯）'!$C$6:$U$35,19,FALSE))</f>
        <v>7</v>
      </c>
      <c r="AA48" s="234">
        <f>IF(AA46="","",VLOOKUP(AA46,'【記載例】シフト記号表（勤務時間帯）'!$C$6:$U$35,19,FALSE))</f>
        <v>7</v>
      </c>
      <c r="AB48" s="234" t="str">
        <f>IF(AB46="","",VLOOKUP(AB46,'【記載例】シフト記号表（勤務時間帯）'!$C$6:$U$35,19,FALSE))</f>
        <v/>
      </c>
      <c r="AC48" s="234">
        <f>IF(AC46="","",VLOOKUP(AC46,'【記載例】シフト記号表（勤務時間帯）'!$C$6:$U$35,19,FALSE))</f>
        <v>7</v>
      </c>
      <c r="AD48" s="234">
        <f>IF(AD46="","",VLOOKUP(AD46,'【記載例】シフト記号表（勤務時間帯）'!$C$6:$U$35,19,FALSE))</f>
        <v>7</v>
      </c>
      <c r="AE48" s="234">
        <f>IF(AE46="","",VLOOKUP(AE46,'【記載例】シフト記号表（勤務時間帯）'!$C$6:$U$35,19,FALSE))</f>
        <v>7</v>
      </c>
      <c r="AF48" s="235" t="str">
        <f>IF(AF46="","",VLOOKUP(AF46,'【記載例】シフト記号表（勤務時間帯）'!$C$6:$U$35,19,FALSE))</f>
        <v/>
      </c>
      <c r="AG48" s="233">
        <f>IF(AG46="","",VLOOKUP(AG46,'【記載例】シフト記号表（勤務時間帯）'!$C$6:$U$35,19,FALSE))</f>
        <v>7</v>
      </c>
      <c r="AH48" s="234">
        <f>IF(AH46="","",VLOOKUP(AH46,'【記載例】シフト記号表（勤務時間帯）'!$C$6:$U$35,19,FALSE))</f>
        <v>7</v>
      </c>
      <c r="AI48" s="234" t="str">
        <f>IF(AI46="","",VLOOKUP(AI46,'【記載例】シフト記号表（勤務時間帯）'!$C$6:$U$35,19,FALSE))</f>
        <v/>
      </c>
      <c r="AJ48" s="234">
        <f>IF(AJ46="","",VLOOKUP(AJ46,'【記載例】シフト記号表（勤務時間帯）'!$C$6:$U$35,19,FALSE))</f>
        <v>7</v>
      </c>
      <c r="AK48" s="234">
        <f>IF(AK46="","",VLOOKUP(AK46,'【記載例】シフト記号表（勤務時間帯）'!$C$6:$U$35,19,FALSE))</f>
        <v>7</v>
      </c>
      <c r="AL48" s="234">
        <f>IF(AL46="","",VLOOKUP(AL46,'【記載例】シフト記号表（勤務時間帯）'!$C$6:$U$35,19,FALSE))</f>
        <v>7</v>
      </c>
      <c r="AM48" s="235" t="str">
        <f>IF(AM46="","",VLOOKUP(AM46,'【記載例】シフト記号表（勤務時間帯）'!$C$6:$U$35,19,FALSE))</f>
        <v/>
      </c>
      <c r="AN48" s="233">
        <f>IF(AN46="","",VLOOKUP(AN46,'【記載例】シフト記号表（勤務時間帯）'!$C$6:$U$35,19,FALSE))</f>
        <v>7</v>
      </c>
      <c r="AO48" s="234">
        <f>IF(AO46="","",VLOOKUP(AO46,'【記載例】シフト記号表（勤務時間帯）'!$C$6:$U$35,19,FALSE))</f>
        <v>7</v>
      </c>
      <c r="AP48" s="234" t="str">
        <f>IF(AP46="","",VLOOKUP(AP46,'【記載例】シフト記号表（勤務時間帯）'!$C$6:$U$35,19,FALSE))</f>
        <v/>
      </c>
      <c r="AQ48" s="234">
        <f>IF(AQ46="","",VLOOKUP(AQ46,'【記載例】シフト記号表（勤務時間帯）'!$C$6:$U$35,19,FALSE))</f>
        <v>7</v>
      </c>
      <c r="AR48" s="234">
        <f>IF(AR46="","",VLOOKUP(AR46,'【記載例】シフト記号表（勤務時間帯）'!$C$6:$U$35,19,FALSE))</f>
        <v>7</v>
      </c>
      <c r="AS48" s="234">
        <f>IF(AS46="","",VLOOKUP(AS46,'【記載例】シフト記号表（勤務時間帯）'!$C$6:$U$35,19,FALSE))</f>
        <v>7</v>
      </c>
      <c r="AT48" s="235" t="str">
        <f>IF(AT46="","",VLOOKUP(AT46,'【記載例】シフト記号表（勤務時間帯）'!$C$6:$U$35,19,FALSE))</f>
        <v/>
      </c>
      <c r="AU48" s="233" t="str">
        <f>IF(AU46="","",VLOOKUP(AU46,'【記載例】シフト記号表（勤務時間帯）'!$C$6:$U$35,19,FALSE))</f>
        <v/>
      </c>
      <c r="AV48" s="234" t="str">
        <f>IF(AV46="","",VLOOKUP(AV46,'【記載例】シフト記号表（勤務時間帯）'!$C$6:$U$35,19,FALSE))</f>
        <v/>
      </c>
      <c r="AW48" s="234" t="str">
        <f>IF(AW46="","",VLOOKUP(AW46,'【記載例】シフト記号表（勤務時間帯）'!$C$6:$U$35,19,FALSE))</f>
        <v/>
      </c>
      <c r="AX48" s="1107">
        <f>IF($BB$3="４週",SUM(S48:AT48),IF($BB$3="暦月",SUM(S48:AW48),""))</f>
        <v>140</v>
      </c>
      <c r="AY48" s="1108"/>
      <c r="AZ48" s="1121">
        <f>IF($BB$3="４週",AX48/4,IF($BB$3="暦月",【記載例】認知症対応型通所!AX48/(【記載例】認知症対応型通所!$BB$8/7),""))</f>
        <v>35</v>
      </c>
      <c r="BA48" s="1122"/>
      <c r="BB48" s="901"/>
      <c r="BC48" s="902"/>
      <c r="BD48" s="902"/>
      <c r="BE48" s="902"/>
      <c r="BF48" s="903"/>
    </row>
    <row r="49" spans="2:58" ht="20.25" customHeight="1" x14ac:dyDescent="0.4">
      <c r="B49" s="1159">
        <f>B46+1</f>
        <v>10</v>
      </c>
      <c r="C49" s="965" t="s">
        <v>62</v>
      </c>
      <c r="D49" s="966"/>
      <c r="E49" s="967"/>
      <c r="F49" s="115"/>
      <c r="G49" s="859" t="s">
        <v>122</v>
      </c>
      <c r="H49" s="862" t="s">
        <v>14</v>
      </c>
      <c r="I49" s="863"/>
      <c r="J49" s="863"/>
      <c r="K49" s="864"/>
      <c r="L49" s="869" t="s">
        <v>130</v>
      </c>
      <c r="M49" s="870"/>
      <c r="N49" s="870"/>
      <c r="O49" s="871"/>
      <c r="P49" s="1172" t="s">
        <v>49</v>
      </c>
      <c r="Q49" s="1173"/>
      <c r="R49" s="1174"/>
      <c r="S49" s="111" t="s">
        <v>165</v>
      </c>
      <c r="T49" s="112"/>
      <c r="U49" s="112" t="s">
        <v>165</v>
      </c>
      <c r="V49" s="112" t="s">
        <v>165</v>
      </c>
      <c r="W49" s="112"/>
      <c r="X49" s="112" t="s">
        <v>165</v>
      </c>
      <c r="Y49" s="113"/>
      <c r="Z49" s="111" t="s">
        <v>165</v>
      </c>
      <c r="AA49" s="112"/>
      <c r="AB49" s="112" t="s">
        <v>165</v>
      </c>
      <c r="AC49" s="112" t="s">
        <v>165</v>
      </c>
      <c r="AD49" s="112"/>
      <c r="AE49" s="112" t="s">
        <v>165</v>
      </c>
      <c r="AF49" s="113"/>
      <c r="AG49" s="111" t="s">
        <v>165</v>
      </c>
      <c r="AH49" s="112"/>
      <c r="AI49" s="112" t="s">
        <v>165</v>
      </c>
      <c r="AJ49" s="112" t="s">
        <v>165</v>
      </c>
      <c r="AK49" s="112"/>
      <c r="AL49" s="112" t="s">
        <v>165</v>
      </c>
      <c r="AM49" s="113"/>
      <c r="AN49" s="111" t="s">
        <v>165</v>
      </c>
      <c r="AO49" s="112"/>
      <c r="AP49" s="112" t="s">
        <v>165</v>
      </c>
      <c r="AQ49" s="112" t="s">
        <v>165</v>
      </c>
      <c r="AR49" s="112"/>
      <c r="AS49" s="112" t="s">
        <v>165</v>
      </c>
      <c r="AT49" s="113"/>
      <c r="AU49" s="111"/>
      <c r="AV49" s="112"/>
      <c r="AW49" s="112"/>
      <c r="AX49" s="1160"/>
      <c r="AY49" s="1161"/>
      <c r="AZ49" s="1162"/>
      <c r="BA49" s="1163"/>
      <c r="BB49" s="895" t="s">
        <v>141</v>
      </c>
      <c r="BC49" s="896"/>
      <c r="BD49" s="896"/>
      <c r="BE49" s="896"/>
      <c r="BF49" s="897"/>
    </row>
    <row r="50" spans="2:58" ht="20.25" customHeight="1" x14ac:dyDescent="0.4">
      <c r="B50" s="1159"/>
      <c r="C50" s="968"/>
      <c r="D50" s="969"/>
      <c r="E50" s="970"/>
      <c r="F50" s="92"/>
      <c r="G50" s="860"/>
      <c r="H50" s="865"/>
      <c r="I50" s="863"/>
      <c r="J50" s="863"/>
      <c r="K50" s="864"/>
      <c r="L50" s="872"/>
      <c r="M50" s="873"/>
      <c r="N50" s="873"/>
      <c r="O50" s="874"/>
      <c r="P50" s="1097" t="s">
        <v>15</v>
      </c>
      <c r="Q50" s="1098"/>
      <c r="R50" s="1099"/>
      <c r="S50" s="230">
        <f>IF(S49="","",VLOOKUP(S49,'【記載例】シフト記号表（勤務時間帯）'!$C$6:$K$35,9,FALSE))</f>
        <v>4</v>
      </c>
      <c r="T50" s="231" t="str">
        <f>IF(T49="","",VLOOKUP(T49,'【記載例】シフト記号表（勤務時間帯）'!$C$6:$K$35,9,FALSE))</f>
        <v/>
      </c>
      <c r="U50" s="231">
        <f>IF(U49="","",VLOOKUP(U49,'【記載例】シフト記号表（勤務時間帯）'!$C$6:$K$35,9,FALSE))</f>
        <v>4</v>
      </c>
      <c r="V50" s="231">
        <f>IF(V49="","",VLOOKUP(V49,'【記載例】シフト記号表（勤務時間帯）'!$C$6:$K$35,9,FALSE))</f>
        <v>4</v>
      </c>
      <c r="W50" s="231" t="str">
        <f>IF(W49="","",VLOOKUP(W49,'【記載例】シフト記号表（勤務時間帯）'!$C$6:$K$35,9,FALSE))</f>
        <v/>
      </c>
      <c r="X50" s="231">
        <f>IF(X49="","",VLOOKUP(X49,'【記載例】シフト記号表（勤務時間帯）'!$C$6:$K$35,9,FALSE))</f>
        <v>4</v>
      </c>
      <c r="Y50" s="232" t="str">
        <f>IF(Y49="","",VLOOKUP(Y49,'【記載例】シフト記号表（勤務時間帯）'!$C$6:$K$35,9,FALSE))</f>
        <v/>
      </c>
      <c r="Z50" s="230">
        <f>IF(Z49="","",VLOOKUP(Z49,'【記載例】シフト記号表（勤務時間帯）'!$C$6:$K$35,9,FALSE))</f>
        <v>4</v>
      </c>
      <c r="AA50" s="231" t="str">
        <f>IF(AA49="","",VLOOKUP(AA49,'【記載例】シフト記号表（勤務時間帯）'!$C$6:$K$35,9,FALSE))</f>
        <v/>
      </c>
      <c r="AB50" s="231">
        <f>IF(AB49="","",VLOOKUP(AB49,'【記載例】シフト記号表（勤務時間帯）'!$C$6:$K$35,9,FALSE))</f>
        <v>4</v>
      </c>
      <c r="AC50" s="231">
        <f>IF(AC49="","",VLOOKUP(AC49,'【記載例】シフト記号表（勤務時間帯）'!$C$6:$K$35,9,FALSE))</f>
        <v>4</v>
      </c>
      <c r="AD50" s="231" t="str">
        <f>IF(AD49="","",VLOOKUP(AD49,'【記載例】シフト記号表（勤務時間帯）'!$C$6:$K$35,9,FALSE))</f>
        <v/>
      </c>
      <c r="AE50" s="231">
        <f>IF(AE49="","",VLOOKUP(AE49,'【記載例】シフト記号表（勤務時間帯）'!$C$6:$K$35,9,FALSE))</f>
        <v>4</v>
      </c>
      <c r="AF50" s="232" t="str">
        <f>IF(AF49="","",VLOOKUP(AF49,'【記載例】シフト記号表（勤務時間帯）'!$C$6:$K$35,9,FALSE))</f>
        <v/>
      </c>
      <c r="AG50" s="230">
        <f>IF(AG49="","",VLOOKUP(AG49,'【記載例】シフト記号表（勤務時間帯）'!$C$6:$K$35,9,FALSE))</f>
        <v>4</v>
      </c>
      <c r="AH50" s="231" t="str">
        <f>IF(AH49="","",VLOOKUP(AH49,'【記載例】シフト記号表（勤務時間帯）'!$C$6:$K$35,9,FALSE))</f>
        <v/>
      </c>
      <c r="AI50" s="231">
        <f>IF(AI49="","",VLOOKUP(AI49,'【記載例】シフト記号表（勤務時間帯）'!$C$6:$K$35,9,FALSE))</f>
        <v>4</v>
      </c>
      <c r="AJ50" s="231">
        <f>IF(AJ49="","",VLOOKUP(AJ49,'【記載例】シフト記号表（勤務時間帯）'!$C$6:$K$35,9,FALSE))</f>
        <v>4</v>
      </c>
      <c r="AK50" s="231" t="str">
        <f>IF(AK49="","",VLOOKUP(AK49,'【記載例】シフト記号表（勤務時間帯）'!$C$6:$K$35,9,FALSE))</f>
        <v/>
      </c>
      <c r="AL50" s="231">
        <f>IF(AL49="","",VLOOKUP(AL49,'【記載例】シフト記号表（勤務時間帯）'!$C$6:$K$35,9,FALSE))</f>
        <v>4</v>
      </c>
      <c r="AM50" s="232" t="str">
        <f>IF(AM49="","",VLOOKUP(AM49,'【記載例】シフト記号表（勤務時間帯）'!$C$6:$K$35,9,FALSE))</f>
        <v/>
      </c>
      <c r="AN50" s="230">
        <f>IF(AN49="","",VLOOKUP(AN49,'【記載例】シフト記号表（勤務時間帯）'!$C$6:$K$35,9,FALSE))</f>
        <v>4</v>
      </c>
      <c r="AO50" s="231" t="str">
        <f>IF(AO49="","",VLOOKUP(AO49,'【記載例】シフト記号表（勤務時間帯）'!$C$6:$K$35,9,FALSE))</f>
        <v/>
      </c>
      <c r="AP50" s="231">
        <f>IF(AP49="","",VLOOKUP(AP49,'【記載例】シフト記号表（勤務時間帯）'!$C$6:$K$35,9,FALSE))</f>
        <v>4</v>
      </c>
      <c r="AQ50" s="231">
        <f>IF(AQ49="","",VLOOKUP(AQ49,'【記載例】シフト記号表（勤務時間帯）'!$C$6:$K$35,9,FALSE))</f>
        <v>4</v>
      </c>
      <c r="AR50" s="231" t="str">
        <f>IF(AR49="","",VLOOKUP(AR49,'【記載例】シフト記号表（勤務時間帯）'!$C$6:$K$35,9,FALSE))</f>
        <v/>
      </c>
      <c r="AS50" s="231">
        <f>IF(AS49="","",VLOOKUP(AS49,'【記載例】シフト記号表（勤務時間帯）'!$C$6:$K$35,9,FALSE))</f>
        <v>4</v>
      </c>
      <c r="AT50" s="232" t="str">
        <f>IF(AT49="","",VLOOKUP(AT49,'【記載例】シフト記号表（勤務時間帯）'!$C$6:$K$35,9,FALSE))</f>
        <v/>
      </c>
      <c r="AU50" s="230" t="str">
        <f>IF(AU49="","",VLOOKUP(AU49,'【記載例】シフト記号表（勤務時間帯）'!$C$6:$K$35,9,FALSE))</f>
        <v/>
      </c>
      <c r="AV50" s="231" t="str">
        <f>IF(AV49="","",VLOOKUP(AV49,'【記載例】シフト記号表（勤務時間帯）'!$C$6:$K$35,9,FALSE))</f>
        <v/>
      </c>
      <c r="AW50" s="231" t="str">
        <f>IF(AW49="","",VLOOKUP(AW49,'【記載例】シフト記号表（勤務時間帯）'!$C$6:$K$35,9,FALSE))</f>
        <v/>
      </c>
      <c r="AX50" s="1100">
        <f>IF($BB$3="４週",SUM(S50:AT50),IF($BB$3="暦月",SUM(S50:AW50),""))</f>
        <v>64</v>
      </c>
      <c r="AY50" s="1101"/>
      <c r="AZ50" s="1102">
        <f>IF($BB$3="４週",AX50/4,IF($BB$3="暦月",【記載例】認知症対応型通所!AX50/(【記載例】認知症対応型通所!$BB$8/7),""))</f>
        <v>16</v>
      </c>
      <c r="BA50" s="1103"/>
      <c r="BB50" s="898"/>
      <c r="BC50" s="899"/>
      <c r="BD50" s="899"/>
      <c r="BE50" s="899"/>
      <c r="BF50" s="900"/>
    </row>
    <row r="51" spans="2:58" ht="20.25" customHeight="1" x14ac:dyDescent="0.4">
      <c r="B51" s="1159"/>
      <c r="C51" s="971"/>
      <c r="D51" s="972"/>
      <c r="E51" s="973"/>
      <c r="F51" s="92" t="str">
        <f>C49</f>
        <v>機能訓練指導員</v>
      </c>
      <c r="G51" s="974"/>
      <c r="H51" s="865"/>
      <c r="I51" s="863"/>
      <c r="J51" s="863"/>
      <c r="K51" s="864"/>
      <c r="L51" s="975"/>
      <c r="M51" s="925"/>
      <c r="N51" s="925"/>
      <c r="O51" s="926"/>
      <c r="P51" s="1104" t="s">
        <v>50</v>
      </c>
      <c r="Q51" s="1105"/>
      <c r="R51" s="1106"/>
      <c r="S51" s="233">
        <f>IF(S49="","",VLOOKUP(S49,'【記載例】シフト記号表（勤務時間帯）'!$C$6:$U$35,19,FALSE))</f>
        <v>3</v>
      </c>
      <c r="T51" s="234" t="str">
        <f>IF(T49="","",VLOOKUP(T49,'【記載例】シフト記号表（勤務時間帯）'!$C$6:$U$35,19,FALSE))</f>
        <v/>
      </c>
      <c r="U51" s="234">
        <f>IF(U49="","",VLOOKUP(U49,'【記載例】シフト記号表（勤務時間帯）'!$C$6:$U$35,19,FALSE))</f>
        <v>3</v>
      </c>
      <c r="V51" s="234">
        <f>IF(V49="","",VLOOKUP(V49,'【記載例】シフト記号表（勤務時間帯）'!$C$6:$U$35,19,FALSE))</f>
        <v>3</v>
      </c>
      <c r="W51" s="234" t="str">
        <f>IF(W49="","",VLOOKUP(W49,'【記載例】シフト記号表（勤務時間帯）'!$C$6:$U$35,19,FALSE))</f>
        <v/>
      </c>
      <c r="X51" s="234">
        <f>IF(X49="","",VLOOKUP(X49,'【記載例】シフト記号表（勤務時間帯）'!$C$6:$U$35,19,FALSE))</f>
        <v>3</v>
      </c>
      <c r="Y51" s="235" t="str">
        <f>IF(Y49="","",VLOOKUP(Y49,'【記載例】シフト記号表（勤務時間帯）'!$C$6:$U$35,19,FALSE))</f>
        <v/>
      </c>
      <c r="Z51" s="233">
        <f>IF(Z49="","",VLOOKUP(Z49,'【記載例】シフト記号表（勤務時間帯）'!$C$6:$U$35,19,FALSE))</f>
        <v>3</v>
      </c>
      <c r="AA51" s="234" t="str">
        <f>IF(AA49="","",VLOOKUP(AA49,'【記載例】シフト記号表（勤務時間帯）'!$C$6:$U$35,19,FALSE))</f>
        <v/>
      </c>
      <c r="AB51" s="234">
        <f>IF(AB49="","",VLOOKUP(AB49,'【記載例】シフト記号表（勤務時間帯）'!$C$6:$U$35,19,FALSE))</f>
        <v>3</v>
      </c>
      <c r="AC51" s="234">
        <f>IF(AC49="","",VLOOKUP(AC49,'【記載例】シフト記号表（勤務時間帯）'!$C$6:$U$35,19,FALSE))</f>
        <v>3</v>
      </c>
      <c r="AD51" s="234" t="str">
        <f>IF(AD49="","",VLOOKUP(AD49,'【記載例】シフト記号表（勤務時間帯）'!$C$6:$U$35,19,FALSE))</f>
        <v/>
      </c>
      <c r="AE51" s="234">
        <f>IF(AE49="","",VLOOKUP(AE49,'【記載例】シフト記号表（勤務時間帯）'!$C$6:$U$35,19,FALSE))</f>
        <v>3</v>
      </c>
      <c r="AF51" s="235" t="str">
        <f>IF(AF49="","",VLOOKUP(AF49,'【記載例】シフト記号表（勤務時間帯）'!$C$6:$U$35,19,FALSE))</f>
        <v/>
      </c>
      <c r="AG51" s="233">
        <f>IF(AG49="","",VLOOKUP(AG49,'【記載例】シフト記号表（勤務時間帯）'!$C$6:$U$35,19,FALSE))</f>
        <v>3</v>
      </c>
      <c r="AH51" s="234" t="str">
        <f>IF(AH49="","",VLOOKUP(AH49,'【記載例】シフト記号表（勤務時間帯）'!$C$6:$U$35,19,FALSE))</f>
        <v/>
      </c>
      <c r="AI51" s="234">
        <f>IF(AI49="","",VLOOKUP(AI49,'【記載例】シフト記号表（勤務時間帯）'!$C$6:$U$35,19,FALSE))</f>
        <v>3</v>
      </c>
      <c r="AJ51" s="234">
        <f>IF(AJ49="","",VLOOKUP(AJ49,'【記載例】シフト記号表（勤務時間帯）'!$C$6:$U$35,19,FALSE))</f>
        <v>3</v>
      </c>
      <c r="AK51" s="234" t="str">
        <f>IF(AK49="","",VLOOKUP(AK49,'【記載例】シフト記号表（勤務時間帯）'!$C$6:$U$35,19,FALSE))</f>
        <v/>
      </c>
      <c r="AL51" s="234">
        <f>IF(AL49="","",VLOOKUP(AL49,'【記載例】シフト記号表（勤務時間帯）'!$C$6:$U$35,19,FALSE))</f>
        <v>3</v>
      </c>
      <c r="AM51" s="235" t="str">
        <f>IF(AM49="","",VLOOKUP(AM49,'【記載例】シフト記号表（勤務時間帯）'!$C$6:$U$35,19,FALSE))</f>
        <v/>
      </c>
      <c r="AN51" s="233">
        <f>IF(AN49="","",VLOOKUP(AN49,'【記載例】シフト記号表（勤務時間帯）'!$C$6:$U$35,19,FALSE))</f>
        <v>3</v>
      </c>
      <c r="AO51" s="234" t="str">
        <f>IF(AO49="","",VLOOKUP(AO49,'【記載例】シフト記号表（勤務時間帯）'!$C$6:$U$35,19,FALSE))</f>
        <v/>
      </c>
      <c r="AP51" s="234">
        <f>IF(AP49="","",VLOOKUP(AP49,'【記載例】シフト記号表（勤務時間帯）'!$C$6:$U$35,19,FALSE))</f>
        <v>3</v>
      </c>
      <c r="AQ51" s="234">
        <f>IF(AQ49="","",VLOOKUP(AQ49,'【記載例】シフト記号表（勤務時間帯）'!$C$6:$U$35,19,FALSE))</f>
        <v>3</v>
      </c>
      <c r="AR51" s="234" t="str">
        <f>IF(AR49="","",VLOOKUP(AR49,'【記載例】シフト記号表（勤務時間帯）'!$C$6:$U$35,19,FALSE))</f>
        <v/>
      </c>
      <c r="AS51" s="234">
        <f>IF(AS49="","",VLOOKUP(AS49,'【記載例】シフト記号表（勤務時間帯）'!$C$6:$U$35,19,FALSE))</f>
        <v>3</v>
      </c>
      <c r="AT51" s="235" t="str">
        <f>IF(AT49="","",VLOOKUP(AT49,'【記載例】シフト記号表（勤務時間帯）'!$C$6:$U$35,19,FALSE))</f>
        <v/>
      </c>
      <c r="AU51" s="233" t="str">
        <f>IF(AU49="","",VLOOKUP(AU49,'【記載例】シフト記号表（勤務時間帯）'!$C$6:$U$35,19,FALSE))</f>
        <v/>
      </c>
      <c r="AV51" s="234" t="str">
        <f>IF(AV49="","",VLOOKUP(AV49,'【記載例】シフト記号表（勤務時間帯）'!$C$6:$U$35,19,FALSE))</f>
        <v/>
      </c>
      <c r="AW51" s="234" t="str">
        <f>IF(AW49="","",VLOOKUP(AW49,'【記載例】シフト記号表（勤務時間帯）'!$C$6:$U$35,19,FALSE))</f>
        <v/>
      </c>
      <c r="AX51" s="1107">
        <f>IF($BB$3="４週",SUM(S51:AT51),IF($BB$3="暦月",SUM(S51:AW51),""))</f>
        <v>48</v>
      </c>
      <c r="AY51" s="1108"/>
      <c r="AZ51" s="1121">
        <f>IF($BB$3="４週",AX51/4,IF($BB$3="暦月",【記載例】認知症対応型通所!AX51/(【記載例】認知症対応型通所!$BB$8/7),""))</f>
        <v>12</v>
      </c>
      <c r="BA51" s="1122"/>
      <c r="BB51" s="901"/>
      <c r="BC51" s="902"/>
      <c r="BD51" s="902"/>
      <c r="BE51" s="902"/>
      <c r="BF51" s="903"/>
    </row>
    <row r="52" spans="2:58" ht="20.25" customHeight="1" x14ac:dyDescent="0.4">
      <c r="B52" s="1159">
        <f>B49+1</f>
        <v>11</v>
      </c>
      <c r="C52" s="965" t="s">
        <v>62</v>
      </c>
      <c r="D52" s="966"/>
      <c r="E52" s="967"/>
      <c r="F52" s="115"/>
      <c r="G52" s="859" t="s">
        <v>197</v>
      </c>
      <c r="H52" s="862" t="s">
        <v>14</v>
      </c>
      <c r="I52" s="863"/>
      <c r="J52" s="863"/>
      <c r="K52" s="864"/>
      <c r="L52" s="869" t="s">
        <v>132</v>
      </c>
      <c r="M52" s="870"/>
      <c r="N52" s="870"/>
      <c r="O52" s="871"/>
      <c r="P52" s="1172" t="s">
        <v>49</v>
      </c>
      <c r="Q52" s="1173"/>
      <c r="R52" s="1174"/>
      <c r="S52" s="111"/>
      <c r="T52" s="112" t="s">
        <v>165</v>
      </c>
      <c r="U52" s="112"/>
      <c r="V52" s="112"/>
      <c r="W52" s="112" t="s">
        <v>165</v>
      </c>
      <c r="X52" s="112"/>
      <c r="Y52" s="113" t="s">
        <v>165</v>
      </c>
      <c r="Z52" s="111"/>
      <c r="AA52" s="112" t="s">
        <v>165</v>
      </c>
      <c r="AB52" s="112"/>
      <c r="AC52" s="112"/>
      <c r="AD52" s="112" t="s">
        <v>165</v>
      </c>
      <c r="AE52" s="112"/>
      <c r="AF52" s="113" t="s">
        <v>165</v>
      </c>
      <c r="AG52" s="111"/>
      <c r="AH52" s="112" t="s">
        <v>165</v>
      </c>
      <c r="AI52" s="112"/>
      <c r="AJ52" s="112"/>
      <c r="AK52" s="112" t="s">
        <v>165</v>
      </c>
      <c r="AL52" s="112"/>
      <c r="AM52" s="113" t="s">
        <v>165</v>
      </c>
      <c r="AN52" s="111"/>
      <c r="AO52" s="112" t="s">
        <v>165</v>
      </c>
      <c r="AP52" s="112"/>
      <c r="AQ52" s="112"/>
      <c r="AR52" s="112" t="s">
        <v>165</v>
      </c>
      <c r="AS52" s="112"/>
      <c r="AT52" s="113" t="s">
        <v>165</v>
      </c>
      <c r="AU52" s="111"/>
      <c r="AV52" s="112"/>
      <c r="AW52" s="112"/>
      <c r="AX52" s="1160"/>
      <c r="AY52" s="1161"/>
      <c r="AZ52" s="1162"/>
      <c r="BA52" s="1163"/>
      <c r="BB52" s="895" t="s">
        <v>136</v>
      </c>
      <c r="BC52" s="896"/>
      <c r="BD52" s="896"/>
      <c r="BE52" s="896"/>
      <c r="BF52" s="897"/>
    </row>
    <row r="53" spans="2:58" ht="20.25" customHeight="1" x14ac:dyDescent="0.4">
      <c r="B53" s="1159"/>
      <c r="C53" s="968"/>
      <c r="D53" s="969"/>
      <c r="E53" s="970"/>
      <c r="F53" s="92"/>
      <c r="G53" s="860"/>
      <c r="H53" s="865"/>
      <c r="I53" s="863"/>
      <c r="J53" s="863"/>
      <c r="K53" s="864"/>
      <c r="L53" s="872"/>
      <c r="M53" s="873"/>
      <c r="N53" s="873"/>
      <c r="O53" s="874"/>
      <c r="P53" s="1097" t="s">
        <v>15</v>
      </c>
      <c r="Q53" s="1098"/>
      <c r="R53" s="1099"/>
      <c r="S53" s="230" t="str">
        <f>IF(S52="","",VLOOKUP(S52,'【記載例】シフト記号表（勤務時間帯）'!$C$6:$K$35,9,FALSE))</f>
        <v/>
      </c>
      <c r="T53" s="231">
        <f>IF(T52="","",VLOOKUP(T52,'【記載例】シフト記号表（勤務時間帯）'!$C$6:$K$35,9,FALSE))</f>
        <v>4</v>
      </c>
      <c r="U53" s="231" t="str">
        <f>IF(U52="","",VLOOKUP(U52,'【記載例】シフト記号表（勤務時間帯）'!$C$6:$K$35,9,FALSE))</f>
        <v/>
      </c>
      <c r="V53" s="231" t="str">
        <f>IF(V52="","",VLOOKUP(V52,'【記載例】シフト記号表（勤務時間帯）'!$C$6:$K$35,9,FALSE))</f>
        <v/>
      </c>
      <c r="W53" s="231">
        <f>IF(W52="","",VLOOKUP(W52,'【記載例】シフト記号表（勤務時間帯）'!$C$6:$K$35,9,FALSE))</f>
        <v>4</v>
      </c>
      <c r="X53" s="231" t="str">
        <f>IF(X52="","",VLOOKUP(X52,'【記載例】シフト記号表（勤務時間帯）'!$C$6:$K$35,9,FALSE))</f>
        <v/>
      </c>
      <c r="Y53" s="232">
        <f>IF(Y52="","",VLOOKUP(Y52,'【記載例】シフト記号表（勤務時間帯）'!$C$6:$K$35,9,FALSE))</f>
        <v>4</v>
      </c>
      <c r="Z53" s="230" t="str">
        <f>IF(Z52="","",VLOOKUP(Z52,'【記載例】シフト記号表（勤務時間帯）'!$C$6:$K$35,9,FALSE))</f>
        <v/>
      </c>
      <c r="AA53" s="231">
        <f>IF(AA52="","",VLOOKUP(AA52,'【記載例】シフト記号表（勤務時間帯）'!$C$6:$K$35,9,FALSE))</f>
        <v>4</v>
      </c>
      <c r="AB53" s="231" t="str">
        <f>IF(AB52="","",VLOOKUP(AB52,'【記載例】シフト記号表（勤務時間帯）'!$C$6:$K$35,9,FALSE))</f>
        <v/>
      </c>
      <c r="AC53" s="231" t="str">
        <f>IF(AC52="","",VLOOKUP(AC52,'【記載例】シフト記号表（勤務時間帯）'!$C$6:$K$35,9,FALSE))</f>
        <v/>
      </c>
      <c r="AD53" s="231">
        <f>IF(AD52="","",VLOOKUP(AD52,'【記載例】シフト記号表（勤務時間帯）'!$C$6:$K$35,9,FALSE))</f>
        <v>4</v>
      </c>
      <c r="AE53" s="231" t="str">
        <f>IF(AE52="","",VLOOKUP(AE52,'【記載例】シフト記号表（勤務時間帯）'!$C$6:$K$35,9,FALSE))</f>
        <v/>
      </c>
      <c r="AF53" s="232">
        <f>IF(AF52="","",VLOOKUP(AF52,'【記載例】シフト記号表（勤務時間帯）'!$C$6:$K$35,9,FALSE))</f>
        <v>4</v>
      </c>
      <c r="AG53" s="230" t="str">
        <f>IF(AG52="","",VLOOKUP(AG52,'【記載例】シフト記号表（勤務時間帯）'!$C$6:$K$35,9,FALSE))</f>
        <v/>
      </c>
      <c r="AH53" s="231">
        <f>IF(AH52="","",VLOOKUP(AH52,'【記載例】シフト記号表（勤務時間帯）'!$C$6:$K$35,9,FALSE))</f>
        <v>4</v>
      </c>
      <c r="AI53" s="231" t="str">
        <f>IF(AI52="","",VLOOKUP(AI52,'【記載例】シフト記号表（勤務時間帯）'!$C$6:$K$35,9,FALSE))</f>
        <v/>
      </c>
      <c r="AJ53" s="231" t="str">
        <f>IF(AJ52="","",VLOOKUP(AJ52,'【記載例】シフト記号表（勤務時間帯）'!$C$6:$K$35,9,FALSE))</f>
        <v/>
      </c>
      <c r="AK53" s="231">
        <f>IF(AK52="","",VLOOKUP(AK52,'【記載例】シフト記号表（勤務時間帯）'!$C$6:$K$35,9,FALSE))</f>
        <v>4</v>
      </c>
      <c r="AL53" s="231" t="str">
        <f>IF(AL52="","",VLOOKUP(AL52,'【記載例】シフト記号表（勤務時間帯）'!$C$6:$K$35,9,FALSE))</f>
        <v/>
      </c>
      <c r="AM53" s="232">
        <f>IF(AM52="","",VLOOKUP(AM52,'【記載例】シフト記号表（勤務時間帯）'!$C$6:$K$35,9,FALSE))</f>
        <v>4</v>
      </c>
      <c r="AN53" s="230" t="str">
        <f>IF(AN52="","",VLOOKUP(AN52,'【記載例】シフト記号表（勤務時間帯）'!$C$6:$K$35,9,FALSE))</f>
        <v/>
      </c>
      <c r="AO53" s="231">
        <f>IF(AO52="","",VLOOKUP(AO52,'【記載例】シフト記号表（勤務時間帯）'!$C$6:$K$35,9,FALSE))</f>
        <v>4</v>
      </c>
      <c r="AP53" s="231" t="str">
        <f>IF(AP52="","",VLOOKUP(AP52,'【記載例】シフト記号表（勤務時間帯）'!$C$6:$K$35,9,FALSE))</f>
        <v/>
      </c>
      <c r="AQ53" s="231" t="str">
        <f>IF(AQ52="","",VLOOKUP(AQ52,'【記載例】シフト記号表（勤務時間帯）'!$C$6:$K$35,9,FALSE))</f>
        <v/>
      </c>
      <c r="AR53" s="231">
        <f>IF(AR52="","",VLOOKUP(AR52,'【記載例】シフト記号表（勤務時間帯）'!$C$6:$K$35,9,FALSE))</f>
        <v>4</v>
      </c>
      <c r="AS53" s="231" t="str">
        <f>IF(AS52="","",VLOOKUP(AS52,'【記載例】シフト記号表（勤務時間帯）'!$C$6:$K$35,9,FALSE))</f>
        <v/>
      </c>
      <c r="AT53" s="232">
        <f>IF(AT52="","",VLOOKUP(AT52,'【記載例】シフト記号表（勤務時間帯）'!$C$6:$K$35,9,FALSE))</f>
        <v>4</v>
      </c>
      <c r="AU53" s="230" t="str">
        <f>IF(AU52="","",VLOOKUP(AU52,'【記載例】シフト記号表（勤務時間帯）'!$C$6:$K$35,9,FALSE))</f>
        <v/>
      </c>
      <c r="AV53" s="231" t="str">
        <f>IF(AV52="","",VLOOKUP(AV52,'【記載例】シフト記号表（勤務時間帯）'!$C$6:$K$35,9,FALSE))</f>
        <v/>
      </c>
      <c r="AW53" s="231" t="str">
        <f>IF(AW52="","",VLOOKUP(AW52,'【記載例】シフト記号表（勤務時間帯）'!$C$6:$K$35,9,FALSE))</f>
        <v/>
      </c>
      <c r="AX53" s="1100">
        <f>IF($BB$3="４週",SUM(S53:AT53),IF($BB$3="暦月",SUM(S53:AW53),""))</f>
        <v>48</v>
      </c>
      <c r="AY53" s="1101"/>
      <c r="AZ53" s="1102">
        <f>IF($BB$3="４週",AX53/4,IF($BB$3="暦月",【記載例】認知症対応型通所!AX53/(【記載例】認知症対応型通所!$BB$8/7),""))</f>
        <v>12</v>
      </c>
      <c r="BA53" s="1103"/>
      <c r="BB53" s="898"/>
      <c r="BC53" s="899"/>
      <c r="BD53" s="899"/>
      <c r="BE53" s="899"/>
      <c r="BF53" s="900"/>
    </row>
    <row r="54" spans="2:58" ht="20.25" customHeight="1" x14ac:dyDescent="0.4">
      <c r="B54" s="1159"/>
      <c r="C54" s="971"/>
      <c r="D54" s="972"/>
      <c r="E54" s="973"/>
      <c r="F54" s="92" t="str">
        <f>C52</f>
        <v>機能訓練指導員</v>
      </c>
      <c r="G54" s="974"/>
      <c r="H54" s="865"/>
      <c r="I54" s="863"/>
      <c r="J54" s="863"/>
      <c r="K54" s="864"/>
      <c r="L54" s="975"/>
      <c r="M54" s="925"/>
      <c r="N54" s="925"/>
      <c r="O54" s="926"/>
      <c r="P54" s="1104" t="s">
        <v>50</v>
      </c>
      <c r="Q54" s="1105"/>
      <c r="R54" s="1106"/>
      <c r="S54" s="233" t="str">
        <f>IF(S52="","",VLOOKUP(S52,'【記載例】シフト記号表（勤務時間帯）'!$C$6:$U$35,19,FALSE))</f>
        <v/>
      </c>
      <c r="T54" s="234">
        <f>IF(T52="","",VLOOKUP(T52,'【記載例】シフト記号表（勤務時間帯）'!$C$6:$U$35,19,FALSE))</f>
        <v>3</v>
      </c>
      <c r="U54" s="234" t="str">
        <f>IF(U52="","",VLOOKUP(U52,'【記載例】シフト記号表（勤務時間帯）'!$C$6:$U$35,19,FALSE))</f>
        <v/>
      </c>
      <c r="V54" s="234" t="str">
        <f>IF(V52="","",VLOOKUP(V52,'【記載例】シフト記号表（勤務時間帯）'!$C$6:$U$35,19,FALSE))</f>
        <v/>
      </c>
      <c r="W54" s="234">
        <f>IF(W52="","",VLOOKUP(W52,'【記載例】シフト記号表（勤務時間帯）'!$C$6:$U$35,19,FALSE))</f>
        <v>3</v>
      </c>
      <c r="X54" s="234" t="str">
        <f>IF(X52="","",VLOOKUP(X52,'【記載例】シフト記号表（勤務時間帯）'!$C$6:$U$35,19,FALSE))</f>
        <v/>
      </c>
      <c r="Y54" s="235">
        <f>IF(Y52="","",VLOOKUP(Y52,'【記載例】シフト記号表（勤務時間帯）'!$C$6:$U$35,19,FALSE))</f>
        <v>3</v>
      </c>
      <c r="Z54" s="233" t="str">
        <f>IF(Z52="","",VLOOKUP(Z52,'【記載例】シフト記号表（勤務時間帯）'!$C$6:$U$35,19,FALSE))</f>
        <v/>
      </c>
      <c r="AA54" s="234">
        <f>IF(AA52="","",VLOOKUP(AA52,'【記載例】シフト記号表（勤務時間帯）'!$C$6:$U$35,19,FALSE))</f>
        <v>3</v>
      </c>
      <c r="AB54" s="234" t="str">
        <f>IF(AB52="","",VLOOKUP(AB52,'【記載例】シフト記号表（勤務時間帯）'!$C$6:$U$35,19,FALSE))</f>
        <v/>
      </c>
      <c r="AC54" s="234" t="str">
        <f>IF(AC52="","",VLOOKUP(AC52,'【記載例】シフト記号表（勤務時間帯）'!$C$6:$U$35,19,FALSE))</f>
        <v/>
      </c>
      <c r="AD54" s="234">
        <f>IF(AD52="","",VLOOKUP(AD52,'【記載例】シフト記号表（勤務時間帯）'!$C$6:$U$35,19,FALSE))</f>
        <v>3</v>
      </c>
      <c r="AE54" s="234" t="str">
        <f>IF(AE52="","",VLOOKUP(AE52,'【記載例】シフト記号表（勤務時間帯）'!$C$6:$U$35,19,FALSE))</f>
        <v/>
      </c>
      <c r="AF54" s="235">
        <f>IF(AF52="","",VLOOKUP(AF52,'【記載例】シフト記号表（勤務時間帯）'!$C$6:$U$35,19,FALSE))</f>
        <v>3</v>
      </c>
      <c r="AG54" s="233" t="str">
        <f>IF(AG52="","",VLOOKUP(AG52,'【記載例】シフト記号表（勤務時間帯）'!$C$6:$U$35,19,FALSE))</f>
        <v/>
      </c>
      <c r="AH54" s="234">
        <f>IF(AH52="","",VLOOKUP(AH52,'【記載例】シフト記号表（勤務時間帯）'!$C$6:$U$35,19,FALSE))</f>
        <v>3</v>
      </c>
      <c r="AI54" s="234" t="str">
        <f>IF(AI52="","",VLOOKUP(AI52,'【記載例】シフト記号表（勤務時間帯）'!$C$6:$U$35,19,FALSE))</f>
        <v/>
      </c>
      <c r="AJ54" s="234" t="str">
        <f>IF(AJ52="","",VLOOKUP(AJ52,'【記載例】シフト記号表（勤務時間帯）'!$C$6:$U$35,19,FALSE))</f>
        <v/>
      </c>
      <c r="AK54" s="234">
        <f>IF(AK52="","",VLOOKUP(AK52,'【記載例】シフト記号表（勤務時間帯）'!$C$6:$U$35,19,FALSE))</f>
        <v>3</v>
      </c>
      <c r="AL54" s="234" t="str">
        <f>IF(AL52="","",VLOOKUP(AL52,'【記載例】シフト記号表（勤務時間帯）'!$C$6:$U$35,19,FALSE))</f>
        <v/>
      </c>
      <c r="AM54" s="235">
        <f>IF(AM52="","",VLOOKUP(AM52,'【記載例】シフト記号表（勤務時間帯）'!$C$6:$U$35,19,FALSE))</f>
        <v>3</v>
      </c>
      <c r="AN54" s="233" t="str">
        <f>IF(AN52="","",VLOOKUP(AN52,'【記載例】シフト記号表（勤務時間帯）'!$C$6:$U$35,19,FALSE))</f>
        <v/>
      </c>
      <c r="AO54" s="234">
        <f>IF(AO52="","",VLOOKUP(AO52,'【記載例】シフト記号表（勤務時間帯）'!$C$6:$U$35,19,FALSE))</f>
        <v>3</v>
      </c>
      <c r="AP54" s="234" t="str">
        <f>IF(AP52="","",VLOOKUP(AP52,'【記載例】シフト記号表（勤務時間帯）'!$C$6:$U$35,19,FALSE))</f>
        <v/>
      </c>
      <c r="AQ54" s="234" t="str">
        <f>IF(AQ52="","",VLOOKUP(AQ52,'【記載例】シフト記号表（勤務時間帯）'!$C$6:$U$35,19,FALSE))</f>
        <v/>
      </c>
      <c r="AR54" s="234">
        <f>IF(AR52="","",VLOOKUP(AR52,'【記載例】シフト記号表（勤務時間帯）'!$C$6:$U$35,19,FALSE))</f>
        <v>3</v>
      </c>
      <c r="AS54" s="234" t="str">
        <f>IF(AS52="","",VLOOKUP(AS52,'【記載例】シフト記号表（勤務時間帯）'!$C$6:$U$35,19,FALSE))</f>
        <v/>
      </c>
      <c r="AT54" s="235">
        <f>IF(AT52="","",VLOOKUP(AT52,'【記載例】シフト記号表（勤務時間帯）'!$C$6:$U$35,19,FALSE))</f>
        <v>3</v>
      </c>
      <c r="AU54" s="233" t="str">
        <f>IF(AU52="","",VLOOKUP(AU52,'【記載例】シフト記号表（勤務時間帯）'!$C$6:$U$35,19,FALSE))</f>
        <v/>
      </c>
      <c r="AV54" s="234" t="str">
        <f>IF(AV52="","",VLOOKUP(AV52,'【記載例】シフト記号表（勤務時間帯）'!$C$6:$U$35,19,FALSE))</f>
        <v/>
      </c>
      <c r="AW54" s="234" t="str">
        <f>IF(AW52="","",VLOOKUP(AW52,'【記載例】シフト記号表（勤務時間帯）'!$C$6:$U$35,19,FALSE))</f>
        <v/>
      </c>
      <c r="AX54" s="1107">
        <f>IF($BB$3="４週",SUM(S54:AT54),IF($BB$3="暦月",SUM(S54:AW54),""))</f>
        <v>36</v>
      </c>
      <c r="AY54" s="1108"/>
      <c r="AZ54" s="1121">
        <f>IF($BB$3="４週",AX54/4,IF($BB$3="暦月",【記載例】認知症対応型通所!AX54/(【記載例】認知症対応型通所!$BB$8/7),""))</f>
        <v>9</v>
      </c>
      <c r="BA54" s="1122"/>
      <c r="BB54" s="901"/>
      <c r="BC54" s="902"/>
      <c r="BD54" s="902"/>
      <c r="BE54" s="902"/>
      <c r="BF54" s="903"/>
    </row>
    <row r="55" spans="2:58" ht="20.25" customHeight="1" x14ac:dyDescent="0.4">
      <c r="B55" s="1159">
        <f>B52+1</f>
        <v>12</v>
      </c>
      <c r="C55" s="965"/>
      <c r="D55" s="966"/>
      <c r="E55" s="967"/>
      <c r="F55" s="115"/>
      <c r="G55" s="859"/>
      <c r="H55" s="862"/>
      <c r="I55" s="863"/>
      <c r="J55" s="863"/>
      <c r="K55" s="864"/>
      <c r="L55" s="869"/>
      <c r="M55" s="870"/>
      <c r="N55" s="870"/>
      <c r="O55" s="871"/>
      <c r="P55" s="1172" t="s">
        <v>49</v>
      </c>
      <c r="Q55" s="1173"/>
      <c r="R55" s="1174"/>
      <c r="S55" s="111"/>
      <c r="T55" s="112"/>
      <c r="U55" s="112"/>
      <c r="V55" s="112"/>
      <c r="W55" s="112"/>
      <c r="X55" s="112"/>
      <c r="Y55" s="113"/>
      <c r="Z55" s="111"/>
      <c r="AA55" s="112"/>
      <c r="AB55" s="112"/>
      <c r="AC55" s="112"/>
      <c r="AD55" s="112"/>
      <c r="AE55" s="112"/>
      <c r="AF55" s="113"/>
      <c r="AG55" s="111"/>
      <c r="AH55" s="112"/>
      <c r="AI55" s="112"/>
      <c r="AJ55" s="112"/>
      <c r="AK55" s="112"/>
      <c r="AL55" s="112"/>
      <c r="AM55" s="113"/>
      <c r="AN55" s="111"/>
      <c r="AO55" s="112"/>
      <c r="AP55" s="112"/>
      <c r="AQ55" s="112"/>
      <c r="AR55" s="112"/>
      <c r="AS55" s="112"/>
      <c r="AT55" s="113"/>
      <c r="AU55" s="111"/>
      <c r="AV55" s="112"/>
      <c r="AW55" s="112"/>
      <c r="AX55" s="1160"/>
      <c r="AY55" s="1161"/>
      <c r="AZ55" s="1162"/>
      <c r="BA55" s="1163"/>
      <c r="BB55" s="922"/>
      <c r="BC55" s="870"/>
      <c r="BD55" s="870"/>
      <c r="BE55" s="870"/>
      <c r="BF55" s="871"/>
    </row>
    <row r="56" spans="2:58" ht="20.25" customHeight="1" x14ac:dyDescent="0.4">
      <c r="B56" s="1159"/>
      <c r="C56" s="968"/>
      <c r="D56" s="969"/>
      <c r="E56" s="970"/>
      <c r="F56" s="92"/>
      <c r="G56" s="860"/>
      <c r="H56" s="865"/>
      <c r="I56" s="863"/>
      <c r="J56" s="863"/>
      <c r="K56" s="864"/>
      <c r="L56" s="872"/>
      <c r="M56" s="873"/>
      <c r="N56" s="873"/>
      <c r="O56" s="874"/>
      <c r="P56" s="1097" t="s">
        <v>15</v>
      </c>
      <c r="Q56" s="1098"/>
      <c r="R56" s="1099"/>
      <c r="S56" s="230" t="str">
        <f>IF(S55="","",VLOOKUP(S55,'【記載例】シフト記号表（勤務時間帯）'!$C$6:$K$35,9,FALSE))</f>
        <v/>
      </c>
      <c r="T56" s="231" t="str">
        <f>IF(T55="","",VLOOKUP(T55,'【記載例】シフト記号表（勤務時間帯）'!$C$6:$K$35,9,FALSE))</f>
        <v/>
      </c>
      <c r="U56" s="231" t="str">
        <f>IF(U55="","",VLOOKUP(U55,'【記載例】シフト記号表（勤務時間帯）'!$C$6:$K$35,9,FALSE))</f>
        <v/>
      </c>
      <c r="V56" s="231" t="str">
        <f>IF(V55="","",VLOOKUP(V55,'【記載例】シフト記号表（勤務時間帯）'!$C$6:$K$35,9,FALSE))</f>
        <v/>
      </c>
      <c r="W56" s="231" t="str">
        <f>IF(W55="","",VLOOKUP(W55,'【記載例】シフト記号表（勤務時間帯）'!$C$6:$K$35,9,FALSE))</f>
        <v/>
      </c>
      <c r="X56" s="231" t="str">
        <f>IF(X55="","",VLOOKUP(X55,'【記載例】シフト記号表（勤務時間帯）'!$C$6:$K$35,9,FALSE))</f>
        <v/>
      </c>
      <c r="Y56" s="232" t="str">
        <f>IF(Y55="","",VLOOKUP(Y55,'【記載例】シフト記号表（勤務時間帯）'!$C$6:$K$35,9,FALSE))</f>
        <v/>
      </c>
      <c r="Z56" s="230" t="str">
        <f>IF(Z55="","",VLOOKUP(Z55,'【記載例】シフト記号表（勤務時間帯）'!$C$6:$K$35,9,FALSE))</f>
        <v/>
      </c>
      <c r="AA56" s="231" t="str">
        <f>IF(AA55="","",VLOOKUP(AA55,'【記載例】シフト記号表（勤務時間帯）'!$C$6:$K$35,9,FALSE))</f>
        <v/>
      </c>
      <c r="AB56" s="231" t="str">
        <f>IF(AB55="","",VLOOKUP(AB55,'【記載例】シフト記号表（勤務時間帯）'!$C$6:$K$35,9,FALSE))</f>
        <v/>
      </c>
      <c r="AC56" s="231" t="str">
        <f>IF(AC55="","",VLOOKUP(AC55,'【記載例】シフト記号表（勤務時間帯）'!$C$6:$K$35,9,FALSE))</f>
        <v/>
      </c>
      <c r="AD56" s="231" t="str">
        <f>IF(AD55="","",VLOOKUP(AD55,'【記載例】シフト記号表（勤務時間帯）'!$C$6:$K$35,9,FALSE))</f>
        <v/>
      </c>
      <c r="AE56" s="231" t="str">
        <f>IF(AE55="","",VLOOKUP(AE55,'【記載例】シフト記号表（勤務時間帯）'!$C$6:$K$35,9,FALSE))</f>
        <v/>
      </c>
      <c r="AF56" s="232" t="str">
        <f>IF(AF55="","",VLOOKUP(AF55,'【記載例】シフト記号表（勤務時間帯）'!$C$6:$K$35,9,FALSE))</f>
        <v/>
      </c>
      <c r="AG56" s="230" t="str">
        <f>IF(AG55="","",VLOOKUP(AG55,'【記載例】シフト記号表（勤務時間帯）'!$C$6:$K$35,9,FALSE))</f>
        <v/>
      </c>
      <c r="AH56" s="231" t="str">
        <f>IF(AH55="","",VLOOKUP(AH55,'【記載例】シフト記号表（勤務時間帯）'!$C$6:$K$35,9,FALSE))</f>
        <v/>
      </c>
      <c r="AI56" s="231" t="str">
        <f>IF(AI55="","",VLOOKUP(AI55,'【記載例】シフト記号表（勤務時間帯）'!$C$6:$K$35,9,FALSE))</f>
        <v/>
      </c>
      <c r="AJ56" s="231" t="str">
        <f>IF(AJ55="","",VLOOKUP(AJ55,'【記載例】シフト記号表（勤務時間帯）'!$C$6:$K$35,9,FALSE))</f>
        <v/>
      </c>
      <c r="AK56" s="231" t="str">
        <f>IF(AK55="","",VLOOKUP(AK55,'【記載例】シフト記号表（勤務時間帯）'!$C$6:$K$35,9,FALSE))</f>
        <v/>
      </c>
      <c r="AL56" s="231" t="str">
        <f>IF(AL55="","",VLOOKUP(AL55,'【記載例】シフト記号表（勤務時間帯）'!$C$6:$K$35,9,FALSE))</f>
        <v/>
      </c>
      <c r="AM56" s="232" t="str">
        <f>IF(AM55="","",VLOOKUP(AM55,'【記載例】シフト記号表（勤務時間帯）'!$C$6:$K$35,9,FALSE))</f>
        <v/>
      </c>
      <c r="AN56" s="230" t="str">
        <f>IF(AN55="","",VLOOKUP(AN55,'【記載例】シフト記号表（勤務時間帯）'!$C$6:$K$35,9,FALSE))</f>
        <v/>
      </c>
      <c r="AO56" s="231" t="str">
        <f>IF(AO55="","",VLOOKUP(AO55,'【記載例】シフト記号表（勤務時間帯）'!$C$6:$K$35,9,FALSE))</f>
        <v/>
      </c>
      <c r="AP56" s="231" t="str">
        <f>IF(AP55="","",VLOOKUP(AP55,'【記載例】シフト記号表（勤務時間帯）'!$C$6:$K$35,9,FALSE))</f>
        <v/>
      </c>
      <c r="AQ56" s="231" t="str">
        <f>IF(AQ55="","",VLOOKUP(AQ55,'【記載例】シフト記号表（勤務時間帯）'!$C$6:$K$35,9,FALSE))</f>
        <v/>
      </c>
      <c r="AR56" s="231" t="str">
        <f>IF(AR55="","",VLOOKUP(AR55,'【記載例】シフト記号表（勤務時間帯）'!$C$6:$K$35,9,FALSE))</f>
        <v/>
      </c>
      <c r="AS56" s="231" t="str">
        <f>IF(AS55="","",VLOOKUP(AS55,'【記載例】シフト記号表（勤務時間帯）'!$C$6:$K$35,9,FALSE))</f>
        <v/>
      </c>
      <c r="AT56" s="232" t="str">
        <f>IF(AT55="","",VLOOKUP(AT55,'【記載例】シフト記号表（勤務時間帯）'!$C$6:$K$35,9,FALSE))</f>
        <v/>
      </c>
      <c r="AU56" s="230" t="str">
        <f>IF(AU55="","",VLOOKUP(AU55,'【記載例】シフト記号表（勤務時間帯）'!$C$6:$K$35,9,FALSE))</f>
        <v/>
      </c>
      <c r="AV56" s="231" t="str">
        <f>IF(AV55="","",VLOOKUP(AV55,'【記載例】シフト記号表（勤務時間帯）'!$C$6:$K$35,9,FALSE))</f>
        <v/>
      </c>
      <c r="AW56" s="231" t="str">
        <f>IF(AW55="","",VLOOKUP(AW55,'【記載例】シフト記号表（勤務時間帯）'!$C$6:$K$35,9,FALSE))</f>
        <v/>
      </c>
      <c r="AX56" s="1100">
        <f>IF($BB$3="４週",SUM(S56:AT56),IF($BB$3="暦月",SUM(S56:AW56),""))</f>
        <v>0</v>
      </c>
      <c r="AY56" s="1101"/>
      <c r="AZ56" s="1102">
        <f>IF($BB$3="４週",AX56/4,IF($BB$3="暦月",【記載例】認知症対応型通所!AX56/(【記載例】認知症対応型通所!$BB$8/7),""))</f>
        <v>0</v>
      </c>
      <c r="BA56" s="1103"/>
      <c r="BB56" s="923"/>
      <c r="BC56" s="873"/>
      <c r="BD56" s="873"/>
      <c r="BE56" s="873"/>
      <c r="BF56" s="874"/>
    </row>
    <row r="57" spans="2:58" ht="20.25" customHeight="1" x14ac:dyDescent="0.4">
      <c r="B57" s="1159"/>
      <c r="C57" s="971"/>
      <c r="D57" s="972"/>
      <c r="E57" s="973"/>
      <c r="F57" s="92">
        <f>C55</f>
        <v>0</v>
      </c>
      <c r="G57" s="974"/>
      <c r="H57" s="865"/>
      <c r="I57" s="863"/>
      <c r="J57" s="863"/>
      <c r="K57" s="864"/>
      <c r="L57" s="975"/>
      <c r="M57" s="925"/>
      <c r="N57" s="925"/>
      <c r="O57" s="926"/>
      <c r="P57" s="1104" t="s">
        <v>50</v>
      </c>
      <c r="Q57" s="1105"/>
      <c r="R57" s="1106"/>
      <c r="S57" s="233" t="str">
        <f>IF(S55="","",VLOOKUP(S55,'【記載例】シフト記号表（勤務時間帯）'!$C$6:$U$35,19,FALSE))</f>
        <v/>
      </c>
      <c r="T57" s="234" t="str">
        <f>IF(T55="","",VLOOKUP(T55,'【記載例】シフト記号表（勤務時間帯）'!$C$6:$U$35,19,FALSE))</f>
        <v/>
      </c>
      <c r="U57" s="234" t="str">
        <f>IF(U55="","",VLOOKUP(U55,'【記載例】シフト記号表（勤務時間帯）'!$C$6:$U$35,19,FALSE))</f>
        <v/>
      </c>
      <c r="V57" s="234" t="str">
        <f>IF(V55="","",VLOOKUP(V55,'【記載例】シフト記号表（勤務時間帯）'!$C$6:$U$35,19,FALSE))</f>
        <v/>
      </c>
      <c r="W57" s="234" t="str">
        <f>IF(W55="","",VLOOKUP(W55,'【記載例】シフト記号表（勤務時間帯）'!$C$6:$U$35,19,FALSE))</f>
        <v/>
      </c>
      <c r="X57" s="234" t="str">
        <f>IF(X55="","",VLOOKUP(X55,'【記載例】シフト記号表（勤務時間帯）'!$C$6:$U$35,19,FALSE))</f>
        <v/>
      </c>
      <c r="Y57" s="235" t="str">
        <f>IF(Y55="","",VLOOKUP(Y55,'【記載例】シフト記号表（勤務時間帯）'!$C$6:$U$35,19,FALSE))</f>
        <v/>
      </c>
      <c r="Z57" s="233" t="str">
        <f>IF(Z55="","",VLOOKUP(Z55,'【記載例】シフト記号表（勤務時間帯）'!$C$6:$U$35,19,FALSE))</f>
        <v/>
      </c>
      <c r="AA57" s="234" t="str">
        <f>IF(AA55="","",VLOOKUP(AA55,'【記載例】シフト記号表（勤務時間帯）'!$C$6:$U$35,19,FALSE))</f>
        <v/>
      </c>
      <c r="AB57" s="234" t="str">
        <f>IF(AB55="","",VLOOKUP(AB55,'【記載例】シフト記号表（勤務時間帯）'!$C$6:$U$35,19,FALSE))</f>
        <v/>
      </c>
      <c r="AC57" s="234" t="str">
        <f>IF(AC55="","",VLOOKUP(AC55,'【記載例】シフト記号表（勤務時間帯）'!$C$6:$U$35,19,FALSE))</f>
        <v/>
      </c>
      <c r="AD57" s="234" t="str">
        <f>IF(AD55="","",VLOOKUP(AD55,'【記載例】シフト記号表（勤務時間帯）'!$C$6:$U$35,19,FALSE))</f>
        <v/>
      </c>
      <c r="AE57" s="234" t="str">
        <f>IF(AE55="","",VLOOKUP(AE55,'【記載例】シフト記号表（勤務時間帯）'!$C$6:$U$35,19,FALSE))</f>
        <v/>
      </c>
      <c r="AF57" s="235" t="str">
        <f>IF(AF55="","",VLOOKUP(AF55,'【記載例】シフト記号表（勤務時間帯）'!$C$6:$U$35,19,FALSE))</f>
        <v/>
      </c>
      <c r="AG57" s="233" t="str">
        <f>IF(AG55="","",VLOOKUP(AG55,'【記載例】シフト記号表（勤務時間帯）'!$C$6:$U$35,19,FALSE))</f>
        <v/>
      </c>
      <c r="AH57" s="234" t="str">
        <f>IF(AH55="","",VLOOKUP(AH55,'【記載例】シフト記号表（勤務時間帯）'!$C$6:$U$35,19,FALSE))</f>
        <v/>
      </c>
      <c r="AI57" s="234" t="str">
        <f>IF(AI55="","",VLOOKUP(AI55,'【記載例】シフト記号表（勤務時間帯）'!$C$6:$U$35,19,FALSE))</f>
        <v/>
      </c>
      <c r="AJ57" s="234" t="str">
        <f>IF(AJ55="","",VLOOKUP(AJ55,'【記載例】シフト記号表（勤務時間帯）'!$C$6:$U$35,19,FALSE))</f>
        <v/>
      </c>
      <c r="AK57" s="234" t="str">
        <f>IF(AK55="","",VLOOKUP(AK55,'【記載例】シフト記号表（勤務時間帯）'!$C$6:$U$35,19,FALSE))</f>
        <v/>
      </c>
      <c r="AL57" s="234" t="str">
        <f>IF(AL55="","",VLOOKUP(AL55,'【記載例】シフト記号表（勤務時間帯）'!$C$6:$U$35,19,FALSE))</f>
        <v/>
      </c>
      <c r="AM57" s="235" t="str">
        <f>IF(AM55="","",VLOOKUP(AM55,'【記載例】シフト記号表（勤務時間帯）'!$C$6:$U$35,19,FALSE))</f>
        <v/>
      </c>
      <c r="AN57" s="233" t="str">
        <f>IF(AN55="","",VLOOKUP(AN55,'【記載例】シフト記号表（勤務時間帯）'!$C$6:$U$35,19,FALSE))</f>
        <v/>
      </c>
      <c r="AO57" s="234" t="str">
        <f>IF(AO55="","",VLOOKUP(AO55,'【記載例】シフト記号表（勤務時間帯）'!$C$6:$U$35,19,FALSE))</f>
        <v/>
      </c>
      <c r="AP57" s="234" t="str">
        <f>IF(AP55="","",VLOOKUP(AP55,'【記載例】シフト記号表（勤務時間帯）'!$C$6:$U$35,19,FALSE))</f>
        <v/>
      </c>
      <c r="AQ57" s="234" t="str">
        <f>IF(AQ55="","",VLOOKUP(AQ55,'【記載例】シフト記号表（勤務時間帯）'!$C$6:$U$35,19,FALSE))</f>
        <v/>
      </c>
      <c r="AR57" s="234" t="str">
        <f>IF(AR55="","",VLOOKUP(AR55,'【記載例】シフト記号表（勤務時間帯）'!$C$6:$U$35,19,FALSE))</f>
        <v/>
      </c>
      <c r="AS57" s="234" t="str">
        <f>IF(AS55="","",VLOOKUP(AS55,'【記載例】シフト記号表（勤務時間帯）'!$C$6:$U$35,19,FALSE))</f>
        <v/>
      </c>
      <c r="AT57" s="235" t="str">
        <f>IF(AT55="","",VLOOKUP(AT55,'【記載例】シフト記号表（勤務時間帯）'!$C$6:$U$35,19,FALSE))</f>
        <v/>
      </c>
      <c r="AU57" s="233" t="str">
        <f>IF(AU55="","",VLOOKUP(AU55,'【記載例】シフト記号表（勤務時間帯）'!$C$6:$U$35,19,FALSE))</f>
        <v/>
      </c>
      <c r="AV57" s="234" t="str">
        <f>IF(AV55="","",VLOOKUP(AV55,'【記載例】シフト記号表（勤務時間帯）'!$C$6:$U$35,19,FALSE))</f>
        <v/>
      </c>
      <c r="AW57" s="234" t="str">
        <f>IF(AW55="","",VLOOKUP(AW55,'【記載例】シフト記号表（勤務時間帯）'!$C$6:$U$35,19,FALSE))</f>
        <v/>
      </c>
      <c r="AX57" s="1107">
        <f>IF($BB$3="４週",SUM(S57:AT57),IF($BB$3="暦月",SUM(S57:AW57),""))</f>
        <v>0</v>
      </c>
      <c r="AY57" s="1108"/>
      <c r="AZ57" s="1121">
        <f>IF($BB$3="４週",AX57/4,IF($BB$3="暦月",【記載例】認知症対応型通所!AX57/(【記載例】認知症対応型通所!$BB$8/7),""))</f>
        <v>0</v>
      </c>
      <c r="BA57" s="1122"/>
      <c r="BB57" s="924"/>
      <c r="BC57" s="925"/>
      <c r="BD57" s="925"/>
      <c r="BE57" s="925"/>
      <c r="BF57" s="926"/>
    </row>
    <row r="58" spans="2:58" ht="20.25" customHeight="1" x14ac:dyDescent="0.4">
      <c r="B58" s="1159">
        <f>B55+1</f>
        <v>13</v>
      </c>
      <c r="C58" s="965"/>
      <c r="D58" s="966"/>
      <c r="E58" s="967"/>
      <c r="F58" s="115"/>
      <c r="G58" s="859"/>
      <c r="H58" s="862"/>
      <c r="I58" s="863"/>
      <c r="J58" s="863"/>
      <c r="K58" s="864"/>
      <c r="L58" s="869"/>
      <c r="M58" s="870"/>
      <c r="N58" s="870"/>
      <c r="O58" s="871"/>
      <c r="P58" s="1172" t="s">
        <v>49</v>
      </c>
      <c r="Q58" s="1173"/>
      <c r="R58" s="1174"/>
      <c r="S58" s="111"/>
      <c r="T58" s="112"/>
      <c r="U58" s="112"/>
      <c r="V58" s="112"/>
      <c r="W58" s="112"/>
      <c r="X58" s="112"/>
      <c r="Y58" s="113"/>
      <c r="Z58" s="111"/>
      <c r="AA58" s="112"/>
      <c r="AB58" s="112"/>
      <c r="AC58" s="112"/>
      <c r="AD58" s="112"/>
      <c r="AE58" s="112"/>
      <c r="AF58" s="113"/>
      <c r="AG58" s="111"/>
      <c r="AH58" s="112"/>
      <c r="AI58" s="112"/>
      <c r="AJ58" s="112"/>
      <c r="AK58" s="112"/>
      <c r="AL58" s="112"/>
      <c r="AM58" s="113"/>
      <c r="AN58" s="111"/>
      <c r="AO58" s="112"/>
      <c r="AP58" s="112"/>
      <c r="AQ58" s="112"/>
      <c r="AR58" s="112"/>
      <c r="AS58" s="112"/>
      <c r="AT58" s="113"/>
      <c r="AU58" s="111"/>
      <c r="AV58" s="112"/>
      <c r="AW58" s="112"/>
      <c r="AX58" s="1160"/>
      <c r="AY58" s="1161"/>
      <c r="AZ58" s="1162"/>
      <c r="BA58" s="1163"/>
      <c r="BB58" s="922"/>
      <c r="BC58" s="870"/>
      <c r="BD58" s="870"/>
      <c r="BE58" s="870"/>
      <c r="BF58" s="871"/>
    </row>
    <row r="59" spans="2:58" ht="20.25" customHeight="1" x14ac:dyDescent="0.4">
      <c r="B59" s="1159"/>
      <c r="C59" s="968"/>
      <c r="D59" s="969"/>
      <c r="E59" s="970"/>
      <c r="F59" s="92"/>
      <c r="G59" s="860"/>
      <c r="H59" s="865"/>
      <c r="I59" s="863"/>
      <c r="J59" s="863"/>
      <c r="K59" s="864"/>
      <c r="L59" s="872"/>
      <c r="M59" s="873"/>
      <c r="N59" s="873"/>
      <c r="O59" s="874"/>
      <c r="P59" s="1097" t="s">
        <v>15</v>
      </c>
      <c r="Q59" s="1098"/>
      <c r="R59" s="1099"/>
      <c r="S59" s="230" t="str">
        <f>IF(S58="","",VLOOKUP(S58,'【記載例】シフト記号表（勤務時間帯）'!$C$6:$K$35,9,FALSE))</f>
        <v/>
      </c>
      <c r="T59" s="231" t="str">
        <f>IF(T58="","",VLOOKUP(T58,'【記載例】シフト記号表（勤務時間帯）'!$C$6:$K$35,9,FALSE))</f>
        <v/>
      </c>
      <c r="U59" s="231" t="str">
        <f>IF(U58="","",VLOOKUP(U58,'【記載例】シフト記号表（勤務時間帯）'!$C$6:$K$35,9,FALSE))</f>
        <v/>
      </c>
      <c r="V59" s="231" t="str">
        <f>IF(V58="","",VLOOKUP(V58,'【記載例】シフト記号表（勤務時間帯）'!$C$6:$K$35,9,FALSE))</f>
        <v/>
      </c>
      <c r="W59" s="231" t="str">
        <f>IF(W58="","",VLOOKUP(W58,'【記載例】シフト記号表（勤務時間帯）'!$C$6:$K$35,9,FALSE))</f>
        <v/>
      </c>
      <c r="X59" s="231" t="str">
        <f>IF(X58="","",VLOOKUP(X58,'【記載例】シフト記号表（勤務時間帯）'!$C$6:$K$35,9,FALSE))</f>
        <v/>
      </c>
      <c r="Y59" s="232" t="str">
        <f>IF(Y58="","",VLOOKUP(Y58,'【記載例】シフト記号表（勤務時間帯）'!$C$6:$K$35,9,FALSE))</f>
        <v/>
      </c>
      <c r="Z59" s="230" t="str">
        <f>IF(Z58="","",VLOOKUP(Z58,'【記載例】シフト記号表（勤務時間帯）'!$C$6:$K$35,9,FALSE))</f>
        <v/>
      </c>
      <c r="AA59" s="231" t="str">
        <f>IF(AA58="","",VLOOKUP(AA58,'【記載例】シフト記号表（勤務時間帯）'!$C$6:$K$35,9,FALSE))</f>
        <v/>
      </c>
      <c r="AB59" s="231" t="str">
        <f>IF(AB58="","",VLOOKUP(AB58,'【記載例】シフト記号表（勤務時間帯）'!$C$6:$K$35,9,FALSE))</f>
        <v/>
      </c>
      <c r="AC59" s="231" t="str">
        <f>IF(AC58="","",VLOOKUP(AC58,'【記載例】シフト記号表（勤務時間帯）'!$C$6:$K$35,9,FALSE))</f>
        <v/>
      </c>
      <c r="AD59" s="231" t="str">
        <f>IF(AD58="","",VLOOKUP(AD58,'【記載例】シフト記号表（勤務時間帯）'!$C$6:$K$35,9,FALSE))</f>
        <v/>
      </c>
      <c r="AE59" s="231" t="str">
        <f>IF(AE58="","",VLOOKUP(AE58,'【記載例】シフト記号表（勤務時間帯）'!$C$6:$K$35,9,FALSE))</f>
        <v/>
      </c>
      <c r="AF59" s="232" t="str">
        <f>IF(AF58="","",VLOOKUP(AF58,'【記載例】シフト記号表（勤務時間帯）'!$C$6:$K$35,9,FALSE))</f>
        <v/>
      </c>
      <c r="AG59" s="230" t="str">
        <f>IF(AG58="","",VLOOKUP(AG58,'【記載例】シフト記号表（勤務時間帯）'!$C$6:$K$35,9,FALSE))</f>
        <v/>
      </c>
      <c r="AH59" s="231" t="str">
        <f>IF(AH58="","",VLOOKUP(AH58,'【記載例】シフト記号表（勤務時間帯）'!$C$6:$K$35,9,FALSE))</f>
        <v/>
      </c>
      <c r="AI59" s="231" t="str">
        <f>IF(AI58="","",VLOOKUP(AI58,'【記載例】シフト記号表（勤務時間帯）'!$C$6:$K$35,9,FALSE))</f>
        <v/>
      </c>
      <c r="AJ59" s="231" t="str">
        <f>IF(AJ58="","",VLOOKUP(AJ58,'【記載例】シフト記号表（勤務時間帯）'!$C$6:$K$35,9,FALSE))</f>
        <v/>
      </c>
      <c r="AK59" s="231" t="str">
        <f>IF(AK58="","",VLOOKUP(AK58,'【記載例】シフト記号表（勤務時間帯）'!$C$6:$K$35,9,FALSE))</f>
        <v/>
      </c>
      <c r="AL59" s="231" t="str">
        <f>IF(AL58="","",VLOOKUP(AL58,'【記載例】シフト記号表（勤務時間帯）'!$C$6:$K$35,9,FALSE))</f>
        <v/>
      </c>
      <c r="AM59" s="232" t="str">
        <f>IF(AM58="","",VLOOKUP(AM58,'【記載例】シフト記号表（勤務時間帯）'!$C$6:$K$35,9,FALSE))</f>
        <v/>
      </c>
      <c r="AN59" s="230" t="str">
        <f>IF(AN58="","",VLOOKUP(AN58,'【記載例】シフト記号表（勤務時間帯）'!$C$6:$K$35,9,FALSE))</f>
        <v/>
      </c>
      <c r="AO59" s="231" t="str">
        <f>IF(AO58="","",VLOOKUP(AO58,'【記載例】シフト記号表（勤務時間帯）'!$C$6:$K$35,9,FALSE))</f>
        <v/>
      </c>
      <c r="AP59" s="231" t="str">
        <f>IF(AP58="","",VLOOKUP(AP58,'【記載例】シフト記号表（勤務時間帯）'!$C$6:$K$35,9,FALSE))</f>
        <v/>
      </c>
      <c r="AQ59" s="231" t="str">
        <f>IF(AQ58="","",VLOOKUP(AQ58,'【記載例】シフト記号表（勤務時間帯）'!$C$6:$K$35,9,FALSE))</f>
        <v/>
      </c>
      <c r="AR59" s="231" t="str">
        <f>IF(AR58="","",VLOOKUP(AR58,'【記載例】シフト記号表（勤務時間帯）'!$C$6:$K$35,9,FALSE))</f>
        <v/>
      </c>
      <c r="AS59" s="231" t="str">
        <f>IF(AS58="","",VLOOKUP(AS58,'【記載例】シフト記号表（勤務時間帯）'!$C$6:$K$35,9,FALSE))</f>
        <v/>
      </c>
      <c r="AT59" s="232" t="str">
        <f>IF(AT58="","",VLOOKUP(AT58,'【記載例】シフト記号表（勤務時間帯）'!$C$6:$K$35,9,FALSE))</f>
        <v/>
      </c>
      <c r="AU59" s="230" t="str">
        <f>IF(AU58="","",VLOOKUP(AU58,'【記載例】シフト記号表（勤務時間帯）'!$C$6:$K$35,9,FALSE))</f>
        <v/>
      </c>
      <c r="AV59" s="231" t="str">
        <f>IF(AV58="","",VLOOKUP(AV58,'【記載例】シフト記号表（勤務時間帯）'!$C$6:$K$35,9,FALSE))</f>
        <v/>
      </c>
      <c r="AW59" s="231" t="str">
        <f>IF(AW58="","",VLOOKUP(AW58,'【記載例】シフト記号表（勤務時間帯）'!$C$6:$K$35,9,FALSE))</f>
        <v/>
      </c>
      <c r="AX59" s="1100">
        <f>IF($BB$3="４週",SUM(S59:AT59),IF($BB$3="暦月",SUM(S59:AW59),""))</f>
        <v>0</v>
      </c>
      <c r="AY59" s="1101"/>
      <c r="AZ59" s="1102">
        <f>IF($BB$3="４週",AX59/4,IF($BB$3="暦月",【記載例】認知症対応型通所!AX59/(【記載例】認知症対応型通所!$BB$8/7),""))</f>
        <v>0</v>
      </c>
      <c r="BA59" s="1103"/>
      <c r="BB59" s="923"/>
      <c r="BC59" s="873"/>
      <c r="BD59" s="873"/>
      <c r="BE59" s="873"/>
      <c r="BF59" s="874"/>
    </row>
    <row r="60" spans="2:58" ht="20.25" customHeight="1" thickBot="1" x14ac:dyDescent="0.45">
      <c r="B60" s="1200"/>
      <c r="C60" s="971"/>
      <c r="D60" s="972"/>
      <c r="E60" s="973"/>
      <c r="F60" s="95">
        <f>C58</f>
        <v>0</v>
      </c>
      <c r="G60" s="861"/>
      <c r="H60" s="866"/>
      <c r="I60" s="867"/>
      <c r="J60" s="867"/>
      <c r="K60" s="868"/>
      <c r="L60" s="875"/>
      <c r="M60" s="876"/>
      <c r="N60" s="876"/>
      <c r="O60" s="877"/>
      <c r="P60" s="1175" t="s">
        <v>50</v>
      </c>
      <c r="Q60" s="1176"/>
      <c r="R60" s="1177"/>
      <c r="S60" s="233" t="str">
        <f>IF(S58="","",VLOOKUP(S58,'【記載例】シフト記号表（勤務時間帯）'!$C$6:$U$35,19,FALSE))</f>
        <v/>
      </c>
      <c r="T60" s="234" t="str">
        <f>IF(T58="","",VLOOKUP(T58,'【記載例】シフト記号表（勤務時間帯）'!$C$6:$U$35,19,FALSE))</f>
        <v/>
      </c>
      <c r="U60" s="234" t="str">
        <f>IF(U58="","",VLOOKUP(U58,'【記載例】シフト記号表（勤務時間帯）'!$C$6:$U$35,19,FALSE))</f>
        <v/>
      </c>
      <c r="V60" s="234" t="str">
        <f>IF(V58="","",VLOOKUP(V58,'【記載例】シフト記号表（勤務時間帯）'!$C$6:$U$35,19,FALSE))</f>
        <v/>
      </c>
      <c r="W60" s="234" t="str">
        <f>IF(W58="","",VLOOKUP(W58,'【記載例】シフト記号表（勤務時間帯）'!$C$6:$U$35,19,FALSE))</f>
        <v/>
      </c>
      <c r="X60" s="234" t="str">
        <f>IF(X58="","",VLOOKUP(X58,'【記載例】シフト記号表（勤務時間帯）'!$C$6:$U$35,19,FALSE))</f>
        <v/>
      </c>
      <c r="Y60" s="235" t="str">
        <f>IF(Y58="","",VLOOKUP(Y58,'【記載例】シフト記号表（勤務時間帯）'!$C$6:$U$35,19,FALSE))</f>
        <v/>
      </c>
      <c r="Z60" s="233" t="str">
        <f>IF(Z58="","",VLOOKUP(Z58,'【記載例】シフト記号表（勤務時間帯）'!$C$6:$U$35,19,FALSE))</f>
        <v/>
      </c>
      <c r="AA60" s="234" t="str">
        <f>IF(AA58="","",VLOOKUP(AA58,'【記載例】シフト記号表（勤務時間帯）'!$C$6:$U$35,19,FALSE))</f>
        <v/>
      </c>
      <c r="AB60" s="234" t="str">
        <f>IF(AB58="","",VLOOKUP(AB58,'【記載例】シフト記号表（勤務時間帯）'!$C$6:$U$35,19,FALSE))</f>
        <v/>
      </c>
      <c r="AC60" s="234" t="str">
        <f>IF(AC58="","",VLOOKUP(AC58,'【記載例】シフト記号表（勤務時間帯）'!$C$6:$U$35,19,FALSE))</f>
        <v/>
      </c>
      <c r="AD60" s="234" t="str">
        <f>IF(AD58="","",VLOOKUP(AD58,'【記載例】シフト記号表（勤務時間帯）'!$C$6:$U$35,19,FALSE))</f>
        <v/>
      </c>
      <c r="AE60" s="234" t="str">
        <f>IF(AE58="","",VLOOKUP(AE58,'【記載例】シフト記号表（勤務時間帯）'!$C$6:$U$35,19,FALSE))</f>
        <v/>
      </c>
      <c r="AF60" s="235" t="str">
        <f>IF(AF58="","",VLOOKUP(AF58,'【記載例】シフト記号表（勤務時間帯）'!$C$6:$U$35,19,FALSE))</f>
        <v/>
      </c>
      <c r="AG60" s="233" t="str">
        <f>IF(AG58="","",VLOOKUP(AG58,'【記載例】シフト記号表（勤務時間帯）'!$C$6:$U$35,19,FALSE))</f>
        <v/>
      </c>
      <c r="AH60" s="234" t="str">
        <f>IF(AH58="","",VLOOKUP(AH58,'【記載例】シフト記号表（勤務時間帯）'!$C$6:$U$35,19,FALSE))</f>
        <v/>
      </c>
      <c r="AI60" s="234" t="str">
        <f>IF(AI58="","",VLOOKUP(AI58,'【記載例】シフト記号表（勤務時間帯）'!$C$6:$U$35,19,FALSE))</f>
        <v/>
      </c>
      <c r="AJ60" s="234" t="str">
        <f>IF(AJ58="","",VLOOKUP(AJ58,'【記載例】シフト記号表（勤務時間帯）'!$C$6:$U$35,19,FALSE))</f>
        <v/>
      </c>
      <c r="AK60" s="234" t="str">
        <f>IF(AK58="","",VLOOKUP(AK58,'【記載例】シフト記号表（勤務時間帯）'!$C$6:$U$35,19,FALSE))</f>
        <v/>
      </c>
      <c r="AL60" s="234" t="str">
        <f>IF(AL58="","",VLOOKUP(AL58,'【記載例】シフト記号表（勤務時間帯）'!$C$6:$U$35,19,FALSE))</f>
        <v/>
      </c>
      <c r="AM60" s="235" t="str">
        <f>IF(AM58="","",VLOOKUP(AM58,'【記載例】シフト記号表（勤務時間帯）'!$C$6:$U$35,19,FALSE))</f>
        <v/>
      </c>
      <c r="AN60" s="233" t="str">
        <f>IF(AN58="","",VLOOKUP(AN58,'【記載例】シフト記号表（勤務時間帯）'!$C$6:$U$35,19,FALSE))</f>
        <v/>
      </c>
      <c r="AO60" s="234" t="str">
        <f>IF(AO58="","",VLOOKUP(AO58,'【記載例】シフト記号表（勤務時間帯）'!$C$6:$U$35,19,FALSE))</f>
        <v/>
      </c>
      <c r="AP60" s="234" t="str">
        <f>IF(AP58="","",VLOOKUP(AP58,'【記載例】シフト記号表（勤務時間帯）'!$C$6:$U$35,19,FALSE))</f>
        <v/>
      </c>
      <c r="AQ60" s="234" t="str">
        <f>IF(AQ58="","",VLOOKUP(AQ58,'【記載例】シフト記号表（勤務時間帯）'!$C$6:$U$35,19,FALSE))</f>
        <v/>
      </c>
      <c r="AR60" s="234" t="str">
        <f>IF(AR58="","",VLOOKUP(AR58,'【記載例】シフト記号表（勤務時間帯）'!$C$6:$U$35,19,FALSE))</f>
        <v/>
      </c>
      <c r="AS60" s="234" t="str">
        <f>IF(AS58="","",VLOOKUP(AS58,'【記載例】シフト記号表（勤務時間帯）'!$C$6:$U$35,19,FALSE))</f>
        <v/>
      </c>
      <c r="AT60" s="235" t="str">
        <f>IF(AT58="","",VLOOKUP(AT58,'【記載例】シフト記号表（勤務時間帯）'!$C$6:$U$35,19,FALSE))</f>
        <v/>
      </c>
      <c r="AU60" s="233" t="str">
        <f>IF(AU58="","",VLOOKUP(AU58,'【記載例】シフト記号表（勤務時間帯）'!$C$6:$U$35,19,FALSE))</f>
        <v/>
      </c>
      <c r="AV60" s="234" t="str">
        <f>IF(AV58="","",VLOOKUP(AV58,'【記載例】シフト記号表（勤務時間帯）'!$C$6:$U$35,19,FALSE))</f>
        <v/>
      </c>
      <c r="AW60" s="234" t="str">
        <f>IF(AW58="","",VLOOKUP(AW58,'【記載例】シフト記号表（勤務時間帯）'!$C$6:$U$35,19,FALSE))</f>
        <v/>
      </c>
      <c r="AX60" s="1107">
        <f>IF($BB$3="４週",SUM(S60:AT60),IF($BB$3="暦月",SUM(S60:AW60),""))</f>
        <v>0</v>
      </c>
      <c r="AY60" s="1108"/>
      <c r="AZ60" s="1121">
        <f>IF($BB$3="４週",AX60/4,IF($BB$3="暦月",【記載例】認知症対応型通所!AX60/(【記載例】認知症対応型通所!$BB$8/7),""))</f>
        <v>0</v>
      </c>
      <c r="BA60" s="1122"/>
      <c r="BB60" s="959"/>
      <c r="BC60" s="876"/>
      <c r="BD60" s="876"/>
      <c r="BE60" s="876"/>
      <c r="BF60" s="877"/>
    </row>
    <row r="61" spans="2:58" s="186" customFormat="1" ht="6" customHeight="1" thickBot="1" x14ac:dyDescent="0.45">
      <c r="B61" s="179"/>
      <c r="C61" s="180"/>
      <c r="D61" s="180"/>
      <c r="E61" s="180"/>
      <c r="F61" s="181"/>
      <c r="G61" s="181"/>
      <c r="H61" s="182"/>
      <c r="I61" s="182"/>
      <c r="J61" s="182"/>
      <c r="K61" s="182"/>
      <c r="L61" s="181"/>
      <c r="M61" s="181"/>
      <c r="N61" s="181"/>
      <c r="O61" s="181"/>
      <c r="P61" s="183"/>
      <c r="Q61" s="183"/>
      <c r="R61" s="183"/>
      <c r="S61" s="182"/>
      <c r="T61" s="182"/>
      <c r="U61" s="182"/>
      <c r="V61" s="182"/>
      <c r="W61" s="182"/>
      <c r="X61" s="182"/>
      <c r="Y61" s="182"/>
      <c r="Z61" s="182"/>
      <c r="AA61" s="182"/>
      <c r="AB61" s="182"/>
      <c r="AC61" s="182"/>
      <c r="AD61" s="182"/>
      <c r="AE61" s="182"/>
      <c r="AF61" s="182"/>
      <c r="AG61" s="182"/>
      <c r="AH61" s="182"/>
      <c r="AI61" s="182"/>
      <c r="AJ61" s="182"/>
      <c r="AK61" s="182"/>
      <c r="AL61" s="182"/>
      <c r="AM61" s="182"/>
      <c r="AN61" s="182"/>
      <c r="AO61" s="182"/>
      <c r="AP61" s="182"/>
      <c r="AQ61" s="182"/>
      <c r="AR61" s="182"/>
      <c r="AS61" s="182"/>
      <c r="AT61" s="182"/>
      <c r="AU61" s="182"/>
      <c r="AV61" s="182"/>
      <c r="AW61" s="182"/>
      <c r="AX61" s="184"/>
      <c r="AY61" s="184"/>
      <c r="AZ61" s="184"/>
      <c r="BA61" s="184"/>
      <c r="BB61" s="181"/>
      <c r="BC61" s="181"/>
      <c r="BD61" s="181"/>
      <c r="BE61" s="181"/>
      <c r="BF61" s="185"/>
    </row>
    <row r="62" spans="2:58" ht="20.100000000000001" customHeight="1" x14ac:dyDescent="0.4">
      <c r="B62" s="265"/>
      <c r="C62" s="266"/>
      <c r="D62" s="266"/>
      <c r="E62" s="266"/>
      <c r="F62" s="187"/>
      <c r="G62" s="881" t="s">
        <v>193</v>
      </c>
      <c r="H62" s="881"/>
      <c r="I62" s="881"/>
      <c r="J62" s="881"/>
      <c r="K62" s="882"/>
      <c r="L62" s="260"/>
      <c r="M62" s="887" t="s">
        <v>60</v>
      </c>
      <c r="N62" s="888"/>
      <c r="O62" s="888"/>
      <c r="P62" s="888"/>
      <c r="Q62" s="888"/>
      <c r="R62" s="889"/>
      <c r="S62" s="261">
        <f t="shared" ref="S62:AH64" si="1">IF(SUMIF($F$22:$F$60, $M62, S$22:S$60)=0,"",SUMIF($F$22:$F$60, $M62, S$22:S$60))</f>
        <v>7</v>
      </c>
      <c r="T62" s="262">
        <f t="shared" si="1"/>
        <v>7</v>
      </c>
      <c r="U62" s="262">
        <f t="shared" si="1"/>
        <v>7</v>
      </c>
      <c r="V62" s="262">
        <f t="shared" si="1"/>
        <v>7</v>
      </c>
      <c r="W62" s="262">
        <f t="shared" si="1"/>
        <v>7</v>
      </c>
      <c r="X62" s="262">
        <f t="shared" si="1"/>
        <v>7</v>
      </c>
      <c r="Y62" s="263">
        <f t="shared" si="1"/>
        <v>7</v>
      </c>
      <c r="Z62" s="261">
        <f t="shared" si="1"/>
        <v>7</v>
      </c>
      <c r="AA62" s="262">
        <f t="shared" si="1"/>
        <v>7</v>
      </c>
      <c r="AB62" s="262">
        <f t="shared" si="1"/>
        <v>7</v>
      </c>
      <c r="AC62" s="262">
        <f t="shared" si="1"/>
        <v>7</v>
      </c>
      <c r="AD62" s="262">
        <f t="shared" si="1"/>
        <v>7</v>
      </c>
      <c r="AE62" s="262">
        <f t="shared" si="1"/>
        <v>7</v>
      </c>
      <c r="AF62" s="263">
        <f t="shared" si="1"/>
        <v>7</v>
      </c>
      <c r="AG62" s="261">
        <f t="shared" si="1"/>
        <v>7</v>
      </c>
      <c r="AH62" s="262">
        <f t="shared" si="1"/>
        <v>7</v>
      </c>
      <c r="AI62" s="262">
        <f t="shared" ref="AI62:AW64" si="2">IF(SUMIF($F$22:$F$60, $M62, AI$22:AI$60)=0,"",SUMIF($F$22:$F$60, $M62, AI$22:AI$60))</f>
        <v>7</v>
      </c>
      <c r="AJ62" s="262">
        <f t="shared" si="2"/>
        <v>7</v>
      </c>
      <c r="AK62" s="262">
        <f t="shared" si="2"/>
        <v>7</v>
      </c>
      <c r="AL62" s="262">
        <f t="shared" si="2"/>
        <v>7</v>
      </c>
      <c r="AM62" s="263">
        <f t="shared" si="2"/>
        <v>7</v>
      </c>
      <c r="AN62" s="261">
        <f t="shared" si="2"/>
        <v>7</v>
      </c>
      <c r="AO62" s="262">
        <f t="shared" si="2"/>
        <v>7</v>
      </c>
      <c r="AP62" s="262">
        <f t="shared" si="2"/>
        <v>7</v>
      </c>
      <c r="AQ62" s="262">
        <f t="shared" si="2"/>
        <v>7</v>
      </c>
      <c r="AR62" s="262">
        <f t="shared" si="2"/>
        <v>7</v>
      </c>
      <c r="AS62" s="262">
        <f t="shared" si="2"/>
        <v>7</v>
      </c>
      <c r="AT62" s="263">
        <f t="shared" si="2"/>
        <v>7</v>
      </c>
      <c r="AU62" s="261" t="str">
        <f t="shared" si="2"/>
        <v/>
      </c>
      <c r="AV62" s="262" t="str">
        <f t="shared" si="2"/>
        <v/>
      </c>
      <c r="AW62" s="262" t="str">
        <f t="shared" si="2"/>
        <v/>
      </c>
      <c r="AX62" s="855">
        <f>IF(SUMIF($F$22:$F$60, $M62, AX$22:AX$60)=0,"",SUMIF($F$22:$F$60, $M62, AX$22:AX$60))</f>
        <v>196</v>
      </c>
      <c r="AY62" s="856"/>
      <c r="AZ62" s="857">
        <f t="shared" ref="AZ62:AZ64" si="3">IF(AX62="","",IF($BB$3="４週",AX62/4,IF($BB$3="暦月",AX62/($BB$8/7),"")))</f>
        <v>49</v>
      </c>
      <c r="BA62" s="858"/>
      <c r="BB62" s="1178"/>
      <c r="BC62" s="1179"/>
      <c r="BD62" s="1179"/>
      <c r="BE62" s="1179"/>
      <c r="BF62" s="1180"/>
    </row>
    <row r="63" spans="2:58" ht="20.100000000000001" customHeight="1" x14ac:dyDescent="0.4">
      <c r="B63" s="267"/>
      <c r="C63" s="202"/>
      <c r="D63" s="202"/>
      <c r="E63" s="202"/>
      <c r="F63" s="189"/>
      <c r="G63" s="883"/>
      <c r="H63" s="883"/>
      <c r="I63" s="883"/>
      <c r="J63" s="883"/>
      <c r="K63" s="884"/>
      <c r="L63" s="264"/>
      <c r="M63" s="890" t="s">
        <v>5</v>
      </c>
      <c r="N63" s="891"/>
      <c r="O63" s="891"/>
      <c r="P63" s="891"/>
      <c r="Q63" s="891"/>
      <c r="R63" s="892"/>
      <c r="S63" s="261">
        <f t="shared" si="1"/>
        <v>4</v>
      </c>
      <c r="T63" s="262">
        <f t="shared" si="1"/>
        <v>4</v>
      </c>
      <c r="U63" s="262">
        <f t="shared" si="1"/>
        <v>4</v>
      </c>
      <c r="V63" s="262">
        <f t="shared" si="1"/>
        <v>4</v>
      </c>
      <c r="W63" s="262">
        <f t="shared" si="1"/>
        <v>4</v>
      </c>
      <c r="X63" s="262">
        <f t="shared" si="1"/>
        <v>4</v>
      </c>
      <c r="Y63" s="263">
        <f t="shared" si="1"/>
        <v>4</v>
      </c>
      <c r="Z63" s="261">
        <f t="shared" si="1"/>
        <v>4</v>
      </c>
      <c r="AA63" s="262">
        <f t="shared" si="1"/>
        <v>4</v>
      </c>
      <c r="AB63" s="262">
        <f t="shared" si="1"/>
        <v>4</v>
      </c>
      <c r="AC63" s="262">
        <f t="shared" si="1"/>
        <v>4</v>
      </c>
      <c r="AD63" s="262">
        <f t="shared" si="1"/>
        <v>4</v>
      </c>
      <c r="AE63" s="262">
        <f t="shared" si="1"/>
        <v>4</v>
      </c>
      <c r="AF63" s="263">
        <f t="shared" si="1"/>
        <v>4</v>
      </c>
      <c r="AG63" s="261">
        <f t="shared" si="1"/>
        <v>4</v>
      </c>
      <c r="AH63" s="262">
        <f t="shared" si="1"/>
        <v>4</v>
      </c>
      <c r="AI63" s="262">
        <f t="shared" si="2"/>
        <v>4</v>
      </c>
      <c r="AJ63" s="262">
        <f t="shared" si="2"/>
        <v>4</v>
      </c>
      <c r="AK63" s="262">
        <f t="shared" si="2"/>
        <v>4</v>
      </c>
      <c r="AL63" s="262">
        <f t="shared" si="2"/>
        <v>4</v>
      </c>
      <c r="AM63" s="263">
        <f t="shared" si="2"/>
        <v>4</v>
      </c>
      <c r="AN63" s="261">
        <f t="shared" si="2"/>
        <v>4</v>
      </c>
      <c r="AO63" s="262">
        <f t="shared" si="2"/>
        <v>4</v>
      </c>
      <c r="AP63" s="262">
        <f t="shared" si="2"/>
        <v>4</v>
      </c>
      <c r="AQ63" s="262">
        <f t="shared" si="2"/>
        <v>4</v>
      </c>
      <c r="AR63" s="262">
        <f t="shared" si="2"/>
        <v>4</v>
      </c>
      <c r="AS63" s="262">
        <f t="shared" si="2"/>
        <v>4</v>
      </c>
      <c r="AT63" s="263">
        <f t="shared" si="2"/>
        <v>4</v>
      </c>
      <c r="AU63" s="261" t="str">
        <f t="shared" si="2"/>
        <v/>
      </c>
      <c r="AV63" s="262" t="str">
        <f t="shared" si="2"/>
        <v/>
      </c>
      <c r="AW63" s="262" t="str">
        <f t="shared" si="2"/>
        <v/>
      </c>
      <c r="AX63" s="855">
        <f>IF(SUMIF($F$22:$F$60, $M63, AX$22:AX$60)=0,"",SUMIF($F$22:$F$60, $M63, AX$22:AX$60))</f>
        <v>112</v>
      </c>
      <c r="AY63" s="856"/>
      <c r="AZ63" s="857">
        <f t="shared" si="3"/>
        <v>28</v>
      </c>
      <c r="BA63" s="858"/>
      <c r="BB63" s="1181"/>
      <c r="BC63" s="1182"/>
      <c r="BD63" s="1182"/>
      <c r="BE63" s="1182"/>
      <c r="BF63" s="1183"/>
    </row>
    <row r="64" spans="2:58" ht="20.25" customHeight="1" x14ac:dyDescent="0.4">
      <c r="B64" s="258"/>
      <c r="C64" s="259"/>
      <c r="D64" s="259"/>
      <c r="E64" s="259"/>
      <c r="F64" s="189"/>
      <c r="G64" s="885"/>
      <c r="H64" s="885"/>
      <c r="I64" s="885"/>
      <c r="J64" s="885"/>
      <c r="K64" s="886"/>
      <c r="L64" s="264"/>
      <c r="M64" s="890" t="s">
        <v>61</v>
      </c>
      <c r="N64" s="891"/>
      <c r="O64" s="891"/>
      <c r="P64" s="891"/>
      <c r="Q64" s="891"/>
      <c r="R64" s="892"/>
      <c r="S64" s="261">
        <f t="shared" si="1"/>
        <v>14</v>
      </c>
      <c r="T64" s="262">
        <f t="shared" si="1"/>
        <v>14</v>
      </c>
      <c r="U64" s="262">
        <f t="shared" si="1"/>
        <v>14</v>
      </c>
      <c r="V64" s="262">
        <f t="shared" si="1"/>
        <v>14</v>
      </c>
      <c r="W64" s="262">
        <f t="shared" si="1"/>
        <v>14</v>
      </c>
      <c r="X64" s="262">
        <f t="shared" si="1"/>
        <v>14</v>
      </c>
      <c r="Y64" s="263">
        <f t="shared" si="1"/>
        <v>14</v>
      </c>
      <c r="Z64" s="261">
        <f t="shared" si="1"/>
        <v>14</v>
      </c>
      <c r="AA64" s="262">
        <f t="shared" si="1"/>
        <v>14</v>
      </c>
      <c r="AB64" s="262">
        <f t="shared" si="1"/>
        <v>14</v>
      </c>
      <c r="AC64" s="262">
        <f t="shared" si="1"/>
        <v>14</v>
      </c>
      <c r="AD64" s="262">
        <f t="shared" si="1"/>
        <v>14</v>
      </c>
      <c r="AE64" s="262">
        <f t="shared" si="1"/>
        <v>14</v>
      </c>
      <c r="AF64" s="263">
        <f t="shared" si="1"/>
        <v>14</v>
      </c>
      <c r="AG64" s="261">
        <f t="shared" si="1"/>
        <v>14</v>
      </c>
      <c r="AH64" s="262">
        <f t="shared" si="1"/>
        <v>14</v>
      </c>
      <c r="AI64" s="262">
        <f t="shared" si="2"/>
        <v>14</v>
      </c>
      <c r="AJ64" s="262">
        <f t="shared" si="2"/>
        <v>14</v>
      </c>
      <c r="AK64" s="262">
        <f t="shared" si="2"/>
        <v>14</v>
      </c>
      <c r="AL64" s="262">
        <f t="shared" si="2"/>
        <v>14</v>
      </c>
      <c r="AM64" s="263">
        <f t="shared" si="2"/>
        <v>14</v>
      </c>
      <c r="AN64" s="261">
        <f t="shared" si="2"/>
        <v>14</v>
      </c>
      <c r="AO64" s="262">
        <f t="shared" si="2"/>
        <v>14</v>
      </c>
      <c r="AP64" s="262">
        <f t="shared" si="2"/>
        <v>14</v>
      </c>
      <c r="AQ64" s="262">
        <f t="shared" si="2"/>
        <v>14</v>
      </c>
      <c r="AR64" s="262">
        <f t="shared" si="2"/>
        <v>14</v>
      </c>
      <c r="AS64" s="262">
        <f t="shared" si="2"/>
        <v>14</v>
      </c>
      <c r="AT64" s="263">
        <f t="shared" si="2"/>
        <v>14</v>
      </c>
      <c r="AU64" s="261" t="str">
        <f t="shared" si="2"/>
        <v/>
      </c>
      <c r="AV64" s="262" t="str">
        <f t="shared" si="2"/>
        <v/>
      </c>
      <c r="AW64" s="262" t="str">
        <f t="shared" si="2"/>
        <v/>
      </c>
      <c r="AX64" s="855">
        <f>IF(SUMIF($F$22:$F$60, $M64, AX$22:AX$60)=0,"",SUMIF($F$22:$F$60, $M64, AX$22:AX$60))</f>
        <v>392</v>
      </c>
      <c r="AY64" s="856"/>
      <c r="AZ64" s="857">
        <f t="shared" si="3"/>
        <v>98</v>
      </c>
      <c r="BA64" s="858"/>
      <c r="BB64" s="1181"/>
      <c r="BC64" s="1182"/>
      <c r="BD64" s="1182"/>
      <c r="BE64" s="1182"/>
      <c r="BF64" s="1183"/>
    </row>
    <row r="65" spans="1:73" ht="20.25" customHeight="1" x14ac:dyDescent="0.4">
      <c r="B65" s="188"/>
      <c r="C65" s="189"/>
      <c r="D65" s="189"/>
      <c r="E65" s="189"/>
      <c r="F65" s="189"/>
      <c r="G65" s="1201" t="s">
        <v>194</v>
      </c>
      <c r="H65" s="1201"/>
      <c r="I65" s="1201"/>
      <c r="J65" s="1201"/>
      <c r="K65" s="1201"/>
      <c r="L65" s="1201"/>
      <c r="M65" s="1201"/>
      <c r="N65" s="1201"/>
      <c r="O65" s="1201"/>
      <c r="P65" s="1201"/>
      <c r="Q65" s="1201"/>
      <c r="R65" s="1202"/>
      <c r="S65" s="239">
        <v>12</v>
      </c>
      <c r="T65" s="240">
        <v>12</v>
      </c>
      <c r="U65" s="240">
        <v>12</v>
      </c>
      <c r="V65" s="240">
        <v>12</v>
      </c>
      <c r="W65" s="240">
        <v>12</v>
      </c>
      <c r="X65" s="240">
        <v>12</v>
      </c>
      <c r="Y65" s="241">
        <v>12</v>
      </c>
      <c r="Z65" s="239">
        <v>12</v>
      </c>
      <c r="AA65" s="240">
        <v>12</v>
      </c>
      <c r="AB65" s="240">
        <v>12</v>
      </c>
      <c r="AC65" s="240">
        <v>12</v>
      </c>
      <c r="AD65" s="240">
        <v>12</v>
      </c>
      <c r="AE65" s="240">
        <v>12</v>
      </c>
      <c r="AF65" s="241">
        <v>12</v>
      </c>
      <c r="AG65" s="239">
        <v>12</v>
      </c>
      <c r="AH65" s="240">
        <v>12</v>
      </c>
      <c r="AI65" s="240">
        <v>12</v>
      </c>
      <c r="AJ65" s="240">
        <v>12</v>
      </c>
      <c r="AK65" s="240">
        <v>12</v>
      </c>
      <c r="AL65" s="240">
        <v>12</v>
      </c>
      <c r="AM65" s="241">
        <v>12</v>
      </c>
      <c r="AN65" s="239">
        <v>12</v>
      </c>
      <c r="AO65" s="240">
        <v>12</v>
      </c>
      <c r="AP65" s="240">
        <v>12</v>
      </c>
      <c r="AQ65" s="240">
        <v>12</v>
      </c>
      <c r="AR65" s="240">
        <v>12</v>
      </c>
      <c r="AS65" s="240">
        <v>12</v>
      </c>
      <c r="AT65" s="241">
        <v>12</v>
      </c>
      <c r="AU65" s="239"/>
      <c r="AV65" s="240"/>
      <c r="AW65" s="241"/>
      <c r="AX65" s="1191"/>
      <c r="AY65" s="1192"/>
      <c r="AZ65" s="1192"/>
      <c r="BA65" s="1193"/>
      <c r="BB65" s="1181"/>
      <c r="BC65" s="1182"/>
      <c r="BD65" s="1182"/>
      <c r="BE65" s="1182"/>
      <c r="BF65" s="1183"/>
    </row>
    <row r="66" spans="1:73" ht="20.25" customHeight="1" thickBot="1" x14ac:dyDescent="0.45">
      <c r="B66" s="190"/>
      <c r="C66" s="191"/>
      <c r="D66" s="191"/>
      <c r="E66" s="191"/>
      <c r="F66" s="191"/>
      <c r="G66" s="1203" t="s">
        <v>195</v>
      </c>
      <c r="H66" s="1203"/>
      <c r="I66" s="1203"/>
      <c r="J66" s="1203"/>
      <c r="K66" s="1203"/>
      <c r="L66" s="1203"/>
      <c r="M66" s="1203"/>
      <c r="N66" s="1203"/>
      <c r="O66" s="1203"/>
      <c r="P66" s="1203"/>
      <c r="Q66" s="1203"/>
      <c r="R66" s="1204"/>
      <c r="S66" s="239">
        <v>7</v>
      </c>
      <c r="T66" s="240">
        <v>7</v>
      </c>
      <c r="U66" s="240">
        <v>7</v>
      </c>
      <c r="V66" s="240">
        <v>7</v>
      </c>
      <c r="W66" s="240">
        <v>7</v>
      </c>
      <c r="X66" s="240">
        <v>7</v>
      </c>
      <c r="Y66" s="241">
        <v>7</v>
      </c>
      <c r="Z66" s="239">
        <v>7</v>
      </c>
      <c r="AA66" s="240">
        <v>7</v>
      </c>
      <c r="AB66" s="240">
        <v>7</v>
      </c>
      <c r="AC66" s="240">
        <v>7</v>
      </c>
      <c r="AD66" s="240">
        <v>7</v>
      </c>
      <c r="AE66" s="240">
        <v>7</v>
      </c>
      <c r="AF66" s="241">
        <v>7</v>
      </c>
      <c r="AG66" s="239">
        <v>7</v>
      </c>
      <c r="AH66" s="240">
        <v>7</v>
      </c>
      <c r="AI66" s="240">
        <v>7</v>
      </c>
      <c r="AJ66" s="240">
        <v>7</v>
      </c>
      <c r="AK66" s="240">
        <v>7</v>
      </c>
      <c r="AL66" s="240">
        <v>7</v>
      </c>
      <c r="AM66" s="241">
        <v>7</v>
      </c>
      <c r="AN66" s="239">
        <v>7</v>
      </c>
      <c r="AO66" s="240">
        <v>7</v>
      </c>
      <c r="AP66" s="240">
        <v>7</v>
      </c>
      <c r="AQ66" s="240">
        <v>7</v>
      </c>
      <c r="AR66" s="240">
        <v>7</v>
      </c>
      <c r="AS66" s="240">
        <v>7</v>
      </c>
      <c r="AT66" s="241">
        <v>7</v>
      </c>
      <c r="AU66" s="239"/>
      <c r="AV66" s="240"/>
      <c r="AW66" s="241"/>
      <c r="AX66" s="1194"/>
      <c r="AY66" s="1195"/>
      <c r="AZ66" s="1195"/>
      <c r="BA66" s="1196"/>
      <c r="BB66" s="1181"/>
      <c r="BC66" s="1182"/>
      <c r="BD66" s="1182"/>
      <c r="BE66" s="1182"/>
      <c r="BF66" s="1183"/>
    </row>
    <row r="67" spans="1:73" ht="18.75" customHeight="1" x14ac:dyDescent="0.4">
      <c r="B67" s="1091" t="s">
        <v>196</v>
      </c>
      <c r="C67" s="1092"/>
      <c r="D67" s="1092"/>
      <c r="E67" s="1092"/>
      <c r="F67" s="1092"/>
      <c r="G67" s="1092"/>
      <c r="H67" s="1092"/>
      <c r="I67" s="1092"/>
      <c r="J67" s="1092"/>
      <c r="K67" s="1093"/>
      <c r="L67" s="1187" t="s">
        <v>60</v>
      </c>
      <c r="M67" s="1187"/>
      <c r="N67" s="1187"/>
      <c r="O67" s="1187"/>
      <c r="P67" s="1187"/>
      <c r="Q67" s="1187"/>
      <c r="R67" s="1188"/>
      <c r="S67" s="242">
        <f>IF($L67="","",IF(COUNTIFS($F$22:$F$60,$L67,S$22:S$60,"&gt;0")=0,"",COUNTIFS($F$22:$F$60,$L67,S$22:S$60,"&gt;0")))</f>
        <v>1</v>
      </c>
      <c r="T67" s="243">
        <f t="shared" ref="T67:AW71" si="4">IF($L67="","",IF(COUNTIFS($F$22:$F$60,$L67,T$22:T$60,"&gt;0")=0,"",COUNTIFS($F$22:$F$60,$L67,T$22:T$60,"&gt;0")))</f>
        <v>1</v>
      </c>
      <c r="U67" s="243">
        <f t="shared" si="4"/>
        <v>1</v>
      </c>
      <c r="V67" s="243">
        <f t="shared" si="4"/>
        <v>1</v>
      </c>
      <c r="W67" s="243">
        <f t="shared" si="4"/>
        <v>1</v>
      </c>
      <c r="X67" s="243">
        <f t="shared" si="4"/>
        <v>1</v>
      </c>
      <c r="Y67" s="244">
        <f t="shared" si="4"/>
        <v>1</v>
      </c>
      <c r="Z67" s="245">
        <f t="shared" si="4"/>
        <v>1</v>
      </c>
      <c r="AA67" s="243">
        <f t="shared" si="4"/>
        <v>1</v>
      </c>
      <c r="AB67" s="243">
        <f t="shared" si="4"/>
        <v>1</v>
      </c>
      <c r="AC67" s="243">
        <f t="shared" si="4"/>
        <v>1</v>
      </c>
      <c r="AD67" s="243">
        <f t="shared" si="4"/>
        <v>1</v>
      </c>
      <c r="AE67" s="243">
        <f t="shared" si="4"/>
        <v>1</v>
      </c>
      <c r="AF67" s="244">
        <f t="shared" si="4"/>
        <v>1</v>
      </c>
      <c r="AG67" s="243">
        <f t="shared" si="4"/>
        <v>1</v>
      </c>
      <c r="AH67" s="243">
        <f t="shared" si="4"/>
        <v>1</v>
      </c>
      <c r="AI67" s="243">
        <f t="shared" si="4"/>
        <v>1</v>
      </c>
      <c r="AJ67" s="243">
        <f t="shared" si="4"/>
        <v>1</v>
      </c>
      <c r="AK67" s="243">
        <f t="shared" si="4"/>
        <v>1</v>
      </c>
      <c r="AL67" s="243">
        <f t="shared" si="4"/>
        <v>1</v>
      </c>
      <c r="AM67" s="244">
        <f t="shared" si="4"/>
        <v>1</v>
      </c>
      <c r="AN67" s="243">
        <f t="shared" si="4"/>
        <v>1</v>
      </c>
      <c r="AO67" s="243">
        <f t="shared" si="4"/>
        <v>1</v>
      </c>
      <c r="AP67" s="243">
        <f t="shared" si="4"/>
        <v>1</v>
      </c>
      <c r="AQ67" s="243">
        <f t="shared" si="4"/>
        <v>1</v>
      </c>
      <c r="AR67" s="243">
        <f t="shared" si="4"/>
        <v>1</v>
      </c>
      <c r="AS67" s="243">
        <f t="shared" si="4"/>
        <v>1</v>
      </c>
      <c r="AT67" s="244">
        <f t="shared" si="4"/>
        <v>1</v>
      </c>
      <c r="AU67" s="243" t="str">
        <f t="shared" si="4"/>
        <v/>
      </c>
      <c r="AV67" s="243" t="str">
        <f t="shared" si="4"/>
        <v/>
      </c>
      <c r="AW67" s="244" t="str">
        <f t="shared" si="4"/>
        <v/>
      </c>
      <c r="AX67" s="1194"/>
      <c r="AY67" s="1195"/>
      <c r="AZ67" s="1195"/>
      <c r="BA67" s="1196"/>
      <c r="BB67" s="1181"/>
      <c r="BC67" s="1182"/>
      <c r="BD67" s="1182"/>
      <c r="BE67" s="1182"/>
      <c r="BF67" s="1183"/>
    </row>
    <row r="68" spans="1:73" ht="18.75" customHeight="1" x14ac:dyDescent="0.4">
      <c r="B68" s="1091"/>
      <c r="C68" s="1092"/>
      <c r="D68" s="1092"/>
      <c r="E68" s="1092"/>
      <c r="F68" s="1092"/>
      <c r="G68" s="1092"/>
      <c r="H68" s="1092"/>
      <c r="I68" s="1092"/>
      <c r="J68" s="1092"/>
      <c r="K68" s="1093"/>
      <c r="L68" s="1189" t="s">
        <v>5</v>
      </c>
      <c r="M68" s="1189"/>
      <c r="N68" s="1189"/>
      <c r="O68" s="1189"/>
      <c r="P68" s="1189"/>
      <c r="Q68" s="1189"/>
      <c r="R68" s="1190"/>
      <c r="S68" s="236">
        <f t="shared" ref="S68:AH71" si="5">IF($L68="","",IF(COUNTIFS($F$22:$F$60,$L68,S$22:S$60,"&gt;0")=0,"",COUNTIFS($F$22:$F$60,$L68,S$22:S$60,"&gt;0")))</f>
        <v>1</v>
      </c>
      <c r="T68" s="237">
        <f>IF($L68="","",IF(COUNTIFS($F$22:$F$60,$L68,T$22:T$60,"&gt;0")=0,"",COUNTIFS($F$22:$F$60,$L68,T$22:T$60,"&gt;0")))</f>
        <v>1</v>
      </c>
      <c r="U68" s="237">
        <f t="shared" si="5"/>
        <v>1</v>
      </c>
      <c r="V68" s="237">
        <f t="shared" si="5"/>
        <v>1</v>
      </c>
      <c r="W68" s="237">
        <f t="shared" si="5"/>
        <v>1</v>
      </c>
      <c r="X68" s="237">
        <f t="shared" si="5"/>
        <v>1</v>
      </c>
      <c r="Y68" s="238">
        <f t="shared" si="5"/>
        <v>1</v>
      </c>
      <c r="Z68" s="246">
        <f t="shared" si="5"/>
        <v>1</v>
      </c>
      <c r="AA68" s="237">
        <f t="shared" si="5"/>
        <v>1</v>
      </c>
      <c r="AB68" s="237">
        <f t="shared" si="5"/>
        <v>1</v>
      </c>
      <c r="AC68" s="237">
        <f t="shared" si="5"/>
        <v>1</v>
      </c>
      <c r="AD68" s="237">
        <f t="shared" si="5"/>
        <v>1</v>
      </c>
      <c r="AE68" s="237">
        <f t="shared" si="5"/>
        <v>1</v>
      </c>
      <c r="AF68" s="238">
        <f t="shared" si="5"/>
        <v>1</v>
      </c>
      <c r="AG68" s="237">
        <f t="shared" si="5"/>
        <v>1</v>
      </c>
      <c r="AH68" s="237">
        <f t="shared" si="5"/>
        <v>1</v>
      </c>
      <c r="AI68" s="237">
        <f t="shared" si="4"/>
        <v>1</v>
      </c>
      <c r="AJ68" s="237">
        <f t="shared" si="4"/>
        <v>1</v>
      </c>
      <c r="AK68" s="237">
        <f t="shared" si="4"/>
        <v>1</v>
      </c>
      <c r="AL68" s="237">
        <f t="shared" si="4"/>
        <v>1</v>
      </c>
      <c r="AM68" s="238">
        <f t="shared" si="4"/>
        <v>1</v>
      </c>
      <c r="AN68" s="237">
        <f t="shared" si="4"/>
        <v>1</v>
      </c>
      <c r="AO68" s="237">
        <f t="shared" si="4"/>
        <v>1</v>
      </c>
      <c r="AP68" s="237">
        <f t="shared" si="4"/>
        <v>1</v>
      </c>
      <c r="AQ68" s="237">
        <f t="shared" si="4"/>
        <v>1</v>
      </c>
      <c r="AR68" s="237">
        <f t="shared" si="4"/>
        <v>1</v>
      </c>
      <c r="AS68" s="237">
        <f t="shared" si="4"/>
        <v>1</v>
      </c>
      <c r="AT68" s="238">
        <f t="shared" si="4"/>
        <v>1</v>
      </c>
      <c r="AU68" s="237" t="str">
        <f t="shared" si="4"/>
        <v/>
      </c>
      <c r="AV68" s="237" t="str">
        <f t="shared" si="4"/>
        <v/>
      </c>
      <c r="AW68" s="238" t="str">
        <f t="shared" si="4"/>
        <v/>
      </c>
      <c r="AX68" s="1194"/>
      <c r="AY68" s="1195"/>
      <c r="AZ68" s="1195"/>
      <c r="BA68" s="1196"/>
      <c r="BB68" s="1181"/>
      <c r="BC68" s="1182"/>
      <c r="BD68" s="1182"/>
      <c r="BE68" s="1182"/>
      <c r="BF68" s="1183"/>
    </row>
    <row r="69" spans="1:73" ht="18.75" customHeight="1" x14ac:dyDescent="0.4">
      <c r="B69" s="1091"/>
      <c r="C69" s="1092"/>
      <c r="D69" s="1092"/>
      <c r="E69" s="1092"/>
      <c r="F69" s="1092"/>
      <c r="G69" s="1092"/>
      <c r="H69" s="1092"/>
      <c r="I69" s="1092"/>
      <c r="J69" s="1092"/>
      <c r="K69" s="1093"/>
      <c r="L69" s="1189" t="s">
        <v>61</v>
      </c>
      <c r="M69" s="1189"/>
      <c r="N69" s="1189"/>
      <c r="O69" s="1189"/>
      <c r="P69" s="1189"/>
      <c r="Q69" s="1189"/>
      <c r="R69" s="1190"/>
      <c r="S69" s="236">
        <f t="shared" si="5"/>
        <v>2</v>
      </c>
      <c r="T69" s="237">
        <f t="shared" si="4"/>
        <v>2</v>
      </c>
      <c r="U69" s="237">
        <f t="shared" si="4"/>
        <v>2</v>
      </c>
      <c r="V69" s="237">
        <f t="shared" si="4"/>
        <v>2</v>
      </c>
      <c r="W69" s="237">
        <f t="shared" si="4"/>
        <v>2</v>
      </c>
      <c r="X69" s="237">
        <f>IF($L69="","",IF(COUNTIFS($F$22:$F$60,$L69,X$22:X$60,"&gt;0")=0,"",COUNTIFS($F$22:$F$60,$L69,X$22:X$60,"&gt;0")))</f>
        <v>2</v>
      </c>
      <c r="Y69" s="238">
        <f t="shared" si="4"/>
        <v>2</v>
      </c>
      <c r="Z69" s="246">
        <f t="shared" si="4"/>
        <v>2</v>
      </c>
      <c r="AA69" s="237">
        <f t="shared" si="4"/>
        <v>2</v>
      </c>
      <c r="AB69" s="237">
        <f t="shared" si="4"/>
        <v>2</v>
      </c>
      <c r="AC69" s="237">
        <f t="shared" si="4"/>
        <v>2</v>
      </c>
      <c r="AD69" s="237">
        <f t="shared" si="4"/>
        <v>2</v>
      </c>
      <c r="AE69" s="237">
        <f t="shared" si="4"/>
        <v>2</v>
      </c>
      <c r="AF69" s="238">
        <f t="shared" si="4"/>
        <v>2</v>
      </c>
      <c r="AG69" s="237">
        <f t="shared" si="4"/>
        <v>2</v>
      </c>
      <c r="AH69" s="237">
        <f t="shared" si="4"/>
        <v>2</v>
      </c>
      <c r="AI69" s="237">
        <f t="shared" si="4"/>
        <v>2</v>
      </c>
      <c r="AJ69" s="237">
        <f t="shared" si="4"/>
        <v>2</v>
      </c>
      <c r="AK69" s="237">
        <f t="shared" si="4"/>
        <v>2</v>
      </c>
      <c r="AL69" s="237">
        <f t="shared" si="4"/>
        <v>2</v>
      </c>
      <c r="AM69" s="238">
        <f t="shared" si="4"/>
        <v>2</v>
      </c>
      <c r="AN69" s="237">
        <f t="shared" si="4"/>
        <v>2</v>
      </c>
      <c r="AO69" s="237">
        <f t="shared" si="4"/>
        <v>2</v>
      </c>
      <c r="AP69" s="237">
        <f t="shared" si="4"/>
        <v>2</v>
      </c>
      <c r="AQ69" s="237">
        <f t="shared" si="4"/>
        <v>2</v>
      </c>
      <c r="AR69" s="237">
        <f t="shared" si="4"/>
        <v>2</v>
      </c>
      <c r="AS69" s="237">
        <f t="shared" si="4"/>
        <v>2</v>
      </c>
      <c r="AT69" s="238">
        <f t="shared" si="4"/>
        <v>2</v>
      </c>
      <c r="AU69" s="237" t="str">
        <f t="shared" si="4"/>
        <v/>
      </c>
      <c r="AV69" s="237" t="str">
        <f t="shared" si="4"/>
        <v/>
      </c>
      <c r="AW69" s="238" t="str">
        <f t="shared" si="4"/>
        <v/>
      </c>
      <c r="AX69" s="1194"/>
      <c r="AY69" s="1195"/>
      <c r="AZ69" s="1195"/>
      <c r="BA69" s="1196"/>
      <c r="BB69" s="1181"/>
      <c r="BC69" s="1182"/>
      <c r="BD69" s="1182"/>
      <c r="BE69" s="1182"/>
      <c r="BF69" s="1183"/>
    </row>
    <row r="70" spans="1:73" ht="18.75" customHeight="1" x14ac:dyDescent="0.4">
      <c r="B70" s="1091"/>
      <c r="C70" s="1092"/>
      <c r="D70" s="1092"/>
      <c r="E70" s="1092"/>
      <c r="F70" s="1092"/>
      <c r="G70" s="1092"/>
      <c r="H70" s="1092"/>
      <c r="I70" s="1092"/>
      <c r="J70" s="1092"/>
      <c r="K70" s="1093"/>
      <c r="L70" s="1189" t="s">
        <v>62</v>
      </c>
      <c r="M70" s="1189"/>
      <c r="N70" s="1189"/>
      <c r="O70" s="1189"/>
      <c r="P70" s="1189"/>
      <c r="Q70" s="1189"/>
      <c r="R70" s="1190"/>
      <c r="S70" s="236">
        <f t="shared" si="5"/>
        <v>1</v>
      </c>
      <c r="T70" s="237">
        <f t="shared" si="4"/>
        <v>1</v>
      </c>
      <c r="U70" s="237">
        <f t="shared" si="4"/>
        <v>1</v>
      </c>
      <c r="V70" s="237">
        <f t="shared" si="4"/>
        <v>1</v>
      </c>
      <c r="W70" s="237">
        <f t="shared" si="4"/>
        <v>1</v>
      </c>
      <c r="X70" s="237">
        <f t="shared" si="4"/>
        <v>1</v>
      </c>
      <c r="Y70" s="238">
        <f t="shared" si="4"/>
        <v>1</v>
      </c>
      <c r="Z70" s="246">
        <f t="shared" si="4"/>
        <v>1</v>
      </c>
      <c r="AA70" s="237">
        <f t="shared" si="4"/>
        <v>1</v>
      </c>
      <c r="AB70" s="237">
        <f t="shared" si="4"/>
        <v>1</v>
      </c>
      <c r="AC70" s="237">
        <f t="shared" si="4"/>
        <v>1</v>
      </c>
      <c r="AD70" s="237">
        <f t="shared" si="4"/>
        <v>1</v>
      </c>
      <c r="AE70" s="237">
        <f t="shared" si="4"/>
        <v>1</v>
      </c>
      <c r="AF70" s="238">
        <f t="shared" si="4"/>
        <v>1</v>
      </c>
      <c r="AG70" s="237">
        <f t="shared" si="4"/>
        <v>1</v>
      </c>
      <c r="AH70" s="237">
        <f t="shared" si="4"/>
        <v>1</v>
      </c>
      <c r="AI70" s="237">
        <f t="shared" si="4"/>
        <v>1</v>
      </c>
      <c r="AJ70" s="237">
        <f t="shared" si="4"/>
        <v>1</v>
      </c>
      <c r="AK70" s="237">
        <f t="shared" si="4"/>
        <v>1</v>
      </c>
      <c r="AL70" s="237">
        <f t="shared" si="4"/>
        <v>1</v>
      </c>
      <c r="AM70" s="238">
        <f t="shared" si="4"/>
        <v>1</v>
      </c>
      <c r="AN70" s="237">
        <f t="shared" si="4"/>
        <v>1</v>
      </c>
      <c r="AO70" s="237">
        <f t="shared" si="4"/>
        <v>1</v>
      </c>
      <c r="AP70" s="237">
        <f t="shared" si="4"/>
        <v>1</v>
      </c>
      <c r="AQ70" s="237">
        <f t="shared" si="4"/>
        <v>1</v>
      </c>
      <c r="AR70" s="237">
        <f t="shared" si="4"/>
        <v>1</v>
      </c>
      <c r="AS70" s="237">
        <f t="shared" si="4"/>
        <v>1</v>
      </c>
      <c r="AT70" s="238">
        <f t="shared" si="4"/>
        <v>1</v>
      </c>
      <c r="AU70" s="237" t="str">
        <f t="shared" si="4"/>
        <v/>
      </c>
      <c r="AV70" s="237" t="str">
        <f t="shared" si="4"/>
        <v/>
      </c>
      <c r="AW70" s="238" t="str">
        <f t="shared" si="4"/>
        <v/>
      </c>
      <c r="AX70" s="1194"/>
      <c r="AY70" s="1195"/>
      <c r="AZ70" s="1195"/>
      <c r="BA70" s="1196"/>
      <c r="BB70" s="1181"/>
      <c r="BC70" s="1182"/>
      <c r="BD70" s="1182"/>
      <c r="BE70" s="1182"/>
      <c r="BF70" s="1183"/>
    </row>
    <row r="71" spans="1:73" ht="18.75" customHeight="1" thickBot="1" x14ac:dyDescent="0.45">
      <c r="B71" s="1094"/>
      <c r="C71" s="1095"/>
      <c r="D71" s="1095"/>
      <c r="E71" s="1095"/>
      <c r="F71" s="1095"/>
      <c r="G71" s="1095"/>
      <c r="H71" s="1095"/>
      <c r="I71" s="1095"/>
      <c r="J71" s="1095"/>
      <c r="K71" s="1096"/>
      <c r="L71" s="893"/>
      <c r="M71" s="893"/>
      <c r="N71" s="893"/>
      <c r="O71" s="893"/>
      <c r="P71" s="893"/>
      <c r="Q71" s="893"/>
      <c r="R71" s="894"/>
      <c r="S71" s="247" t="str">
        <f t="shared" si="5"/>
        <v/>
      </c>
      <c r="T71" s="248" t="str">
        <f t="shared" si="4"/>
        <v/>
      </c>
      <c r="U71" s="248" t="str">
        <f t="shared" si="4"/>
        <v/>
      </c>
      <c r="V71" s="248" t="str">
        <f t="shared" si="4"/>
        <v/>
      </c>
      <c r="W71" s="248" t="str">
        <f t="shared" si="4"/>
        <v/>
      </c>
      <c r="X71" s="248" t="str">
        <f t="shared" si="4"/>
        <v/>
      </c>
      <c r="Y71" s="249" t="str">
        <f t="shared" si="4"/>
        <v/>
      </c>
      <c r="Z71" s="250" t="str">
        <f t="shared" si="4"/>
        <v/>
      </c>
      <c r="AA71" s="248" t="str">
        <f t="shared" si="4"/>
        <v/>
      </c>
      <c r="AB71" s="248" t="str">
        <f t="shared" si="4"/>
        <v/>
      </c>
      <c r="AC71" s="248" t="str">
        <f t="shared" si="4"/>
        <v/>
      </c>
      <c r="AD71" s="248" t="str">
        <f t="shared" si="4"/>
        <v/>
      </c>
      <c r="AE71" s="248" t="str">
        <f t="shared" si="4"/>
        <v/>
      </c>
      <c r="AF71" s="249" t="str">
        <f t="shared" si="4"/>
        <v/>
      </c>
      <c r="AG71" s="248" t="str">
        <f t="shared" si="4"/>
        <v/>
      </c>
      <c r="AH71" s="248" t="str">
        <f t="shared" si="4"/>
        <v/>
      </c>
      <c r="AI71" s="248" t="str">
        <f t="shared" si="4"/>
        <v/>
      </c>
      <c r="AJ71" s="248" t="str">
        <f t="shared" si="4"/>
        <v/>
      </c>
      <c r="AK71" s="248" t="str">
        <f t="shared" si="4"/>
        <v/>
      </c>
      <c r="AL71" s="248" t="str">
        <f t="shared" si="4"/>
        <v/>
      </c>
      <c r="AM71" s="249" t="str">
        <f t="shared" si="4"/>
        <v/>
      </c>
      <c r="AN71" s="248" t="str">
        <f t="shared" si="4"/>
        <v/>
      </c>
      <c r="AO71" s="248" t="str">
        <f t="shared" si="4"/>
        <v/>
      </c>
      <c r="AP71" s="248" t="str">
        <f t="shared" si="4"/>
        <v/>
      </c>
      <c r="AQ71" s="248" t="str">
        <f t="shared" si="4"/>
        <v/>
      </c>
      <c r="AR71" s="248" t="str">
        <f t="shared" si="4"/>
        <v/>
      </c>
      <c r="AS71" s="248" t="str">
        <f t="shared" si="4"/>
        <v/>
      </c>
      <c r="AT71" s="249" t="str">
        <f t="shared" si="4"/>
        <v/>
      </c>
      <c r="AU71" s="248" t="str">
        <f t="shared" si="4"/>
        <v/>
      </c>
      <c r="AV71" s="248" t="str">
        <f t="shared" si="4"/>
        <v/>
      </c>
      <c r="AW71" s="249" t="str">
        <f t="shared" si="4"/>
        <v/>
      </c>
      <c r="AX71" s="1197"/>
      <c r="AY71" s="1198"/>
      <c r="AZ71" s="1198"/>
      <c r="BA71" s="1199"/>
      <c r="BB71" s="1184"/>
      <c r="BC71" s="1185"/>
      <c r="BD71" s="1185"/>
      <c r="BE71" s="1185"/>
      <c r="BF71" s="1186"/>
    </row>
    <row r="72" spans="1:73" ht="13.5" customHeight="1" x14ac:dyDescent="0.4">
      <c r="C72" s="192"/>
      <c r="D72" s="192"/>
      <c r="E72" s="192"/>
      <c r="F72" s="192"/>
      <c r="G72" s="193"/>
      <c r="H72" s="194"/>
      <c r="AF72" s="164"/>
    </row>
    <row r="73" spans="1:73" ht="11.45" customHeight="1" x14ac:dyDescent="0.4">
      <c r="A73" s="195"/>
      <c r="B73" s="195"/>
      <c r="C73" s="195"/>
      <c r="D73" s="195"/>
      <c r="E73" s="195"/>
      <c r="F73" s="195"/>
      <c r="G73" s="195"/>
      <c r="H73" s="196"/>
      <c r="I73" s="196"/>
      <c r="J73" s="196"/>
      <c r="K73" s="196"/>
      <c r="L73" s="196"/>
      <c r="M73" s="196"/>
      <c r="N73" s="196"/>
      <c r="O73" s="196"/>
      <c r="P73" s="196"/>
      <c r="Q73" s="196"/>
      <c r="R73" s="196"/>
      <c r="S73" s="196"/>
      <c r="T73" s="196"/>
      <c r="U73" s="196"/>
      <c r="V73" s="196"/>
      <c r="W73" s="196"/>
      <c r="X73" s="196"/>
      <c r="Y73" s="196"/>
      <c r="Z73" s="196"/>
      <c r="AA73" s="196"/>
      <c r="AB73" s="196"/>
      <c r="AC73" s="196"/>
      <c r="AD73" s="196"/>
      <c r="AE73" s="196"/>
      <c r="AF73" s="196"/>
      <c r="AG73" s="196"/>
      <c r="AH73" s="196"/>
      <c r="AI73" s="196"/>
      <c r="AJ73" s="196"/>
      <c r="AK73" s="196"/>
      <c r="AL73" s="196"/>
      <c r="AM73" s="196"/>
      <c r="AN73" s="196"/>
      <c r="AO73" s="196"/>
      <c r="AP73" s="196"/>
      <c r="AQ73" s="196"/>
      <c r="AR73" s="197"/>
      <c r="AS73" s="197"/>
      <c r="AT73" s="197"/>
      <c r="AU73" s="197"/>
      <c r="AV73" s="197"/>
      <c r="AW73" s="197"/>
      <c r="AX73" s="197"/>
      <c r="AY73" s="197"/>
      <c r="AZ73" s="197"/>
      <c r="BA73" s="197"/>
    </row>
    <row r="74" spans="1:73" ht="20.25" customHeight="1" x14ac:dyDescent="0.2">
      <c r="A74" s="198"/>
      <c r="B74" s="198"/>
      <c r="C74" s="195"/>
      <c r="D74" s="195"/>
      <c r="E74" s="195"/>
      <c r="F74" s="195"/>
      <c r="G74" s="198"/>
      <c r="H74" s="198"/>
      <c r="I74" s="198"/>
      <c r="J74" s="198"/>
      <c r="K74" s="198"/>
      <c r="L74" s="198"/>
      <c r="M74" s="198"/>
      <c r="N74" s="198"/>
      <c r="O74" s="198"/>
      <c r="P74" s="198"/>
      <c r="Q74" s="198"/>
      <c r="R74" s="198"/>
      <c r="S74" s="198"/>
      <c r="T74" s="198"/>
      <c r="U74" s="198"/>
      <c r="V74" s="198"/>
      <c r="W74" s="198"/>
      <c r="X74" s="198"/>
      <c r="Y74" s="198"/>
      <c r="Z74" s="198"/>
      <c r="AA74" s="198"/>
      <c r="AB74" s="198"/>
      <c r="AC74" s="198"/>
      <c r="AD74" s="198"/>
      <c r="AE74" s="198"/>
      <c r="AF74" s="198"/>
      <c r="AG74" s="198"/>
      <c r="AH74" s="198"/>
      <c r="AI74" s="198"/>
      <c r="AJ74" s="198"/>
      <c r="AK74" s="198"/>
      <c r="AL74" s="198"/>
      <c r="AM74" s="198"/>
      <c r="AN74" s="198"/>
      <c r="AO74" s="198"/>
      <c r="AP74" s="198"/>
      <c r="AQ74" s="198"/>
      <c r="AR74" s="199"/>
      <c r="AS74" s="199"/>
      <c r="AT74" s="199"/>
      <c r="AU74" s="199"/>
      <c r="AV74" s="199"/>
      <c r="BN74" s="200"/>
      <c r="BO74" s="201"/>
      <c r="BP74" s="200"/>
      <c r="BQ74" s="200"/>
      <c r="BR74" s="200"/>
      <c r="BS74" s="202"/>
      <c r="BT74" s="203"/>
      <c r="BU74" s="203"/>
    </row>
    <row r="75" spans="1:73" ht="20.25" customHeight="1" x14ac:dyDescent="0.4">
      <c r="A75" s="195"/>
      <c r="B75" s="195"/>
      <c r="C75" s="204"/>
      <c r="D75" s="204"/>
      <c r="E75" s="204"/>
      <c r="F75" s="204"/>
      <c r="G75" s="204"/>
      <c r="H75" s="205"/>
      <c r="I75" s="205"/>
      <c r="J75" s="195"/>
      <c r="K75" s="195"/>
      <c r="L75" s="195"/>
      <c r="M75" s="195"/>
      <c r="N75" s="195"/>
      <c r="O75" s="195"/>
      <c r="P75" s="195"/>
      <c r="Q75" s="195"/>
      <c r="R75" s="195"/>
      <c r="S75" s="195"/>
      <c r="T75" s="195"/>
      <c r="U75" s="195"/>
      <c r="V75" s="195"/>
      <c r="W75" s="195"/>
      <c r="X75" s="195"/>
      <c r="Y75" s="195"/>
      <c r="Z75" s="195"/>
      <c r="AA75" s="195"/>
      <c r="AB75" s="195"/>
      <c r="AC75" s="195"/>
      <c r="AD75" s="195"/>
      <c r="AE75" s="195"/>
      <c r="AF75" s="195"/>
      <c r="AG75" s="195"/>
      <c r="AH75" s="195"/>
      <c r="AI75" s="195"/>
      <c r="AJ75" s="195"/>
      <c r="AK75" s="195"/>
      <c r="AL75" s="195"/>
      <c r="AM75" s="195"/>
      <c r="AN75" s="195"/>
      <c r="AO75" s="195"/>
      <c r="AP75" s="195"/>
      <c r="AQ75" s="195"/>
    </row>
    <row r="76" spans="1:73" ht="20.25" customHeight="1" x14ac:dyDescent="0.4">
      <c r="A76" s="195"/>
      <c r="B76" s="195"/>
      <c r="C76" s="204"/>
      <c r="D76" s="204"/>
      <c r="E76" s="204"/>
      <c r="F76" s="204"/>
      <c r="G76" s="204"/>
      <c r="H76" s="205"/>
      <c r="I76" s="205"/>
      <c r="J76" s="195"/>
      <c r="K76" s="195"/>
      <c r="L76" s="195"/>
      <c r="M76" s="195"/>
      <c r="N76" s="195"/>
      <c r="O76" s="195"/>
      <c r="P76" s="195"/>
      <c r="Q76" s="195"/>
      <c r="R76" s="195"/>
      <c r="S76" s="195"/>
      <c r="T76" s="195"/>
      <c r="U76" s="195"/>
      <c r="V76" s="195"/>
      <c r="W76" s="195"/>
      <c r="X76" s="195"/>
      <c r="Y76" s="195"/>
      <c r="Z76" s="195"/>
      <c r="AA76" s="195"/>
      <c r="AB76" s="195"/>
      <c r="AC76" s="195"/>
      <c r="AD76" s="195"/>
      <c r="AE76" s="195"/>
      <c r="AF76" s="195"/>
      <c r="AG76" s="195"/>
      <c r="AH76" s="195"/>
      <c r="AI76" s="195"/>
      <c r="AJ76" s="195"/>
      <c r="AK76" s="195"/>
      <c r="AL76" s="195"/>
      <c r="AM76" s="195"/>
      <c r="AN76" s="195"/>
      <c r="AO76" s="195"/>
      <c r="AP76" s="195"/>
      <c r="AQ76" s="195"/>
    </row>
    <row r="77" spans="1:73" ht="20.25" customHeight="1" x14ac:dyDescent="0.4">
      <c r="A77" s="195"/>
      <c r="B77" s="195"/>
      <c r="C77" s="205"/>
      <c r="D77" s="205"/>
      <c r="E77" s="205"/>
      <c r="F77" s="205"/>
      <c r="G77" s="205"/>
      <c r="H77" s="195"/>
      <c r="I77" s="195"/>
      <c r="J77" s="195"/>
      <c r="K77" s="195"/>
      <c r="L77" s="195"/>
      <c r="M77" s="195"/>
      <c r="N77" s="195"/>
      <c r="O77" s="195"/>
      <c r="P77" s="195"/>
      <c r="Q77" s="195"/>
      <c r="R77" s="195"/>
      <c r="S77" s="195"/>
      <c r="T77" s="195"/>
      <c r="U77" s="195"/>
      <c r="V77" s="195"/>
      <c r="W77" s="195"/>
      <c r="X77" s="195"/>
      <c r="Y77" s="195"/>
      <c r="Z77" s="195"/>
      <c r="AA77" s="195"/>
      <c r="AB77" s="195"/>
      <c r="AC77" s="195"/>
      <c r="AD77" s="195"/>
      <c r="AE77" s="195"/>
      <c r="AF77" s="195"/>
      <c r="AG77" s="195"/>
      <c r="AH77" s="195"/>
      <c r="AI77" s="195"/>
      <c r="AJ77" s="195"/>
      <c r="AK77" s="195"/>
      <c r="AL77" s="195"/>
      <c r="AM77" s="195"/>
      <c r="AN77" s="195"/>
      <c r="AO77" s="195"/>
      <c r="AP77" s="195"/>
      <c r="AQ77" s="195"/>
    </row>
    <row r="78" spans="1:73" ht="20.25" customHeight="1" x14ac:dyDescent="0.4">
      <c r="A78" s="195"/>
      <c r="B78" s="195"/>
      <c r="C78" s="205"/>
      <c r="D78" s="205"/>
      <c r="E78" s="205"/>
      <c r="F78" s="205"/>
      <c r="G78" s="205"/>
      <c r="H78" s="195"/>
      <c r="I78" s="195"/>
      <c r="J78" s="195"/>
      <c r="K78" s="195"/>
      <c r="L78" s="195"/>
      <c r="M78" s="195"/>
      <c r="N78" s="195"/>
      <c r="O78" s="195"/>
      <c r="P78" s="195"/>
      <c r="Q78" s="195"/>
      <c r="R78" s="195"/>
      <c r="S78" s="195"/>
      <c r="T78" s="195"/>
      <c r="U78" s="195"/>
      <c r="V78" s="195"/>
      <c r="W78" s="195"/>
      <c r="X78" s="195"/>
      <c r="Y78" s="195"/>
      <c r="Z78" s="195"/>
      <c r="AA78" s="195"/>
      <c r="AB78" s="195"/>
      <c r="AC78" s="195"/>
      <c r="AD78" s="195"/>
      <c r="AE78" s="195"/>
      <c r="AF78" s="195"/>
      <c r="AG78" s="195"/>
      <c r="AH78" s="195"/>
      <c r="AI78" s="195"/>
      <c r="AJ78" s="195"/>
      <c r="AK78" s="195"/>
      <c r="AL78" s="195"/>
      <c r="AM78" s="195"/>
      <c r="AN78" s="195"/>
      <c r="AO78" s="195"/>
      <c r="AP78" s="195"/>
      <c r="AQ78" s="195"/>
    </row>
    <row r="79" spans="1:73" ht="20.25" customHeight="1" x14ac:dyDescent="0.4">
      <c r="A79" s="195"/>
      <c r="B79" s="195"/>
      <c r="C79" s="205"/>
      <c r="D79" s="205"/>
      <c r="E79" s="205"/>
      <c r="F79" s="205"/>
      <c r="G79" s="205"/>
      <c r="H79" s="195"/>
      <c r="I79" s="195"/>
      <c r="J79" s="195"/>
      <c r="K79" s="195"/>
      <c r="L79" s="195"/>
      <c r="M79" s="195"/>
      <c r="N79" s="195"/>
      <c r="O79" s="195"/>
      <c r="P79" s="195"/>
      <c r="Q79" s="195"/>
      <c r="R79" s="195"/>
      <c r="S79" s="195"/>
      <c r="T79" s="195"/>
      <c r="U79" s="195"/>
      <c r="V79" s="195"/>
      <c r="W79" s="195"/>
      <c r="X79" s="195"/>
      <c r="Y79" s="195"/>
      <c r="Z79" s="195"/>
      <c r="AA79" s="195"/>
      <c r="AB79" s="195"/>
      <c r="AC79" s="195"/>
      <c r="AD79" s="195"/>
      <c r="AE79" s="195"/>
      <c r="AF79" s="195"/>
      <c r="AG79" s="195"/>
      <c r="AH79" s="195"/>
      <c r="AI79" s="195"/>
      <c r="AJ79" s="195"/>
      <c r="AK79" s="195"/>
      <c r="AL79" s="195"/>
      <c r="AM79" s="195"/>
      <c r="AN79" s="195"/>
      <c r="AO79" s="195"/>
      <c r="AP79" s="195"/>
      <c r="AQ79" s="195"/>
    </row>
    <row r="80" spans="1:73" ht="20.25" customHeight="1" x14ac:dyDescent="0.4">
      <c r="C80" s="164"/>
      <c r="D80" s="164"/>
      <c r="E80" s="164"/>
      <c r="F80" s="164"/>
      <c r="G80" s="164"/>
    </row>
  </sheetData>
  <sheetProtection sheet="1" insertColumns="0" deleteRows="0"/>
  <mergeCells count="246">
    <mergeCell ref="BB62:BF71"/>
    <mergeCell ref="B67:K71"/>
    <mergeCell ref="L67:R67"/>
    <mergeCell ref="L68:R68"/>
    <mergeCell ref="L69:R69"/>
    <mergeCell ref="L70:R70"/>
    <mergeCell ref="L71:R71"/>
    <mergeCell ref="AX60:AY60"/>
    <mergeCell ref="AZ60:BA60"/>
    <mergeCell ref="AX62:AY62"/>
    <mergeCell ref="AZ62:BA62"/>
    <mergeCell ref="AX64:AY64"/>
    <mergeCell ref="AZ64:BA64"/>
    <mergeCell ref="AX65:BA71"/>
    <mergeCell ref="B58:B60"/>
    <mergeCell ref="G58:G60"/>
    <mergeCell ref="H58:K60"/>
    <mergeCell ref="L58:O60"/>
    <mergeCell ref="P58:R58"/>
    <mergeCell ref="G65:R65"/>
    <mergeCell ref="G66:R66"/>
    <mergeCell ref="AX63:AY63"/>
    <mergeCell ref="AZ63:BA63"/>
    <mergeCell ref="M62:R62"/>
    <mergeCell ref="BB55:BF57"/>
    <mergeCell ref="P56:R56"/>
    <mergeCell ref="AX56:AY56"/>
    <mergeCell ref="AZ56:BA56"/>
    <mergeCell ref="P57:R57"/>
    <mergeCell ref="AX57:AY57"/>
    <mergeCell ref="AZ57:BA57"/>
    <mergeCell ref="AX58:AY58"/>
    <mergeCell ref="AZ58:BA58"/>
    <mergeCell ref="BB58:BF60"/>
    <mergeCell ref="P59:R59"/>
    <mergeCell ref="AX59:AY59"/>
    <mergeCell ref="AZ59:BA59"/>
    <mergeCell ref="P60:R60"/>
    <mergeCell ref="AX55:AY55"/>
    <mergeCell ref="AZ55:BA55"/>
    <mergeCell ref="M63:R63"/>
    <mergeCell ref="M64:R64"/>
    <mergeCell ref="G62:K64"/>
    <mergeCell ref="B55:B57"/>
    <mergeCell ref="G55:G57"/>
    <mergeCell ref="H55:K57"/>
    <mergeCell ref="L55:O57"/>
    <mergeCell ref="P55:R55"/>
    <mergeCell ref="C58:E60"/>
    <mergeCell ref="B52:B54"/>
    <mergeCell ref="AX52:AY52"/>
    <mergeCell ref="AZ52:BA52"/>
    <mergeCell ref="C52:E54"/>
    <mergeCell ref="C55:E57"/>
    <mergeCell ref="P53:R53"/>
    <mergeCell ref="AX53:AY53"/>
    <mergeCell ref="AZ53:BA53"/>
    <mergeCell ref="P54:R54"/>
    <mergeCell ref="AX54:AY54"/>
    <mergeCell ref="G52:G54"/>
    <mergeCell ref="H52:K54"/>
    <mergeCell ref="L52:O54"/>
    <mergeCell ref="P52:R52"/>
    <mergeCell ref="AZ54:BA54"/>
    <mergeCell ref="BB46:BF48"/>
    <mergeCell ref="P47:R47"/>
    <mergeCell ref="AX47:AY47"/>
    <mergeCell ref="AZ47:BA47"/>
    <mergeCell ref="P48:R48"/>
    <mergeCell ref="AX48:AY48"/>
    <mergeCell ref="AX49:AY49"/>
    <mergeCell ref="AZ49:BA49"/>
    <mergeCell ref="BB49:BF51"/>
    <mergeCell ref="P50:R50"/>
    <mergeCell ref="AX50:AY50"/>
    <mergeCell ref="AZ50:BA50"/>
    <mergeCell ref="P51:R51"/>
    <mergeCell ref="P49:R49"/>
    <mergeCell ref="BB52:BF54"/>
    <mergeCell ref="G46:G48"/>
    <mergeCell ref="H46:K48"/>
    <mergeCell ref="L46:O48"/>
    <mergeCell ref="P46:R46"/>
    <mergeCell ref="AZ48:BA48"/>
    <mergeCell ref="AX51:AY51"/>
    <mergeCell ref="AZ51:BA51"/>
    <mergeCell ref="B43:B45"/>
    <mergeCell ref="G43:G45"/>
    <mergeCell ref="H43:K45"/>
    <mergeCell ref="L43:O45"/>
    <mergeCell ref="P43:R43"/>
    <mergeCell ref="AX43:AY43"/>
    <mergeCell ref="AZ43:BA43"/>
    <mergeCell ref="B46:B48"/>
    <mergeCell ref="AX46:AY46"/>
    <mergeCell ref="AZ46:BA46"/>
    <mergeCell ref="C46:E48"/>
    <mergeCell ref="C43:E45"/>
    <mergeCell ref="B49:B51"/>
    <mergeCell ref="G49:G51"/>
    <mergeCell ref="H49:K51"/>
    <mergeCell ref="L49:O51"/>
    <mergeCell ref="B40:B42"/>
    <mergeCell ref="AX40:AY40"/>
    <mergeCell ref="AZ40:BA40"/>
    <mergeCell ref="C40:E42"/>
    <mergeCell ref="C37:E39"/>
    <mergeCell ref="C49:E51"/>
    <mergeCell ref="BB40:BF42"/>
    <mergeCell ref="P41:R41"/>
    <mergeCell ref="AX41:AY41"/>
    <mergeCell ref="AZ41:BA41"/>
    <mergeCell ref="P42:R42"/>
    <mergeCell ref="AX42:AY42"/>
    <mergeCell ref="G40:G42"/>
    <mergeCell ref="H40:K42"/>
    <mergeCell ref="L40:O42"/>
    <mergeCell ref="P40:R40"/>
    <mergeCell ref="AZ42:BA42"/>
    <mergeCell ref="BB43:BF45"/>
    <mergeCell ref="P44:R44"/>
    <mergeCell ref="AX44:AY44"/>
    <mergeCell ref="AZ44:BA44"/>
    <mergeCell ref="P45:R45"/>
    <mergeCell ref="AX45:AY45"/>
    <mergeCell ref="AZ45:BA45"/>
    <mergeCell ref="BB37:BF39"/>
    <mergeCell ref="P38:R38"/>
    <mergeCell ref="AX38:AY38"/>
    <mergeCell ref="AZ38:BA38"/>
    <mergeCell ref="P39:R39"/>
    <mergeCell ref="BB34:BF36"/>
    <mergeCell ref="P35:R35"/>
    <mergeCell ref="AX35:AY35"/>
    <mergeCell ref="AZ35:BA35"/>
    <mergeCell ref="P36:R36"/>
    <mergeCell ref="AX36:AY36"/>
    <mergeCell ref="P37:R37"/>
    <mergeCell ref="AX37:AY37"/>
    <mergeCell ref="AZ37:BA37"/>
    <mergeCell ref="G34:G36"/>
    <mergeCell ref="H34:K36"/>
    <mergeCell ref="L34:O36"/>
    <mergeCell ref="P34:R34"/>
    <mergeCell ref="AZ36:BA36"/>
    <mergeCell ref="AX39:AY39"/>
    <mergeCell ref="AZ39:BA39"/>
    <mergeCell ref="B31:B33"/>
    <mergeCell ref="G31:G33"/>
    <mergeCell ref="H31:K33"/>
    <mergeCell ref="L31:O33"/>
    <mergeCell ref="P31:R31"/>
    <mergeCell ref="AX31:AY31"/>
    <mergeCell ref="AZ31:BA31"/>
    <mergeCell ref="B34:B36"/>
    <mergeCell ref="AX34:AY34"/>
    <mergeCell ref="AZ34:BA34"/>
    <mergeCell ref="C34:E36"/>
    <mergeCell ref="C31:E33"/>
    <mergeCell ref="B37:B39"/>
    <mergeCell ref="G37:G39"/>
    <mergeCell ref="H37:K39"/>
    <mergeCell ref="L37:O39"/>
    <mergeCell ref="BB31:BF33"/>
    <mergeCell ref="P32:R32"/>
    <mergeCell ref="AX32:AY32"/>
    <mergeCell ref="AZ32:BA32"/>
    <mergeCell ref="P33:R33"/>
    <mergeCell ref="AX33:AY33"/>
    <mergeCell ref="AZ33:BA33"/>
    <mergeCell ref="G25:G27"/>
    <mergeCell ref="H25:K27"/>
    <mergeCell ref="L25:O27"/>
    <mergeCell ref="P25:R25"/>
    <mergeCell ref="AX25:AY25"/>
    <mergeCell ref="AZ25:BA25"/>
    <mergeCell ref="BB25:BF27"/>
    <mergeCell ref="BB28:BF30"/>
    <mergeCell ref="P29:R29"/>
    <mergeCell ref="AX29:AY29"/>
    <mergeCell ref="AZ29:BA29"/>
    <mergeCell ref="P30:R30"/>
    <mergeCell ref="AX30:AY30"/>
    <mergeCell ref="G28:G30"/>
    <mergeCell ref="H28:K30"/>
    <mergeCell ref="L28:O30"/>
    <mergeCell ref="P28:R28"/>
    <mergeCell ref="B28:B30"/>
    <mergeCell ref="AX28:AY28"/>
    <mergeCell ref="AZ28:BA28"/>
    <mergeCell ref="C28:E30"/>
    <mergeCell ref="B22:B24"/>
    <mergeCell ref="AX22:AY22"/>
    <mergeCell ref="AZ22:BA22"/>
    <mergeCell ref="C22:E24"/>
    <mergeCell ref="C25:E27"/>
    <mergeCell ref="P26:R26"/>
    <mergeCell ref="AX26:AY26"/>
    <mergeCell ref="AZ26:BA26"/>
    <mergeCell ref="P27:R27"/>
    <mergeCell ref="AX27:AY27"/>
    <mergeCell ref="AZ27:BA27"/>
    <mergeCell ref="B25:B27"/>
    <mergeCell ref="AZ30:BA30"/>
    <mergeCell ref="G22:G24"/>
    <mergeCell ref="H22:K24"/>
    <mergeCell ref="L22:O24"/>
    <mergeCell ref="P22:R22"/>
    <mergeCell ref="B17:B21"/>
    <mergeCell ref="C17:E21"/>
    <mergeCell ref="G17:G21"/>
    <mergeCell ref="H17:K21"/>
    <mergeCell ref="L17:O21"/>
    <mergeCell ref="P17:R21"/>
    <mergeCell ref="S17:AW17"/>
    <mergeCell ref="S18:Y18"/>
    <mergeCell ref="Z18:AF18"/>
    <mergeCell ref="AG18:AM18"/>
    <mergeCell ref="AN18:AT18"/>
    <mergeCell ref="AU18:AW18"/>
    <mergeCell ref="AU14:AW14"/>
    <mergeCell ref="AY14:BA14"/>
    <mergeCell ref="BC14:BD14"/>
    <mergeCell ref="BB17:BF21"/>
    <mergeCell ref="BB22:BF24"/>
    <mergeCell ref="P23:R23"/>
    <mergeCell ref="AX23:AY23"/>
    <mergeCell ref="AZ23:BA23"/>
    <mergeCell ref="P24:R24"/>
    <mergeCell ref="AX24:AY24"/>
    <mergeCell ref="AX17:AY21"/>
    <mergeCell ref="AZ17:BA21"/>
    <mergeCell ref="AZ24:BA24"/>
    <mergeCell ref="AP1:BE1"/>
    <mergeCell ref="Z2:AA2"/>
    <mergeCell ref="AC2:AD2"/>
    <mergeCell ref="AG2:AH2"/>
    <mergeCell ref="AP2:BE2"/>
    <mergeCell ref="BB3:BE3"/>
    <mergeCell ref="BB10:BD10"/>
    <mergeCell ref="AO12:AQ12"/>
    <mergeCell ref="BB12:BD12"/>
    <mergeCell ref="BB8:BC8"/>
    <mergeCell ref="BB4:BE4"/>
    <mergeCell ref="AX6:AY6"/>
    <mergeCell ref="BB6:BC6"/>
  </mergeCells>
  <phoneticPr fontId="2"/>
  <conditionalFormatting sqref="S24 S65:BA71">
    <cfRule type="expression" dxfId="274" priority="297">
      <formula>INDIRECT(ADDRESS(ROW(),COLUMN()))=TRUNC(INDIRECT(ADDRESS(ROW(),COLUMN())))</formula>
    </cfRule>
  </conditionalFormatting>
  <conditionalFormatting sqref="S23">
    <cfRule type="expression" dxfId="273" priority="296">
      <formula>INDIRECT(ADDRESS(ROW(),COLUMN()))=TRUNC(INDIRECT(ADDRESS(ROW(),COLUMN())))</formula>
    </cfRule>
  </conditionalFormatting>
  <conditionalFormatting sqref="T24:Y24">
    <cfRule type="expression" dxfId="272" priority="295">
      <formula>INDIRECT(ADDRESS(ROW(),COLUMN()))=TRUNC(INDIRECT(ADDRESS(ROW(),COLUMN())))</formula>
    </cfRule>
  </conditionalFormatting>
  <conditionalFormatting sqref="T23:Y23">
    <cfRule type="expression" dxfId="271" priority="294">
      <formula>INDIRECT(ADDRESS(ROW(),COLUMN()))=TRUNC(INDIRECT(ADDRESS(ROW(),COLUMN())))</formula>
    </cfRule>
  </conditionalFormatting>
  <conditionalFormatting sqref="Z24">
    <cfRule type="expression" dxfId="270" priority="293">
      <formula>INDIRECT(ADDRESS(ROW(),COLUMN()))=TRUNC(INDIRECT(ADDRESS(ROW(),COLUMN())))</formula>
    </cfRule>
  </conditionalFormatting>
  <conditionalFormatting sqref="Z23">
    <cfRule type="expression" dxfId="269" priority="292">
      <formula>INDIRECT(ADDRESS(ROW(),COLUMN()))=TRUNC(INDIRECT(ADDRESS(ROW(),COLUMN())))</formula>
    </cfRule>
  </conditionalFormatting>
  <conditionalFormatting sqref="AA24:AF24">
    <cfRule type="expression" dxfId="268" priority="291">
      <formula>INDIRECT(ADDRESS(ROW(),COLUMN()))=TRUNC(INDIRECT(ADDRESS(ROW(),COLUMN())))</formula>
    </cfRule>
  </conditionalFormatting>
  <conditionalFormatting sqref="AA23:AF23">
    <cfRule type="expression" dxfId="267" priority="290">
      <formula>INDIRECT(ADDRESS(ROW(),COLUMN()))=TRUNC(INDIRECT(ADDRESS(ROW(),COLUMN())))</formula>
    </cfRule>
  </conditionalFormatting>
  <conditionalFormatting sqref="AG24">
    <cfRule type="expression" dxfId="266" priority="289">
      <formula>INDIRECT(ADDRESS(ROW(),COLUMN()))=TRUNC(INDIRECT(ADDRESS(ROW(),COLUMN())))</formula>
    </cfRule>
  </conditionalFormatting>
  <conditionalFormatting sqref="AG23">
    <cfRule type="expression" dxfId="265" priority="288">
      <formula>INDIRECT(ADDRESS(ROW(),COLUMN()))=TRUNC(INDIRECT(ADDRESS(ROW(),COLUMN())))</formula>
    </cfRule>
  </conditionalFormatting>
  <conditionalFormatting sqref="AH24:AM24">
    <cfRule type="expression" dxfId="264" priority="287">
      <formula>INDIRECT(ADDRESS(ROW(),COLUMN()))=TRUNC(INDIRECT(ADDRESS(ROW(),COLUMN())))</formula>
    </cfRule>
  </conditionalFormatting>
  <conditionalFormatting sqref="AH23:AM23">
    <cfRule type="expression" dxfId="263" priority="286">
      <formula>INDIRECT(ADDRESS(ROW(),COLUMN()))=TRUNC(INDIRECT(ADDRESS(ROW(),COLUMN())))</formula>
    </cfRule>
  </conditionalFormatting>
  <conditionalFormatting sqref="AN24">
    <cfRule type="expression" dxfId="262" priority="285">
      <formula>INDIRECT(ADDRESS(ROW(),COLUMN()))=TRUNC(INDIRECT(ADDRESS(ROW(),COLUMN())))</formula>
    </cfRule>
  </conditionalFormatting>
  <conditionalFormatting sqref="AN23">
    <cfRule type="expression" dxfId="261" priority="284">
      <formula>INDIRECT(ADDRESS(ROW(),COLUMN()))=TRUNC(INDIRECT(ADDRESS(ROW(),COLUMN())))</formula>
    </cfRule>
  </conditionalFormatting>
  <conditionalFormatting sqref="AO24:AT24">
    <cfRule type="expression" dxfId="260" priority="283">
      <formula>INDIRECT(ADDRESS(ROW(),COLUMN()))=TRUNC(INDIRECT(ADDRESS(ROW(),COLUMN())))</formula>
    </cfRule>
  </conditionalFormatting>
  <conditionalFormatting sqref="AO23:AT23">
    <cfRule type="expression" dxfId="259" priority="282">
      <formula>INDIRECT(ADDRESS(ROW(),COLUMN()))=TRUNC(INDIRECT(ADDRESS(ROW(),COLUMN())))</formula>
    </cfRule>
  </conditionalFormatting>
  <conditionalFormatting sqref="AU24">
    <cfRule type="expression" dxfId="258" priority="281">
      <formula>INDIRECT(ADDRESS(ROW(),COLUMN()))=TRUNC(INDIRECT(ADDRESS(ROW(),COLUMN())))</formula>
    </cfRule>
  </conditionalFormatting>
  <conditionalFormatting sqref="AU23">
    <cfRule type="expression" dxfId="257" priority="280">
      <formula>INDIRECT(ADDRESS(ROW(),COLUMN()))=TRUNC(INDIRECT(ADDRESS(ROW(),COLUMN())))</formula>
    </cfRule>
  </conditionalFormatting>
  <conditionalFormatting sqref="AV24:AW24">
    <cfRule type="expression" dxfId="256" priority="279">
      <formula>INDIRECT(ADDRESS(ROW(),COLUMN()))=TRUNC(INDIRECT(ADDRESS(ROW(),COLUMN())))</formula>
    </cfRule>
  </conditionalFormatting>
  <conditionalFormatting sqref="AV23:AW23">
    <cfRule type="expression" dxfId="255" priority="278">
      <formula>INDIRECT(ADDRESS(ROW(),COLUMN()))=TRUNC(INDIRECT(ADDRESS(ROW(),COLUMN())))</formula>
    </cfRule>
  </conditionalFormatting>
  <conditionalFormatting sqref="AX23:BA24">
    <cfRule type="expression" dxfId="254" priority="277">
      <formula>INDIRECT(ADDRESS(ROW(),COLUMN()))=TRUNC(INDIRECT(ADDRESS(ROW(),COLUMN())))</formula>
    </cfRule>
  </conditionalFormatting>
  <conditionalFormatting sqref="S27">
    <cfRule type="expression" dxfId="253" priority="256">
      <formula>INDIRECT(ADDRESS(ROW(),COLUMN()))=TRUNC(INDIRECT(ADDRESS(ROW(),COLUMN())))</formula>
    </cfRule>
  </conditionalFormatting>
  <conditionalFormatting sqref="S26">
    <cfRule type="expression" dxfId="252" priority="255">
      <formula>INDIRECT(ADDRESS(ROW(),COLUMN()))=TRUNC(INDIRECT(ADDRESS(ROW(),COLUMN())))</formula>
    </cfRule>
  </conditionalFormatting>
  <conditionalFormatting sqref="T27:Y27">
    <cfRule type="expression" dxfId="251" priority="254">
      <formula>INDIRECT(ADDRESS(ROW(),COLUMN()))=TRUNC(INDIRECT(ADDRESS(ROW(),COLUMN())))</formula>
    </cfRule>
  </conditionalFormatting>
  <conditionalFormatting sqref="T26:Y26">
    <cfRule type="expression" dxfId="250" priority="253">
      <formula>INDIRECT(ADDRESS(ROW(),COLUMN()))=TRUNC(INDIRECT(ADDRESS(ROW(),COLUMN())))</formula>
    </cfRule>
  </conditionalFormatting>
  <conditionalFormatting sqref="Z27">
    <cfRule type="expression" dxfId="249" priority="252">
      <formula>INDIRECT(ADDRESS(ROW(),COLUMN()))=TRUNC(INDIRECT(ADDRESS(ROW(),COLUMN())))</formula>
    </cfRule>
  </conditionalFormatting>
  <conditionalFormatting sqref="Z26">
    <cfRule type="expression" dxfId="248" priority="251">
      <formula>INDIRECT(ADDRESS(ROW(),COLUMN()))=TRUNC(INDIRECT(ADDRESS(ROW(),COLUMN())))</formula>
    </cfRule>
  </conditionalFormatting>
  <conditionalFormatting sqref="AA27:AF27">
    <cfRule type="expression" dxfId="247" priority="250">
      <formula>INDIRECT(ADDRESS(ROW(),COLUMN()))=TRUNC(INDIRECT(ADDRESS(ROW(),COLUMN())))</formula>
    </cfRule>
  </conditionalFormatting>
  <conditionalFormatting sqref="AA26:AF26">
    <cfRule type="expression" dxfId="246" priority="249">
      <formula>INDIRECT(ADDRESS(ROW(),COLUMN()))=TRUNC(INDIRECT(ADDRESS(ROW(),COLUMN())))</formula>
    </cfRule>
  </conditionalFormatting>
  <conditionalFormatting sqref="AG27">
    <cfRule type="expression" dxfId="245" priority="248">
      <formula>INDIRECT(ADDRESS(ROW(),COLUMN()))=TRUNC(INDIRECT(ADDRESS(ROW(),COLUMN())))</formula>
    </cfRule>
  </conditionalFormatting>
  <conditionalFormatting sqref="AG26">
    <cfRule type="expression" dxfId="244" priority="247">
      <formula>INDIRECT(ADDRESS(ROW(),COLUMN()))=TRUNC(INDIRECT(ADDRESS(ROW(),COLUMN())))</formula>
    </cfRule>
  </conditionalFormatting>
  <conditionalFormatting sqref="AH27:AM27">
    <cfRule type="expression" dxfId="243" priority="246">
      <formula>INDIRECT(ADDRESS(ROW(),COLUMN()))=TRUNC(INDIRECT(ADDRESS(ROW(),COLUMN())))</formula>
    </cfRule>
  </conditionalFormatting>
  <conditionalFormatting sqref="AH26:AM26">
    <cfRule type="expression" dxfId="242" priority="245">
      <formula>INDIRECT(ADDRESS(ROW(),COLUMN()))=TRUNC(INDIRECT(ADDRESS(ROW(),COLUMN())))</formula>
    </cfRule>
  </conditionalFormatting>
  <conditionalFormatting sqref="AN27">
    <cfRule type="expression" dxfId="241" priority="244">
      <formula>INDIRECT(ADDRESS(ROW(),COLUMN()))=TRUNC(INDIRECT(ADDRESS(ROW(),COLUMN())))</formula>
    </cfRule>
  </conditionalFormatting>
  <conditionalFormatting sqref="AN26">
    <cfRule type="expression" dxfId="240" priority="243">
      <formula>INDIRECT(ADDRESS(ROW(),COLUMN()))=TRUNC(INDIRECT(ADDRESS(ROW(),COLUMN())))</formula>
    </cfRule>
  </conditionalFormatting>
  <conditionalFormatting sqref="AO27:AT27">
    <cfRule type="expression" dxfId="239" priority="242">
      <formula>INDIRECT(ADDRESS(ROW(),COLUMN()))=TRUNC(INDIRECT(ADDRESS(ROW(),COLUMN())))</formula>
    </cfRule>
  </conditionalFormatting>
  <conditionalFormatting sqref="AO26:AT26">
    <cfRule type="expression" dxfId="238" priority="241">
      <formula>INDIRECT(ADDRESS(ROW(),COLUMN()))=TRUNC(INDIRECT(ADDRESS(ROW(),COLUMN())))</formula>
    </cfRule>
  </conditionalFormatting>
  <conditionalFormatting sqref="AU27">
    <cfRule type="expression" dxfId="237" priority="240">
      <formula>INDIRECT(ADDRESS(ROW(),COLUMN()))=TRUNC(INDIRECT(ADDRESS(ROW(),COLUMN())))</formula>
    </cfRule>
  </conditionalFormatting>
  <conditionalFormatting sqref="AU26">
    <cfRule type="expression" dxfId="236" priority="239">
      <formula>INDIRECT(ADDRESS(ROW(),COLUMN()))=TRUNC(INDIRECT(ADDRESS(ROW(),COLUMN())))</formula>
    </cfRule>
  </conditionalFormatting>
  <conditionalFormatting sqref="AV27:AW27">
    <cfRule type="expression" dxfId="235" priority="238">
      <formula>INDIRECT(ADDRESS(ROW(),COLUMN()))=TRUNC(INDIRECT(ADDRESS(ROW(),COLUMN())))</formula>
    </cfRule>
  </conditionalFormatting>
  <conditionalFormatting sqref="AV26:AW26">
    <cfRule type="expression" dxfId="234" priority="237">
      <formula>INDIRECT(ADDRESS(ROW(),COLUMN()))=TRUNC(INDIRECT(ADDRESS(ROW(),COLUMN())))</formula>
    </cfRule>
  </conditionalFormatting>
  <conditionalFormatting sqref="AX26:BA27">
    <cfRule type="expression" dxfId="233" priority="236">
      <formula>INDIRECT(ADDRESS(ROW(),COLUMN()))=TRUNC(INDIRECT(ADDRESS(ROW(),COLUMN())))</formula>
    </cfRule>
  </conditionalFormatting>
  <conditionalFormatting sqref="S30">
    <cfRule type="expression" dxfId="232" priority="235">
      <formula>INDIRECT(ADDRESS(ROW(),COLUMN()))=TRUNC(INDIRECT(ADDRESS(ROW(),COLUMN())))</formula>
    </cfRule>
  </conditionalFormatting>
  <conditionalFormatting sqref="S29">
    <cfRule type="expression" dxfId="231" priority="234">
      <formula>INDIRECT(ADDRESS(ROW(),COLUMN()))=TRUNC(INDIRECT(ADDRESS(ROW(),COLUMN())))</formula>
    </cfRule>
  </conditionalFormatting>
  <conditionalFormatting sqref="T30:Y30">
    <cfRule type="expression" dxfId="230" priority="233">
      <formula>INDIRECT(ADDRESS(ROW(),COLUMN()))=TRUNC(INDIRECT(ADDRESS(ROW(),COLUMN())))</formula>
    </cfRule>
  </conditionalFormatting>
  <conditionalFormatting sqref="T29:Y29">
    <cfRule type="expression" dxfId="229" priority="232">
      <formula>INDIRECT(ADDRESS(ROW(),COLUMN()))=TRUNC(INDIRECT(ADDRESS(ROW(),COLUMN())))</formula>
    </cfRule>
  </conditionalFormatting>
  <conditionalFormatting sqref="Z30">
    <cfRule type="expression" dxfId="228" priority="231">
      <formula>INDIRECT(ADDRESS(ROW(),COLUMN()))=TRUNC(INDIRECT(ADDRESS(ROW(),COLUMN())))</formula>
    </cfRule>
  </conditionalFormatting>
  <conditionalFormatting sqref="Z29">
    <cfRule type="expression" dxfId="227" priority="230">
      <formula>INDIRECT(ADDRESS(ROW(),COLUMN()))=TRUNC(INDIRECT(ADDRESS(ROW(),COLUMN())))</formula>
    </cfRule>
  </conditionalFormatting>
  <conditionalFormatting sqref="AA30:AF30">
    <cfRule type="expression" dxfId="226" priority="229">
      <formula>INDIRECT(ADDRESS(ROW(),COLUMN()))=TRUNC(INDIRECT(ADDRESS(ROW(),COLUMN())))</formula>
    </cfRule>
  </conditionalFormatting>
  <conditionalFormatting sqref="AA29:AF29">
    <cfRule type="expression" dxfId="225" priority="228">
      <formula>INDIRECT(ADDRESS(ROW(),COLUMN()))=TRUNC(INDIRECT(ADDRESS(ROW(),COLUMN())))</formula>
    </cfRule>
  </conditionalFormatting>
  <conditionalFormatting sqref="AG30">
    <cfRule type="expression" dxfId="224" priority="227">
      <formula>INDIRECT(ADDRESS(ROW(),COLUMN()))=TRUNC(INDIRECT(ADDRESS(ROW(),COLUMN())))</formula>
    </cfRule>
  </conditionalFormatting>
  <conditionalFormatting sqref="AG29">
    <cfRule type="expression" dxfId="223" priority="226">
      <formula>INDIRECT(ADDRESS(ROW(),COLUMN()))=TRUNC(INDIRECT(ADDRESS(ROW(),COLUMN())))</formula>
    </cfRule>
  </conditionalFormatting>
  <conditionalFormatting sqref="AH30:AM30">
    <cfRule type="expression" dxfId="222" priority="225">
      <formula>INDIRECT(ADDRESS(ROW(),COLUMN()))=TRUNC(INDIRECT(ADDRESS(ROW(),COLUMN())))</formula>
    </cfRule>
  </conditionalFormatting>
  <conditionalFormatting sqref="AH29:AM29">
    <cfRule type="expression" dxfId="221" priority="224">
      <formula>INDIRECT(ADDRESS(ROW(),COLUMN()))=TRUNC(INDIRECT(ADDRESS(ROW(),COLUMN())))</formula>
    </cfRule>
  </conditionalFormatting>
  <conditionalFormatting sqref="AN30">
    <cfRule type="expression" dxfId="220" priority="223">
      <formula>INDIRECT(ADDRESS(ROW(),COLUMN()))=TRUNC(INDIRECT(ADDRESS(ROW(),COLUMN())))</formula>
    </cfRule>
  </conditionalFormatting>
  <conditionalFormatting sqref="AN29">
    <cfRule type="expression" dxfId="219" priority="222">
      <formula>INDIRECT(ADDRESS(ROW(),COLUMN()))=TRUNC(INDIRECT(ADDRESS(ROW(),COLUMN())))</formula>
    </cfRule>
  </conditionalFormatting>
  <conditionalFormatting sqref="AO30:AT30">
    <cfRule type="expression" dxfId="218" priority="221">
      <formula>INDIRECT(ADDRESS(ROW(),COLUMN()))=TRUNC(INDIRECT(ADDRESS(ROW(),COLUMN())))</formula>
    </cfRule>
  </conditionalFormatting>
  <conditionalFormatting sqref="AO29:AT29">
    <cfRule type="expression" dxfId="217" priority="220">
      <formula>INDIRECT(ADDRESS(ROW(),COLUMN()))=TRUNC(INDIRECT(ADDRESS(ROW(),COLUMN())))</formula>
    </cfRule>
  </conditionalFormatting>
  <conditionalFormatting sqref="AU30">
    <cfRule type="expression" dxfId="216" priority="219">
      <formula>INDIRECT(ADDRESS(ROW(),COLUMN()))=TRUNC(INDIRECT(ADDRESS(ROW(),COLUMN())))</formula>
    </cfRule>
  </conditionalFormatting>
  <conditionalFormatting sqref="AU29">
    <cfRule type="expression" dxfId="215" priority="218">
      <formula>INDIRECT(ADDRESS(ROW(),COLUMN()))=TRUNC(INDIRECT(ADDRESS(ROW(),COLUMN())))</formula>
    </cfRule>
  </conditionalFormatting>
  <conditionalFormatting sqref="AV30:AW30">
    <cfRule type="expression" dxfId="214" priority="217">
      <formula>INDIRECT(ADDRESS(ROW(),COLUMN()))=TRUNC(INDIRECT(ADDRESS(ROW(),COLUMN())))</formula>
    </cfRule>
  </conditionalFormatting>
  <conditionalFormatting sqref="AV29:AW29">
    <cfRule type="expression" dxfId="213" priority="216">
      <formula>INDIRECT(ADDRESS(ROW(),COLUMN()))=TRUNC(INDIRECT(ADDRESS(ROW(),COLUMN())))</formula>
    </cfRule>
  </conditionalFormatting>
  <conditionalFormatting sqref="AX29:BA30">
    <cfRule type="expression" dxfId="212" priority="215">
      <formula>INDIRECT(ADDRESS(ROW(),COLUMN()))=TRUNC(INDIRECT(ADDRESS(ROW(),COLUMN())))</formula>
    </cfRule>
  </conditionalFormatting>
  <conditionalFormatting sqref="S33">
    <cfRule type="expression" dxfId="211" priority="214">
      <formula>INDIRECT(ADDRESS(ROW(),COLUMN()))=TRUNC(INDIRECT(ADDRESS(ROW(),COLUMN())))</formula>
    </cfRule>
  </conditionalFormatting>
  <conditionalFormatting sqref="S32">
    <cfRule type="expression" dxfId="210" priority="213">
      <formula>INDIRECT(ADDRESS(ROW(),COLUMN()))=TRUNC(INDIRECT(ADDRESS(ROW(),COLUMN())))</formula>
    </cfRule>
  </conditionalFormatting>
  <conditionalFormatting sqref="T33:Y33">
    <cfRule type="expression" dxfId="209" priority="212">
      <formula>INDIRECT(ADDRESS(ROW(),COLUMN()))=TRUNC(INDIRECT(ADDRESS(ROW(),COLUMN())))</formula>
    </cfRule>
  </conditionalFormatting>
  <conditionalFormatting sqref="T32:Y32">
    <cfRule type="expression" dxfId="208" priority="211">
      <formula>INDIRECT(ADDRESS(ROW(),COLUMN()))=TRUNC(INDIRECT(ADDRESS(ROW(),COLUMN())))</formula>
    </cfRule>
  </conditionalFormatting>
  <conditionalFormatting sqref="Z33">
    <cfRule type="expression" dxfId="207" priority="210">
      <formula>INDIRECT(ADDRESS(ROW(),COLUMN()))=TRUNC(INDIRECT(ADDRESS(ROW(),COLUMN())))</formula>
    </cfRule>
  </conditionalFormatting>
  <conditionalFormatting sqref="Z32">
    <cfRule type="expression" dxfId="206" priority="209">
      <formula>INDIRECT(ADDRESS(ROW(),COLUMN()))=TRUNC(INDIRECT(ADDRESS(ROW(),COLUMN())))</formula>
    </cfRule>
  </conditionalFormatting>
  <conditionalFormatting sqref="AA33:AF33">
    <cfRule type="expression" dxfId="205" priority="208">
      <formula>INDIRECT(ADDRESS(ROW(),COLUMN()))=TRUNC(INDIRECT(ADDRESS(ROW(),COLUMN())))</formula>
    </cfRule>
  </conditionalFormatting>
  <conditionalFormatting sqref="AA32:AF32">
    <cfRule type="expression" dxfId="204" priority="207">
      <formula>INDIRECT(ADDRESS(ROW(),COLUMN()))=TRUNC(INDIRECT(ADDRESS(ROW(),COLUMN())))</formula>
    </cfRule>
  </conditionalFormatting>
  <conditionalFormatting sqref="AG33">
    <cfRule type="expression" dxfId="203" priority="206">
      <formula>INDIRECT(ADDRESS(ROW(),COLUMN()))=TRUNC(INDIRECT(ADDRESS(ROW(),COLUMN())))</formula>
    </cfRule>
  </conditionalFormatting>
  <conditionalFormatting sqref="AG32">
    <cfRule type="expression" dxfId="202" priority="205">
      <formula>INDIRECT(ADDRESS(ROW(),COLUMN()))=TRUNC(INDIRECT(ADDRESS(ROW(),COLUMN())))</formula>
    </cfRule>
  </conditionalFormatting>
  <conditionalFormatting sqref="AH33:AM33">
    <cfRule type="expression" dxfId="201" priority="204">
      <formula>INDIRECT(ADDRESS(ROW(),COLUMN()))=TRUNC(INDIRECT(ADDRESS(ROW(),COLUMN())))</formula>
    </cfRule>
  </conditionalFormatting>
  <conditionalFormatting sqref="AH32:AM32">
    <cfRule type="expression" dxfId="200" priority="203">
      <formula>INDIRECT(ADDRESS(ROW(),COLUMN()))=TRUNC(INDIRECT(ADDRESS(ROW(),COLUMN())))</formula>
    </cfRule>
  </conditionalFormatting>
  <conditionalFormatting sqref="AN33">
    <cfRule type="expression" dxfId="199" priority="202">
      <formula>INDIRECT(ADDRESS(ROW(),COLUMN()))=TRUNC(INDIRECT(ADDRESS(ROW(),COLUMN())))</formula>
    </cfRule>
  </conditionalFormatting>
  <conditionalFormatting sqref="AN32">
    <cfRule type="expression" dxfId="198" priority="201">
      <formula>INDIRECT(ADDRESS(ROW(),COLUMN()))=TRUNC(INDIRECT(ADDRESS(ROW(),COLUMN())))</formula>
    </cfRule>
  </conditionalFormatting>
  <conditionalFormatting sqref="AO33:AT33">
    <cfRule type="expression" dxfId="197" priority="200">
      <formula>INDIRECT(ADDRESS(ROW(),COLUMN()))=TRUNC(INDIRECT(ADDRESS(ROW(),COLUMN())))</formula>
    </cfRule>
  </conditionalFormatting>
  <conditionalFormatting sqref="AO32:AT32">
    <cfRule type="expression" dxfId="196" priority="199">
      <formula>INDIRECT(ADDRESS(ROW(),COLUMN()))=TRUNC(INDIRECT(ADDRESS(ROW(),COLUMN())))</formula>
    </cfRule>
  </conditionalFormatting>
  <conditionalFormatting sqref="AU33">
    <cfRule type="expression" dxfId="195" priority="198">
      <formula>INDIRECT(ADDRESS(ROW(),COLUMN()))=TRUNC(INDIRECT(ADDRESS(ROW(),COLUMN())))</formula>
    </cfRule>
  </conditionalFormatting>
  <conditionalFormatting sqref="AU32">
    <cfRule type="expression" dxfId="194" priority="197">
      <formula>INDIRECT(ADDRESS(ROW(),COLUMN()))=TRUNC(INDIRECT(ADDRESS(ROW(),COLUMN())))</formula>
    </cfRule>
  </conditionalFormatting>
  <conditionalFormatting sqref="AV33:AW33">
    <cfRule type="expression" dxfId="193" priority="196">
      <formula>INDIRECT(ADDRESS(ROW(),COLUMN()))=TRUNC(INDIRECT(ADDRESS(ROW(),COLUMN())))</formula>
    </cfRule>
  </conditionalFormatting>
  <conditionalFormatting sqref="AV32:AW32">
    <cfRule type="expression" dxfId="192" priority="195">
      <formula>INDIRECT(ADDRESS(ROW(),COLUMN()))=TRUNC(INDIRECT(ADDRESS(ROW(),COLUMN())))</formula>
    </cfRule>
  </conditionalFormatting>
  <conditionalFormatting sqref="AX32:BA33">
    <cfRule type="expression" dxfId="191" priority="194">
      <formula>INDIRECT(ADDRESS(ROW(),COLUMN()))=TRUNC(INDIRECT(ADDRESS(ROW(),COLUMN())))</formula>
    </cfRule>
  </conditionalFormatting>
  <conditionalFormatting sqref="S36">
    <cfRule type="expression" dxfId="190" priority="193">
      <formula>INDIRECT(ADDRESS(ROW(),COLUMN()))=TRUNC(INDIRECT(ADDRESS(ROW(),COLUMN())))</formula>
    </cfRule>
  </conditionalFormatting>
  <conditionalFormatting sqref="S35">
    <cfRule type="expression" dxfId="189" priority="192">
      <formula>INDIRECT(ADDRESS(ROW(),COLUMN()))=TRUNC(INDIRECT(ADDRESS(ROW(),COLUMN())))</formula>
    </cfRule>
  </conditionalFormatting>
  <conditionalFormatting sqref="T36:Y36">
    <cfRule type="expression" dxfId="188" priority="191">
      <formula>INDIRECT(ADDRESS(ROW(),COLUMN()))=TRUNC(INDIRECT(ADDRESS(ROW(),COLUMN())))</formula>
    </cfRule>
  </conditionalFormatting>
  <conditionalFormatting sqref="T35:Y35">
    <cfRule type="expression" dxfId="187" priority="190">
      <formula>INDIRECT(ADDRESS(ROW(),COLUMN()))=TRUNC(INDIRECT(ADDRESS(ROW(),COLUMN())))</formula>
    </cfRule>
  </conditionalFormatting>
  <conditionalFormatting sqref="Z36">
    <cfRule type="expression" dxfId="186" priority="189">
      <formula>INDIRECT(ADDRESS(ROW(),COLUMN()))=TRUNC(INDIRECT(ADDRESS(ROW(),COLUMN())))</formula>
    </cfRule>
  </conditionalFormatting>
  <conditionalFormatting sqref="Z35">
    <cfRule type="expression" dxfId="185" priority="188">
      <formula>INDIRECT(ADDRESS(ROW(),COLUMN()))=TRUNC(INDIRECT(ADDRESS(ROW(),COLUMN())))</formula>
    </cfRule>
  </conditionalFormatting>
  <conditionalFormatting sqref="AA36:AF36">
    <cfRule type="expression" dxfId="184" priority="187">
      <formula>INDIRECT(ADDRESS(ROW(),COLUMN()))=TRUNC(INDIRECT(ADDRESS(ROW(),COLUMN())))</formula>
    </cfRule>
  </conditionalFormatting>
  <conditionalFormatting sqref="AA35:AF35">
    <cfRule type="expression" dxfId="183" priority="186">
      <formula>INDIRECT(ADDRESS(ROW(),COLUMN()))=TRUNC(INDIRECT(ADDRESS(ROW(),COLUMN())))</formula>
    </cfRule>
  </conditionalFormatting>
  <conditionalFormatting sqref="AG36">
    <cfRule type="expression" dxfId="182" priority="185">
      <formula>INDIRECT(ADDRESS(ROW(),COLUMN()))=TRUNC(INDIRECT(ADDRESS(ROW(),COLUMN())))</formula>
    </cfRule>
  </conditionalFormatting>
  <conditionalFormatting sqref="AG35">
    <cfRule type="expression" dxfId="181" priority="184">
      <formula>INDIRECT(ADDRESS(ROW(),COLUMN()))=TRUNC(INDIRECT(ADDRESS(ROW(),COLUMN())))</formula>
    </cfRule>
  </conditionalFormatting>
  <conditionalFormatting sqref="AH36:AM36">
    <cfRule type="expression" dxfId="180" priority="183">
      <formula>INDIRECT(ADDRESS(ROW(),COLUMN()))=TRUNC(INDIRECT(ADDRESS(ROW(),COLUMN())))</formula>
    </cfRule>
  </conditionalFormatting>
  <conditionalFormatting sqref="AH35:AM35">
    <cfRule type="expression" dxfId="179" priority="182">
      <formula>INDIRECT(ADDRESS(ROW(),COLUMN()))=TRUNC(INDIRECT(ADDRESS(ROW(),COLUMN())))</formula>
    </cfRule>
  </conditionalFormatting>
  <conditionalFormatting sqref="AN36">
    <cfRule type="expression" dxfId="178" priority="181">
      <formula>INDIRECT(ADDRESS(ROW(),COLUMN()))=TRUNC(INDIRECT(ADDRESS(ROW(),COLUMN())))</formula>
    </cfRule>
  </conditionalFormatting>
  <conditionalFormatting sqref="AN35">
    <cfRule type="expression" dxfId="177" priority="180">
      <formula>INDIRECT(ADDRESS(ROW(),COLUMN()))=TRUNC(INDIRECT(ADDRESS(ROW(),COLUMN())))</formula>
    </cfRule>
  </conditionalFormatting>
  <conditionalFormatting sqref="AO36:AT36">
    <cfRule type="expression" dxfId="176" priority="179">
      <formula>INDIRECT(ADDRESS(ROW(),COLUMN()))=TRUNC(INDIRECT(ADDRESS(ROW(),COLUMN())))</formula>
    </cfRule>
  </conditionalFormatting>
  <conditionalFormatting sqref="AO35:AT35">
    <cfRule type="expression" dxfId="175" priority="178">
      <formula>INDIRECT(ADDRESS(ROW(),COLUMN()))=TRUNC(INDIRECT(ADDRESS(ROW(),COLUMN())))</formula>
    </cfRule>
  </conditionalFormatting>
  <conditionalFormatting sqref="AU36">
    <cfRule type="expression" dxfId="174" priority="177">
      <formula>INDIRECT(ADDRESS(ROW(),COLUMN()))=TRUNC(INDIRECT(ADDRESS(ROW(),COLUMN())))</formula>
    </cfRule>
  </conditionalFormatting>
  <conditionalFormatting sqref="AU35">
    <cfRule type="expression" dxfId="173" priority="176">
      <formula>INDIRECT(ADDRESS(ROW(),COLUMN()))=TRUNC(INDIRECT(ADDRESS(ROW(),COLUMN())))</formula>
    </cfRule>
  </conditionalFormatting>
  <conditionalFormatting sqref="AV36:AW36">
    <cfRule type="expression" dxfId="172" priority="175">
      <formula>INDIRECT(ADDRESS(ROW(),COLUMN()))=TRUNC(INDIRECT(ADDRESS(ROW(),COLUMN())))</formula>
    </cfRule>
  </conditionalFormatting>
  <conditionalFormatting sqref="AV35:AW35">
    <cfRule type="expression" dxfId="171" priority="174">
      <formula>INDIRECT(ADDRESS(ROW(),COLUMN()))=TRUNC(INDIRECT(ADDRESS(ROW(),COLUMN())))</formula>
    </cfRule>
  </conditionalFormatting>
  <conditionalFormatting sqref="AX35:BA36">
    <cfRule type="expression" dxfId="170" priority="173">
      <formula>INDIRECT(ADDRESS(ROW(),COLUMN()))=TRUNC(INDIRECT(ADDRESS(ROW(),COLUMN())))</formula>
    </cfRule>
  </conditionalFormatting>
  <conditionalFormatting sqref="S39">
    <cfRule type="expression" dxfId="169" priority="172">
      <formula>INDIRECT(ADDRESS(ROW(),COLUMN()))=TRUNC(INDIRECT(ADDRESS(ROW(),COLUMN())))</formula>
    </cfRule>
  </conditionalFormatting>
  <conditionalFormatting sqref="S38">
    <cfRule type="expression" dxfId="168" priority="171">
      <formula>INDIRECT(ADDRESS(ROW(),COLUMN()))=TRUNC(INDIRECT(ADDRESS(ROW(),COLUMN())))</formula>
    </cfRule>
  </conditionalFormatting>
  <conditionalFormatting sqref="T39:Y39">
    <cfRule type="expression" dxfId="167" priority="170">
      <formula>INDIRECT(ADDRESS(ROW(),COLUMN()))=TRUNC(INDIRECT(ADDRESS(ROW(),COLUMN())))</formula>
    </cfRule>
  </conditionalFormatting>
  <conditionalFormatting sqref="T38:Y38">
    <cfRule type="expression" dxfId="166" priority="169">
      <formula>INDIRECT(ADDRESS(ROW(),COLUMN()))=TRUNC(INDIRECT(ADDRESS(ROW(),COLUMN())))</formula>
    </cfRule>
  </conditionalFormatting>
  <conditionalFormatting sqref="Z39">
    <cfRule type="expression" dxfId="165" priority="168">
      <formula>INDIRECT(ADDRESS(ROW(),COLUMN()))=TRUNC(INDIRECT(ADDRESS(ROW(),COLUMN())))</formula>
    </cfRule>
  </conditionalFormatting>
  <conditionalFormatting sqref="Z38">
    <cfRule type="expression" dxfId="164" priority="167">
      <formula>INDIRECT(ADDRESS(ROW(),COLUMN()))=TRUNC(INDIRECT(ADDRESS(ROW(),COLUMN())))</formula>
    </cfRule>
  </conditionalFormatting>
  <conditionalFormatting sqref="AA39:AF39">
    <cfRule type="expression" dxfId="163" priority="166">
      <formula>INDIRECT(ADDRESS(ROW(),COLUMN()))=TRUNC(INDIRECT(ADDRESS(ROW(),COLUMN())))</formula>
    </cfRule>
  </conditionalFormatting>
  <conditionalFormatting sqref="AA38:AF38">
    <cfRule type="expression" dxfId="162" priority="165">
      <formula>INDIRECT(ADDRESS(ROW(),COLUMN()))=TRUNC(INDIRECT(ADDRESS(ROW(),COLUMN())))</formula>
    </cfRule>
  </conditionalFormatting>
  <conditionalFormatting sqref="AG39">
    <cfRule type="expression" dxfId="161" priority="164">
      <formula>INDIRECT(ADDRESS(ROW(),COLUMN()))=TRUNC(INDIRECT(ADDRESS(ROW(),COLUMN())))</formula>
    </cfRule>
  </conditionalFormatting>
  <conditionalFormatting sqref="AG38">
    <cfRule type="expression" dxfId="160" priority="163">
      <formula>INDIRECT(ADDRESS(ROW(),COLUMN()))=TRUNC(INDIRECT(ADDRESS(ROW(),COLUMN())))</formula>
    </cfRule>
  </conditionalFormatting>
  <conditionalFormatting sqref="AH39:AM39">
    <cfRule type="expression" dxfId="159" priority="162">
      <formula>INDIRECT(ADDRESS(ROW(),COLUMN()))=TRUNC(INDIRECT(ADDRESS(ROW(),COLUMN())))</formula>
    </cfRule>
  </conditionalFormatting>
  <conditionalFormatting sqref="AH38:AM38">
    <cfRule type="expression" dxfId="158" priority="161">
      <formula>INDIRECT(ADDRESS(ROW(),COLUMN()))=TRUNC(INDIRECT(ADDRESS(ROW(),COLUMN())))</formula>
    </cfRule>
  </conditionalFormatting>
  <conditionalFormatting sqref="AN39">
    <cfRule type="expression" dxfId="157" priority="160">
      <formula>INDIRECT(ADDRESS(ROW(),COLUMN()))=TRUNC(INDIRECT(ADDRESS(ROW(),COLUMN())))</formula>
    </cfRule>
  </conditionalFormatting>
  <conditionalFormatting sqref="AN38">
    <cfRule type="expression" dxfId="156" priority="159">
      <formula>INDIRECT(ADDRESS(ROW(),COLUMN()))=TRUNC(INDIRECT(ADDRESS(ROW(),COLUMN())))</formula>
    </cfRule>
  </conditionalFormatting>
  <conditionalFormatting sqref="AO39:AT39">
    <cfRule type="expression" dxfId="155" priority="158">
      <formula>INDIRECT(ADDRESS(ROW(),COLUMN()))=TRUNC(INDIRECT(ADDRESS(ROW(),COLUMN())))</formula>
    </cfRule>
  </conditionalFormatting>
  <conditionalFormatting sqref="AO38:AT38">
    <cfRule type="expression" dxfId="154" priority="157">
      <formula>INDIRECT(ADDRESS(ROW(),COLUMN()))=TRUNC(INDIRECT(ADDRESS(ROW(),COLUMN())))</formula>
    </cfRule>
  </conditionalFormatting>
  <conditionalFormatting sqref="AU39">
    <cfRule type="expression" dxfId="153" priority="156">
      <formula>INDIRECT(ADDRESS(ROW(),COLUMN()))=TRUNC(INDIRECT(ADDRESS(ROW(),COLUMN())))</formula>
    </cfRule>
  </conditionalFormatting>
  <conditionalFormatting sqref="AU38">
    <cfRule type="expression" dxfId="152" priority="155">
      <formula>INDIRECT(ADDRESS(ROW(),COLUMN()))=TRUNC(INDIRECT(ADDRESS(ROW(),COLUMN())))</formula>
    </cfRule>
  </conditionalFormatting>
  <conditionalFormatting sqref="AV39:AW39">
    <cfRule type="expression" dxfId="151" priority="154">
      <formula>INDIRECT(ADDRESS(ROW(),COLUMN()))=TRUNC(INDIRECT(ADDRESS(ROW(),COLUMN())))</formula>
    </cfRule>
  </conditionalFormatting>
  <conditionalFormatting sqref="AV38:AW38">
    <cfRule type="expression" dxfId="150" priority="153">
      <formula>INDIRECT(ADDRESS(ROW(),COLUMN()))=TRUNC(INDIRECT(ADDRESS(ROW(),COLUMN())))</formula>
    </cfRule>
  </conditionalFormatting>
  <conditionalFormatting sqref="AX38:BA39">
    <cfRule type="expression" dxfId="149" priority="152">
      <formula>INDIRECT(ADDRESS(ROW(),COLUMN()))=TRUNC(INDIRECT(ADDRESS(ROW(),COLUMN())))</formula>
    </cfRule>
  </conditionalFormatting>
  <conditionalFormatting sqref="S42">
    <cfRule type="expression" dxfId="148" priority="151">
      <formula>INDIRECT(ADDRESS(ROW(),COLUMN()))=TRUNC(INDIRECT(ADDRESS(ROW(),COLUMN())))</formula>
    </cfRule>
  </conditionalFormatting>
  <conditionalFormatting sqref="S41">
    <cfRule type="expression" dxfId="147" priority="150">
      <formula>INDIRECT(ADDRESS(ROW(),COLUMN()))=TRUNC(INDIRECT(ADDRESS(ROW(),COLUMN())))</formula>
    </cfRule>
  </conditionalFormatting>
  <conditionalFormatting sqref="T42:Y42">
    <cfRule type="expression" dxfId="146" priority="149">
      <formula>INDIRECT(ADDRESS(ROW(),COLUMN()))=TRUNC(INDIRECT(ADDRESS(ROW(),COLUMN())))</formula>
    </cfRule>
  </conditionalFormatting>
  <conditionalFormatting sqref="T41:Y41">
    <cfRule type="expression" dxfId="145" priority="148">
      <formula>INDIRECT(ADDRESS(ROW(),COLUMN()))=TRUNC(INDIRECT(ADDRESS(ROW(),COLUMN())))</formula>
    </cfRule>
  </conditionalFormatting>
  <conditionalFormatting sqref="Z42">
    <cfRule type="expression" dxfId="144" priority="147">
      <formula>INDIRECT(ADDRESS(ROW(),COLUMN()))=TRUNC(INDIRECT(ADDRESS(ROW(),COLUMN())))</formula>
    </cfRule>
  </conditionalFormatting>
  <conditionalFormatting sqref="Z41">
    <cfRule type="expression" dxfId="143" priority="146">
      <formula>INDIRECT(ADDRESS(ROW(),COLUMN()))=TRUNC(INDIRECT(ADDRESS(ROW(),COLUMN())))</formula>
    </cfRule>
  </conditionalFormatting>
  <conditionalFormatting sqref="AA42:AF42">
    <cfRule type="expression" dxfId="142" priority="145">
      <formula>INDIRECT(ADDRESS(ROW(),COLUMN()))=TRUNC(INDIRECT(ADDRESS(ROW(),COLUMN())))</formula>
    </cfRule>
  </conditionalFormatting>
  <conditionalFormatting sqref="AA41:AF41">
    <cfRule type="expression" dxfId="141" priority="144">
      <formula>INDIRECT(ADDRESS(ROW(),COLUMN()))=TRUNC(INDIRECT(ADDRESS(ROW(),COLUMN())))</formula>
    </cfRule>
  </conditionalFormatting>
  <conditionalFormatting sqref="AG42">
    <cfRule type="expression" dxfId="140" priority="143">
      <formula>INDIRECT(ADDRESS(ROW(),COLUMN()))=TRUNC(INDIRECT(ADDRESS(ROW(),COLUMN())))</formula>
    </cfRule>
  </conditionalFormatting>
  <conditionalFormatting sqref="AG41">
    <cfRule type="expression" dxfId="139" priority="142">
      <formula>INDIRECT(ADDRESS(ROW(),COLUMN()))=TRUNC(INDIRECT(ADDRESS(ROW(),COLUMN())))</formula>
    </cfRule>
  </conditionalFormatting>
  <conditionalFormatting sqref="AH42:AM42">
    <cfRule type="expression" dxfId="138" priority="141">
      <formula>INDIRECT(ADDRESS(ROW(),COLUMN()))=TRUNC(INDIRECT(ADDRESS(ROW(),COLUMN())))</formula>
    </cfRule>
  </conditionalFormatting>
  <conditionalFormatting sqref="AH41:AM41">
    <cfRule type="expression" dxfId="137" priority="140">
      <formula>INDIRECT(ADDRESS(ROW(),COLUMN()))=TRUNC(INDIRECT(ADDRESS(ROW(),COLUMN())))</formula>
    </cfRule>
  </conditionalFormatting>
  <conditionalFormatting sqref="AN42">
    <cfRule type="expression" dxfId="136" priority="139">
      <formula>INDIRECT(ADDRESS(ROW(),COLUMN()))=TRUNC(INDIRECT(ADDRESS(ROW(),COLUMN())))</formula>
    </cfRule>
  </conditionalFormatting>
  <conditionalFormatting sqref="AN41">
    <cfRule type="expression" dxfId="135" priority="138">
      <formula>INDIRECT(ADDRESS(ROW(),COLUMN()))=TRUNC(INDIRECT(ADDRESS(ROW(),COLUMN())))</formula>
    </cfRule>
  </conditionalFormatting>
  <conditionalFormatting sqref="AO42:AT42">
    <cfRule type="expression" dxfId="134" priority="137">
      <formula>INDIRECT(ADDRESS(ROW(),COLUMN()))=TRUNC(INDIRECT(ADDRESS(ROW(),COLUMN())))</formula>
    </cfRule>
  </conditionalFormatting>
  <conditionalFormatting sqref="AO41:AT41">
    <cfRule type="expression" dxfId="133" priority="136">
      <formula>INDIRECT(ADDRESS(ROW(),COLUMN()))=TRUNC(INDIRECT(ADDRESS(ROW(),COLUMN())))</formula>
    </cfRule>
  </conditionalFormatting>
  <conditionalFormatting sqref="AU42">
    <cfRule type="expression" dxfId="132" priority="135">
      <formula>INDIRECT(ADDRESS(ROW(),COLUMN()))=TRUNC(INDIRECT(ADDRESS(ROW(),COLUMN())))</formula>
    </cfRule>
  </conditionalFormatting>
  <conditionalFormatting sqref="AU41">
    <cfRule type="expression" dxfId="131" priority="134">
      <formula>INDIRECT(ADDRESS(ROW(),COLUMN()))=TRUNC(INDIRECT(ADDRESS(ROW(),COLUMN())))</formula>
    </cfRule>
  </conditionalFormatting>
  <conditionalFormatting sqref="AV42:AW42">
    <cfRule type="expression" dxfId="130" priority="133">
      <formula>INDIRECT(ADDRESS(ROW(),COLUMN()))=TRUNC(INDIRECT(ADDRESS(ROW(),COLUMN())))</formula>
    </cfRule>
  </conditionalFormatting>
  <conditionalFormatting sqref="AV41:AW41">
    <cfRule type="expression" dxfId="129" priority="132">
      <formula>INDIRECT(ADDRESS(ROW(),COLUMN()))=TRUNC(INDIRECT(ADDRESS(ROW(),COLUMN())))</formula>
    </cfRule>
  </conditionalFormatting>
  <conditionalFormatting sqref="AX41:BA42">
    <cfRule type="expression" dxfId="128" priority="131">
      <formula>INDIRECT(ADDRESS(ROW(),COLUMN()))=TRUNC(INDIRECT(ADDRESS(ROW(),COLUMN())))</formula>
    </cfRule>
  </conditionalFormatting>
  <conditionalFormatting sqref="S45">
    <cfRule type="expression" dxfId="127" priority="130">
      <formula>INDIRECT(ADDRESS(ROW(),COLUMN()))=TRUNC(INDIRECT(ADDRESS(ROW(),COLUMN())))</formula>
    </cfRule>
  </conditionalFormatting>
  <conditionalFormatting sqref="S44">
    <cfRule type="expression" dxfId="126" priority="129">
      <formula>INDIRECT(ADDRESS(ROW(),COLUMN()))=TRUNC(INDIRECT(ADDRESS(ROW(),COLUMN())))</formula>
    </cfRule>
  </conditionalFormatting>
  <conditionalFormatting sqref="T45:Y45">
    <cfRule type="expression" dxfId="125" priority="128">
      <formula>INDIRECT(ADDRESS(ROW(),COLUMN()))=TRUNC(INDIRECT(ADDRESS(ROW(),COLUMN())))</formula>
    </cfRule>
  </conditionalFormatting>
  <conditionalFormatting sqref="T44:Y44">
    <cfRule type="expression" dxfId="124" priority="127">
      <formula>INDIRECT(ADDRESS(ROW(),COLUMN()))=TRUNC(INDIRECT(ADDRESS(ROW(),COLUMN())))</formula>
    </cfRule>
  </conditionalFormatting>
  <conditionalFormatting sqref="Z45">
    <cfRule type="expression" dxfId="123" priority="126">
      <formula>INDIRECT(ADDRESS(ROW(),COLUMN()))=TRUNC(INDIRECT(ADDRESS(ROW(),COLUMN())))</formula>
    </cfRule>
  </conditionalFormatting>
  <conditionalFormatting sqref="Z44">
    <cfRule type="expression" dxfId="122" priority="125">
      <formula>INDIRECT(ADDRESS(ROW(),COLUMN()))=TRUNC(INDIRECT(ADDRESS(ROW(),COLUMN())))</formula>
    </cfRule>
  </conditionalFormatting>
  <conditionalFormatting sqref="AA45:AF45">
    <cfRule type="expression" dxfId="121" priority="124">
      <formula>INDIRECT(ADDRESS(ROW(),COLUMN()))=TRUNC(INDIRECT(ADDRESS(ROW(),COLUMN())))</formula>
    </cfRule>
  </conditionalFormatting>
  <conditionalFormatting sqref="AA44:AF44">
    <cfRule type="expression" dxfId="120" priority="123">
      <formula>INDIRECT(ADDRESS(ROW(),COLUMN()))=TRUNC(INDIRECT(ADDRESS(ROW(),COLUMN())))</formula>
    </cfRule>
  </conditionalFormatting>
  <conditionalFormatting sqref="AG45">
    <cfRule type="expression" dxfId="119" priority="122">
      <formula>INDIRECT(ADDRESS(ROW(),COLUMN()))=TRUNC(INDIRECT(ADDRESS(ROW(),COLUMN())))</formula>
    </cfRule>
  </conditionalFormatting>
  <conditionalFormatting sqref="AG44">
    <cfRule type="expression" dxfId="118" priority="121">
      <formula>INDIRECT(ADDRESS(ROW(),COLUMN()))=TRUNC(INDIRECT(ADDRESS(ROW(),COLUMN())))</formula>
    </cfRule>
  </conditionalFormatting>
  <conditionalFormatting sqref="AH45:AM45">
    <cfRule type="expression" dxfId="117" priority="120">
      <formula>INDIRECT(ADDRESS(ROW(),COLUMN()))=TRUNC(INDIRECT(ADDRESS(ROW(),COLUMN())))</formula>
    </cfRule>
  </conditionalFormatting>
  <conditionalFormatting sqref="AH44:AM44">
    <cfRule type="expression" dxfId="116" priority="119">
      <formula>INDIRECT(ADDRESS(ROW(),COLUMN()))=TRUNC(INDIRECT(ADDRESS(ROW(),COLUMN())))</formula>
    </cfRule>
  </conditionalFormatting>
  <conditionalFormatting sqref="AN45">
    <cfRule type="expression" dxfId="115" priority="118">
      <formula>INDIRECT(ADDRESS(ROW(),COLUMN()))=TRUNC(INDIRECT(ADDRESS(ROW(),COLUMN())))</formula>
    </cfRule>
  </conditionalFormatting>
  <conditionalFormatting sqref="AN44">
    <cfRule type="expression" dxfId="114" priority="117">
      <formula>INDIRECT(ADDRESS(ROW(),COLUMN()))=TRUNC(INDIRECT(ADDRESS(ROW(),COLUMN())))</formula>
    </cfRule>
  </conditionalFormatting>
  <conditionalFormatting sqref="AO45:AT45">
    <cfRule type="expression" dxfId="113" priority="116">
      <formula>INDIRECT(ADDRESS(ROW(),COLUMN()))=TRUNC(INDIRECT(ADDRESS(ROW(),COLUMN())))</formula>
    </cfRule>
  </conditionalFormatting>
  <conditionalFormatting sqref="AO44:AT44">
    <cfRule type="expression" dxfId="112" priority="115">
      <formula>INDIRECT(ADDRESS(ROW(),COLUMN()))=TRUNC(INDIRECT(ADDRESS(ROW(),COLUMN())))</formula>
    </cfRule>
  </conditionalFormatting>
  <conditionalFormatting sqref="AU45">
    <cfRule type="expression" dxfId="111" priority="114">
      <formula>INDIRECT(ADDRESS(ROW(),COLUMN()))=TRUNC(INDIRECT(ADDRESS(ROW(),COLUMN())))</formula>
    </cfRule>
  </conditionalFormatting>
  <conditionalFormatting sqref="AU44">
    <cfRule type="expression" dxfId="110" priority="113">
      <formula>INDIRECT(ADDRESS(ROW(),COLUMN()))=TRUNC(INDIRECT(ADDRESS(ROW(),COLUMN())))</formula>
    </cfRule>
  </conditionalFormatting>
  <conditionalFormatting sqref="AV45:AW45">
    <cfRule type="expression" dxfId="109" priority="112">
      <formula>INDIRECT(ADDRESS(ROW(),COLUMN()))=TRUNC(INDIRECT(ADDRESS(ROW(),COLUMN())))</formula>
    </cfRule>
  </conditionalFormatting>
  <conditionalFormatting sqref="AV44:AW44">
    <cfRule type="expression" dxfId="108" priority="111">
      <formula>INDIRECT(ADDRESS(ROW(),COLUMN()))=TRUNC(INDIRECT(ADDRESS(ROW(),COLUMN())))</formula>
    </cfRule>
  </conditionalFormatting>
  <conditionalFormatting sqref="AX44:BA45">
    <cfRule type="expression" dxfId="107" priority="110">
      <formula>INDIRECT(ADDRESS(ROW(),COLUMN()))=TRUNC(INDIRECT(ADDRESS(ROW(),COLUMN())))</formula>
    </cfRule>
  </conditionalFormatting>
  <conditionalFormatting sqref="S48">
    <cfRule type="expression" dxfId="106" priority="109">
      <formula>INDIRECT(ADDRESS(ROW(),COLUMN()))=TRUNC(INDIRECT(ADDRESS(ROW(),COLUMN())))</formula>
    </cfRule>
  </conditionalFormatting>
  <conditionalFormatting sqref="S47">
    <cfRule type="expression" dxfId="105" priority="108">
      <formula>INDIRECT(ADDRESS(ROW(),COLUMN()))=TRUNC(INDIRECT(ADDRESS(ROW(),COLUMN())))</formula>
    </cfRule>
  </conditionalFormatting>
  <conditionalFormatting sqref="T48:Y48">
    <cfRule type="expression" dxfId="104" priority="107">
      <formula>INDIRECT(ADDRESS(ROW(),COLUMN()))=TRUNC(INDIRECT(ADDRESS(ROW(),COLUMN())))</formula>
    </cfRule>
  </conditionalFormatting>
  <conditionalFormatting sqref="T47:Y47">
    <cfRule type="expression" dxfId="103" priority="106">
      <formula>INDIRECT(ADDRESS(ROW(),COLUMN()))=TRUNC(INDIRECT(ADDRESS(ROW(),COLUMN())))</formula>
    </cfRule>
  </conditionalFormatting>
  <conditionalFormatting sqref="Z48">
    <cfRule type="expression" dxfId="102" priority="105">
      <formula>INDIRECT(ADDRESS(ROW(),COLUMN()))=TRUNC(INDIRECT(ADDRESS(ROW(),COLUMN())))</formula>
    </cfRule>
  </conditionalFormatting>
  <conditionalFormatting sqref="Z47">
    <cfRule type="expression" dxfId="101" priority="104">
      <formula>INDIRECT(ADDRESS(ROW(),COLUMN()))=TRUNC(INDIRECT(ADDRESS(ROW(),COLUMN())))</formula>
    </cfRule>
  </conditionalFormatting>
  <conditionalFormatting sqref="AA48:AF48">
    <cfRule type="expression" dxfId="100" priority="103">
      <formula>INDIRECT(ADDRESS(ROW(),COLUMN()))=TRUNC(INDIRECT(ADDRESS(ROW(),COLUMN())))</formula>
    </cfRule>
  </conditionalFormatting>
  <conditionalFormatting sqref="AA47:AF47">
    <cfRule type="expression" dxfId="99" priority="102">
      <formula>INDIRECT(ADDRESS(ROW(),COLUMN()))=TRUNC(INDIRECT(ADDRESS(ROW(),COLUMN())))</formula>
    </cfRule>
  </conditionalFormatting>
  <conditionalFormatting sqref="AG48">
    <cfRule type="expression" dxfId="98" priority="101">
      <formula>INDIRECT(ADDRESS(ROW(),COLUMN()))=TRUNC(INDIRECT(ADDRESS(ROW(),COLUMN())))</formula>
    </cfRule>
  </conditionalFormatting>
  <conditionalFormatting sqref="AG47">
    <cfRule type="expression" dxfId="97" priority="100">
      <formula>INDIRECT(ADDRESS(ROW(),COLUMN()))=TRUNC(INDIRECT(ADDRESS(ROW(),COLUMN())))</formula>
    </cfRule>
  </conditionalFormatting>
  <conditionalFormatting sqref="AH48:AM48">
    <cfRule type="expression" dxfId="96" priority="99">
      <formula>INDIRECT(ADDRESS(ROW(),COLUMN()))=TRUNC(INDIRECT(ADDRESS(ROW(),COLUMN())))</formula>
    </cfRule>
  </conditionalFormatting>
  <conditionalFormatting sqref="AH47:AM47">
    <cfRule type="expression" dxfId="95" priority="98">
      <formula>INDIRECT(ADDRESS(ROW(),COLUMN()))=TRUNC(INDIRECT(ADDRESS(ROW(),COLUMN())))</formula>
    </cfRule>
  </conditionalFormatting>
  <conditionalFormatting sqref="AN48">
    <cfRule type="expression" dxfId="94" priority="97">
      <formula>INDIRECT(ADDRESS(ROW(),COLUMN()))=TRUNC(INDIRECT(ADDRESS(ROW(),COLUMN())))</formula>
    </cfRule>
  </conditionalFormatting>
  <conditionalFormatting sqref="AN47">
    <cfRule type="expression" dxfId="93" priority="96">
      <formula>INDIRECT(ADDRESS(ROW(),COLUMN()))=TRUNC(INDIRECT(ADDRESS(ROW(),COLUMN())))</formula>
    </cfRule>
  </conditionalFormatting>
  <conditionalFormatting sqref="AO48:AT48">
    <cfRule type="expression" dxfId="92" priority="95">
      <formula>INDIRECT(ADDRESS(ROW(),COLUMN()))=TRUNC(INDIRECT(ADDRESS(ROW(),COLUMN())))</formula>
    </cfRule>
  </conditionalFormatting>
  <conditionalFormatting sqref="AO47:AT47">
    <cfRule type="expression" dxfId="91" priority="94">
      <formula>INDIRECT(ADDRESS(ROW(),COLUMN()))=TRUNC(INDIRECT(ADDRESS(ROW(),COLUMN())))</formula>
    </cfRule>
  </conditionalFormatting>
  <conditionalFormatting sqref="AU48">
    <cfRule type="expression" dxfId="90" priority="93">
      <formula>INDIRECT(ADDRESS(ROW(),COLUMN()))=TRUNC(INDIRECT(ADDRESS(ROW(),COLUMN())))</formula>
    </cfRule>
  </conditionalFormatting>
  <conditionalFormatting sqref="AU47">
    <cfRule type="expression" dxfId="89" priority="92">
      <formula>INDIRECT(ADDRESS(ROW(),COLUMN()))=TRUNC(INDIRECT(ADDRESS(ROW(),COLUMN())))</formula>
    </cfRule>
  </conditionalFormatting>
  <conditionalFormatting sqref="AV48:AW48">
    <cfRule type="expression" dxfId="88" priority="91">
      <formula>INDIRECT(ADDRESS(ROW(),COLUMN()))=TRUNC(INDIRECT(ADDRESS(ROW(),COLUMN())))</formula>
    </cfRule>
  </conditionalFormatting>
  <conditionalFormatting sqref="AV47:AW47">
    <cfRule type="expression" dxfId="87" priority="90">
      <formula>INDIRECT(ADDRESS(ROW(),COLUMN()))=TRUNC(INDIRECT(ADDRESS(ROW(),COLUMN())))</formula>
    </cfRule>
  </conditionalFormatting>
  <conditionalFormatting sqref="AX47:BA48">
    <cfRule type="expression" dxfId="86" priority="89">
      <formula>INDIRECT(ADDRESS(ROW(),COLUMN()))=TRUNC(INDIRECT(ADDRESS(ROW(),COLUMN())))</formula>
    </cfRule>
  </conditionalFormatting>
  <conditionalFormatting sqref="S51">
    <cfRule type="expression" dxfId="85" priority="88">
      <formula>INDIRECT(ADDRESS(ROW(),COLUMN()))=TRUNC(INDIRECT(ADDRESS(ROW(),COLUMN())))</formula>
    </cfRule>
  </conditionalFormatting>
  <conditionalFormatting sqref="S50">
    <cfRule type="expression" dxfId="84" priority="87">
      <formula>INDIRECT(ADDRESS(ROW(),COLUMN()))=TRUNC(INDIRECT(ADDRESS(ROW(),COLUMN())))</formula>
    </cfRule>
  </conditionalFormatting>
  <conditionalFormatting sqref="T51:Y51">
    <cfRule type="expression" dxfId="83" priority="86">
      <formula>INDIRECT(ADDRESS(ROW(),COLUMN()))=TRUNC(INDIRECT(ADDRESS(ROW(),COLUMN())))</formula>
    </cfRule>
  </conditionalFormatting>
  <conditionalFormatting sqref="T50:Y50">
    <cfRule type="expression" dxfId="82" priority="85">
      <formula>INDIRECT(ADDRESS(ROW(),COLUMN()))=TRUNC(INDIRECT(ADDRESS(ROW(),COLUMN())))</formula>
    </cfRule>
  </conditionalFormatting>
  <conditionalFormatting sqref="Z51">
    <cfRule type="expression" dxfId="81" priority="84">
      <formula>INDIRECT(ADDRESS(ROW(),COLUMN()))=TRUNC(INDIRECT(ADDRESS(ROW(),COLUMN())))</formula>
    </cfRule>
  </conditionalFormatting>
  <conditionalFormatting sqref="Z50">
    <cfRule type="expression" dxfId="80" priority="83">
      <formula>INDIRECT(ADDRESS(ROW(),COLUMN()))=TRUNC(INDIRECT(ADDRESS(ROW(),COLUMN())))</formula>
    </cfRule>
  </conditionalFormatting>
  <conditionalFormatting sqref="AA51:AF51">
    <cfRule type="expression" dxfId="79" priority="82">
      <formula>INDIRECT(ADDRESS(ROW(),COLUMN()))=TRUNC(INDIRECT(ADDRESS(ROW(),COLUMN())))</formula>
    </cfRule>
  </conditionalFormatting>
  <conditionalFormatting sqref="AA50:AF50">
    <cfRule type="expression" dxfId="78" priority="81">
      <formula>INDIRECT(ADDRESS(ROW(),COLUMN()))=TRUNC(INDIRECT(ADDRESS(ROW(),COLUMN())))</formula>
    </cfRule>
  </conditionalFormatting>
  <conditionalFormatting sqref="AG51">
    <cfRule type="expression" dxfId="77" priority="80">
      <formula>INDIRECT(ADDRESS(ROW(),COLUMN()))=TRUNC(INDIRECT(ADDRESS(ROW(),COLUMN())))</formula>
    </cfRule>
  </conditionalFormatting>
  <conditionalFormatting sqref="AG50">
    <cfRule type="expression" dxfId="76" priority="79">
      <formula>INDIRECT(ADDRESS(ROW(),COLUMN()))=TRUNC(INDIRECT(ADDRESS(ROW(),COLUMN())))</formula>
    </cfRule>
  </conditionalFormatting>
  <conditionalFormatting sqref="AH51:AM51">
    <cfRule type="expression" dxfId="75" priority="78">
      <formula>INDIRECT(ADDRESS(ROW(),COLUMN()))=TRUNC(INDIRECT(ADDRESS(ROW(),COLUMN())))</formula>
    </cfRule>
  </conditionalFormatting>
  <conditionalFormatting sqref="AH50:AM50">
    <cfRule type="expression" dxfId="74" priority="77">
      <formula>INDIRECT(ADDRESS(ROW(),COLUMN()))=TRUNC(INDIRECT(ADDRESS(ROW(),COLUMN())))</formula>
    </cfRule>
  </conditionalFormatting>
  <conditionalFormatting sqref="AN51">
    <cfRule type="expression" dxfId="73" priority="76">
      <formula>INDIRECT(ADDRESS(ROW(),COLUMN()))=TRUNC(INDIRECT(ADDRESS(ROW(),COLUMN())))</formula>
    </cfRule>
  </conditionalFormatting>
  <conditionalFormatting sqref="AN50">
    <cfRule type="expression" dxfId="72" priority="75">
      <formula>INDIRECT(ADDRESS(ROW(),COLUMN()))=TRUNC(INDIRECT(ADDRESS(ROW(),COLUMN())))</formula>
    </cfRule>
  </conditionalFormatting>
  <conditionalFormatting sqref="AO51:AT51">
    <cfRule type="expression" dxfId="71" priority="74">
      <formula>INDIRECT(ADDRESS(ROW(),COLUMN()))=TRUNC(INDIRECT(ADDRESS(ROW(),COLUMN())))</formula>
    </cfRule>
  </conditionalFormatting>
  <conditionalFormatting sqref="AO50:AT50">
    <cfRule type="expression" dxfId="70" priority="73">
      <formula>INDIRECT(ADDRESS(ROW(),COLUMN()))=TRUNC(INDIRECT(ADDRESS(ROW(),COLUMN())))</formula>
    </cfRule>
  </conditionalFormatting>
  <conditionalFormatting sqref="AU51">
    <cfRule type="expression" dxfId="69" priority="72">
      <formula>INDIRECT(ADDRESS(ROW(),COLUMN()))=TRUNC(INDIRECT(ADDRESS(ROW(),COLUMN())))</formula>
    </cfRule>
  </conditionalFormatting>
  <conditionalFormatting sqref="AU50">
    <cfRule type="expression" dxfId="68" priority="71">
      <formula>INDIRECT(ADDRESS(ROW(),COLUMN()))=TRUNC(INDIRECT(ADDRESS(ROW(),COLUMN())))</formula>
    </cfRule>
  </conditionalFormatting>
  <conditionalFormatting sqref="AV51:AW51">
    <cfRule type="expression" dxfId="67" priority="70">
      <formula>INDIRECT(ADDRESS(ROW(),COLUMN()))=TRUNC(INDIRECT(ADDRESS(ROW(),COLUMN())))</formula>
    </cfRule>
  </conditionalFormatting>
  <conditionalFormatting sqref="AV50:AW50">
    <cfRule type="expression" dxfId="66" priority="69">
      <formula>INDIRECT(ADDRESS(ROW(),COLUMN()))=TRUNC(INDIRECT(ADDRESS(ROW(),COLUMN())))</formula>
    </cfRule>
  </conditionalFormatting>
  <conditionalFormatting sqref="AX50:BA51">
    <cfRule type="expression" dxfId="65" priority="68">
      <formula>INDIRECT(ADDRESS(ROW(),COLUMN()))=TRUNC(INDIRECT(ADDRESS(ROW(),COLUMN())))</formula>
    </cfRule>
  </conditionalFormatting>
  <conditionalFormatting sqref="S54">
    <cfRule type="expression" dxfId="64" priority="67">
      <formula>INDIRECT(ADDRESS(ROW(),COLUMN()))=TRUNC(INDIRECT(ADDRESS(ROW(),COLUMN())))</formula>
    </cfRule>
  </conditionalFormatting>
  <conditionalFormatting sqref="S53">
    <cfRule type="expression" dxfId="63" priority="66">
      <formula>INDIRECT(ADDRESS(ROW(),COLUMN()))=TRUNC(INDIRECT(ADDRESS(ROW(),COLUMN())))</formula>
    </cfRule>
  </conditionalFormatting>
  <conditionalFormatting sqref="T54:Y54">
    <cfRule type="expression" dxfId="62" priority="65">
      <formula>INDIRECT(ADDRESS(ROW(),COLUMN()))=TRUNC(INDIRECT(ADDRESS(ROW(),COLUMN())))</formula>
    </cfRule>
  </conditionalFormatting>
  <conditionalFormatting sqref="T53:Y53">
    <cfRule type="expression" dxfId="61" priority="64">
      <formula>INDIRECT(ADDRESS(ROW(),COLUMN()))=TRUNC(INDIRECT(ADDRESS(ROW(),COLUMN())))</formula>
    </cfRule>
  </conditionalFormatting>
  <conditionalFormatting sqref="Z54">
    <cfRule type="expression" dxfId="60" priority="63">
      <formula>INDIRECT(ADDRESS(ROW(),COLUMN()))=TRUNC(INDIRECT(ADDRESS(ROW(),COLUMN())))</formula>
    </cfRule>
  </conditionalFormatting>
  <conditionalFormatting sqref="Z53">
    <cfRule type="expression" dxfId="59" priority="62">
      <formula>INDIRECT(ADDRESS(ROW(),COLUMN()))=TRUNC(INDIRECT(ADDRESS(ROW(),COLUMN())))</formula>
    </cfRule>
  </conditionalFormatting>
  <conditionalFormatting sqref="AA54:AF54">
    <cfRule type="expression" dxfId="58" priority="61">
      <formula>INDIRECT(ADDRESS(ROW(),COLUMN()))=TRUNC(INDIRECT(ADDRESS(ROW(),COLUMN())))</formula>
    </cfRule>
  </conditionalFormatting>
  <conditionalFormatting sqref="AA53:AF53">
    <cfRule type="expression" dxfId="57" priority="60">
      <formula>INDIRECT(ADDRESS(ROW(),COLUMN()))=TRUNC(INDIRECT(ADDRESS(ROW(),COLUMN())))</formula>
    </cfRule>
  </conditionalFormatting>
  <conditionalFormatting sqref="AG54">
    <cfRule type="expression" dxfId="56" priority="59">
      <formula>INDIRECT(ADDRESS(ROW(),COLUMN()))=TRUNC(INDIRECT(ADDRESS(ROW(),COLUMN())))</formula>
    </cfRule>
  </conditionalFormatting>
  <conditionalFormatting sqref="AG53">
    <cfRule type="expression" dxfId="55" priority="58">
      <formula>INDIRECT(ADDRESS(ROW(),COLUMN()))=TRUNC(INDIRECT(ADDRESS(ROW(),COLUMN())))</formula>
    </cfRule>
  </conditionalFormatting>
  <conditionalFormatting sqref="AH54:AM54">
    <cfRule type="expression" dxfId="54" priority="57">
      <formula>INDIRECT(ADDRESS(ROW(),COLUMN()))=TRUNC(INDIRECT(ADDRESS(ROW(),COLUMN())))</formula>
    </cfRule>
  </conditionalFormatting>
  <conditionalFormatting sqref="AH53:AM53">
    <cfRule type="expression" dxfId="53" priority="56">
      <formula>INDIRECT(ADDRESS(ROW(),COLUMN()))=TRUNC(INDIRECT(ADDRESS(ROW(),COLUMN())))</formula>
    </cfRule>
  </conditionalFormatting>
  <conditionalFormatting sqref="AN54">
    <cfRule type="expression" dxfId="52" priority="55">
      <formula>INDIRECT(ADDRESS(ROW(),COLUMN()))=TRUNC(INDIRECT(ADDRESS(ROW(),COLUMN())))</formula>
    </cfRule>
  </conditionalFormatting>
  <conditionalFormatting sqref="AN53">
    <cfRule type="expression" dxfId="51" priority="54">
      <formula>INDIRECT(ADDRESS(ROW(),COLUMN()))=TRUNC(INDIRECT(ADDRESS(ROW(),COLUMN())))</formula>
    </cfRule>
  </conditionalFormatting>
  <conditionalFormatting sqref="AO54:AT54">
    <cfRule type="expression" dxfId="50" priority="53">
      <formula>INDIRECT(ADDRESS(ROW(),COLUMN()))=TRUNC(INDIRECT(ADDRESS(ROW(),COLUMN())))</formula>
    </cfRule>
  </conditionalFormatting>
  <conditionalFormatting sqref="AO53:AT53">
    <cfRule type="expression" dxfId="49" priority="52">
      <formula>INDIRECT(ADDRESS(ROW(),COLUMN()))=TRUNC(INDIRECT(ADDRESS(ROW(),COLUMN())))</formula>
    </cfRule>
  </conditionalFormatting>
  <conditionalFormatting sqref="AU54">
    <cfRule type="expression" dxfId="48" priority="51">
      <formula>INDIRECT(ADDRESS(ROW(),COLUMN()))=TRUNC(INDIRECT(ADDRESS(ROW(),COLUMN())))</formula>
    </cfRule>
  </conditionalFormatting>
  <conditionalFormatting sqref="AU53">
    <cfRule type="expression" dxfId="47" priority="50">
      <formula>INDIRECT(ADDRESS(ROW(),COLUMN()))=TRUNC(INDIRECT(ADDRESS(ROW(),COLUMN())))</formula>
    </cfRule>
  </conditionalFormatting>
  <conditionalFormatting sqref="AV54:AW54">
    <cfRule type="expression" dxfId="46" priority="49">
      <formula>INDIRECT(ADDRESS(ROW(),COLUMN()))=TRUNC(INDIRECT(ADDRESS(ROW(),COLUMN())))</formula>
    </cfRule>
  </conditionalFormatting>
  <conditionalFormatting sqref="AV53:AW53">
    <cfRule type="expression" dxfId="45" priority="48">
      <formula>INDIRECT(ADDRESS(ROW(),COLUMN()))=TRUNC(INDIRECT(ADDRESS(ROW(),COLUMN())))</formula>
    </cfRule>
  </conditionalFormatting>
  <conditionalFormatting sqref="AX53:BA54">
    <cfRule type="expression" dxfId="44" priority="47">
      <formula>INDIRECT(ADDRESS(ROW(),COLUMN()))=TRUNC(INDIRECT(ADDRESS(ROW(),COLUMN())))</formula>
    </cfRule>
  </conditionalFormatting>
  <conditionalFormatting sqref="S57">
    <cfRule type="expression" dxfId="43" priority="46">
      <formula>INDIRECT(ADDRESS(ROW(),COLUMN()))=TRUNC(INDIRECT(ADDRESS(ROW(),COLUMN())))</formula>
    </cfRule>
  </conditionalFormatting>
  <conditionalFormatting sqref="S56">
    <cfRule type="expression" dxfId="42" priority="45">
      <formula>INDIRECT(ADDRESS(ROW(),COLUMN()))=TRUNC(INDIRECT(ADDRESS(ROW(),COLUMN())))</formula>
    </cfRule>
  </conditionalFormatting>
  <conditionalFormatting sqref="T57:Y57">
    <cfRule type="expression" dxfId="41" priority="44">
      <formula>INDIRECT(ADDRESS(ROW(),COLUMN()))=TRUNC(INDIRECT(ADDRESS(ROW(),COLUMN())))</formula>
    </cfRule>
  </conditionalFormatting>
  <conditionalFormatting sqref="T56:Y56">
    <cfRule type="expression" dxfId="40" priority="43">
      <formula>INDIRECT(ADDRESS(ROW(),COLUMN()))=TRUNC(INDIRECT(ADDRESS(ROW(),COLUMN())))</formula>
    </cfRule>
  </conditionalFormatting>
  <conditionalFormatting sqref="Z57">
    <cfRule type="expression" dxfId="39" priority="42">
      <formula>INDIRECT(ADDRESS(ROW(),COLUMN()))=TRUNC(INDIRECT(ADDRESS(ROW(),COLUMN())))</formula>
    </cfRule>
  </conditionalFormatting>
  <conditionalFormatting sqref="Z56">
    <cfRule type="expression" dxfId="38" priority="41">
      <formula>INDIRECT(ADDRESS(ROW(),COLUMN()))=TRUNC(INDIRECT(ADDRESS(ROW(),COLUMN())))</formula>
    </cfRule>
  </conditionalFormatting>
  <conditionalFormatting sqref="AA57:AF57">
    <cfRule type="expression" dxfId="37" priority="40">
      <formula>INDIRECT(ADDRESS(ROW(),COLUMN()))=TRUNC(INDIRECT(ADDRESS(ROW(),COLUMN())))</formula>
    </cfRule>
  </conditionalFormatting>
  <conditionalFormatting sqref="AA56:AF56">
    <cfRule type="expression" dxfId="36" priority="39">
      <formula>INDIRECT(ADDRESS(ROW(),COLUMN()))=TRUNC(INDIRECT(ADDRESS(ROW(),COLUMN())))</formula>
    </cfRule>
  </conditionalFormatting>
  <conditionalFormatting sqref="AG57">
    <cfRule type="expression" dxfId="35" priority="38">
      <formula>INDIRECT(ADDRESS(ROW(),COLUMN()))=TRUNC(INDIRECT(ADDRESS(ROW(),COLUMN())))</formula>
    </cfRule>
  </conditionalFormatting>
  <conditionalFormatting sqref="AG56">
    <cfRule type="expression" dxfId="34" priority="37">
      <formula>INDIRECT(ADDRESS(ROW(),COLUMN()))=TRUNC(INDIRECT(ADDRESS(ROW(),COLUMN())))</formula>
    </cfRule>
  </conditionalFormatting>
  <conditionalFormatting sqref="AH57:AM57">
    <cfRule type="expression" dxfId="33" priority="36">
      <formula>INDIRECT(ADDRESS(ROW(),COLUMN()))=TRUNC(INDIRECT(ADDRESS(ROW(),COLUMN())))</formula>
    </cfRule>
  </conditionalFormatting>
  <conditionalFormatting sqref="AH56:AM56">
    <cfRule type="expression" dxfId="32" priority="35">
      <formula>INDIRECT(ADDRESS(ROW(),COLUMN()))=TRUNC(INDIRECT(ADDRESS(ROW(),COLUMN())))</formula>
    </cfRule>
  </conditionalFormatting>
  <conditionalFormatting sqref="AN57">
    <cfRule type="expression" dxfId="31" priority="34">
      <formula>INDIRECT(ADDRESS(ROW(),COLUMN()))=TRUNC(INDIRECT(ADDRESS(ROW(),COLUMN())))</formula>
    </cfRule>
  </conditionalFormatting>
  <conditionalFormatting sqref="AN56">
    <cfRule type="expression" dxfId="30" priority="33">
      <formula>INDIRECT(ADDRESS(ROW(),COLUMN()))=TRUNC(INDIRECT(ADDRESS(ROW(),COLUMN())))</formula>
    </cfRule>
  </conditionalFormatting>
  <conditionalFormatting sqref="AO57:AT57">
    <cfRule type="expression" dxfId="29" priority="32">
      <formula>INDIRECT(ADDRESS(ROW(),COLUMN()))=TRUNC(INDIRECT(ADDRESS(ROW(),COLUMN())))</formula>
    </cfRule>
  </conditionalFormatting>
  <conditionalFormatting sqref="AO56:AT56">
    <cfRule type="expression" dxfId="28" priority="31">
      <formula>INDIRECT(ADDRESS(ROW(),COLUMN()))=TRUNC(INDIRECT(ADDRESS(ROW(),COLUMN())))</formula>
    </cfRule>
  </conditionalFormatting>
  <conditionalFormatting sqref="AU57">
    <cfRule type="expression" dxfId="27" priority="30">
      <formula>INDIRECT(ADDRESS(ROW(),COLUMN()))=TRUNC(INDIRECT(ADDRESS(ROW(),COLUMN())))</formula>
    </cfRule>
  </conditionalFormatting>
  <conditionalFormatting sqref="AU56">
    <cfRule type="expression" dxfId="26" priority="29">
      <formula>INDIRECT(ADDRESS(ROW(),COLUMN()))=TRUNC(INDIRECT(ADDRESS(ROW(),COLUMN())))</formula>
    </cfRule>
  </conditionalFormatting>
  <conditionalFormatting sqref="AV57:AW57">
    <cfRule type="expression" dxfId="25" priority="28">
      <formula>INDIRECT(ADDRESS(ROW(),COLUMN()))=TRUNC(INDIRECT(ADDRESS(ROW(),COLUMN())))</formula>
    </cfRule>
  </conditionalFormatting>
  <conditionalFormatting sqref="AV56:AW56">
    <cfRule type="expression" dxfId="24" priority="27">
      <formula>INDIRECT(ADDRESS(ROW(),COLUMN()))=TRUNC(INDIRECT(ADDRESS(ROW(),COLUMN())))</formula>
    </cfRule>
  </conditionalFormatting>
  <conditionalFormatting sqref="AX56:BA57">
    <cfRule type="expression" dxfId="23" priority="26">
      <formula>INDIRECT(ADDRESS(ROW(),COLUMN()))=TRUNC(INDIRECT(ADDRESS(ROW(),COLUMN())))</formula>
    </cfRule>
  </conditionalFormatting>
  <conditionalFormatting sqref="S60">
    <cfRule type="expression" dxfId="22" priority="25">
      <formula>INDIRECT(ADDRESS(ROW(),COLUMN()))=TRUNC(INDIRECT(ADDRESS(ROW(),COLUMN())))</formula>
    </cfRule>
  </conditionalFormatting>
  <conditionalFormatting sqref="S59">
    <cfRule type="expression" dxfId="21" priority="24">
      <formula>INDIRECT(ADDRESS(ROW(),COLUMN()))=TRUNC(INDIRECT(ADDRESS(ROW(),COLUMN())))</formula>
    </cfRule>
  </conditionalFormatting>
  <conditionalFormatting sqref="T60:Y60">
    <cfRule type="expression" dxfId="20" priority="23">
      <formula>INDIRECT(ADDRESS(ROW(),COLUMN()))=TRUNC(INDIRECT(ADDRESS(ROW(),COLUMN())))</formula>
    </cfRule>
  </conditionalFormatting>
  <conditionalFormatting sqref="T59:Y59">
    <cfRule type="expression" dxfId="19" priority="22">
      <formula>INDIRECT(ADDRESS(ROW(),COLUMN()))=TRUNC(INDIRECT(ADDRESS(ROW(),COLUMN())))</formula>
    </cfRule>
  </conditionalFormatting>
  <conditionalFormatting sqref="Z60">
    <cfRule type="expression" dxfId="18" priority="21">
      <formula>INDIRECT(ADDRESS(ROW(),COLUMN()))=TRUNC(INDIRECT(ADDRESS(ROW(),COLUMN())))</formula>
    </cfRule>
  </conditionalFormatting>
  <conditionalFormatting sqref="Z59">
    <cfRule type="expression" dxfId="17" priority="20">
      <formula>INDIRECT(ADDRESS(ROW(),COLUMN()))=TRUNC(INDIRECT(ADDRESS(ROW(),COLUMN())))</formula>
    </cfRule>
  </conditionalFormatting>
  <conditionalFormatting sqref="AA60:AF60">
    <cfRule type="expression" dxfId="16" priority="19">
      <formula>INDIRECT(ADDRESS(ROW(),COLUMN()))=TRUNC(INDIRECT(ADDRESS(ROW(),COLUMN())))</formula>
    </cfRule>
  </conditionalFormatting>
  <conditionalFormatting sqref="AA59:AF59">
    <cfRule type="expression" dxfId="15" priority="18">
      <formula>INDIRECT(ADDRESS(ROW(),COLUMN()))=TRUNC(INDIRECT(ADDRESS(ROW(),COLUMN())))</formula>
    </cfRule>
  </conditionalFormatting>
  <conditionalFormatting sqref="AG60">
    <cfRule type="expression" dxfId="14" priority="17">
      <formula>INDIRECT(ADDRESS(ROW(),COLUMN()))=TRUNC(INDIRECT(ADDRESS(ROW(),COLUMN())))</formula>
    </cfRule>
  </conditionalFormatting>
  <conditionalFormatting sqref="AG59">
    <cfRule type="expression" dxfId="13" priority="16">
      <formula>INDIRECT(ADDRESS(ROW(),COLUMN()))=TRUNC(INDIRECT(ADDRESS(ROW(),COLUMN())))</formula>
    </cfRule>
  </conditionalFormatting>
  <conditionalFormatting sqref="AH60:AM60">
    <cfRule type="expression" dxfId="12" priority="15">
      <formula>INDIRECT(ADDRESS(ROW(),COLUMN()))=TRUNC(INDIRECT(ADDRESS(ROW(),COLUMN())))</formula>
    </cfRule>
  </conditionalFormatting>
  <conditionalFormatting sqref="AH59:AM59">
    <cfRule type="expression" dxfId="11" priority="14">
      <formula>INDIRECT(ADDRESS(ROW(),COLUMN()))=TRUNC(INDIRECT(ADDRESS(ROW(),COLUMN())))</formula>
    </cfRule>
  </conditionalFormatting>
  <conditionalFormatting sqref="AN60">
    <cfRule type="expression" dxfId="10" priority="13">
      <formula>INDIRECT(ADDRESS(ROW(),COLUMN()))=TRUNC(INDIRECT(ADDRESS(ROW(),COLUMN())))</formula>
    </cfRule>
  </conditionalFormatting>
  <conditionalFormatting sqref="AN59">
    <cfRule type="expression" dxfId="9" priority="12">
      <formula>INDIRECT(ADDRESS(ROW(),COLUMN()))=TRUNC(INDIRECT(ADDRESS(ROW(),COLUMN())))</formula>
    </cfRule>
  </conditionalFormatting>
  <conditionalFormatting sqref="AO60:AT60">
    <cfRule type="expression" dxfId="8" priority="11">
      <formula>INDIRECT(ADDRESS(ROW(),COLUMN()))=TRUNC(INDIRECT(ADDRESS(ROW(),COLUMN())))</formula>
    </cfRule>
  </conditionalFormatting>
  <conditionalFormatting sqref="AO59:AT59">
    <cfRule type="expression" dxfId="7" priority="10">
      <formula>INDIRECT(ADDRESS(ROW(),COLUMN()))=TRUNC(INDIRECT(ADDRESS(ROW(),COLUMN())))</formula>
    </cfRule>
  </conditionalFormatting>
  <conditionalFormatting sqref="AU60">
    <cfRule type="expression" dxfId="6" priority="9">
      <formula>INDIRECT(ADDRESS(ROW(),COLUMN()))=TRUNC(INDIRECT(ADDRESS(ROW(),COLUMN())))</formula>
    </cfRule>
  </conditionalFormatting>
  <conditionalFormatting sqref="AU59">
    <cfRule type="expression" dxfId="5" priority="8">
      <formula>INDIRECT(ADDRESS(ROW(),COLUMN()))=TRUNC(INDIRECT(ADDRESS(ROW(),COLUMN())))</formula>
    </cfRule>
  </conditionalFormatting>
  <conditionalFormatting sqref="AV60:AW60">
    <cfRule type="expression" dxfId="4" priority="7">
      <formula>INDIRECT(ADDRESS(ROW(),COLUMN()))=TRUNC(INDIRECT(ADDRESS(ROW(),COLUMN())))</formula>
    </cfRule>
  </conditionalFormatting>
  <conditionalFormatting sqref="AV59:AW59">
    <cfRule type="expression" dxfId="3" priority="6">
      <formula>INDIRECT(ADDRESS(ROW(),COLUMN()))=TRUNC(INDIRECT(ADDRESS(ROW(),COLUMN())))</formula>
    </cfRule>
  </conditionalFormatting>
  <conditionalFormatting sqref="AX59:BA60">
    <cfRule type="expression" dxfId="2" priority="5">
      <formula>INDIRECT(ADDRESS(ROW(),COLUMN()))=TRUNC(INDIRECT(ADDRESS(ROW(),COLUMN())))</formula>
    </cfRule>
  </conditionalFormatting>
  <conditionalFormatting sqref="BC14:BD14">
    <cfRule type="expression" dxfId="1" priority="3">
      <formula>INDIRECT(ADDRESS(ROW(),COLUMN()))=TRUNC(INDIRECT(ADDRESS(ROW(),COLUMN())))</formula>
    </cfRule>
  </conditionalFormatting>
  <conditionalFormatting sqref="S62:BA64">
    <cfRule type="expression" dxfId="0" priority="1">
      <formula>INDIRECT(ADDRESS(ROW(),COLUMN()))=TRUNC(INDIRECT(ADDRESS(ROW(),COLUMN())))</formula>
    </cfRule>
  </conditionalFormatting>
  <dataValidations count="8">
    <dataValidation type="list" allowBlank="1" showInputMessage="1" showErrorMessage="1" sqref="AC3">
      <formula1>#REF!</formula1>
    </dataValidation>
    <dataValidation type="list" allowBlank="1" showInputMessage="1" showErrorMessage="1" sqref="BB3:BE3">
      <formula1>"４週,暦月"</formula1>
    </dataValidation>
    <dataValidation type="list" errorStyle="warning" allowBlank="1" showInputMessage="1" error="リストにない場合のみ、入力してください。" sqref="H22:K60">
      <formula1>INDIRECT(C22)</formula1>
    </dataValidation>
    <dataValidation type="list" allowBlank="1" showInputMessage="1" showErrorMessage="1" sqref="S25:AW25 S22:AW22 S28:AW28 S31:AW31 S34:AW34 S37:AW37 S40:AW40 S43:AW43 S46:AW46 S49:AW49 S52:AW52 S55:AW55 S58:AW58">
      <formula1>【記載例】シフト記号</formula1>
    </dataValidation>
    <dataValidation type="list" allowBlank="1" showInputMessage="1" showErrorMessage="1" sqref="BB4:BE4">
      <formula1>"予定,実績,予定・実績"</formula1>
    </dataValidation>
    <dataValidation type="list" allowBlank="1" showInputMessage="1" sqref="C22:E60">
      <formula1>職種</formula1>
    </dataValidation>
    <dataValidation type="list" allowBlank="1" showInputMessage="1" sqref="G22:G60">
      <formula1>"A, B, C, D"</formula1>
    </dataValidation>
    <dataValidation type="decimal" allowBlank="1" showInputMessage="1" showErrorMessage="1" error="入力可能範囲　32～40" sqref="AX6">
      <formula1>32</formula1>
      <formula2>40</formula2>
    </dataValidation>
  </dataValidations>
  <printOptions horizontalCentered="1"/>
  <pageMargins left="0.15748031496062992" right="0.15748031496062992" top="0.31496062992125984" bottom="0.35433070866141736" header="0.31496062992125984" footer="0.31496062992125984"/>
  <pageSetup paperSize="9" scale="41" fitToHeight="0" orientation="landscape" r:id="rId1"/>
  <headerFooter>
    <oddFooter>&amp;R&amp;14&amp;P/&amp;N</oddFooter>
  </headerFooter>
  <ignoredErrors>
    <ignoredError sqref="BA3:BA4" numberStoredAsText="1"/>
  </ignoredErrors>
  <drawing r:id="rId2"/>
  <extLst>
    <ext xmlns:x14="http://schemas.microsoft.com/office/spreadsheetml/2009/9/main" uri="{CCE6A557-97BC-4b89-ADB6-D9C93CAAB3DF}">
      <x14:dataValidations xmlns:xm="http://schemas.microsoft.com/office/excel/2006/main" count="1">
        <x14:dataValidation type="list" allowBlank="1" showInputMessage="1">
          <x14:formula1>
            <xm:f>プルダウン・リスト!$C$4:$C$8</xm:f>
          </x14:formula1>
          <xm:sqref>AP1:BE1</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17</vt:i4>
      </vt:variant>
    </vt:vector>
  </HeadingPairs>
  <TitlesOfParts>
    <vt:vector size="27" baseType="lpstr">
      <vt:lpstr>チェック表</vt:lpstr>
      <vt:lpstr>更新申請書(第4号様式）</vt:lpstr>
      <vt:lpstr>付表2-1</vt:lpstr>
      <vt:lpstr>付表2-2</vt:lpstr>
      <vt:lpstr>認知症対応型通所（1枚版）</vt:lpstr>
      <vt:lpstr>シフト記号表（勤務時間帯）</vt:lpstr>
      <vt:lpstr>記入方法</vt:lpstr>
      <vt:lpstr>プルダウン・リスト</vt:lpstr>
      <vt:lpstr>【記載例】認知症対応型通所</vt:lpstr>
      <vt:lpstr>【記載例】シフト記号表（勤務時間帯）</vt:lpstr>
      <vt:lpstr>'シフト記号表（勤務時間帯）'!【記載例】シフト記号</vt:lpstr>
      <vt:lpstr>【記載例】シフト記号</vt:lpstr>
      <vt:lpstr>【記載例】認知症対応型通所!Print_Area</vt:lpstr>
      <vt:lpstr>チェック表!Print_Area</vt:lpstr>
      <vt:lpstr>記入方法!Print_Area</vt:lpstr>
      <vt:lpstr>'更新申請書(第4号様式）'!Print_Area</vt:lpstr>
      <vt:lpstr>'認知症対応型通所（1枚版）'!Print_Area</vt:lpstr>
      <vt:lpstr>'付表2-1'!Print_Area</vt:lpstr>
      <vt:lpstr>'付表2-2'!Print_Area</vt:lpstr>
      <vt:lpstr>'認知症対応型通所（1枚版）'!Print_Titles</vt:lpstr>
      <vt:lpstr>シフト記号表</vt:lpstr>
      <vt:lpstr>介護職員</vt:lpstr>
      <vt:lpstr>看護職員</vt:lpstr>
      <vt:lpstr>管理者</vt:lpstr>
      <vt:lpstr>機能訓練指導員</vt:lpstr>
      <vt:lpstr>職種</vt:lpstr>
      <vt:lpstr>生活相談員</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MRI</dc:creator>
  <cp:lastModifiedBy>川崎 倫明</cp:lastModifiedBy>
  <cp:lastPrinted>2021-02-25T07:14:11Z</cp:lastPrinted>
  <dcterms:created xsi:type="dcterms:W3CDTF">2020-01-14T23:47:53Z</dcterms:created>
  <dcterms:modified xsi:type="dcterms:W3CDTF">2024-10-29T06:42:32Z</dcterms:modified>
</cp:coreProperties>
</file>