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28800" windowHeight="13212" tabRatio="602"/>
  </bookViews>
  <sheets>
    <sheet name="35" sheetId="1" r:id="rId1"/>
    <sheet name="36" sheetId="2" r:id="rId2"/>
    <sheet name="37 " sheetId="6" r:id="rId3"/>
    <sheet name="38.39 " sheetId="9" r:id="rId4"/>
  </sheets>
  <definedNames>
    <definedName name="_xlnm.Print_Area" localSheetId="0">'35'!$A$1:$M$44</definedName>
    <definedName name="_xlnm.Print_Area" localSheetId="1">'36'!$A$1:$AZ$35</definedName>
    <definedName name="_xlnm.Print_Area" localSheetId="2">'37 '!$A$1:$S$70</definedName>
    <definedName name="_xlnm.Print_Area" localSheetId="3">'38.39 '!$A$1:$Y$52</definedName>
  </definedNames>
  <calcPr calcId="162913"/>
</workbook>
</file>

<file path=xl/calcChain.xml><?xml version="1.0" encoding="utf-8"?>
<calcChain xmlns="http://schemas.openxmlformats.org/spreadsheetml/2006/main">
  <c r="D70" i="6" l="1"/>
  <c r="D68" i="6" s="1"/>
  <c r="D69" i="6"/>
  <c r="R68" i="6"/>
  <c r="P68" i="6"/>
  <c r="N68" i="6"/>
  <c r="L68" i="6"/>
  <c r="J68" i="6"/>
  <c r="H68" i="6"/>
  <c r="F68" i="6"/>
  <c r="D67" i="6"/>
  <c r="D66" i="6"/>
  <c r="D65" i="6" s="1"/>
  <c r="R65" i="6"/>
  <c r="P65" i="6"/>
  <c r="N65" i="6"/>
  <c r="L65" i="6"/>
  <c r="J65" i="6"/>
  <c r="H65" i="6"/>
  <c r="F65" i="6"/>
  <c r="D64" i="6"/>
  <c r="D63" i="6"/>
  <c r="R62" i="6"/>
  <c r="P62" i="6"/>
  <c r="N62" i="6"/>
  <c r="L62" i="6"/>
  <c r="J62" i="6"/>
  <c r="H62" i="6"/>
  <c r="F62" i="6"/>
  <c r="D62" i="6"/>
  <c r="D61" i="6"/>
  <c r="D60" i="6"/>
  <c r="R59" i="6"/>
  <c r="P59" i="6"/>
  <c r="N59" i="6"/>
  <c r="L59" i="6"/>
  <c r="J59" i="6"/>
  <c r="H59" i="6"/>
  <c r="F59" i="6"/>
  <c r="D59" i="6"/>
  <c r="D58" i="6"/>
  <c r="D57" i="6"/>
  <c r="D56" i="6" s="1"/>
  <c r="R56" i="6"/>
  <c r="P56" i="6"/>
  <c r="N56" i="6"/>
  <c r="L56" i="6"/>
  <c r="J56" i="6"/>
  <c r="H56" i="6"/>
  <c r="F56" i="6"/>
  <c r="D55" i="6"/>
  <c r="D54" i="6"/>
  <c r="R53" i="6"/>
  <c r="P53" i="6"/>
  <c r="N53" i="6"/>
  <c r="L53" i="6"/>
  <c r="J53" i="6"/>
  <c r="H53" i="6"/>
  <c r="F53" i="6"/>
  <c r="D53" i="6"/>
  <c r="D52" i="6"/>
  <c r="D51" i="6"/>
  <c r="R50" i="6"/>
  <c r="P50" i="6"/>
  <c r="N50" i="6"/>
  <c r="L50" i="6"/>
  <c r="J50" i="6"/>
  <c r="H50" i="6"/>
  <c r="F50" i="6"/>
  <c r="D50" i="6"/>
  <c r="D49" i="6"/>
  <c r="D48" i="6"/>
  <c r="D47" i="6" s="1"/>
  <c r="R47" i="6"/>
  <c r="P47" i="6"/>
  <c r="N47" i="6"/>
  <c r="L47" i="6"/>
  <c r="J47" i="6"/>
  <c r="H47" i="6"/>
  <c r="F47" i="6"/>
  <c r="D46" i="6"/>
  <c r="D45" i="6"/>
  <c r="R44" i="6"/>
  <c r="P44" i="6"/>
  <c r="N44" i="6"/>
  <c r="L44" i="6"/>
  <c r="J44" i="6"/>
  <c r="H44" i="6"/>
  <c r="F44" i="6"/>
  <c r="D44" i="6"/>
  <c r="D43" i="6"/>
  <c r="D42" i="6"/>
  <c r="R41" i="6"/>
  <c r="P41" i="6"/>
  <c r="N41" i="6"/>
  <c r="L41" i="6"/>
  <c r="J41" i="6"/>
  <c r="H41" i="6"/>
  <c r="F41" i="6"/>
  <c r="D41" i="6"/>
  <c r="D40" i="6"/>
  <c r="D39" i="6"/>
  <c r="D38" i="6" s="1"/>
  <c r="R38" i="6"/>
  <c r="P38" i="6"/>
  <c r="N38" i="6"/>
  <c r="L38" i="6"/>
  <c r="J38" i="6"/>
  <c r="H38" i="6"/>
  <c r="F38" i="6"/>
  <c r="D37" i="6"/>
  <c r="D36" i="6"/>
  <c r="R35" i="6"/>
  <c r="P35" i="6"/>
  <c r="N35" i="6"/>
  <c r="L35" i="6"/>
  <c r="J35" i="6"/>
  <c r="H35" i="6"/>
  <c r="F35" i="6"/>
  <c r="D35" i="6"/>
  <c r="D34" i="6"/>
  <c r="D33" i="6"/>
  <c r="R32" i="6"/>
  <c r="P32" i="6"/>
  <c r="N32" i="6"/>
  <c r="L32" i="6"/>
  <c r="J32" i="6"/>
  <c r="H32" i="6"/>
  <c r="F32" i="6"/>
  <c r="D32" i="6"/>
  <c r="D31" i="6"/>
  <c r="D30" i="6"/>
  <c r="D29" i="6" s="1"/>
  <c r="R29" i="6"/>
  <c r="P29" i="6"/>
  <c r="N29" i="6"/>
  <c r="L29" i="6"/>
  <c r="J29" i="6"/>
  <c r="H29" i="6"/>
  <c r="F29" i="6"/>
  <c r="D28" i="6"/>
  <c r="D27" i="6"/>
  <c r="R26" i="6"/>
  <c r="P26" i="6"/>
  <c r="N26" i="6"/>
  <c r="L26" i="6"/>
  <c r="J26" i="6"/>
  <c r="H26" i="6"/>
  <c r="F26" i="6"/>
  <c r="D26" i="6"/>
  <c r="D25" i="6"/>
  <c r="D23" i="6" s="1"/>
  <c r="D24" i="6"/>
  <c r="R23" i="6"/>
  <c r="P23" i="6"/>
  <c r="N23" i="6"/>
  <c r="L23" i="6"/>
  <c r="J23" i="6"/>
  <c r="H23" i="6"/>
  <c r="F23" i="6"/>
  <c r="D22" i="6"/>
  <c r="D21" i="6"/>
  <c r="D20" i="6" s="1"/>
  <c r="R20" i="6"/>
  <c r="P20" i="6"/>
  <c r="N20" i="6"/>
  <c r="L20" i="6"/>
  <c r="J20" i="6"/>
  <c r="H20" i="6"/>
  <c r="F20" i="6"/>
  <c r="D18" i="6"/>
  <c r="R17" i="6"/>
  <c r="P17" i="6"/>
  <c r="O17" i="6"/>
  <c r="N17" i="6"/>
  <c r="M17" i="6"/>
  <c r="L17" i="6"/>
  <c r="J17" i="6"/>
  <c r="H17" i="6"/>
  <c r="F17" i="6"/>
  <c r="D17" i="6"/>
  <c r="D15" i="6"/>
  <c r="R14" i="6"/>
  <c r="P14" i="6"/>
  <c r="N14" i="6"/>
  <c r="L14" i="6"/>
  <c r="H14" i="6"/>
  <c r="F14" i="6"/>
  <c r="D14" i="6"/>
  <c r="D13" i="6"/>
  <c r="D12" i="6"/>
  <c r="D11" i="6" s="1"/>
  <c r="R11" i="6"/>
  <c r="P11" i="6"/>
  <c r="N11" i="6"/>
  <c r="M11" i="6"/>
  <c r="L11" i="6"/>
  <c r="J11" i="6"/>
  <c r="H11" i="6"/>
  <c r="F11" i="6"/>
  <c r="D10" i="6"/>
  <c r="D7" i="6" s="1"/>
  <c r="D9" i="6"/>
  <c r="R8" i="6"/>
  <c r="P8" i="6"/>
  <c r="N8" i="6"/>
  <c r="L8" i="6"/>
  <c r="J8" i="6"/>
  <c r="H8" i="6"/>
  <c r="F8" i="6"/>
  <c r="D8" i="6"/>
  <c r="R7" i="6"/>
  <c r="R5" i="6" s="1"/>
  <c r="P7" i="6"/>
  <c r="N7" i="6"/>
  <c r="L7" i="6"/>
  <c r="J7" i="6"/>
  <c r="J5" i="6" s="1"/>
  <c r="H7" i="6"/>
  <c r="H5" i="6" s="1"/>
  <c r="F7" i="6"/>
  <c r="F5" i="6" s="1"/>
  <c r="S6" i="6"/>
  <c r="R6" i="6"/>
  <c r="P6" i="6"/>
  <c r="N6" i="6"/>
  <c r="N5" i="6" s="1"/>
  <c r="L6" i="6"/>
  <c r="L5" i="6" s="1"/>
  <c r="J6" i="6"/>
  <c r="H6" i="6"/>
  <c r="F6" i="6"/>
  <c r="P5" i="6"/>
  <c r="U33" i="2"/>
  <c r="U31" i="2"/>
  <c r="U29" i="2"/>
  <c r="U28" i="2"/>
  <c r="U27" i="2"/>
  <c r="U26" i="2"/>
  <c r="U25" i="2"/>
  <c r="U24" i="2"/>
  <c r="U23" i="2"/>
  <c r="U22" i="2"/>
  <c r="U21" i="2"/>
  <c r="U20" i="2"/>
  <c r="U19" i="2"/>
  <c r="U18" i="2"/>
  <c r="U16" i="2"/>
  <c r="AM15" i="2"/>
  <c r="AK15" i="2"/>
  <c r="AG15" i="2"/>
  <c r="AC15" i="2"/>
  <c r="Y15" i="2"/>
  <c r="W15" i="2"/>
  <c r="U15" i="2"/>
  <c r="S15" i="2"/>
  <c r="Q15" i="2"/>
  <c r="O15" i="2"/>
  <c r="M15" i="2"/>
  <c r="K15" i="2"/>
  <c r="I15" i="2"/>
  <c r="G15" i="2"/>
  <c r="E15" i="2"/>
  <c r="C15" i="2"/>
  <c r="U14" i="2"/>
  <c r="U13" i="2"/>
  <c r="AM11" i="2"/>
  <c r="AM6" i="2" s="1"/>
  <c r="AK11" i="2"/>
  <c r="AK6" i="2" s="1"/>
  <c r="AI11" i="2"/>
  <c r="AG11" i="2"/>
  <c r="AE11" i="2"/>
  <c r="AC11" i="2"/>
  <c r="Y11" i="2"/>
  <c r="W11" i="2"/>
  <c r="AW11" i="2" s="1"/>
  <c r="S11" i="2"/>
  <c r="Q11" i="2"/>
  <c r="O11" i="2"/>
  <c r="M11" i="2"/>
  <c r="K11" i="2"/>
  <c r="I11" i="2"/>
  <c r="G11" i="2"/>
  <c r="E11" i="2"/>
  <c r="C11" i="2"/>
  <c r="U10" i="2"/>
  <c r="U9" i="2"/>
  <c r="U8" i="2"/>
  <c r="AG7" i="2"/>
  <c r="AE7" i="2"/>
  <c r="AC7" i="2"/>
  <c r="Y7" i="2"/>
  <c r="Y6" i="2" s="1"/>
  <c r="W7" i="2"/>
  <c r="W6" i="2" s="1"/>
  <c r="U7" i="2"/>
  <c r="S7" i="2"/>
  <c r="Q7" i="2"/>
  <c r="O7" i="2"/>
  <c r="M7" i="2"/>
  <c r="M6" i="2" s="1"/>
  <c r="K7" i="2"/>
  <c r="K6" i="2" s="1"/>
  <c r="I7" i="2"/>
  <c r="I6" i="2" s="1"/>
  <c r="G7" i="2"/>
  <c r="E7" i="2"/>
  <c r="C7" i="2"/>
  <c r="AI6" i="2"/>
  <c r="AG6" i="2"/>
  <c r="AE6" i="2"/>
  <c r="AC6" i="2"/>
  <c r="S6" i="2"/>
  <c r="Q6" i="2"/>
  <c r="O6" i="2"/>
  <c r="G6" i="2"/>
  <c r="E6" i="2"/>
  <c r="C6" i="2"/>
  <c r="L16" i="1"/>
  <c r="L14" i="1"/>
  <c r="L12" i="1"/>
  <c r="L10" i="1"/>
  <c r="L8" i="1"/>
  <c r="L6" i="1"/>
  <c r="J6" i="1"/>
  <c r="H6" i="1"/>
  <c r="F6" i="1"/>
  <c r="D6" i="1"/>
  <c r="AY11" i="2" l="1"/>
  <c r="D6" i="6"/>
  <c r="D5" i="6" s="1"/>
  <c r="AW13" i="2"/>
  <c r="AW9" i="2"/>
  <c r="AW14" i="2"/>
  <c r="AW7" i="2"/>
  <c r="AW29" i="2"/>
  <c r="AW26" i="2"/>
  <c r="AW23" i="2"/>
  <c r="AW20" i="2"/>
  <c r="AW16" i="2"/>
  <c r="AW12" i="2"/>
  <c r="AW8" i="2"/>
  <c r="AW31" i="2"/>
  <c r="AW27" i="2"/>
  <c r="AW24" i="2"/>
  <c r="AW21" i="2"/>
  <c r="AW18" i="2"/>
  <c r="AW33" i="2"/>
  <c r="AW28" i="2"/>
  <c r="AW25" i="2"/>
  <c r="AW22" i="2"/>
  <c r="AW19" i="2"/>
  <c r="AW10" i="2"/>
  <c r="AY33" i="2"/>
  <c r="AY28" i="2"/>
  <c r="AY25" i="2"/>
  <c r="AY22" i="2"/>
  <c r="AY19" i="2"/>
  <c r="AY29" i="2"/>
  <c r="AY26" i="2"/>
  <c r="AY23" i="2"/>
  <c r="AY20" i="2"/>
  <c r="AY16" i="2"/>
  <c r="AY8" i="2"/>
  <c r="AY31" i="2"/>
  <c r="AY27" i="2"/>
  <c r="AY24" i="2"/>
  <c r="AY21" i="2"/>
  <c r="AY18" i="2"/>
  <c r="AY13" i="2"/>
  <c r="AY9" i="2"/>
  <c r="AY14" i="2"/>
  <c r="AW15" i="2"/>
  <c r="AY15" i="2"/>
  <c r="AY7" i="2"/>
  <c r="U11" i="2"/>
  <c r="AY6" i="2" l="1"/>
  <c r="AW6" i="2"/>
  <c r="AU11" i="2"/>
  <c r="U6" i="2"/>
  <c r="AU14" i="2" l="1"/>
  <c r="AU10" i="2"/>
  <c r="AU12" i="2"/>
  <c r="AU21" i="2"/>
  <c r="AU9" i="2"/>
  <c r="AU26" i="2"/>
  <c r="AU13" i="2"/>
  <c r="AU18" i="2"/>
  <c r="AU19" i="2"/>
  <c r="AU16" i="2"/>
  <c r="AU25" i="2"/>
  <c r="AU27" i="2"/>
  <c r="AU15" i="2"/>
  <c r="AU24" i="2"/>
  <c r="AU33" i="2"/>
  <c r="AU28" i="2"/>
  <c r="AU29" i="2"/>
  <c r="AU20" i="2"/>
  <c r="AU7" i="2"/>
  <c r="AU8" i="2"/>
  <c r="AU31" i="2"/>
  <c r="AU22" i="2"/>
  <c r="AU23" i="2"/>
  <c r="AU6" i="2" l="1"/>
</calcChain>
</file>

<file path=xl/sharedStrings.xml><?xml version="1.0" encoding="utf-8"?>
<sst xmlns="http://schemas.openxmlformats.org/spreadsheetml/2006/main" count="631" uniqueCount="145">
  <si>
    <t>　３５　労　働　力　状　況</t>
  </si>
  <si>
    <t>区　　　分</t>
  </si>
  <si>
    <t>平成１２年</t>
  </si>
  <si>
    <t>　単位：人</t>
  </si>
  <si>
    <t>産　業　別</t>
  </si>
  <si>
    <t>計</t>
  </si>
  <si>
    <t>男</t>
  </si>
  <si>
    <t>女</t>
  </si>
  <si>
    <t>総　　　数</t>
  </si>
  <si>
    <t>－　第一次産業　－</t>
  </si>
  <si>
    <t>－　第二次産業　－</t>
  </si>
  <si>
    <t>－　第三次産業　－</t>
  </si>
  <si>
    <t>（他に分類されないもの）</t>
    <rPh sb="1" eb="2">
      <t>ホカ</t>
    </rPh>
    <rPh sb="3" eb="5">
      <t>ブンルイ</t>
    </rPh>
    <phoneticPr fontId="7"/>
  </si>
  <si>
    <t>　３７　地区別就業者数　－　産業別　－</t>
  </si>
  <si>
    <t>総　　数</t>
  </si>
  <si>
    <t>本町地区</t>
  </si>
  <si>
    <r>
      <t>南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地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区</t>
    </r>
  </si>
  <si>
    <r>
      <t>東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地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区</t>
    </r>
  </si>
  <si>
    <r>
      <t>北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地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区</t>
    </r>
  </si>
  <si>
    <r>
      <t>西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地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区</t>
    </r>
  </si>
  <si>
    <r>
      <t>上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地</t>
    </r>
    <r>
      <rPr>
        <sz val="9"/>
        <rFont val="ＭＳ ゴシック"/>
        <family val="3"/>
        <charset val="128"/>
      </rPr>
      <t xml:space="preserve"> </t>
    </r>
    <r>
      <rPr>
        <sz val="9"/>
        <rFont val="ＭＳ 明朝"/>
        <family val="1"/>
        <charset val="128"/>
      </rPr>
      <t>区</t>
    </r>
  </si>
  <si>
    <t>電 気 ・ ガ ス
熱供給・水道業</t>
    <rPh sb="10" eb="11">
      <t>ネツ</t>
    </rPh>
    <rPh sb="11" eb="13">
      <t>キョウキュウ</t>
    </rPh>
    <rPh sb="14" eb="16">
      <t>スイドウ</t>
    </rPh>
    <rPh sb="16" eb="17">
      <t>ギョウ</t>
    </rPh>
    <phoneticPr fontId="7"/>
  </si>
  <si>
    <t>　３８　労働組合組織状況　－　法規別　－</t>
  </si>
  <si>
    <t>年次別</t>
  </si>
  <si>
    <t>労　組　法</t>
  </si>
  <si>
    <t>国　公　法</t>
  </si>
  <si>
    <t>地　公　法</t>
  </si>
  <si>
    <t>地公労法</t>
  </si>
  <si>
    <t>組合数</t>
  </si>
  <si>
    <t>組合員数</t>
  </si>
  <si>
    <t>人</t>
  </si>
  <si>
    <t>　３９　労働組合組織状況　－　産業別　－</t>
  </si>
  <si>
    <t>建　設　業</t>
  </si>
  <si>
    <t>製　造　業</t>
  </si>
  <si>
    <t>サービス業</t>
  </si>
  <si>
    <t>公　　　務</t>
  </si>
  <si>
    <t>情報通信業</t>
    <rPh sb="0" eb="2">
      <t>ジョウホウ</t>
    </rPh>
    <rPh sb="2" eb="5">
      <t>ツウシンギョウ</t>
    </rPh>
    <phoneticPr fontId="7"/>
  </si>
  <si>
    <t>金融・保険業</t>
    <rPh sb="0" eb="2">
      <t>キンユウ</t>
    </rPh>
    <rPh sb="3" eb="5">
      <t>ホケン</t>
    </rPh>
    <rPh sb="5" eb="6">
      <t>ギョウ</t>
    </rPh>
    <phoneticPr fontId="7"/>
  </si>
  <si>
    <t>医療・福祉</t>
    <rPh sb="0" eb="2">
      <t>イリョウ</t>
    </rPh>
    <rPh sb="3" eb="5">
      <t>フクシ</t>
    </rPh>
    <phoneticPr fontId="7"/>
  </si>
  <si>
    <t>教育・学校支援業</t>
    <rPh sb="0" eb="2">
      <t>キョウイク</t>
    </rPh>
    <rPh sb="3" eb="5">
      <t>ガッコウ</t>
    </rPh>
    <rPh sb="5" eb="7">
      <t>シエン</t>
    </rPh>
    <rPh sb="7" eb="8">
      <t>ギョウ</t>
    </rPh>
    <phoneticPr fontId="7"/>
  </si>
  <si>
    <t>複合サービス業</t>
    <rPh sb="0" eb="2">
      <t>フクゴウ</t>
    </rPh>
    <rPh sb="6" eb="7">
      <t>ギョウ</t>
    </rPh>
    <phoneticPr fontId="7"/>
  </si>
  <si>
    <t>複合サービス事業</t>
    <rPh sb="0" eb="2">
      <t>フクゴウ</t>
    </rPh>
    <rPh sb="6" eb="8">
      <t>ジギョウ</t>
    </rPh>
    <phoneticPr fontId="7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</si>
  <si>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7"/>
  </si>
  <si>
    <t xml:space="preserve"> 大根・　
 鶴巻地区</t>
    <rPh sb="7" eb="9">
      <t>ツルマキ</t>
    </rPh>
    <rPh sb="9" eb="11">
      <t>チク</t>
    </rPh>
    <phoneticPr fontId="7"/>
  </si>
  <si>
    <t>情　報　通　信　業</t>
    <rPh sb="0" eb="1">
      <t>ジョウ</t>
    </rPh>
    <rPh sb="2" eb="3">
      <t>ホウ</t>
    </rPh>
    <rPh sb="4" eb="5">
      <t>ツウ</t>
    </rPh>
    <rPh sb="6" eb="7">
      <t>ノブ</t>
    </rPh>
    <rPh sb="8" eb="9">
      <t>ギョウ</t>
    </rPh>
    <phoneticPr fontId="7"/>
  </si>
  <si>
    <r>
      <rPr>
        <sz val="8"/>
        <rFont val="ＭＳ 明朝"/>
        <family val="1"/>
        <charset val="128"/>
      </rPr>
      <t>生活関連サービス業</t>
    </r>
    <r>
      <rPr>
        <sz val="9"/>
        <rFont val="ＭＳ 明朝"/>
        <family val="1"/>
        <charset val="128"/>
      </rPr>
      <t>，娯楽業</t>
    </r>
    <rPh sb="8" eb="9">
      <t>ギョウ</t>
    </rPh>
    <phoneticPr fontId="7"/>
  </si>
  <si>
    <t>宿　泊　業，
飲食サービス業</t>
    <rPh sb="0" eb="1">
      <t>ヤド</t>
    </rPh>
    <rPh sb="2" eb="3">
      <t>トマリ</t>
    </rPh>
    <rPh sb="4" eb="5">
      <t>ギョウ</t>
    </rPh>
    <rPh sb="7" eb="9">
      <t>インショク</t>
    </rPh>
    <rPh sb="13" eb="14">
      <t>ギョウ</t>
    </rPh>
    <phoneticPr fontId="7"/>
  </si>
  <si>
    <t>鉱業･砕石業　　　･砂利採取業</t>
    <rPh sb="0" eb="2">
      <t>コウギョウ</t>
    </rPh>
    <rPh sb="3" eb="5">
      <t>サイセキ</t>
    </rPh>
    <rPh sb="5" eb="6">
      <t>ギョウ</t>
    </rPh>
    <rPh sb="10" eb="12">
      <t>ジャリ</t>
    </rPh>
    <rPh sb="12" eb="14">
      <t>サイシュ</t>
    </rPh>
    <rPh sb="14" eb="15">
      <t>ギョウ</t>
    </rPh>
    <phoneticPr fontId="7"/>
  </si>
  <si>
    <t>運輸業・郵便業</t>
    <rPh sb="0" eb="3">
      <t>ウンユギョウ</t>
    </rPh>
    <rPh sb="4" eb="6">
      <t>ユウビン</t>
    </rPh>
    <rPh sb="6" eb="7">
      <t>ギョウ</t>
    </rPh>
    <phoneticPr fontId="7"/>
  </si>
  <si>
    <t>卸売業･小売業</t>
    <rPh sb="0" eb="2">
      <t>オロシウ</t>
    </rPh>
    <rPh sb="2" eb="3">
      <t>ギョウ</t>
    </rPh>
    <rPh sb="4" eb="6">
      <t>コウリ</t>
    </rPh>
    <rPh sb="6" eb="7">
      <t>ギョウ</t>
    </rPh>
    <phoneticPr fontId="7"/>
  </si>
  <si>
    <t>宿泊業・飲食サービス</t>
    <rPh sb="0" eb="2">
      <t>シュクハク</t>
    </rPh>
    <rPh sb="2" eb="3">
      <t>ギョウ</t>
    </rPh>
    <rPh sb="4" eb="6">
      <t>インショク</t>
    </rPh>
    <phoneticPr fontId="7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</si>
  <si>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</si>
  <si>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Ｍ</t>
    <phoneticPr fontId="7"/>
  </si>
  <si>
    <t>学 術 研 究 , 
専門・技術サービス業</t>
    <rPh sb="0" eb="1">
      <t>ガク</t>
    </rPh>
    <rPh sb="2" eb="3">
      <t>ジュツ</t>
    </rPh>
    <rPh sb="4" eb="5">
      <t>ケン</t>
    </rPh>
    <rPh sb="6" eb="7">
      <t>キワム</t>
    </rPh>
    <rPh sb="11" eb="13">
      <t>センモン</t>
    </rPh>
    <rPh sb="14" eb="16">
      <t>ギジュツ</t>
    </rPh>
    <phoneticPr fontId="7"/>
  </si>
  <si>
    <t>(他に分類されないもの)</t>
    <phoneticPr fontId="7"/>
  </si>
  <si>
    <t>農業･林業     
・漁業</t>
    <rPh sb="0" eb="2">
      <t>ノウギョウ</t>
    </rPh>
    <rPh sb="3" eb="5">
      <t>リンギョウ</t>
    </rPh>
    <rPh sb="12" eb="14">
      <t>ギョギョウ</t>
    </rPh>
    <phoneticPr fontId="7"/>
  </si>
  <si>
    <t>学術研究　　　
・専門サービス</t>
    <rPh sb="0" eb="2">
      <t>ガクジュツ</t>
    </rPh>
    <rPh sb="2" eb="4">
      <t>ケンキュウ</t>
    </rPh>
    <rPh sb="9" eb="11">
      <t>センモン</t>
    </rPh>
    <phoneticPr fontId="7"/>
  </si>
  <si>
    <t>電気･ガス　　　
･熱供給･水道業</t>
    <rPh sb="0" eb="2">
      <t>デンキ</t>
    </rPh>
    <rPh sb="10" eb="11">
      <t>ネツ</t>
    </rPh>
    <rPh sb="11" eb="13">
      <t>キョウキュウ</t>
    </rPh>
    <rPh sb="14" eb="17">
      <t>スイドウギョウ</t>
    </rPh>
    <phoneticPr fontId="7"/>
  </si>
  <si>
    <t>不動産業　　　
・物品賃貸業</t>
    <rPh sb="0" eb="3">
      <t>フドウサン</t>
    </rPh>
    <rPh sb="3" eb="4">
      <t>ギョウ</t>
    </rPh>
    <rPh sb="9" eb="11">
      <t>ブッピン</t>
    </rPh>
    <rPh sb="11" eb="14">
      <t>チンタイギョウ</t>
    </rPh>
    <phoneticPr fontId="7"/>
  </si>
  <si>
    <t>平成２７年</t>
    <phoneticPr fontId="7"/>
  </si>
  <si>
    <t>Ｂ</t>
    <phoneticPr fontId="7"/>
  </si>
  <si>
    <t>Ｃ</t>
    <phoneticPr fontId="7"/>
  </si>
  <si>
    <t xml:space="preserve"> 鉱業，採石業，
砂利採取業</t>
    <phoneticPr fontId="7"/>
  </si>
  <si>
    <t>Ｄ</t>
    <phoneticPr fontId="7"/>
  </si>
  <si>
    <t>製　　造　　業</t>
    <phoneticPr fontId="7"/>
  </si>
  <si>
    <t>Ｆ</t>
    <phoneticPr fontId="7"/>
  </si>
  <si>
    <t>運輸業，郵便業</t>
    <phoneticPr fontId="7"/>
  </si>
  <si>
    <t>学術研究，専門・
技術サービス業</t>
    <phoneticPr fontId="7"/>
  </si>
  <si>
    <t>医　療，福　祉</t>
    <phoneticPr fontId="7"/>
  </si>
  <si>
    <t>Ｒ</t>
    <phoneticPr fontId="7"/>
  </si>
  <si>
    <t>（他に分類されないもの）</t>
    <phoneticPr fontId="7"/>
  </si>
  <si>
    <t>公　　　　　務</t>
    <phoneticPr fontId="7"/>
  </si>
  <si>
    <t>分類不能の産業</t>
    <phoneticPr fontId="7"/>
  </si>
  <si>
    <t>　　　　　　　　　　　　　　　　（各年６月３０日現在）かながわ労働センター湘南支所調　</t>
    <rPh sb="17" eb="18">
      <t>カク</t>
    </rPh>
    <rPh sb="18" eb="19">
      <t>トシ</t>
    </rPh>
    <rPh sb="20" eb="21">
      <t>ガツ</t>
    </rPh>
    <rPh sb="23" eb="24">
      <t>ニチ</t>
    </rPh>
    <rPh sb="24" eb="26">
      <t>ゲンザイ</t>
    </rPh>
    <rPh sb="31" eb="33">
      <t>ロウドウ</t>
    </rPh>
    <rPh sb="37" eb="39">
      <t>ショウナン</t>
    </rPh>
    <rPh sb="39" eb="41">
      <t>シショ</t>
    </rPh>
    <rPh sb="41" eb="42">
      <t>シラ</t>
    </rPh>
    <phoneticPr fontId="7"/>
  </si>
  <si>
    <t>-</t>
    <phoneticPr fontId="7"/>
  </si>
  <si>
    <t>平成１７年</t>
    <phoneticPr fontId="7"/>
  </si>
  <si>
    <t>平成２２年</t>
    <phoneticPr fontId="7"/>
  </si>
  <si>
    <t>　単位：％　　　　　　 　　　　　　　　　　　　　（各年１０月１日現在）国勢調査結果　</t>
    <phoneticPr fontId="7"/>
  </si>
  <si>
    <t>総　　　　　数</t>
    <phoneticPr fontId="7"/>
  </si>
  <si>
    <t>Ａ</t>
    <phoneticPr fontId="7"/>
  </si>
  <si>
    <t>農　　　　　業</t>
    <phoneticPr fontId="7"/>
  </si>
  <si>
    <t>林　　　　　業</t>
    <phoneticPr fontId="7"/>
  </si>
  <si>
    <t>漁　　　　　業</t>
    <phoneticPr fontId="7"/>
  </si>
  <si>
    <t>－</t>
    <phoneticPr fontId="7"/>
  </si>
  <si>
    <t>建　　設　　業</t>
    <phoneticPr fontId="7"/>
  </si>
  <si>
    <t>Ｅ</t>
    <phoneticPr fontId="7"/>
  </si>
  <si>
    <t>電 気・ガ ス・</t>
    <phoneticPr fontId="7"/>
  </si>
  <si>
    <t>熱供給・水道業</t>
    <phoneticPr fontId="7"/>
  </si>
  <si>
    <t>Ｇ</t>
    <phoneticPr fontId="7"/>
  </si>
  <si>
    <t>Ｈ</t>
    <phoneticPr fontId="7"/>
  </si>
  <si>
    <t>Ｉ</t>
    <phoneticPr fontId="7"/>
  </si>
  <si>
    <t>卸売業，小売業</t>
    <phoneticPr fontId="7"/>
  </si>
  <si>
    <t>Ｊ</t>
    <phoneticPr fontId="7"/>
  </si>
  <si>
    <t>金融業，保険業</t>
    <phoneticPr fontId="7"/>
  </si>
  <si>
    <t>Ｋ</t>
    <phoneticPr fontId="7"/>
  </si>
  <si>
    <t>不動産業，物品賃貸業</t>
    <phoneticPr fontId="7"/>
  </si>
  <si>
    <t>Ｌ</t>
    <phoneticPr fontId="7"/>
  </si>
  <si>
    <t>Ｎ</t>
    <phoneticPr fontId="7"/>
  </si>
  <si>
    <t>Ｏ</t>
    <phoneticPr fontId="7"/>
  </si>
  <si>
    <t xml:space="preserve"> 教育，学習支援業</t>
    <phoneticPr fontId="7"/>
  </si>
  <si>
    <t>Ｐ</t>
    <phoneticPr fontId="7"/>
  </si>
  <si>
    <t>Ｑ</t>
    <phoneticPr fontId="7"/>
  </si>
  <si>
    <t>サ ー ビ ス 業</t>
    <phoneticPr fontId="7"/>
  </si>
  <si>
    <t>Ｓ</t>
    <phoneticPr fontId="7"/>
  </si>
  <si>
    <t>Ｔ</t>
    <phoneticPr fontId="7"/>
  </si>
  <si>
    <t>総　　　 数</t>
    <phoneticPr fontId="7"/>
  </si>
  <si>
    <t>　</t>
    <phoneticPr fontId="7"/>
  </si>
  <si>
    <t>う　ち　農　業</t>
    <phoneticPr fontId="7"/>
  </si>
  <si>
    <t>農　業 ・ 林　業</t>
    <rPh sb="6" eb="7">
      <t>ハヤシ</t>
    </rPh>
    <rPh sb="8" eb="9">
      <t>ギョウ</t>
    </rPh>
    <phoneticPr fontId="7"/>
  </si>
  <si>
    <t>鉱業・採石業・
砂利採取業</t>
    <phoneticPr fontId="7"/>
  </si>
  <si>
    <t>運 輸 業 ・ 郵 便 業</t>
    <rPh sb="0" eb="1">
      <t>ウン</t>
    </rPh>
    <rPh sb="2" eb="3">
      <t>ユ</t>
    </rPh>
    <rPh sb="4" eb="5">
      <t>ギョウ</t>
    </rPh>
    <rPh sb="8" eb="9">
      <t>ユウ</t>
    </rPh>
    <rPh sb="10" eb="11">
      <t>ビン</t>
    </rPh>
    <rPh sb="12" eb="13">
      <t>ギョウ</t>
    </rPh>
    <phoneticPr fontId="7"/>
  </si>
  <si>
    <t>卸 売 業 ・ 小 売 業</t>
    <rPh sb="4" eb="5">
      <t>ギョウ</t>
    </rPh>
    <phoneticPr fontId="7"/>
  </si>
  <si>
    <t>金 融 業 ・ 保 険 業</t>
    <rPh sb="4" eb="5">
      <t>ギョウ</t>
    </rPh>
    <phoneticPr fontId="7"/>
  </si>
  <si>
    <t>不動産業 ・ 物品賃貸業</t>
    <rPh sb="7" eb="9">
      <t>ブッピン</t>
    </rPh>
    <rPh sb="9" eb="12">
      <t>チンタイギョウ</t>
    </rPh>
    <phoneticPr fontId="7"/>
  </si>
  <si>
    <t>宿  泊  業 ・ 
飲食サービス業</t>
    <rPh sb="0" eb="1">
      <t>ヤド</t>
    </rPh>
    <rPh sb="3" eb="4">
      <t>トマリ</t>
    </rPh>
    <rPh sb="6" eb="7">
      <t>ギョウ</t>
    </rPh>
    <rPh sb="11" eb="13">
      <t>インショク</t>
    </rPh>
    <rPh sb="17" eb="18">
      <t>ギョウ</t>
    </rPh>
    <phoneticPr fontId="7"/>
  </si>
  <si>
    <t>生活関連サービス業 ・
娯　楽　業</t>
    <rPh sb="0" eb="2">
      <t>セイカツ</t>
    </rPh>
    <rPh sb="2" eb="4">
      <t>カンレン</t>
    </rPh>
    <rPh sb="8" eb="9">
      <t>ギョウ</t>
    </rPh>
    <rPh sb="12" eb="13">
      <t>ゴ</t>
    </rPh>
    <rPh sb="14" eb="15">
      <t>ラク</t>
    </rPh>
    <rPh sb="16" eb="17">
      <t>ギョウ</t>
    </rPh>
    <phoneticPr fontId="7"/>
  </si>
  <si>
    <t>教　　　育 ・
学　習　支　援　業</t>
    <rPh sb="0" eb="1">
      <t>キョウ</t>
    </rPh>
    <rPh sb="4" eb="5">
      <t>イク</t>
    </rPh>
    <rPh sb="8" eb="9">
      <t>ガク</t>
    </rPh>
    <rPh sb="10" eb="11">
      <t>ナライ</t>
    </rPh>
    <rPh sb="12" eb="13">
      <t>シ</t>
    </rPh>
    <rPh sb="14" eb="15">
      <t>エン</t>
    </rPh>
    <rPh sb="16" eb="17">
      <t>ギョウ</t>
    </rPh>
    <phoneticPr fontId="7"/>
  </si>
  <si>
    <t>医　療 ・ 福　祉</t>
    <rPh sb="0" eb="1">
      <t>イ</t>
    </rPh>
    <rPh sb="2" eb="3">
      <t>リョウ</t>
    </rPh>
    <rPh sb="6" eb="7">
      <t>フク</t>
    </rPh>
    <rPh sb="8" eb="9">
      <t>シ</t>
    </rPh>
    <phoneticPr fontId="7"/>
  </si>
  <si>
    <t>（注）　労働力状態不詳＝総数－（労働力人口＋非労働力人口）</t>
    <rPh sb="1" eb="2">
      <t>チュウ</t>
    </rPh>
    <phoneticPr fontId="7"/>
  </si>
  <si>
    <t>（注）　日本標準産業分類（平成２５年1０月改定）</t>
    <phoneticPr fontId="7"/>
  </si>
  <si>
    <t>（注）　平成27年産業大分類「分類不能の産業」を除いた割合</t>
    <rPh sb="1" eb="2">
      <t>チュウ</t>
    </rPh>
    <rPh sb="4" eb="6">
      <t>ヘイセイ</t>
    </rPh>
    <rPh sb="8" eb="9">
      <t>ネン</t>
    </rPh>
    <rPh sb="9" eb="11">
      <t>サンギョウ</t>
    </rPh>
    <rPh sb="11" eb="14">
      <t>ダイブンルイ</t>
    </rPh>
    <rPh sb="15" eb="17">
      <t>ブンルイ</t>
    </rPh>
    <rPh sb="17" eb="19">
      <t>フノウ</t>
    </rPh>
    <rPh sb="20" eb="22">
      <t>サンギョウ</t>
    </rPh>
    <rPh sb="24" eb="25">
      <t>ノゾ</t>
    </rPh>
    <rPh sb="27" eb="29">
      <t>ワリアイ</t>
    </rPh>
    <phoneticPr fontId="7"/>
  </si>
  <si>
    <t>複合サービス事業</t>
    <phoneticPr fontId="7"/>
  </si>
  <si>
    <t>(他に分類されるものを除く)</t>
    <phoneticPr fontId="7"/>
  </si>
  <si>
    <t>X</t>
  </si>
  <si>
    <t>令和　元年</t>
    <rPh sb="0" eb="2">
      <t>レイワ</t>
    </rPh>
    <rPh sb="3" eb="5">
      <t>ガンネン</t>
    </rPh>
    <phoneticPr fontId="7"/>
  </si>
  <si>
    <t>-</t>
    <phoneticPr fontId="22"/>
  </si>
  <si>
    <t>　　　２年</t>
    <rPh sb="4" eb="5">
      <t>ネン</t>
    </rPh>
    <phoneticPr fontId="7"/>
  </si>
  <si>
    <t>行　労　法</t>
    <rPh sb="0" eb="1">
      <t>オコナ</t>
    </rPh>
    <phoneticPr fontId="7"/>
  </si>
  <si>
    <t>X</t>
    <phoneticPr fontId="22"/>
  </si>
  <si>
    <t>令和２年</t>
    <rPh sb="0" eb="2">
      <t>レイワ</t>
    </rPh>
    <phoneticPr fontId="7"/>
  </si>
  <si>
    <t>　　　３年</t>
    <rPh sb="4" eb="5">
      <t>ネン</t>
    </rPh>
    <phoneticPr fontId="7"/>
  </si>
  <si>
    <t>-</t>
  </si>
  <si>
    <t>単位：人　　　　　　　　　 　　          　 （令和２年１０月１日現在）国勢調査結果　　</t>
    <rPh sb="29" eb="31">
      <t>レイワ</t>
    </rPh>
    <phoneticPr fontId="7"/>
  </si>
  <si>
    <t>総数</t>
  </si>
  <si>
    <t>（１５歳以上人口）</t>
    <phoneticPr fontId="7"/>
  </si>
  <si>
    <t>労 働 力 人 口</t>
    <phoneticPr fontId="7"/>
  </si>
  <si>
    <t>就　　業　　者</t>
    <phoneticPr fontId="7"/>
  </si>
  <si>
    <t>完 全 失 業 者</t>
    <phoneticPr fontId="7"/>
  </si>
  <si>
    <t>非労働力人口</t>
    <phoneticPr fontId="7"/>
  </si>
  <si>
    <t>労働力状態不詳</t>
    <phoneticPr fontId="7"/>
  </si>
  <si>
    <t>　単位：人　　　　　　　　　 　　　　　      （各年１０月１日現在）国勢調査結果　</t>
    <phoneticPr fontId="7"/>
  </si>
  <si>
    <t>　　　４年</t>
    <rPh sb="4" eb="5">
      <t>ネン</t>
    </rPh>
    <phoneticPr fontId="7"/>
  </si>
  <si>
    <t>　　　５年</t>
    <rPh sb="4" eb="5">
      <t>ネン</t>
    </rPh>
    <phoneticPr fontId="7"/>
  </si>
  <si>
    <t>X</t>
    <phoneticPr fontId="7"/>
  </si>
  <si>
    <r>
      <t>３６</t>
    </r>
    <r>
      <rPr>
        <sz val="14"/>
        <rFont val="ＭＳ 明朝"/>
        <family val="1"/>
        <charset val="128"/>
      </rPr>
      <t>　</t>
    </r>
    <r>
      <rPr>
        <sz val="14"/>
        <rFont val="ＭＳ ゴシック"/>
        <family val="3"/>
        <charset val="128"/>
      </rPr>
      <t>就</t>
    </r>
    <r>
      <rPr>
        <sz val="14"/>
        <rFont val="ＭＳ 明朝"/>
        <family val="1"/>
        <charset val="128"/>
      </rPr>
      <t>　</t>
    </r>
    <r>
      <rPr>
        <sz val="14"/>
        <rFont val="ＭＳ ゴシック"/>
        <family val="3"/>
        <charset val="128"/>
      </rPr>
      <t>業</t>
    </r>
    <r>
      <rPr>
        <sz val="14"/>
        <rFont val="ＭＳ 明朝"/>
        <family val="1"/>
        <charset val="128"/>
      </rPr>
      <t>　</t>
    </r>
    <r>
      <rPr>
        <sz val="14"/>
        <rFont val="ＭＳ ゴシック"/>
        <family val="3"/>
        <charset val="128"/>
      </rPr>
      <t>者</t>
    </r>
    <r>
      <rPr>
        <sz val="14"/>
        <rFont val="ＭＳ 明朝"/>
        <family val="1"/>
        <charset val="128"/>
      </rPr>
      <t>　</t>
    </r>
    <r>
      <rPr>
        <sz val="14"/>
        <rFont val="ＭＳ ゴシック"/>
        <family val="3"/>
        <charset val="128"/>
      </rPr>
      <t>数</t>
    </r>
    <r>
      <rPr>
        <sz val="14"/>
        <rFont val="ＭＳ 明朝"/>
        <family val="1"/>
        <charset val="128"/>
      </rPr>
      <t>　</t>
    </r>
    <r>
      <rPr>
        <sz val="14"/>
        <rFont val="ＭＳ ゴシック"/>
        <family val="3"/>
        <charset val="128"/>
      </rPr>
      <t>及</t>
    </r>
    <r>
      <rPr>
        <sz val="14"/>
        <rFont val="ＭＳ 明朝"/>
        <family val="1"/>
        <charset val="128"/>
      </rPr>
      <t>　</t>
    </r>
    <r>
      <rPr>
        <sz val="14"/>
        <rFont val="ＭＳ ゴシック"/>
        <family val="3"/>
        <charset val="128"/>
      </rPr>
      <t>び  構　成　比　－　産　業　別　－　</t>
    </r>
    <r>
      <rPr>
        <sz val="14"/>
        <rFont val="ＭＳ 明朝"/>
        <family val="1"/>
        <charset val="128"/>
      </rPr>
      <t>　</t>
    </r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</si>
</sst>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#,##0;&quot;△ &quot;#,##0"/>
    <numFmt numFmtId="177" formatCode="#,##0.0;&quot;△ &quot;#,##0.0"/>
    <numFmt numFmtId="178" formatCode="##,###;#;&quot;-&quot;"/>
    <numFmt numFmtId="179" formatCode="#,##0_ \ "/>
    <numFmt numFmtId="180" formatCode="#,##0\ \ \ \ "/>
    <numFmt numFmtId="181" formatCode="[&lt;=999]000;[&lt;=9999]000\-00;000\-000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HG丸ｺﾞｼｯｸM-PRO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明朝"/>
      <family val="1"/>
      <charset val="128"/>
    </font>
    <font>
      <sz val="7.5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8.5"/>
      <name val="ＭＳ 明朝"/>
      <family val="1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1" fillId="0" borderId="0"/>
  </cellStyleXfs>
  <cellXfs count="32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176" fontId="2" fillId="0" borderId="0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176" fontId="0" fillId="0" borderId="4" xfId="0" applyNumberFormat="1" applyBorder="1" applyAlignment="1">
      <alignment vertical="center"/>
    </xf>
    <xf numFmtId="176" fontId="4" fillId="0" borderId="4" xfId="0" applyNumberFormat="1" applyFont="1" applyBorder="1" applyAlignment="1">
      <alignment horizontal="right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176" fontId="0" fillId="0" borderId="5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10" fillId="0" borderId="0" xfId="0" applyNumberFormat="1" applyFont="1" applyBorder="1" applyAlignment="1">
      <alignment horizontal="righ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176" fontId="10" fillId="0" borderId="7" xfId="0" applyNumberFormat="1" applyFont="1" applyBorder="1" applyAlignment="1">
      <alignment horizontal="right" vertical="center" wrapText="1"/>
    </xf>
    <xf numFmtId="176" fontId="10" fillId="0" borderId="5" xfId="0" applyNumberFormat="1" applyFont="1" applyBorder="1" applyAlignment="1">
      <alignment horizontal="right" vertical="center" wrapText="1"/>
    </xf>
    <xf numFmtId="176" fontId="10" fillId="0" borderId="8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3" fontId="9" fillId="0" borderId="14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 wrapText="1"/>
    </xf>
    <xf numFmtId="176" fontId="17" fillId="0" borderId="0" xfId="0" applyNumberFormat="1" applyFont="1" applyBorder="1" applyAlignment="1">
      <alignment horizontal="right" vertical="center" wrapText="1"/>
    </xf>
    <xf numFmtId="176" fontId="17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wrapText="1"/>
    </xf>
    <xf numFmtId="176" fontId="17" fillId="0" borderId="15" xfId="0" applyNumberFormat="1" applyFont="1" applyBorder="1" applyAlignment="1">
      <alignment horizontal="right" vertical="center" wrapText="1"/>
    </xf>
    <xf numFmtId="176" fontId="17" fillId="0" borderId="14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6" fontId="17" fillId="0" borderId="8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176" fontId="10" fillId="0" borderId="14" xfId="0" applyNumberFormat="1" applyFont="1" applyBorder="1" applyAlignment="1">
      <alignment horizontal="right" vertical="center" wrapText="1"/>
    </xf>
    <xf numFmtId="176" fontId="10" fillId="0" borderId="13" xfId="0" applyNumberFormat="1" applyFont="1" applyBorder="1" applyAlignment="1">
      <alignment horizontal="right" vertical="center" wrapText="1"/>
    </xf>
    <xf numFmtId="176" fontId="10" fillId="0" borderId="1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6" fontId="17" fillId="0" borderId="13" xfId="0" applyNumberFormat="1" applyFont="1" applyBorder="1" applyAlignment="1">
      <alignment horizontal="right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6" fillId="0" borderId="4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0" fillId="0" borderId="4" xfId="0" applyBorder="1" applyAlignment="1">
      <alignment vertical="center"/>
    </xf>
    <xf numFmtId="176" fontId="10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4" applyBorder="1" applyAlignment="1">
      <alignment horizontal="center" vertical="center"/>
    </xf>
    <xf numFmtId="0" fontId="1" fillId="0" borderId="0" xfId="4" applyAlignment="1">
      <alignment vertical="center"/>
    </xf>
    <xf numFmtId="0" fontId="1" fillId="0" borderId="0" xfId="4" applyBorder="1" applyAlignment="1">
      <alignment vertical="center"/>
    </xf>
    <xf numFmtId="176" fontId="17" fillId="0" borderId="6" xfId="4" applyNumberFormat="1" applyFont="1" applyBorder="1" applyAlignment="1">
      <alignment horizontal="right" vertical="center" wrapText="1"/>
    </xf>
    <xf numFmtId="176" fontId="17" fillId="0" borderId="4" xfId="4" applyNumberFormat="1" applyFont="1" applyBorder="1" applyAlignment="1">
      <alignment horizontal="right" vertical="center" wrapText="1"/>
    </xf>
    <xf numFmtId="176" fontId="17" fillId="0" borderId="0" xfId="4" applyNumberFormat="1" applyFont="1" applyBorder="1" applyAlignment="1">
      <alignment horizontal="right" vertical="center" wrapText="1"/>
    </xf>
    <xf numFmtId="176" fontId="10" fillId="0" borderId="4" xfId="4" applyNumberFormat="1" applyFont="1" applyBorder="1" applyAlignment="1">
      <alignment horizontal="right" vertical="center" wrapText="1"/>
    </xf>
    <xf numFmtId="177" fontId="17" fillId="0" borderId="0" xfId="4" applyNumberFormat="1" applyFont="1" applyBorder="1" applyAlignment="1">
      <alignment horizontal="right" vertical="center" wrapText="1"/>
    </xf>
    <xf numFmtId="177" fontId="17" fillId="0" borderId="4" xfId="4" applyNumberFormat="1" applyFont="1" applyBorder="1" applyAlignment="1">
      <alignment horizontal="right" vertical="center" wrapText="1"/>
    </xf>
    <xf numFmtId="177" fontId="17" fillId="0" borderId="13" xfId="4" applyNumberFormat="1" applyFont="1" applyBorder="1" applyAlignment="1">
      <alignment horizontal="right" vertical="center" wrapText="1"/>
    </xf>
    <xf numFmtId="177" fontId="10" fillId="0" borderId="4" xfId="4" applyNumberFormat="1" applyFont="1" applyBorder="1" applyAlignment="1">
      <alignment horizontal="right" vertical="center" wrapText="1"/>
    </xf>
    <xf numFmtId="176" fontId="11" fillId="0" borderId="6" xfId="4" applyNumberFormat="1" applyFont="1" applyBorder="1" applyAlignment="1">
      <alignment horizontal="right" vertical="center" wrapText="1"/>
    </xf>
    <xf numFmtId="176" fontId="11" fillId="0" borderId="4" xfId="4" applyNumberFormat="1" applyFont="1" applyBorder="1" applyAlignment="1">
      <alignment horizontal="right" vertical="center" wrapText="1"/>
    </xf>
    <xf numFmtId="176" fontId="11" fillId="0" borderId="0" xfId="4" applyNumberFormat="1" applyFont="1" applyBorder="1" applyAlignment="1">
      <alignment horizontal="right" vertical="center" wrapText="1"/>
    </xf>
    <xf numFmtId="177" fontId="11" fillId="0" borderId="6" xfId="4" applyNumberFormat="1" applyFont="1" applyBorder="1" applyAlignment="1">
      <alignment horizontal="right" vertical="center" wrapText="1"/>
    </xf>
    <xf numFmtId="177" fontId="11" fillId="0" borderId="4" xfId="4" applyNumberFormat="1" applyFont="1" applyBorder="1" applyAlignment="1">
      <alignment horizontal="right" vertical="center" wrapText="1"/>
    </xf>
    <xf numFmtId="177" fontId="11" fillId="0" borderId="0" xfId="4" applyNumberFormat="1" applyFont="1" applyBorder="1" applyAlignment="1">
      <alignment horizontal="right" vertical="center" wrapText="1"/>
    </xf>
    <xf numFmtId="0" fontId="9" fillId="0" borderId="6" xfId="4" applyFont="1" applyBorder="1" applyAlignment="1">
      <alignment vertical="center"/>
    </xf>
    <xf numFmtId="0" fontId="9" fillId="0" borderId="4" xfId="4" applyFont="1" applyBorder="1" applyAlignment="1">
      <alignment horizontal="center" vertical="center" wrapText="1"/>
    </xf>
    <xf numFmtId="176" fontId="10" fillId="0" borderId="0" xfId="4" applyNumberFormat="1" applyFont="1" applyBorder="1" applyAlignment="1">
      <alignment horizontal="right" vertical="center" wrapText="1"/>
    </xf>
    <xf numFmtId="0" fontId="1" fillId="0" borderId="4" xfId="4" applyFont="1" applyBorder="1" applyAlignment="1">
      <alignment vertical="center"/>
    </xf>
    <xf numFmtId="177" fontId="10" fillId="0" borderId="0" xfId="4" applyNumberFormat="1" applyFont="1" applyBorder="1" applyAlignment="1">
      <alignment horizontal="right" vertical="center" wrapText="1"/>
    </xf>
    <xf numFmtId="0" fontId="1" fillId="0" borderId="4" xfId="4" applyBorder="1" applyAlignment="1">
      <alignment horizontal="right" vertical="center"/>
    </xf>
    <xf numFmtId="0" fontId="9" fillId="0" borderId="6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0" fontId="9" fillId="0" borderId="4" xfId="4" applyFont="1" applyFill="1" applyBorder="1" applyAlignment="1">
      <alignment horizontal="center" vertical="center" wrapText="1"/>
    </xf>
    <xf numFmtId="176" fontId="10" fillId="0" borderId="0" xfId="4" applyNumberFormat="1" applyFont="1" applyFill="1" applyBorder="1" applyAlignment="1">
      <alignment horizontal="right" vertical="center" wrapText="1"/>
    </xf>
    <xf numFmtId="176" fontId="10" fillId="0" borderId="4" xfId="4" applyNumberFormat="1" applyFont="1" applyFill="1" applyBorder="1" applyAlignment="1">
      <alignment horizontal="right" vertical="center" wrapText="1"/>
    </xf>
    <xf numFmtId="0" fontId="1" fillId="0" borderId="4" xfId="4" applyFill="1" applyBorder="1" applyAlignment="1">
      <alignment vertical="center"/>
    </xf>
    <xf numFmtId="176" fontId="10" fillId="0" borderId="6" xfId="4" applyNumberFormat="1" applyFont="1" applyFill="1" applyBorder="1" applyAlignment="1">
      <alignment horizontal="right" vertical="center" wrapText="1"/>
    </xf>
    <xf numFmtId="177" fontId="10" fillId="0" borderId="6" xfId="4" applyNumberFormat="1" applyFont="1" applyFill="1" applyBorder="1" applyAlignment="1">
      <alignment horizontal="right" vertical="center" wrapText="1"/>
    </xf>
    <xf numFmtId="177" fontId="10" fillId="0" borderId="4" xfId="4" applyNumberFormat="1" applyFont="1" applyFill="1" applyBorder="1" applyAlignment="1">
      <alignment horizontal="right" vertical="center" wrapText="1"/>
    </xf>
    <xf numFmtId="177" fontId="10" fillId="0" borderId="0" xfId="4" applyNumberFormat="1" applyFont="1" applyFill="1" applyBorder="1" applyAlignment="1">
      <alignment horizontal="right" vertical="center" wrapText="1"/>
    </xf>
    <xf numFmtId="0" fontId="9" fillId="0" borderId="8" xfId="4" applyFont="1" applyBorder="1" applyAlignment="1">
      <alignment horizontal="center" vertical="center"/>
    </xf>
    <xf numFmtId="0" fontId="9" fillId="0" borderId="5" xfId="4" applyFont="1" applyBorder="1" applyAlignment="1">
      <alignment horizontal="center" vertical="center" wrapText="1"/>
    </xf>
    <xf numFmtId="176" fontId="10" fillId="0" borderId="8" xfId="4" applyNumberFormat="1" applyFont="1" applyBorder="1" applyAlignment="1">
      <alignment horizontal="right" vertical="center" wrapText="1"/>
    </xf>
    <xf numFmtId="176" fontId="10" fillId="0" borderId="5" xfId="4" applyNumberFormat="1" applyFont="1" applyBorder="1" applyAlignment="1">
      <alignment horizontal="right" vertical="center" wrapText="1"/>
    </xf>
    <xf numFmtId="176" fontId="10" fillId="0" borderId="7" xfId="4" applyNumberFormat="1" applyFont="1" applyBorder="1" applyAlignment="1">
      <alignment horizontal="right" vertical="center" wrapText="1"/>
    </xf>
    <xf numFmtId="0" fontId="1" fillId="0" borderId="5" xfId="4" applyBorder="1" applyAlignment="1">
      <alignment horizontal="right" vertical="center"/>
    </xf>
    <xf numFmtId="0" fontId="1" fillId="0" borderId="5" xfId="4" applyBorder="1" applyAlignment="1">
      <alignment vertical="center"/>
    </xf>
    <xf numFmtId="177" fontId="10" fillId="0" borderId="8" xfId="4" applyNumberFormat="1" applyFont="1" applyBorder="1" applyAlignment="1">
      <alignment horizontal="right" vertical="center" wrapText="1"/>
    </xf>
    <xf numFmtId="177" fontId="10" fillId="0" borderId="5" xfId="4" applyNumberFormat="1" applyFont="1" applyBorder="1" applyAlignment="1">
      <alignment horizontal="right" vertical="center" wrapText="1"/>
    </xf>
    <xf numFmtId="177" fontId="10" fillId="0" borderId="7" xfId="4" applyNumberFormat="1" applyFont="1" applyBorder="1" applyAlignment="1">
      <alignment horizontal="right" vertical="center" wrapText="1"/>
    </xf>
    <xf numFmtId="0" fontId="5" fillId="0" borderId="0" xfId="4" applyFont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vertical="center"/>
    </xf>
    <xf numFmtId="177" fontId="1" fillId="0" borderId="0" xfId="4" applyNumberFormat="1" applyAlignment="1">
      <alignment vertical="center"/>
    </xf>
    <xf numFmtId="0" fontId="15" fillId="0" borderId="0" xfId="0" applyFont="1" applyFill="1" applyBorder="1" applyAlignment="1" applyProtection="1">
      <alignment vertical="center"/>
    </xf>
    <xf numFmtId="176" fontId="15" fillId="0" borderId="0" xfId="0" applyNumberFormat="1" applyFont="1" applyFill="1" applyBorder="1" applyAlignment="1" applyProtection="1">
      <alignment vertical="center"/>
    </xf>
    <xf numFmtId="176" fontId="15" fillId="0" borderId="0" xfId="0" applyNumberFormat="1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23" fillId="0" borderId="0" xfId="2" applyFont="1" applyFill="1" applyBorder="1" applyAlignment="1" applyProtection="1">
      <alignment vertical="center"/>
    </xf>
    <xf numFmtId="176" fontId="10" fillId="0" borderId="6" xfId="4" applyNumberFormat="1" applyFont="1" applyBorder="1" applyAlignment="1">
      <alignment horizontal="right" vertical="center" wrapText="1"/>
    </xf>
    <xf numFmtId="0" fontId="1" fillId="0" borderId="4" xfId="4" applyBorder="1" applyAlignment="1">
      <alignment vertical="center"/>
    </xf>
    <xf numFmtId="0" fontId="9" fillId="0" borderId="6" xfId="4" applyFont="1" applyBorder="1" applyAlignment="1">
      <alignment horizontal="center" vertical="center"/>
    </xf>
    <xf numFmtId="177" fontId="10" fillId="0" borderId="6" xfId="4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 wrapText="1"/>
    </xf>
    <xf numFmtId="176" fontId="10" fillId="0" borderId="0" xfId="0" quotePrefix="1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 wrapText="1"/>
    </xf>
    <xf numFmtId="176" fontId="4" fillId="0" borderId="0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vertical="center"/>
    </xf>
    <xf numFmtId="0" fontId="24" fillId="0" borderId="6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5" fillId="0" borderId="4" xfId="4" applyFont="1" applyBorder="1" applyAlignment="1">
      <alignment vertical="center"/>
    </xf>
    <xf numFmtId="176" fontId="10" fillId="0" borderId="6" xfId="4" applyNumberFormat="1" applyFont="1" applyBorder="1" applyAlignment="1">
      <alignment horizontal="right" vertical="center" wrapText="1"/>
    </xf>
    <xf numFmtId="0" fontId="1" fillId="0" borderId="0" xfId="5" applyFont="1" applyFill="1" applyAlignment="1" applyProtection="1">
      <alignment vertical="center"/>
    </xf>
    <xf numFmtId="0" fontId="1" fillId="0" borderId="0" xfId="5" applyAlignment="1" applyProtection="1">
      <alignment vertical="center"/>
    </xf>
    <xf numFmtId="0" fontId="1" fillId="0" borderId="0" xfId="5" applyFont="1" applyFill="1" applyBorder="1" applyAlignment="1" applyProtection="1">
      <alignment vertical="center"/>
    </xf>
    <xf numFmtId="0" fontId="10" fillId="0" borderId="13" xfId="5" applyFont="1" applyFill="1" applyBorder="1" applyAlignment="1" applyProtection="1">
      <alignment horizontal="center" vertical="center" wrapText="1"/>
    </xf>
    <xf numFmtId="0" fontId="10" fillId="0" borderId="6" xfId="5" applyFont="1" applyFill="1" applyBorder="1" applyAlignment="1" applyProtection="1">
      <alignment horizontal="right" vertical="center" wrapText="1"/>
    </xf>
    <xf numFmtId="0" fontId="10" fillId="0" borderId="4" xfId="5" applyFont="1" applyFill="1" applyBorder="1" applyAlignment="1" applyProtection="1">
      <alignment horizontal="right" vertical="center" wrapText="1"/>
    </xf>
    <xf numFmtId="0" fontId="10" fillId="0" borderId="0" xfId="5" applyFont="1" applyFill="1" applyBorder="1" applyAlignment="1" applyProtection="1">
      <alignment horizontal="right" vertical="center" wrapText="1"/>
    </xf>
    <xf numFmtId="0" fontId="10" fillId="0" borderId="16" xfId="5" applyFont="1" applyFill="1" applyBorder="1" applyAlignment="1" applyProtection="1">
      <alignment horizontal="right" vertical="center" wrapText="1"/>
    </xf>
    <xf numFmtId="0" fontId="20" fillId="0" borderId="4" xfId="5" applyFont="1" applyFill="1" applyBorder="1" applyAlignment="1" applyProtection="1">
      <alignment vertical="center"/>
    </xf>
    <xf numFmtId="0" fontId="20" fillId="0" borderId="0" xfId="5" applyFont="1" applyAlignment="1" applyProtection="1">
      <alignment vertical="center"/>
    </xf>
    <xf numFmtId="0" fontId="9" fillId="0" borderId="6" xfId="5" applyFont="1" applyFill="1" applyBorder="1" applyAlignment="1" applyProtection="1">
      <alignment horizontal="center" vertical="center" wrapText="1"/>
    </xf>
    <xf numFmtId="178" fontId="9" fillId="0" borderId="6" xfId="5" applyNumberFormat="1" applyFont="1" applyFill="1" applyBorder="1" applyAlignment="1" applyProtection="1">
      <alignment horizontal="right" vertical="center" shrinkToFit="1"/>
    </xf>
    <xf numFmtId="176" fontId="9" fillId="0" borderId="4" xfId="5" applyNumberFormat="1" applyFont="1" applyFill="1" applyBorder="1" applyAlignment="1" applyProtection="1">
      <alignment horizontal="right" vertical="center" wrapText="1"/>
    </xf>
    <xf numFmtId="176" fontId="9" fillId="0" borderId="6" xfId="5" applyNumberFormat="1" applyFont="1" applyFill="1" applyBorder="1" applyAlignment="1" applyProtection="1">
      <alignment horizontal="right" vertical="center" wrapText="1"/>
    </xf>
    <xf numFmtId="176" fontId="9" fillId="0" borderId="16" xfId="5" applyNumberFormat="1" applyFont="1" applyFill="1" applyBorder="1" applyAlignment="1" applyProtection="1">
      <alignment horizontal="right" vertical="center" wrapText="1"/>
    </xf>
    <xf numFmtId="178" fontId="9" fillId="0" borderId="30" xfId="5" applyNumberFormat="1" applyFont="1" applyFill="1" applyBorder="1" applyAlignment="1" applyProtection="1">
      <alignment horizontal="right" vertical="center" shrinkToFit="1"/>
    </xf>
    <xf numFmtId="178" fontId="9" fillId="0" borderId="4" xfId="5" applyNumberFormat="1" applyFont="1" applyFill="1" applyBorder="1" applyAlignment="1" applyProtection="1">
      <alignment vertical="center" shrinkToFit="1"/>
    </xf>
    <xf numFmtId="178" fontId="9" fillId="0" borderId="6" xfId="5" applyNumberFormat="1" applyFont="1" applyFill="1" applyBorder="1" applyAlignment="1" applyProtection="1">
      <alignment horizontal="right" vertical="center" wrapText="1"/>
    </xf>
    <xf numFmtId="178" fontId="9" fillId="0" borderId="4" xfId="5" applyNumberFormat="1" applyFont="1" applyFill="1" applyBorder="1" applyAlignment="1" applyProtection="1">
      <alignment horizontal="center" vertical="center" shrinkToFit="1"/>
    </xf>
    <xf numFmtId="0" fontId="15" fillId="0" borderId="4" xfId="5" applyFont="1" applyFill="1" applyBorder="1" applyAlignment="1" applyProtection="1">
      <alignment vertical="center"/>
    </xf>
    <xf numFmtId="180" fontId="1" fillId="0" borderId="0" xfId="5" applyNumberFormat="1" applyAlignment="1" applyProtection="1">
      <alignment vertical="center"/>
    </xf>
    <xf numFmtId="179" fontId="1" fillId="0" borderId="0" xfId="5" applyNumberFormat="1" applyAlignment="1" applyProtection="1">
      <alignment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9" fillId="0" borderId="8" xfId="5" applyFont="1" applyFill="1" applyBorder="1" applyAlignment="1" applyProtection="1">
      <alignment horizontal="center" vertical="center" wrapText="1"/>
    </xf>
    <xf numFmtId="178" fontId="9" fillId="0" borderId="8" xfId="5" applyNumberFormat="1" applyFont="1" applyFill="1" applyBorder="1" applyAlignment="1" applyProtection="1">
      <alignment horizontal="right" vertical="center" shrinkToFit="1"/>
    </xf>
    <xf numFmtId="176" fontId="9" fillId="0" borderId="5" xfId="5" applyNumberFormat="1" applyFont="1" applyFill="1" applyBorder="1" applyAlignment="1" applyProtection="1">
      <alignment horizontal="right" vertical="center" wrapText="1"/>
    </xf>
    <xf numFmtId="176" fontId="9" fillId="0" borderId="8" xfId="5" applyNumberFormat="1" applyFont="1" applyFill="1" applyBorder="1" applyAlignment="1" applyProtection="1">
      <alignment horizontal="right" vertical="center" wrapText="1"/>
    </xf>
    <xf numFmtId="176" fontId="9" fillId="0" borderId="20" xfId="5" applyNumberFormat="1" applyFont="1" applyFill="1" applyBorder="1" applyAlignment="1" applyProtection="1">
      <alignment horizontal="right" vertical="center" wrapText="1"/>
    </xf>
    <xf numFmtId="178" fontId="9" fillId="0" borderId="29" xfId="5" applyNumberFormat="1" applyFont="1" applyFill="1" applyBorder="1" applyAlignment="1" applyProtection="1">
      <alignment horizontal="right" vertical="center" shrinkToFit="1"/>
    </xf>
    <xf numFmtId="178" fontId="9" fillId="0" borderId="5" xfId="5" applyNumberFormat="1" applyFont="1" applyFill="1" applyBorder="1" applyAlignment="1" applyProtection="1">
      <alignment vertical="center" shrinkToFit="1"/>
    </xf>
    <xf numFmtId="178" fontId="9" fillId="0" borderId="8" xfId="5" applyNumberFormat="1" applyFont="1" applyFill="1" applyBorder="1" applyAlignment="1" applyProtection="1">
      <alignment horizontal="right" vertical="center" wrapText="1"/>
    </xf>
    <xf numFmtId="178" fontId="9" fillId="0" borderId="5" xfId="5" applyNumberFormat="1" applyFont="1" applyFill="1" applyBorder="1" applyAlignment="1" applyProtection="1">
      <alignment horizontal="center" vertical="center" shrinkToFit="1"/>
    </xf>
    <xf numFmtId="0" fontId="15" fillId="0" borderId="5" xfId="5" applyFont="1" applyFill="1" applyBorder="1" applyAlignment="1" applyProtection="1">
      <alignment vertical="center"/>
    </xf>
    <xf numFmtId="0" fontId="1" fillId="0" borderId="0" xfId="5" applyBorder="1" applyAlignment="1" applyProtection="1">
      <alignment vertical="center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right" vertical="center" wrapText="1"/>
    </xf>
    <xf numFmtId="0" fontId="9" fillId="0" borderId="4" xfId="5" applyFont="1" applyFill="1" applyBorder="1" applyAlignment="1" applyProtection="1">
      <alignment horizontal="right" vertical="center" wrapText="1"/>
    </xf>
    <xf numFmtId="176" fontId="9" fillId="0" borderId="0" xfId="5" applyNumberFormat="1" applyFont="1" applyFill="1" applyBorder="1" applyAlignment="1" applyProtection="1">
      <alignment horizontal="right" vertical="center" wrapText="1"/>
    </xf>
    <xf numFmtId="178" fontId="9" fillId="0" borderId="0" xfId="5" applyNumberFormat="1" applyFont="1" applyFill="1" applyBorder="1" applyAlignment="1" applyProtection="1">
      <alignment horizontal="right" vertical="center" wrapText="1"/>
    </xf>
    <xf numFmtId="178" fontId="9" fillId="0" borderId="4" xfId="5" applyNumberFormat="1" applyFont="1" applyFill="1" applyBorder="1" applyAlignment="1" applyProtection="1">
      <alignment horizontal="right" vertical="center" wrapText="1"/>
    </xf>
    <xf numFmtId="0" fontId="9" fillId="0" borderId="31" xfId="5" applyFont="1" applyFill="1" applyBorder="1" applyAlignment="1" applyProtection="1">
      <alignment horizontal="center" vertical="center" wrapText="1"/>
    </xf>
    <xf numFmtId="176" fontId="9" fillId="0" borderId="21" xfId="5" applyNumberFormat="1" applyFont="1" applyFill="1" applyBorder="1" applyAlignment="1" applyProtection="1">
      <alignment horizontal="right" vertical="center" wrapText="1"/>
    </xf>
    <xf numFmtId="176" fontId="9" fillId="0" borderId="22" xfId="5" applyNumberFormat="1" applyFont="1" applyFill="1" applyBorder="1" applyAlignment="1" applyProtection="1">
      <alignment horizontal="right" vertical="center" wrapText="1"/>
    </xf>
    <xf numFmtId="176" fontId="9" fillId="0" borderId="23" xfId="5" applyNumberFormat="1" applyFont="1" applyFill="1" applyBorder="1" applyAlignment="1" applyProtection="1">
      <alignment horizontal="right" vertical="center" wrapText="1"/>
    </xf>
    <xf numFmtId="176" fontId="9" fillId="0" borderId="11" xfId="5" applyNumberFormat="1" applyFont="1" applyFill="1" applyBorder="1" applyAlignment="1" applyProtection="1">
      <alignment horizontal="right" vertical="center" wrapText="1"/>
    </xf>
    <xf numFmtId="0" fontId="9" fillId="0" borderId="13" xfId="5" applyFont="1" applyFill="1" applyBorder="1" applyAlignment="1" applyProtection="1">
      <alignment horizontal="justify" vertical="center" wrapText="1"/>
    </xf>
    <xf numFmtId="0" fontId="9" fillId="0" borderId="13" xfId="5" applyFont="1" applyFill="1" applyBorder="1" applyAlignment="1" applyProtection="1">
      <alignment horizontal="right" vertical="center" wrapText="1"/>
    </xf>
    <xf numFmtId="176" fontId="10" fillId="0" borderId="0" xfId="5" applyNumberFormat="1" applyFont="1" applyFill="1" applyBorder="1" applyAlignment="1" applyProtection="1">
      <alignment horizontal="right" vertical="center" wrapText="1"/>
    </xf>
    <xf numFmtId="178" fontId="9" fillId="0" borderId="21" xfId="5" applyNumberFormat="1" applyFont="1" applyFill="1" applyBorder="1" applyAlignment="1" applyProtection="1">
      <alignment horizontal="right" vertical="center" shrinkToFit="1"/>
    </xf>
    <xf numFmtId="178" fontId="9" fillId="0" borderId="11" xfId="5" applyNumberFormat="1" applyFont="1" applyFill="1" applyBorder="1" applyAlignment="1" applyProtection="1">
      <alignment vertical="center" shrinkToFit="1"/>
    </xf>
    <xf numFmtId="178" fontId="9" fillId="0" borderId="11" xfId="5" applyNumberFormat="1" applyFont="1" applyFill="1" applyBorder="1" applyAlignment="1" applyProtection="1">
      <alignment horizontal="center" vertical="center" shrinkToFit="1"/>
    </xf>
    <xf numFmtId="0" fontId="9" fillId="0" borderId="24" xfId="5" applyFont="1" applyFill="1" applyBorder="1" applyAlignment="1" applyProtection="1">
      <alignment horizontal="justify" vertical="center" wrapText="1"/>
    </xf>
    <xf numFmtId="0" fontId="9" fillId="0" borderId="15" xfId="5" applyFont="1" applyFill="1" applyBorder="1" applyAlignment="1" applyProtection="1">
      <alignment horizontal="right" vertical="center" wrapText="1"/>
    </xf>
    <xf numFmtId="0" fontId="9" fillId="0" borderId="14" xfId="5" applyFont="1" applyFill="1" applyBorder="1" applyAlignment="1" applyProtection="1">
      <alignment horizontal="right" vertical="center" wrapText="1"/>
    </xf>
    <xf numFmtId="0" fontId="10" fillId="0" borderId="15" xfId="5" applyFont="1" applyFill="1" applyBorder="1" applyAlignment="1" applyProtection="1">
      <alignment horizontal="right" vertical="center" wrapText="1"/>
    </xf>
    <xf numFmtId="0" fontId="10" fillId="0" borderId="14" xfId="5" applyFont="1" applyFill="1" applyBorder="1" applyAlignment="1" applyProtection="1">
      <alignment horizontal="right" vertical="center" wrapText="1"/>
    </xf>
    <xf numFmtId="0" fontId="10" fillId="0" borderId="13" xfId="5" applyFont="1" applyFill="1" applyBorder="1" applyAlignment="1" applyProtection="1">
      <alignment horizontal="right" vertical="center" wrapText="1"/>
    </xf>
    <xf numFmtId="181" fontId="9" fillId="0" borderId="6" xfId="5" applyNumberFormat="1" applyFont="1" applyFill="1" applyBorder="1" applyAlignment="1" applyProtection="1">
      <alignment horizontal="right" vertical="center" wrapText="1"/>
    </xf>
    <xf numFmtId="178" fontId="9" fillId="0" borderId="21" xfId="5" applyNumberFormat="1" applyFont="1" applyFill="1" applyBorder="1" applyAlignment="1" applyProtection="1">
      <alignment horizontal="right" vertical="center" wrapText="1"/>
    </xf>
    <xf numFmtId="181" fontId="9" fillId="0" borderId="21" xfId="5" applyNumberFormat="1" applyFont="1" applyFill="1" applyBorder="1" applyAlignment="1" applyProtection="1">
      <alignment horizontal="right" vertical="center" wrapText="1"/>
    </xf>
    <xf numFmtId="0" fontId="9" fillId="0" borderId="0" xfId="5" applyFont="1" applyFill="1" applyBorder="1" applyAlignment="1" applyProtection="1">
      <alignment vertical="center" wrapText="1"/>
    </xf>
    <xf numFmtId="0" fontId="9" fillId="0" borderId="0" xfId="5" applyFont="1" applyFill="1" applyBorder="1" applyAlignment="1" applyProtection="1">
      <alignment horizontal="center" vertical="center" shrinkToFit="1"/>
    </xf>
    <xf numFmtId="0" fontId="15" fillId="0" borderId="0" xfId="5" applyFont="1" applyFill="1" applyBorder="1" applyAlignment="1" applyProtection="1">
      <alignment vertical="center"/>
    </xf>
    <xf numFmtId="0" fontId="15" fillId="0" borderId="0" xfId="5" applyFont="1" applyFill="1" applyAlignment="1" applyProtection="1">
      <alignment vertical="center"/>
    </xf>
    <xf numFmtId="178" fontId="9" fillId="0" borderId="0" xfId="5" applyNumberFormat="1" applyFont="1" applyFill="1" applyBorder="1" applyAlignment="1" applyProtection="1">
      <alignment horizontal="right" vertical="center" shrinkToFi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horizontal="right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177" fontId="10" fillId="0" borderId="6" xfId="4" applyNumberFormat="1" applyFont="1" applyBorder="1" applyAlignment="1">
      <alignment horizontal="right" vertical="center" wrapText="1"/>
    </xf>
    <xf numFmtId="0" fontId="16" fillId="0" borderId="13" xfId="4" applyFont="1" applyBorder="1" applyAlignment="1">
      <alignment horizontal="center" vertical="center" wrapText="1"/>
    </xf>
    <xf numFmtId="0" fontId="16" fillId="0" borderId="14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1" fillId="0" borderId="4" xfId="4" applyBorder="1" applyAlignment="1">
      <alignment horizontal="center" vertical="center"/>
    </xf>
    <xf numFmtId="0" fontId="1" fillId="0" borderId="4" xfId="4" applyBorder="1" applyAlignment="1">
      <alignment vertical="center"/>
    </xf>
    <xf numFmtId="0" fontId="25" fillId="0" borderId="4" xfId="4" applyFont="1" applyBorder="1" applyAlignment="1">
      <alignment horizontal="center" vertical="center"/>
    </xf>
    <xf numFmtId="0" fontId="2" fillId="0" borderId="0" xfId="4" applyFont="1" applyAlignment="1">
      <alignment horizontal="left" vertical="center"/>
    </xf>
    <xf numFmtId="0" fontId="4" fillId="0" borderId="13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17" xfId="4" applyFont="1" applyBorder="1" applyAlignment="1">
      <alignment horizontal="center" vertical="center" wrapText="1"/>
    </xf>
    <xf numFmtId="176" fontId="10" fillId="0" borderId="6" xfId="4" applyNumberFormat="1" applyFont="1" applyBorder="1" applyAlignment="1">
      <alignment horizontal="right" vertical="center" wrapText="1"/>
    </xf>
    <xf numFmtId="0" fontId="12" fillId="0" borderId="6" xfId="4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2" fillId="0" borderId="7" xfId="4" applyFont="1" applyBorder="1" applyAlignment="1">
      <alignment horizontal="left" vertical="center"/>
    </xf>
    <xf numFmtId="0" fontId="16" fillId="0" borderId="6" xfId="4" applyFont="1" applyBorder="1" applyAlignment="1">
      <alignment horizontal="center" vertical="center" wrapText="1"/>
    </xf>
    <xf numFmtId="0" fontId="16" fillId="0" borderId="4" xfId="4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14" xfId="0" applyFont="1" applyBorder="1" applyAlignment="1">
      <alignment horizontal="distributed" vertical="center"/>
    </xf>
    <xf numFmtId="0" fontId="9" fillId="0" borderId="4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wrapText="1"/>
    </xf>
    <xf numFmtId="0" fontId="9" fillId="0" borderId="4" xfId="0" applyFont="1" applyBorder="1" applyAlignment="1">
      <alignment horizontal="distributed" wrapText="1"/>
    </xf>
    <xf numFmtId="0" fontId="9" fillId="0" borderId="14" xfId="0" applyFont="1" applyBorder="1" applyAlignment="1">
      <alignment horizontal="distributed"/>
    </xf>
    <xf numFmtId="0" fontId="9" fillId="0" borderId="4" xfId="0" applyFont="1" applyBorder="1" applyAlignment="1">
      <alignment horizontal="distributed"/>
    </xf>
    <xf numFmtId="0" fontId="9" fillId="0" borderId="10" xfId="5" applyFont="1" applyFill="1" applyBorder="1" applyAlignment="1" applyProtection="1">
      <alignment horizontal="center" vertical="center" wrapText="1"/>
    </xf>
    <xf numFmtId="0" fontId="9" fillId="0" borderId="9" xfId="5" applyFont="1" applyFill="1" applyBorder="1" applyAlignment="1" applyProtection="1">
      <alignment horizontal="center" vertical="center" wrapText="1"/>
    </xf>
    <xf numFmtId="0" fontId="3" fillId="0" borderId="0" xfId="5" applyFont="1" applyFill="1" applyAlignment="1" applyProtection="1">
      <alignment horizontal="left" vertical="center"/>
    </xf>
    <xf numFmtId="0" fontId="2" fillId="0" borderId="7" xfId="5" applyFont="1" applyFill="1" applyBorder="1" applyAlignment="1" applyProtection="1">
      <alignment vertical="center"/>
    </xf>
    <xf numFmtId="0" fontId="9" fillId="0" borderId="24" xfId="5" applyFont="1" applyFill="1" applyBorder="1" applyAlignment="1" applyProtection="1">
      <alignment horizontal="center" vertical="center" wrapText="1"/>
    </xf>
    <xf numFmtId="0" fontId="9" fillId="0" borderId="3" xfId="5" applyFont="1" applyFill="1" applyBorder="1" applyAlignment="1" applyProtection="1">
      <alignment horizontal="center" vertical="center" wrapText="1"/>
    </xf>
    <xf numFmtId="0" fontId="9" fillId="0" borderId="17" xfId="5" applyFont="1" applyFill="1" applyBorder="1" applyAlignment="1" applyProtection="1">
      <alignment horizontal="center" vertical="center" wrapText="1"/>
    </xf>
    <xf numFmtId="0" fontId="9" fillId="0" borderId="18" xfId="5" applyFont="1" applyFill="1" applyBorder="1" applyAlignment="1" applyProtection="1">
      <alignment horizontal="center" vertical="center" wrapText="1"/>
    </xf>
    <xf numFmtId="0" fontId="9" fillId="0" borderId="25" xfId="5" applyFont="1" applyFill="1" applyBorder="1" applyAlignment="1" applyProtection="1">
      <alignment horizontal="center" vertical="center" wrapText="1"/>
    </xf>
    <xf numFmtId="0" fontId="9" fillId="0" borderId="26" xfId="5" applyFont="1" applyFill="1" applyBorder="1" applyAlignment="1" applyProtection="1">
      <alignment horizontal="center" vertical="center" wrapText="1"/>
    </xf>
    <xf numFmtId="0" fontId="9" fillId="0" borderId="6" xfId="5" applyFont="1" applyFill="1" applyBorder="1" applyAlignment="1" applyProtection="1">
      <alignment horizontal="center" vertical="center" wrapText="1"/>
    </xf>
    <xf numFmtId="0" fontId="9" fillId="0" borderId="8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15" xfId="5" applyFont="1" applyFill="1" applyBorder="1" applyAlignment="1" applyProtection="1">
      <alignment horizontal="center" vertical="center" wrapText="1"/>
    </xf>
    <xf numFmtId="0" fontId="9" fillId="0" borderId="19" xfId="5" applyFont="1" applyFill="1" applyBorder="1" applyAlignment="1" applyProtection="1">
      <alignment horizontal="center" vertical="center" wrapText="1"/>
    </xf>
    <xf numFmtId="0" fontId="9" fillId="0" borderId="7" xfId="5" applyFont="1" applyFill="1" applyBorder="1" applyAlignment="1" applyProtection="1">
      <alignment horizontal="center" vertical="center" wrapText="1"/>
    </xf>
    <xf numFmtId="0" fontId="9" fillId="0" borderId="20" xfId="5" applyFont="1" applyFill="1" applyBorder="1" applyAlignment="1" applyProtection="1">
      <alignment horizontal="center" vertical="center" wrapText="1"/>
    </xf>
    <xf numFmtId="0" fontId="9" fillId="0" borderId="28" xfId="5" applyFont="1" applyFill="1" applyBorder="1" applyAlignment="1" applyProtection="1">
      <alignment horizontal="center" vertical="center" wrapText="1"/>
    </xf>
    <xf numFmtId="0" fontId="9" fillId="0" borderId="14" xfId="5" applyFont="1" applyFill="1" applyBorder="1" applyAlignment="1" applyProtection="1">
      <alignment horizontal="center" vertical="center" wrapText="1"/>
    </xf>
    <xf numFmtId="0" fontId="9" fillId="0" borderId="29" xfId="5" applyFont="1" applyFill="1" applyBorder="1" applyAlignment="1" applyProtection="1">
      <alignment horizontal="center" vertical="center" wrapText="1"/>
    </xf>
    <xf numFmtId="0" fontId="9" fillId="0" borderId="5" xfId="5" applyFont="1" applyFill="1" applyBorder="1" applyAlignment="1" applyProtection="1">
      <alignment horizontal="center" vertical="center" wrapText="1"/>
    </xf>
    <xf numFmtId="0" fontId="2" fillId="0" borderId="0" xfId="5" applyFont="1" applyFill="1" applyBorder="1" applyAlignment="1" applyProtection="1">
      <alignment vertical="center"/>
    </xf>
    <xf numFmtId="0" fontId="9" fillId="0" borderId="13" xfId="5" applyFont="1" applyFill="1" applyBorder="1" applyAlignment="1" applyProtection="1">
      <alignment horizontal="center" vertical="top" wrapText="1"/>
    </xf>
    <xf numFmtId="0" fontId="9" fillId="0" borderId="15" xfId="5" applyFont="1" applyFill="1" applyBorder="1" applyAlignment="1" applyProtection="1">
      <alignment horizontal="center" vertical="top" wrapText="1"/>
    </xf>
    <xf numFmtId="0" fontId="9" fillId="0" borderId="14" xfId="5" applyFont="1" applyFill="1" applyBorder="1" applyAlignment="1" applyProtection="1">
      <alignment horizontal="center" vertical="top" wrapText="1"/>
    </xf>
    <xf numFmtId="0" fontId="9" fillId="0" borderId="8" xfId="5" applyFont="1" applyFill="1" applyBorder="1" applyAlignment="1" applyProtection="1">
      <alignment horizontal="center" vertical="top" wrapText="1"/>
    </xf>
    <xf numFmtId="0" fontId="9" fillId="0" borderId="7" xfId="5" applyFont="1" applyFill="1" applyBorder="1" applyAlignment="1" applyProtection="1">
      <alignment horizontal="center" vertical="top" wrapText="1"/>
    </xf>
    <xf numFmtId="0" fontId="9" fillId="0" borderId="5" xfId="5" applyFont="1" applyFill="1" applyBorder="1" applyAlignment="1" applyProtection="1">
      <alignment horizontal="center" vertical="top" wrapText="1"/>
    </xf>
    <xf numFmtId="6" fontId="9" fillId="0" borderId="26" xfId="3" applyFont="1" applyFill="1" applyBorder="1" applyAlignment="1" applyProtection="1">
      <alignment horizontal="center" vertical="center" wrapText="1"/>
    </xf>
    <xf numFmtId="6" fontId="9" fillId="0" borderId="27" xfId="3" applyFont="1" applyFill="1" applyBorder="1" applyAlignment="1" applyProtection="1">
      <alignment horizontal="center" vertical="center" wrapText="1"/>
    </xf>
    <xf numFmtId="6" fontId="9" fillId="0" borderId="12" xfId="3" applyFont="1" applyFill="1" applyBorder="1" applyAlignment="1" applyProtection="1">
      <alignment horizontal="center" vertical="center" wrapText="1"/>
    </xf>
    <xf numFmtId="6" fontId="9" fillId="0" borderId="8" xfId="3" applyFont="1" applyFill="1" applyBorder="1" applyAlignment="1" applyProtection="1">
      <alignment horizontal="center" vertical="center" wrapText="1"/>
    </xf>
    <xf numFmtId="6" fontId="9" fillId="0" borderId="7" xfId="3" applyFont="1" applyFill="1" applyBorder="1" applyAlignment="1" applyProtection="1">
      <alignment horizontal="center" vertical="center" wrapText="1"/>
    </xf>
    <xf numFmtId="6" fontId="9" fillId="0" borderId="5" xfId="3" applyFont="1" applyFill="1" applyBorder="1" applyAlignment="1" applyProtection="1">
      <alignment horizontal="center" vertical="center" wrapText="1"/>
    </xf>
    <xf numFmtId="0" fontId="9" fillId="0" borderId="27" xfId="5" applyFont="1" applyFill="1" applyBorder="1" applyAlignment="1" applyProtection="1">
      <alignment horizontal="center" vertical="center" wrapText="1"/>
    </xf>
    <xf numFmtId="0" fontId="9" fillId="0" borderId="12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4" xfId="5" applyFont="1" applyFill="1" applyBorder="1" applyAlignment="1" applyProtection="1">
      <alignment horizontal="center" vertical="center" wrapText="1"/>
    </xf>
    <xf numFmtId="0" fontId="14" fillId="0" borderId="26" xfId="5" applyFont="1" applyFill="1" applyBorder="1" applyAlignment="1" applyProtection="1">
      <alignment horizontal="center" vertical="center"/>
    </xf>
    <xf numFmtId="0" fontId="14" fillId="0" borderId="27" xfId="5" applyFont="1" applyFill="1" applyBorder="1" applyAlignment="1" applyProtection="1">
      <alignment horizontal="center" vertical="center"/>
    </xf>
    <xf numFmtId="0" fontId="14" fillId="0" borderId="12" xfId="5" applyFont="1" applyFill="1" applyBorder="1" applyAlignment="1" applyProtection="1">
      <alignment horizontal="center" vertical="center"/>
    </xf>
    <xf numFmtId="0" fontId="14" fillId="0" borderId="8" xfId="5" applyFont="1" applyFill="1" applyBorder="1" applyAlignment="1" applyProtection="1">
      <alignment horizontal="center" vertical="center"/>
    </xf>
    <xf numFmtId="0" fontId="14" fillId="0" borderId="7" xfId="5" applyFont="1" applyFill="1" applyBorder="1" applyAlignment="1" applyProtection="1">
      <alignment horizontal="center" vertical="center"/>
    </xf>
    <xf numFmtId="0" fontId="14" fillId="0" borderId="5" xfId="5" applyFont="1" applyFill="1" applyBorder="1" applyAlignment="1" applyProtection="1">
      <alignment horizontal="center" vertical="center"/>
    </xf>
    <xf numFmtId="0" fontId="9" fillId="0" borderId="26" xfId="5" applyFont="1" applyFill="1" applyBorder="1" applyAlignment="1" applyProtection="1">
      <alignment horizontal="center" vertical="center" shrinkToFit="1"/>
    </xf>
    <xf numFmtId="0" fontId="9" fillId="0" borderId="27" xfId="5" applyFont="1" applyFill="1" applyBorder="1" applyAlignment="1" applyProtection="1">
      <alignment horizontal="center" vertical="center" shrinkToFit="1"/>
    </xf>
    <xf numFmtId="0" fontId="9" fillId="0" borderId="12" xfId="5" applyFont="1" applyFill="1" applyBorder="1" applyAlignment="1" applyProtection="1">
      <alignment horizontal="center" vertical="center" shrinkToFit="1"/>
    </xf>
    <xf numFmtId="0" fontId="9" fillId="0" borderId="8" xfId="5" applyFont="1" applyFill="1" applyBorder="1" applyAlignment="1" applyProtection="1">
      <alignment horizontal="center" vertical="center" shrinkToFit="1"/>
    </xf>
    <xf numFmtId="0" fontId="9" fillId="0" borderId="7" xfId="5" applyFont="1" applyFill="1" applyBorder="1" applyAlignment="1" applyProtection="1">
      <alignment horizontal="center" vertical="center" shrinkToFit="1"/>
    </xf>
    <xf numFmtId="0" fontId="9" fillId="0" borderId="5" xfId="5" applyFont="1" applyFill="1" applyBorder="1" applyAlignment="1" applyProtection="1">
      <alignment horizontal="center" vertical="center" shrinkToFit="1"/>
    </xf>
  </cellXfs>
  <cellStyles count="6">
    <cellStyle name="ハイパーリンク" xfId="2" builtinId="8"/>
    <cellStyle name="通貨 2" xfId="3"/>
    <cellStyle name="標準" xfId="0" builtinId="0"/>
    <cellStyle name="標準 2" xfId="1"/>
    <cellStyle name="標準 2 3" xfId="5"/>
    <cellStyle name="標準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tabSelected="1" zoomScaleNormal="100" workbookViewId="0">
      <selection activeCell="B1" sqref="B1:M1"/>
    </sheetView>
  </sheetViews>
  <sheetFormatPr defaultColWidth="9" defaultRowHeight="13.2" x14ac:dyDescent="0.2"/>
  <cols>
    <col min="1" max="1" width="4.6640625" style="1" customWidth="1"/>
    <col min="2" max="2" width="18.77734375" style="1" customWidth="1"/>
    <col min="3" max="3" width="0.88671875" style="1" customWidth="1"/>
    <col min="4" max="4" width="11.77734375" style="1" customWidth="1"/>
    <col min="5" max="5" width="0.88671875" style="5" customWidth="1"/>
    <col min="6" max="6" width="11.77734375" style="1" customWidth="1"/>
    <col min="7" max="7" width="0.88671875" style="5" customWidth="1"/>
    <col min="8" max="8" width="11.77734375" style="1" customWidth="1"/>
    <col min="9" max="9" width="0.88671875" style="5" customWidth="1"/>
    <col min="10" max="10" width="11.77734375" style="1" customWidth="1"/>
    <col min="11" max="11" width="0.88671875" style="5" customWidth="1"/>
    <col min="12" max="12" width="11.77734375" style="1" customWidth="1"/>
    <col min="13" max="13" width="0.88671875" style="5" customWidth="1"/>
    <col min="14" max="16384" width="9" style="1"/>
  </cols>
  <sheetData>
    <row r="1" spans="1:15" ht="23.1" customHeight="1" x14ac:dyDescent="0.2">
      <c r="B1" s="224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3"/>
      <c r="O1" s="3"/>
    </row>
    <row r="2" spans="1:15" ht="23.1" customHeight="1" x14ac:dyDescent="0.2"/>
    <row r="3" spans="1:15" ht="23.1" customHeight="1" x14ac:dyDescent="0.2">
      <c r="B3" s="222" t="s">
        <v>140</v>
      </c>
      <c r="C3" s="222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"/>
      <c r="O3" s="2"/>
    </row>
    <row r="4" spans="1:15" ht="21.9" customHeight="1" x14ac:dyDescent="0.2">
      <c r="A4" s="225" t="s">
        <v>1</v>
      </c>
      <c r="B4" s="227"/>
      <c r="C4" s="226"/>
      <c r="D4" s="225" t="s">
        <v>2</v>
      </c>
      <c r="E4" s="226"/>
      <c r="F4" s="225" t="s">
        <v>75</v>
      </c>
      <c r="G4" s="226"/>
      <c r="H4" s="225" t="s">
        <v>76</v>
      </c>
      <c r="I4" s="226"/>
      <c r="J4" s="225" t="s">
        <v>59</v>
      </c>
      <c r="K4" s="226"/>
      <c r="L4" s="225" t="s">
        <v>129</v>
      </c>
      <c r="M4" s="226"/>
    </row>
    <row r="5" spans="1:15" ht="9.9" customHeight="1" x14ac:dyDescent="0.2">
      <c r="A5" s="146"/>
      <c r="B5" s="140"/>
      <c r="C5" s="135"/>
      <c r="D5" s="6"/>
      <c r="E5" s="7"/>
      <c r="F5" s="6"/>
      <c r="G5" s="7"/>
      <c r="H5" s="8"/>
      <c r="I5" s="9"/>
      <c r="J5" s="8"/>
      <c r="K5" s="9"/>
      <c r="L5" s="8"/>
      <c r="M5" s="9"/>
    </row>
    <row r="6" spans="1:15" ht="14.4" customHeight="1" x14ac:dyDescent="0.2">
      <c r="A6" s="147" t="s">
        <v>133</v>
      </c>
      <c r="B6" s="141" t="s">
        <v>134</v>
      </c>
      <c r="C6" s="136"/>
      <c r="D6" s="145">
        <f>SUM(D19,D32)</f>
        <v>144454</v>
      </c>
      <c r="E6" s="10"/>
      <c r="F6" s="11">
        <f>SUM(F19,F32)</f>
        <v>146125</v>
      </c>
      <c r="G6" s="10"/>
      <c r="H6" s="11">
        <f>SUM(H19,H32)</f>
        <v>147852</v>
      </c>
      <c r="I6" s="10"/>
      <c r="J6" s="11">
        <f>SUM(J19,J32)</f>
        <v>145993</v>
      </c>
      <c r="K6" s="10"/>
      <c r="L6" s="11">
        <f>SUM(L19,L32)</f>
        <v>141743</v>
      </c>
      <c r="M6" s="10"/>
    </row>
    <row r="7" spans="1:15" ht="14.4" customHeight="1" x14ac:dyDescent="0.2">
      <c r="A7" s="39"/>
      <c r="B7" s="142"/>
      <c r="C7" s="137"/>
      <c r="D7" s="6"/>
      <c r="E7" s="9"/>
      <c r="F7" s="8"/>
      <c r="G7" s="9"/>
      <c r="H7" s="8"/>
      <c r="I7" s="9"/>
      <c r="J7" s="8"/>
      <c r="K7" s="9"/>
      <c r="L7" s="8"/>
      <c r="M7" s="9"/>
    </row>
    <row r="8" spans="1:15" ht="14.4" customHeight="1" x14ac:dyDescent="0.2">
      <c r="A8" s="39"/>
      <c r="B8" s="141" t="s">
        <v>135</v>
      </c>
      <c r="C8" s="136"/>
      <c r="D8" s="145">
        <v>84831</v>
      </c>
      <c r="E8" s="9"/>
      <c r="F8" s="11">
        <v>85757</v>
      </c>
      <c r="G8" s="9"/>
      <c r="H8" s="11">
        <v>82200</v>
      </c>
      <c r="I8" s="9"/>
      <c r="J8" s="11">
        <v>76422</v>
      </c>
      <c r="K8" s="9"/>
      <c r="L8" s="11">
        <f>L21+L34</f>
        <v>75102</v>
      </c>
      <c r="M8" s="9"/>
    </row>
    <row r="9" spans="1:15" ht="14.4" customHeight="1" x14ac:dyDescent="0.2">
      <c r="A9" s="39"/>
      <c r="B9" s="142"/>
      <c r="C9" s="137"/>
      <c r="D9" s="6"/>
      <c r="E9" s="9"/>
      <c r="F9" s="8"/>
      <c r="G9" s="9"/>
      <c r="H9" s="8"/>
      <c r="I9" s="9"/>
      <c r="J9" s="8"/>
      <c r="K9" s="9"/>
      <c r="L9" s="11"/>
      <c r="M9" s="9"/>
    </row>
    <row r="10" spans="1:15" ht="14.4" customHeight="1" x14ac:dyDescent="0.2">
      <c r="A10" s="39"/>
      <c r="B10" s="141" t="s">
        <v>136</v>
      </c>
      <c r="C10" s="136"/>
      <c r="D10" s="145">
        <v>81494</v>
      </c>
      <c r="E10" s="9"/>
      <c r="F10" s="11">
        <v>81112</v>
      </c>
      <c r="G10" s="9"/>
      <c r="H10" s="11">
        <v>76290</v>
      </c>
      <c r="I10" s="9"/>
      <c r="J10" s="11">
        <v>72609</v>
      </c>
      <c r="K10" s="9"/>
      <c r="L10" s="11">
        <f t="shared" ref="L10:L16" si="0">L23+L36</f>
        <v>71612</v>
      </c>
      <c r="M10" s="9"/>
    </row>
    <row r="11" spans="1:15" ht="14.4" customHeight="1" x14ac:dyDescent="0.2">
      <c r="A11" s="39"/>
      <c r="B11" s="142"/>
      <c r="C11" s="137"/>
      <c r="D11" s="6"/>
      <c r="E11" s="9"/>
      <c r="F11" s="8"/>
      <c r="G11" s="9"/>
      <c r="H11" s="8"/>
      <c r="I11" s="9"/>
      <c r="J11" s="8"/>
      <c r="K11" s="9"/>
      <c r="L11" s="11"/>
      <c r="M11" s="9"/>
    </row>
    <row r="12" spans="1:15" ht="14.4" customHeight="1" x14ac:dyDescent="0.2">
      <c r="A12" s="39"/>
      <c r="B12" s="141" t="s">
        <v>137</v>
      </c>
      <c r="C12" s="136"/>
      <c r="D12" s="145">
        <v>3337</v>
      </c>
      <c r="E12" s="9"/>
      <c r="F12" s="11">
        <v>4645</v>
      </c>
      <c r="G12" s="9"/>
      <c r="H12" s="11">
        <v>5910</v>
      </c>
      <c r="I12" s="9"/>
      <c r="J12" s="11">
        <v>3813</v>
      </c>
      <c r="K12" s="9"/>
      <c r="L12" s="11">
        <f t="shared" si="0"/>
        <v>3490</v>
      </c>
      <c r="M12" s="9"/>
    </row>
    <row r="13" spans="1:15" ht="14.4" customHeight="1" x14ac:dyDescent="0.2">
      <c r="A13" s="39"/>
      <c r="B13" s="142"/>
      <c r="C13" s="137"/>
      <c r="D13" s="6"/>
      <c r="E13" s="9"/>
      <c r="F13" s="8"/>
      <c r="G13" s="9"/>
      <c r="H13" s="8"/>
      <c r="I13" s="9"/>
      <c r="J13" s="8"/>
      <c r="K13" s="9"/>
      <c r="L13" s="11"/>
      <c r="M13" s="9"/>
    </row>
    <row r="14" spans="1:15" ht="14.4" customHeight="1" x14ac:dyDescent="0.2">
      <c r="A14" s="39"/>
      <c r="B14" s="143" t="s">
        <v>138</v>
      </c>
      <c r="C14" s="139"/>
      <c r="D14" s="145">
        <v>55388</v>
      </c>
      <c r="E14" s="9"/>
      <c r="F14" s="11">
        <v>56295</v>
      </c>
      <c r="G14" s="9"/>
      <c r="H14" s="11">
        <v>57739</v>
      </c>
      <c r="I14" s="9"/>
      <c r="J14" s="11">
        <v>59637</v>
      </c>
      <c r="K14" s="9"/>
      <c r="L14" s="11">
        <f t="shared" si="0"/>
        <v>54228</v>
      </c>
      <c r="M14" s="9"/>
    </row>
    <row r="15" spans="1:15" ht="14.4" customHeight="1" x14ac:dyDescent="0.2">
      <c r="A15" s="39"/>
      <c r="B15" s="142"/>
      <c r="C15" s="137"/>
      <c r="D15" s="6"/>
      <c r="E15" s="9"/>
      <c r="F15" s="8"/>
      <c r="G15" s="9"/>
      <c r="H15" s="8"/>
      <c r="I15" s="9"/>
      <c r="J15" s="8"/>
      <c r="K15" s="9"/>
      <c r="L15" s="11"/>
      <c r="M15" s="9"/>
    </row>
    <row r="16" spans="1:15" ht="14.4" customHeight="1" x14ac:dyDescent="0.2">
      <c r="A16" s="39"/>
      <c r="B16" s="141" t="s">
        <v>139</v>
      </c>
      <c r="C16" s="136"/>
      <c r="D16" s="145">
        <v>4235</v>
      </c>
      <c r="E16" s="9"/>
      <c r="F16" s="11">
        <v>4073</v>
      </c>
      <c r="G16" s="9"/>
      <c r="H16" s="11">
        <v>7913</v>
      </c>
      <c r="I16" s="9"/>
      <c r="J16" s="11">
        <v>9934</v>
      </c>
      <c r="K16" s="9"/>
      <c r="L16" s="11">
        <f t="shared" si="0"/>
        <v>12413</v>
      </c>
      <c r="M16" s="9"/>
    </row>
    <row r="17" spans="1:13" ht="9.9" customHeight="1" x14ac:dyDescent="0.2">
      <c r="A17" s="148"/>
      <c r="B17" s="144"/>
      <c r="C17" s="138"/>
      <c r="D17" s="12"/>
      <c r="E17" s="15"/>
      <c r="F17" s="14"/>
      <c r="G17" s="15"/>
      <c r="H17" s="14"/>
      <c r="I17" s="15"/>
      <c r="J17" s="14"/>
      <c r="K17" s="15"/>
      <c r="L17" s="14"/>
      <c r="M17" s="15"/>
    </row>
    <row r="18" spans="1:13" ht="9.9" customHeight="1" x14ac:dyDescent="0.2">
      <c r="A18" s="39"/>
      <c r="B18" s="142"/>
      <c r="C18" s="137"/>
      <c r="D18" s="6"/>
      <c r="E18" s="9"/>
      <c r="F18" s="8"/>
      <c r="G18" s="9"/>
      <c r="H18" s="8"/>
      <c r="I18" s="9"/>
      <c r="J18" s="8"/>
      <c r="K18" s="9"/>
      <c r="L18" s="8"/>
      <c r="M18" s="9"/>
    </row>
    <row r="19" spans="1:13" ht="14.4" customHeight="1" x14ac:dyDescent="0.2">
      <c r="A19" s="147" t="s">
        <v>6</v>
      </c>
      <c r="B19" s="141" t="s">
        <v>134</v>
      </c>
      <c r="C19" s="136"/>
      <c r="D19" s="145">
        <v>75152</v>
      </c>
      <c r="E19" s="9"/>
      <c r="F19" s="11">
        <v>75429</v>
      </c>
      <c r="G19" s="9"/>
      <c r="H19" s="11">
        <v>75699</v>
      </c>
      <c r="I19" s="9"/>
      <c r="J19" s="11">
        <v>74251</v>
      </c>
      <c r="K19" s="9"/>
      <c r="L19" s="11">
        <v>71078</v>
      </c>
      <c r="M19" s="9"/>
    </row>
    <row r="20" spans="1:13" ht="14.4" customHeight="1" x14ac:dyDescent="0.2">
      <c r="A20" s="39"/>
      <c r="B20" s="142"/>
      <c r="C20" s="137"/>
      <c r="D20" s="6"/>
      <c r="E20" s="9"/>
      <c r="F20" s="8"/>
      <c r="G20" s="9"/>
      <c r="H20" s="8"/>
      <c r="I20" s="9"/>
      <c r="J20" s="8"/>
      <c r="K20" s="9"/>
      <c r="L20" s="8"/>
      <c r="M20" s="9"/>
    </row>
    <row r="21" spans="1:13" ht="14.4" customHeight="1" x14ac:dyDescent="0.2">
      <c r="A21" s="39"/>
      <c r="B21" s="141" t="s">
        <v>135</v>
      </c>
      <c r="C21" s="136"/>
      <c r="D21" s="145">
        <v>53016</v>
      </c>
      <c r="E21" s="9"/>
      <c r="F21" s="11">
        <v>52581</v>
      </c>
      <c r="G21" s="9"/>
      <c r="H21" s="11">
        <v>49906</v>
      </c>
      <c r="I21" s="9"/>
      <c r="J21" s="11">
        <v>45259</v>
      </c>
      <c r="K21" s="9"/>
      <c r="L21" s="11">
        <v>43213</v>
      </c>
      <c r="M21" s="9"/>
    </row>
    <row r="22" spans="1:13" ht="14.4" customHeight="1" x14ac:dyDescent="0.2">
      <c r="A22" s="39"/>
      <c r="B22" s="142"/>
      <c r="C22" s="137"/>
      <c r="D22" s="6"/>
      <c r="E22" s="9"/>
      <c r="F22" s="8"/>
      <c r="G22" s="9"/>
      <c r="H22" s="8"/>
      <c r="I22" s="9"/>
      <c r="J22" s="8"/>
      <c r="K22" s="9"/>
      <c r="L22" s="8"/>
      <c r="M22" s="9"/>
    </row>
    <row r="23" spans="1:13" ht="14.4" customHeight="1" x14ac:dyDescent="0.2">
      <c r="A23" s="39"/>
      <c r="B23" s="141" t="s">
        <v>136</v>
      </c>
      <c r="C23" s="136"/>
      <c r="D23" s="145">
        <v>50759</v>
      </c>
      <c r="E23" s="9"/>
      <c r="F23" s="11">
        <v>49448</v>
      </c>
      <c r="G23" s="9"/>
      <c r="H23" s="11">
        <v>45690</v>
      </c>
      <c r="I23" s="9"/>
      <c r="J23" s="11">
        <v>42591</v>
      </c>
      <c r="K23" s="9"/>
      <c r="L23" s="11">
        <v>40887</v>
      </c>
      <c r="M23" s="9"/>
    </row>
    <row r="24" spans="1:13" ht="14.4" customHeight="1" x14ac:dyDescent="0.2">
      <c r="A24" s="39"/>
      <c r="B24" s="142"/>
      <c r="C24" s="137"/>
      <c r="D24" s="6"/>
      <c r="E24" s="9"/>
      <c r="F24" s="8"/>
      <c r="G24" s="9"/>
      <c r="H24" s="8"/>
      <c r="I24" s="9"/>
      <c r="J24" s="8"/>
      <c r="K24" s="9"/>
      <c r="L24" s="8"/>
      <c r="M24" s="9"/>
    </row>
    <row r="25" spans="1:13" ht="14.4" customHeight="1" x14ac:dyDescent="0.2">
      <c r="A25" s="39"/>
      <c r="B25" s="141" t="s">
        <v>137</v>
      </c>
      <c r="C25" s="136"/>
      <c r="D25" s="145">
        <v>2257</v>
      </c>
      <c r="E25" s="9"/>
      <c r="F25" s="11">
        <v>3133</v>
      </c>
      <c r="G25" s="9"/>
      <c r="H25" s="11">
        <v>4216</v>
      </c>
      <c r="I25" s="9"/>
      <c r="J25" s="11">
        <v>2668</v>
      </c>
      <c r="K25" s="9"/>
      <c r="L25" s="11">
        <v>2326</v>
      </c>
      <c r="M25" s="9"/>
    </row>
    <row r="26" spans="1:13" ht="14.4" customHeight="1" x14ac:dyDescent="0.2">
      <c r="A26" s="39"/>
      <c r="B26" s="142"/>
      <c r="C26" s="137"/>
      <c r="D26" s="6"/>
      <c r="E26" s="9"/>
      <c r="F26" s="8"/>
      <c r="G26" s="9"/>
      <c r="H26" s="8"/>
      <c r="I26" s="9"/>
      <c r="J26" s="8"/>
      <c r="K26" s="9"/>
      <c r="L26" s="8"/>
      <c r="M26" s="9"/>
    </row>
    <row r="27" spans="1:13" ht="14.4" customHeight="1" x14ac:dyDescent="0.2">
      <c r="A27" s="39"/>
      <c r="B27" s="143" t="s">
        <v>138</v>
      </c>
      <c r="C27" s="139"/>
      <c r="D27" s="145">
        <v>19097</v>
      </c>
      <c r="E27" s="9"/>
      <c r="F27" s="11">
        <v>19881</v>
      </c>
      <c r="G27" s="9"/>
      <c r="H27" s="11">
        <v>20950</v>
      </c>
      <c r="I27" s="9"/>
      <c r="J27" s="11">
        <v>22723</v>
      </c>
      <c r="K27" s="9"/>
      <c r="L27" s="11">
        <v>20984</v>
      </c>
      <c r="M27" s="9"/>
    </row>
    <row r="28" spans="1:13" ht="14.4" customHeight="1" x14ac:dyDescent="0.2">
      <c r="A28" s="39"/>
      <c r="B28" s="142"/>
      <c r="C28" s="137"/>
      <c r="D28" s="6"/>
      <c r="E28" s="9"/>
      <c r="F28" s="8"/>
      <c r="G28" s="9"/>
      <c r="H28" s="8"/>
      <c r="I28" s="9"/>
      <c r="J28" s="8"/>
      <c r="K28" s="9"/>
      <c r="L28" s="8"/>
      <c r="M28" s="9"/>
    </row>
    <row r="29" spans="1:13" ht="14.4" customHeight="1" x14ac:dyDescent="0.2">
      <c r="A29" s="39"/>
      <c r="B29" s="141" t="s">
        <v>139</v>
      </c>
      <c r="C29" s="136"/>
      <c r="D29" s="145">
        <v>3039</v>
      </c>
      <c r="E29" s="9"/>
      <c r="F29" s="11">
        <v>2967</v>
      </c>
      <c r="G29" s="9"/>
      <c r="H29" s="11">
        <v>4843</v>
      </c>
      <c r="I29" s="9"/>
      <c r="J29" s="11">
        <v>6269</v>
      </c>
      <c r="K29" s="9"/>
      <c r="L29" s="11">
        <v>6881</v>
      </c>
      <c r="M29" s="9"/>
    </row>
    <row r="30" spans="1:13" ht="9.9" customHeight="1" x14ac:dyDescent="0.2">
      <c r="A30" s="148"/>
      <c r="B30" s="144"/>
      <c r="C30" s="138"/>
      <c r="D30" s="12"/>
      <c r="E30" s="15"/>
      <c r="F30" s="14"/>
      <c r="G30" s="15"/>
      <c r="H30" s="14"/>
      <c r="I30" s="15"/>
      <c r="J30" s="14"/>
      <c r="K30" s="15"/>
      <c r="L30" s="14"/>
      <c r="M30" s="15"/>
    </row>
    <row r="31" spans="1:13" ht="9.9" customHeight="1" x14ac:dyDescent="0.2">
      <c r="A31" s="39"/>
      <c r="B31" s="142"/>
      <c r="C31" s="137"/>
      <c r="D31" s="6"/>
      <c r="E31" s="9"/>
      <c r="F31" s="8"/>
      <c r="G31" s="9"/>
      <c r="H31" s="8"/>
      <c r="I31" s="9"/>
      <c r="J31" s="8"/>
      <c r="K31" s="9"/>
      <c r="L31" s="8"/>
      <c r="M31" s="9"/>
    </row>
    <row r="32" spans="1:13" ht="14.25" customHeight="1" x14ac:dyDescent="0.2">
      <c r="A32" s="147" t="s">
        <v>7</v>
      </c>
      <c r="B32" s="141" t="s">
        <v>134</v>
      </c>
      <c r="C32" s="136"/>
      <c r="D32" s="145">
        <v>69302</v>
      </c>
      <c r="E32" s="9"/>
      <c r="F32" s="11">
        <v>70696</v>
      </c>
      <c r="G32" s="9"/>
      <c r="H32" s="11">
        <v>72153</v>
      </c>
      <c r="I32" s="9"/>
      <c r="J32" s="11">
        <v>71742</v>
      </c>
      <c r="K32" s="9"/>
      <c r="L32" s="11">
        <v>70665</v>
      </c>
      <c r="M32" s="9"/>
    </row>
    <row r="33" spans="1:15" ht="14.4" customHeight="1" x14ac:dyDescent="0.2">
      <c r="A33" s="39"/>
      <c r="B33" s="142"/>
      <c r="C33" s="137"/>
      <c r="D33" s="6"/>
      <c r="E33" s="9"/>
      <c r="F33" s="8"/>
      <c r="G33" s="9"/>
      <c r="H33" s="8"/>
      <c r="I33" s="9"/>
      <c r="J33" s="8"/>
      <c r="K33" s="9"/>
      <c r="L33" s="8"/>
      <c r="M33" s="9"/>
    </row>
    <row r="34" spans="1:15" ht="14.4" customHeight="1" x14ac:dyDescent="0.2">
      <c r="A34" s="39"/>
      <c r="B34" s="141" t="s">
        <v>135</v>
      </c>
      <c r="C34" s="136"/>
      <c r="D34" s="145">
        <v>31815</v>
      </c>
      <c r="E34" s="9"/>
      <c r="F34" s="11">
        <v>33176</v>
      </c>
      <c r="G34" s="9"/>
      <c r="H34" s="11">
        <v>32294</v>
      </c>
      <c r="I34" s="9"/>
      <c r="J34" s="11">
        <v>31163</v>
      </c>
      <c r="K34" s="9"/>
      <c r="L34" s="11">
        <v>31889</v>
      </c>
      <c r="M34" s="9"/>
    </row>
    <row r="35" spans="1:15" ht="14.4" customHeight="1" x14ac:dyDescent="0.2">
      <c r="A35" s="39"/>
      <c r="B35" s="142"/>
      <c r="C35" s="137"/>
      <c r="D35" s="6"/>
      <c r="E35" s="9"/>
      <c r="F35" s="8"/>
      <c r="G35" s="9"/>
      <c r="H35" s="8"/>
      <c r="I35" s="9"/>
      <c r="J35" s="8"/>
      <c r="K35" s="9"/>
      <c r="L35" s="8"/>
      <c r="M35" s="9"/>
    </row>
    <row r="36" spans="1:15" ht="14.4" customHeight="1" x14ac:dyDescent="0.2">
      <c r="A36" s="39"/>
      <c r="B36" s="141" t="s">
        <v>136</v>
      </c>
      <c r="C36" s="136"/>
      <c r="D36" s="145">
        <v>30735</v>
      </c>
      <c r="E36" s="9"/>
      <c r="F36" s="11">
        <v>31664</v>
      </c>
      <c r="G36" s="9"/>
      <c r="H36" s="11">
        <v>30600</v>
      </c>
      <c r="I36" s="9"/>
      <c r="J36" s="11">
        <v>30018</v>
      </c>
      <c r="K36" s="9"/>
      <c r="L36" s="11">
        <v>30725</v>
      </c>
      <c r="M36" s="9"/>
    </row>
    <row r="37" spans="1:15" ht="14.4" customHeight="1" x14ac:dyDescent="0.2">
      <c r="A37" s="39"/>
      <c r="B37" s="142"/>
      <c r="C37" s="137"/>
      <c r="D37" s="6"/>
      <c r="E37" s="9"/>
      <c r="F37" s="8"/>
      <c r="G37" s="9"/>
      <c r="H37" s="8"/>
      <c r="I37" s="9"/>
      <c r="J37" s="8"/>
      <c r="K37" s="9"/>
      <c r="L37" s="8"/>
      <c r="M37" s="9"/>
    </row>
    <row r="38" spans="1:15" ht="14.4" customHeight="1" x14ac:dyDescent="0.2">
      <c r="A38" s="39"/>
      <c r="B38" s="141" t="s">
        <v>137</v>
      </c>
      <c r="C38" s="136"/>
      <c r="D38" s="145">
        <v>1080</v>
      </c>
      <c r="E38" s="9"/>
      <c r="F38" s="11">
        <v>1512</v>
      </c>
      <c r="G38" s="9"/>
      <c r="H38" s="11">
        <v>1694</v>
      </c>
      <c r="I38" s="9"/>
      <c r="J38" s="11">
        <v>1145</v>
      </c>
      <c r="K38" s="9"/>
      <c r="L38" s="11">
        <v>1164</v>
      </c>
      <c r="M38" s="9"/>
    </row>
    <row r="39" spans="1:15" ht="14.4" customHeight="1" x14ac:dyDescent="0.2">
      <c r="A39" s="39"/>
      <c r="B39" s="142"/>
      <c r="C39" s="137"/>
      <c r="D39" s="6"/>
      <c r="E39" s="9"/>
      <c r="F39" s="8"/>
      <c r="G39" s="9"/>
      <c r="H39" s="8"/>
      <c r="I39" s="9"/>
      <c r="J39" s="8"/>
      <c r="K39" s="9"/>
      <c r="L39" s="8"/>
      <c r="M39" s="9"/>
    </row>
    <row r="40" spans="1:15" ht="14.4" customHeight="1" x14ac:dyDescent="0.2">
      <c r="A40" s="39"/>
      <c r="B40" s="143" t="s">
        <v>138</v>
      </c>
      <c r="C40" s="139"/>
      <c r="D40" s="145">
        <v>36291</v>
      </c>
      <c r="E40" s="9"/>
      <c r="F40" s="11">
        <v>36414</v>
      </c>
      <c r="G40" s="9"/>
      <c r="H40" s="11">
        <v>36789</v>
      </c>
      <c r="I40" s="9"/>
      <c r="J40" s="11">
        <v>36914</v>
      </c>
      <c r="K40" s="9"/>
      <c r="L40" s="11">
        <v>33244</v>
      </c>
      <c r="M40" s="9"/>
    </row>
    <row r="41" spans="1:15" ht="14.4" customHeight="1" x14ac:dyDescent="0.2">
      <c r="A41" s="39"/>
      <c r="B41" s="142"/>
      <c r="C41" s="137"/>
      <c r="D41" s="6"/>
      <c r="E41" s="9"/>
      <c r="F41" s="8"/>
      <c r="G41" s="9"/>
      <c r="H41" s="8"/>
      <c r="I41" s="9"/>
      <c r="J41" s="8"/>
      <c r="K41" s="9"/>
      <c r="L41" s="8"/>
      <c r="M41" s="9"/>
    </row>
    <row r="42" spans="1:15" ht="14.4" customHeight="1" x14ac:dyDescent="0.2">
      <c r="A42" s="39"/>
      <c r="B42" s="141" t="s">
        <v>139</v>
      </c>
      <c r="C42" s="136"/>
      <c r="D42" s="145">
        <v>1196</v>
      </c>
      <c r="E42" s="9"/>
      <c r="F42" s="11">
        <v>1106</v>
      </c>
      <c r="G42" s="9"/>
      <c r="H42" s="11">
        <v>3070</v>
      </c>
      <c r="I42" s="9"/>
      <c r="J42" s="11">
        <v>3665</v>
      </c>
      <c r="K42" s="9"/>
      <c r="L42" s="11">
        <v>5532</v>
      </c>
      <c r="M42" s="9"/>
    </row>
    <row r="43" spans="1:15" ht="9.9" customHeight="1" x14ac:dyDescent="0.2">
      <c r="A43" s="148"/>
      <c r="B43" s="144"/>
      <c r="C43" s="138"/>
      <c r="D43" s="12"/>
      <c r="E43" s="13"/>
      <c r="F43" s="14"/>
      <c r="G43" s="15"/>
      <c r="H43" s="14"/>
      <c r="I43" s="15"/>
      <c r="J43" s="14"/>
      <c r="K43" s="15"/>
      <c r="L43" s="14"/>
      <c r="M43" s="15"/>
    </row>
    <row r="44" spans="1:15" ht="13.5" customHeight="1" x14ac:dyDescent="0.2">
      <c r="A44" s="149" t="s">
        <v>118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N44" s="66"/>
      <c r="O44" s="66"/>
    </row>
  </sheetData>
  <sheetProtection algorithmName="SHA-512" hashValue="krOr19XagRF/8yBW5H9Dd0Z4/Vg0NwHjgF+j2XsYvpJIqIaq+LZzqphUEQIOxBL3ZPJkZrljEfwtNvNwYaG9HQ==" saltValue="k74AcmgxrX11RxYNupgeLg==" spinCount="100000" sheet="1" objects="1" scenarios="1"/>
  <mergeCells count="8">
    <mergeCell ref="B3:M3"/>
    <mergeCell ref="B1:M1"/>
    <mergeCell ref="L4:M4"/>
    <mergeCell ref="J4:K4"/>
    <mergeCell ref="D4:E4"/>
    <mergeCell ref="F4:G4"/>
    <mergeCell ref="H4:I4"/>
    <mergeCell ref="A4:C4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8"/>
  <sheetViews>
    <sheetView showGridLines="0" zoomScaleNormal="100" zoomScaleSheetLayoutView="100" workbookViewId="0">
      <selection sqref="A1:AY1"/>
    </sheetView>
  </sheetViews>
  <sheetFormatPr defaultColWidth="9" defaultRowHeight="13.2" x14ac:dyDescent="0.2"/>
  <cols>
    <col min="1" max="1" width="2.109375" style="25" customWidth="1"/>
    <col min="2" max="2" width="16" style="16" customWidth="1"/>
    <col min="3" max="3" width="5.33203125" style="1" customWidth="1"/>
    <col min="4" max="4" width="0.44140625" style="5" customWidth="1"/>
    <col min="5" max="5" width="5.33203125" style="1" customWidth="1"/>
    <col min="6" max="6" width="0.44140625" style="5" customWidth="1"/>
    <col min="7" max="7" width="5.33203125" style="1" customWidth="1"/>
    <col min="8" max="8" width="0.44140625" style="5" customWidth="1"/>
    <col min="9" max="9" width="5.33203125" style="1" customWidth="1"/>
    <col min="10" max="10" width="0.44140625" style="5" customWidth="1"/>
    <col min="11" max="11" width="5.33203125" style="1" customWidth="1"/>
    <col min="12" max="12" width="0.44140625" style="5" customWidth="1"/>
    <col min="13" max="13" width="5.33203125" style="1" customWidth="1"/>
    <col min="14" max="14" width="0.44140625" style="5" customWidth="1"/>
    <col min="15" max="15" width="5.33203125" style="1" customWidth="1"/>
    <col min="16" max="16" width="0.44140625" style="5" customWidth="1"/>
    <col min="17" max="17" width="5.33203125" style="1" customWidth="1"/>
    <col min="18" max="18" width="0.44140625" style="5" customWidth="1"/>
    <col min="19" max="19" width="5.33203125" style="1" customWidth="1"/>
    <col min="20" max="20" width="0.44140625" style="5" customWidth="1"/>
    <col min="21" max="21" width="5.33203125" style="1" customWidth="1"/>
    <col min="22" max="22" width="0.44140625" style="5" customWidth="1"/>
    <col min="23" max="23" width="5.33203125" style="1" customWidth="1"/>
    <col min="24" max="24" width="0.21875" style="5" customWidth="1"/>
    <col min="25" max="25" width="5.33203125" style="1" customWidth="1"/>
    <col min="26" max="26" width="0.44140625" style="5" customWidth="1"/>
    <col min="27" max="27" width="2.109375" style="1" customWidth="1"/>
    <col min="28" max="28" width="16" style="1" customWidth="1"/>
    <col min="29" max="29" width="5.109375" style="1" customWidth="1"/>
    <col min="30" max="30" width="0.44140625" style="1" customWidth="1"/>
    <col min="31" max="31" width="5.109375" style="1" customWidth="1"/>
    <col min="32" max="32" width="0.44140625" style="1" customWidth="1"/>
    <col min="33" max="33" width="5.109375" style="1" customWidth="1"/>
    <col min="34" max="34" width="0.44140625" style="1" customWidth="1"/>
    <col min="35" max="35" width="5.33203125" style="1" customWidth="1"/>
    <col min="36" max="36" width="0.44140625" style="1" customWidth="1"/>
    <col min="37" max="37" width="5.109375" style="1" customWidth="1"/>
    <col min="38" max="38" width="0.44140625" style="1" customWidth="1"/>
    <col min="39" max="39" width="5.109375" style="1" customWidth="1"/>
    <col min="40" max="40" width="0.44140625" style="1" customWidth="1"/>
    <col min="41" max="41" width="5.109375" style="1" customWidth="1"/>
    <col min="42" max="42" width="0.44140625" style="1" customWidth="1"/>
    <col min="43" max="43" width="5.109375" style="1" customWidth="1"/>
    <col min="44" max="44" width="0.44140625" style="1" customWidth="1"/>
    <col min="45" max="45" width="5.109375" style="1" customWidth="1"/>
    <col min="46" max="46" width="0.44140625" style="1" customWidth="1"/>
    <col min="47" max="47" width="5.109375" style="1" customWidth="1"/>
    <col min="48" max="48" width="0.44140625" style="1" customWidth="1"/>
    <col min="49" max="49" width="5.109375" style="1" customWidth="1"/>
    <col min="50" max="50" width="0.21875" style="1" customWidth="1"/>
    <col min="51" max="51" width="5.109375" style="1" customWidth="1"/>
    <col min="52" max="52" width="0.44140625" style="1" customWidth="1"/>
    <col min="53" max="16384" width="9" style="1"/>
  </cols>
  <sheetData>
    <row r="1" spans="1:52" ht="23.1" customHeight="1" x14ac:dyDescent="0.2">
      <c r="A1" s="249" t="s">
        <v>144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74"/>
    </row>
    <row r="2" spans="1:52" ht="17.25" customHeight="1" x14ac:dyDescent="0.2">
      <c r="A2" s="75"/>
      <c r="B2" s="76"/>
      <c r="C2" s="77"/>
      <c r="D2" s="78"/>
      <c r="E2" s="77"/>
      <c r="F2" s="78"/>
      <c r="G2" s="77"/>
      <c r="H2" s="78"/>
      <c r="I2" s="77"/>
      <c r="J2" s="78"/>
      <c r="K2" s="77"/>
      <c r="L2" s="78"/>
      <c r="M2" s="77"/>
      <c r="N2" s="78"/>
      <c r="O2" s="77"/>
      <c r="P2" s="78"/>
      <c r="Q2" s="77"/>
      <c r="R2" s="78"/>
      <c r="S2" s="77"/>
      <c r="T2" s="78"/>
      <c r="U2" s="77"/>
      <c r="V2" s="78"/>
      <c r="W2" s="77"/>
      <c r="X2" s="78"/>
      <c r="Y2" s="77"/>
      <c r="Z2" s="78"/>
      <c r="AA2" s="75"/>
      <c r="AB2" s="76"/>
      <c r="AC2" s="77"/>
      <c r="AD2" s="78"/>
      <c r="AE2" s="77"/>
      <c r="AF2" s="78"/>
      <c r="AG2" s="77"/>
      <c r="AH2" s="78"/>
      <c r="AI2" s="77"/>
      <c r="AJ2" s="78"/>
      <c r="AK2" s="77"/>
      <c r="AL2" s="78"/>
      <c r="AM2" s="77"/>
      <c r="AN2" s="78"/>
      <c r="AO2" s="77"/>
      <c r="AP2" s="78"/>
      <c r="AQ2" s="77"/>
      <c r="AR2" s="78"/>
      <c r="AS2" s="77"/>
      <c r="AT2" s="78"/>
      <c r="AU2" s="77"/>
      <c r="AV2" s="78"/>
      <c r="AW2" s="77"/>
      <c r="AX2" s="78"/>
      <c r="AY2" s="77"/>
      <c r="AZ2" s="78"/>
    </row>
    <row r="3" spans="1:52" ht="23.1" customHeight="1" x14ac:dyDescent="0.2">
      <c r="A3" s="250" t="s">
        <v>3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37" t="s">
        <v>77</v>
      </c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  <c r="AU3" s="237"/>
      <c r="AV3" s="237"/>
      <c r="AW3" s="237"/>
      <c r="AX3" s="237"/>
      <c r="AY3" s="237"/>
      <c r="AZ3" s="237"/>
    </row>
    <row r="4" spans="1:52" ht="18.899999999999999" customHeight="1" x14ac:dyDescent="0.2">
      <c r="A4" s="238" t="s">
        <v>4</v>
      </c>
      <c r="B4" s="239"/>
      <c r="C4" s="228" t="s">
        <v>75</v>
      </c>
      <c r="D4" s="242"/>
      <c r="E4" s="242"/>
      <c r="F4" s="242"/>
      <c r="G4" s="242"/>
      <c r="H4" s="229"/>
      <c r="I4" s="228" t="s">
        <v>76</v>
      </c>
      <c r="J4" s="242"/>
      <c r="K4" s="242"/>
      <c r="L4" s="242"/>
      <c r="M4" s="242"/>
      <c r="N4" s="229"/>
      <c r="O4" s="247" t="s">
        <v>59</v>
      </c>
      <c r="P4" s="247"/>
      <c r="Q4" s="247"/>
      <c r="R4" s="247"/>
      <c r="S4" s="247"/>
      <c r="T4" s="247"/>
      <c r="U4" s="247" t="s">
        <v>129</v>
      </c>
      <c r="V4" s="247"/>
      <c r="W4" s="247"/>
      <c r="X4" s="247"/>
      <c r="Y4" s="247"/>
      <c r="Z4" s="247"/>
      <c r="AA4" s="238" t="s">
        <v>4</v>
      </c>
      <c r="AB4" s="239"/>
      <c r="AC4" s="228" t="s">
        <v>75</v>
      </c>
      <c r="AD4" s="242"/>
      <c r="AE4" s="242"/>
      <c r="AF4" s="242"/>
      <c r="AG4" s="242"/>
      <c r="AH4" s="229"/>
      <c r="AI4" s="228" t="s">
        <v>76</v>
      </c>
      <c r="AJ4" s="242"/>
      <c r="AK4" s="242"/>
      <c r="AL4" s="242"/>
      <c r="AM4" s="242"/>
      <c r="AN4" s="229"/>
      <c r="AO4" s="228" t="s">
        <v>59</v>
      </c>
      <c r="AP4" s="242"/>
      <c r="AQ4" s="242"/>
      <c r="AR4" s="242"/>
      <c r="AS4" s="242"/>
      <c r="AT4" s="229"/>
      <c r="AU4" s="228" t="s">
        <v>129</v>
      </c>
      <c r="AV4" s="242"/>
      <c r="AW4" s="242"/>
      <c r="AX4" s="242"/>
      <c r="AY4" s="242"/>
      <c r="AZ4" s="229"/>
    </row>
    <row r="5" spans="1:52" ht="18.899999999999999" customHeight="1" x14ac:dyDescent="0.2">
      <c r="A5" s="240"/>
      <c r="B5" s="241"/>
      <c r="C5" s="228" t="s">
        <v>5</v>
      </c>
      <c r="D5" s="229"/>
      <c r="E5" s="228" t="s">
        <v>6</v>
      </c>
      <c r="F5" s="229"/>
      <c r="G5" s="228" t="s">
        <v>7</v>
      </c>
      <c r="H5" s="229"/>
      <c r="I5" s="228" t="s">
        <v>5</v>
      </c>
      <c r="J5" s="229"/>
      <c r="K5" s="228" t="s">
        <v>6</v>
      </c>
      <c r="L5" s="229"/>
      <c r="M5" s="228" t="s">
        <v>7</v>
      </c>
      <c r="N5" s="229"/>
      <c r="O5" s="248" t="s">
        <v>5</v>
      </c>
      <c r="P5" s="248"/>
      <c r="Q5" s="248" t="s">
        <v>6</v>
      </c>
      <c r="R5" s="248"/>
      <c r="S5" s="248" t="s">
        <v>7</v>
      </c>
      <c r="T5" s="248"/>
      <c r="U5" s="248" t="s">
        <v>5</v>
      </c>
      <c r="V5" s="248"/>
      <c r="W5" s="248" t="s">
        <v>6</v>
      </c>
      <c r="X5" s="248"/>
      <c r="Y5" s="248" t="s">
        <v>7</v>
      </c>
      <c r="Z5" s="248"/>
      <c r="AA5" s="240"/>
      <c r="AB5" s="241"/>
      <c r="AC5" s="228" t="s">
        <v>5</v>
      </c>
      <c r="AD5" s="229"/>
      <c r="AE5" s="228" t="s">
        <v>6</v>
      </c>
      <c r="AF5" s="229"/>
      <c r="AG5" s="228" t="s">
        <v>7</v>
      </c>
      <c r="AH5" s="229"/>
      <c r="AI5" s="240" t="s">
        <v>5</v>
      </c>
      <c r="AJ5" s="241"/>
      <c r="AK5" s="240" t="s">
        <v>6</v>
      </c>
      <c r="AL5" s="241"/>
      <c r="AM5" s="228" t="s">
        <v>7</v>
      </c>
      <c r="AN5" s="229"/>
      <c r="AO5" s="240" t="s">
        <v>5</v>
      </c>
      <c r="AP5" s="241"/>
      <c r="AQ5" s="240" t="s">
        <v>6</v>
      </c>
      <c r="AR5" s="241"/>
      <c r="AS5" s="228" t="s">
        <v>7</v>
      </c>
      <c r="AT5" s="229"/>
      <c r="AU5" s="240" t="s">
        <v>5</v>
      </c>
      <c r="AV5" s="241"/>
      <c r="AW5" s="240" t="s">
        <v>6</v>
      </c>
      <c r="AX5" s="241"/>
      <c r="AY5" s="228" t="s">
        <v>7</v>
      </c>
      <c r="AZ5" s="229"/>
    </row>
    <row r="6" spans="1:52" ht="24.9" customHeight="1" x14ac:dyDescent="0.2">
      <c r="A6" s="251" t="s">
        <v>78</v>
      </c>
      <c r="B6" s="252"/>
      <c r="C6" s="79">
        <f>SUM(C7,C11,C15,C33)</f>
        <v>81112</v>
      </c>
      <c r="D6" s="80"/>
      <c r="E6" s="81">
        <f>SUM(E7,E11,E15,E33)</f>
        <v>49448</v>
      </c>
      <c r="F6" s="80"/>
      <c r="G6" s="81">
        <f>SUM(G7,G11,G15,G33)</f>
        <v>31664</v>
      </c>
      <c r="H6" s="82"/>
      <c r="I6" s="79">
        <f>SUM(I7,I11,I15,I33)</f>
        <v>76290</v>
      </c>
      <c r="J6" s="80"/>
      <c r="K6" s="81">
        <f>SUM(K7,K11,K15,K33)</f>
        <v>45690</v>
      </c>
      <c r="L6" s="80"/>
      <c r="M6" s="81">
        <f>SUM(M7,M11,M15,M33)</f>
        <v>30600</v>
      </c>
      <c r="N6" s="82"/>
      <c r="O6" s="79">
        <f>SUM(O7,O11,O15,O33)</f>
        <v>72609</v>
      </c>
      <c r="P6" s="80"/>
      <c r="Q6" s="81">
        <f>SUM(Q7,Q11,Q15,Q33)</f>
        <v>42591</v>
      </c>
      <c r="R6" s="80"/>
      <c r="S6" s="81">
        <f>SUM(S7,S11,S15,S33)</f>
        <v>30018</v>
      </c>
      <c r="T6" s="82"/>
      <c r="U6" s="79">
        <f>SUM(U7,U11,U15,U33)</f>
        <v>71612</v>
      </c>
      <c r="V6" s="80"/>
      <c r="W6" s="81">
        <f>SUM(W7,W11,W15,W33)</f>
        <v>40887</v>
      </c>
      <c r="X6" s="80"/>
      <c r="Y6" s="81">
        <f>SUM(Y7,Y11,Y15,Y33)</f>
        <v>30725</v>
      </c>
      <c r="Z6" s="82"/>
      <c r="AA6" s="231" t="s">
        <v>78</v>
      </c>
      <c r="AB6" s="232"/>
      <c r="AC6" s="85">
        <f>SUM(AC7,AC11,AC15,AC33)</f>
        <v>99.999999999999986</v>
      </c>
      <c r="AD6" s="84"/>
      <c r="AE6" s="83">
        <f>SUM(AE7,AE11,AE15,AE33)</f>
        <v>100</v>
      </c>
      <c r="AF6" s="84"/>
      <c r="AG6" s="83">
        <f>SUM(AG7,AG11,AG15,AG33)</f>
        <v>100</v>
      </c>
      <c r="AH6" s="84"/>
      <c r="AI6" s="85">
        <f>SUM(AI7,AI11,AI15,AI33)</f>
        <v>100</v>
      </c>
      <c r="AJ6" s="84"/>
      <c r="AK6" s="83">
        <f>SUM(AK7,AK11,AK15,AK33)</f>
        <v>100</v>
      </c>
      <c r="AL6" s="84"/>
      <c r="AM6" s="83">
        <f>SUM(AM7,AM11,AM15,AM33)</f>
        <v>99.999999999999986</v>
      </c>
      <c r="AN6" s="84"/>
      <c r="AO6" s="85">
        <v>100</v>
      </c>
      <c r="AP6" s="84"/>
      <c r="AQ6" s="83">
        <v>100</v>
      </c>
      <c r="AR6" s="84"/>
      <c r="AS6" s="83">
        <v>100</v>
      </c>
      <c r="AT6" s="86"/>
      <c r="AU6" s="85">
        <f>AU7+AU11+AU15+AU33</f>
        <v>100</v>
      </c>
      <c r="AV6" s="84"/>
      <c r="AW6" s="83">
        <f>AW7+AW11+AW33+AW15</f>
        <v>100</v>
      </c>
      <c r="AX6" s="84"/>
      <c r="AY6" s="83">
        <f>AY7+AY11+AY15+AY33</f>
        <v>100</v>
      </c>
      <c r="AZ6" s="86"/>
    </row>
    <row r="7" spans="1:52" ht="24" customHeight="1" x14ac:dyDescent="0.2">
      <c r="A7" s="233" t="s">
        <v>9</v>
      </c>
      <c r="B7" s="235"/>
      <c r="C7" s="87">
        <f>SUM(C8:C10)</f>
        <v>1866</v>
      </c>
      <c r="D7" s="88"/>
      <c r="E7" s="89">
        <f>SUM(E8:E10)</f>
        <v>1033</v>
      </c>
      <c r="F7" s="88"/>
      <c r="G7" s="89">
        <f>SUM(G8:G10)</f>
        <v>833</v>
      </c>
      <c r="H7" s="88"/>
      <c r="I7" s="87">
        <f>SUM(I8:I10)</f>
        <v>1544</v>
      </c>
      <c r="J7" s="88"/>
      <c r="K7" s="89">
        <f>SUM(K8:K10)</f>
        <v>913</v>
      </c>
      <c r="L7" s="88"/>
      <c r="M7" s="89">
        <f>SUM(M8:M10)</f>
        <v>631</v>
      </c>
      <c r="N7" s="88"/>
      <c r="O7" s="87">
        <f>SUM(O8:O10)</f>
        <v>1434</v>
      </c>
      <c r="P7" s="88"/>
      <c r="Q7" s="89">
        <f>SUM(Q8:Q10)</f>
        <v>887</v>
      </c>
      <c r="R7" s="88"/>
      <c r="S7" s="89">
        <f>SUM(S8:S10)</f>
        <v>547</v>
      </c>
      <c r="T7" s="88"/>
      <c r="U7" s="87">
        <f>SUM(U8:U10)</f>
        <v>1269</v>
      </c>
      <c r="V7" s="88"/>
      <c r="W7" s="89">
        <f>SUM(W8:W10)</f>
        <v>778</v>
      </c>
      <c r="X7" s="88"/>
      <c r="Y7" s="89">
        <f>SUM(Y8:Y10)</f>
        <v>491</v>
      </c>
      <c r="Z7" s="88"/>
      <c r="AA7" s="233" t="s">
        <v>9</v>
      </c>
      <c r="AB7" s="235"/>
      <c r="AC7" s="90">
        <f>SUM(AC8:AC10)</f>
        <v>2.2999999999999998</v>
      </c>
      <c r="AD7" s="91"/>
      <c r="AE7" s="92">
        <f>SUM(AE8:AE10)</f>
        <v>2.1</v>
      </c>
      <c r="AF7" s="91"/>
      <c r="AG7" s="92">
        <f>SUM(AG8:AG10)</f>
        <v>2.6</v>
      </c>
      <c r="AH7" s="151"/>
      <c r="AI7" s="92">
        <v>2</v>
      </c>
      <c r="AJ7" s="151"/>
      <c r="AK7" s="92">
        <v>2</v>
      </c>
      <c r="AL7" s="151"/>
      <c r="AM7" s="92">
        <v>2.1</v>
      </c>
      <c r="AN7" s="151"/>
      <c r="AO7" s="92">
        <v>2.1</v>
      </c>
      <c r="AP7" s="151"/>
      <c r="AQ7" s="92">
        <v>2.2000000000000002</v>
      </c>
      <c r="AR7" s="151"/>
      <c r="AS7" s="92">
        <v>1.9</v>
      </c>
      <c r="AT7" s="151"/>
      <c r="AU7" s="92">
        <f t="shared" ref="AU7:AU16" si="0">ROUND((U7/$U$6)*100,1)</f>
        <v>1.8</v>
      </c>
      <c r="AV7" s="151"/>
      <c r="AW7" s="92">
        <f>ROUND((W7/$W$6)*100,1)</f>
        <v>1.9</v>
      </c>
      <c r="AX7" s="151"/>
      <c r="AY7" s="92">
        <f>ROUND((Y7/$Y$6)*100,1)</f>
        <v>1.6</v>
      </c>
      <c r="AZ7" s="151"/>
    </row>
    <row r="8" spans="1:52" s="41" customFormat="1" ht="24" customHeight="1" x14ac:dyDescent="0.2">
      <c r="A8" s="93" t="s">
        <v>79</v>
      </c>
      <c r="B8" s="94" t="s">
        <v>80</v>
      </c>
      <c r="C8" s="128">
        <v>1843</v>
      </c>
      <c r="D8" s="82"/>
      <c r="E8" s="95">
        <v>1015</v>
      </c>
      <c r="F8" s="82"/>
      <c r="G8" s="128">
        <v>828</v>
      </c>
      <c r="H8" s="96"/>
      <c r="I8" s="128">
        <v>1497</v>
      </c>
      <c r="J8" s="82"/>
      <c r="K8" s="95">
        <v>873</v>
      </c>
      <c r="L8" s="82"/>
      <c r="M8" s="128">
        <v>624</v>
      </c>
      <c r="N8" s="96"/>
      <c r="O8" s="128">
        <v>1393</v>
      </c>
      <c r="P8" s="82"/>
      <c r="Q8" s="95">
        <v>854</v>
      </c>
      <c r="R8" s="82"/>
      <c r="S8" s="128">
        <v>539</v>
      </c>
      <c r="T8" s="96"/>
      <c r="U8" s="128">
        <f>W8+Y8</f>
        <v>1218</v>
      </c>
      <c r="V8" s="82"/>
      <c r="W8" s="95">
        <v>735</v>
      </c>
      <c r="X8" s="82"/>
      <c r="Y8" s="128">
        <v>483</v>
      </c>
      <c r="Z8" s="96"/>
      <c r="AA8" s="93" t="s">
        <v>79</v>
      </c>
      <c r="AB8" s="94" t="s">
        <v>80</v>
      </c>
      <c r="AC8" s="131">
        <v>2.2999999999999998</v>
      </c>
      <c r="AD8" s="86"/>
      <c r="AE8" s="97">
        <v>2.1</v>
      </c>
      <c r="AF8" s="86"/>
      <c r="AG8" s="97">
        <v>2.6</v>
      </c>
      <c r="AH8" s="96"/>
      <c r="AI8" s="131">
        <v>2</v>
      </c>
      <c r="AJ8" s="86"/>
      <c r="AK8" s="97">
        <v>1.9</v>
      </c>
      <c r="AL8" s="86"/>
      <c r="AM8" s="97">
        <v>2</v>
      </c>
      <c r="AN8" s="96"/>
      <c r="AO8" s="131">
        <v>1.9</v>
      </c>
      <c r="AP8" s="86"/>
      <c r="AQ8" s="97">
        <v>2</v>
      </c>
      <c r="AR8" s="86"/>
      <c r="AS8" s="97">
        <v>1.8</v>
      </c>
      <c r="AT8" s="96"/>
      <c r="AU8" s="131">
        <f t="shared" si="0"/>
        <v>1.7</v>
      </c>
      <c r="AV8" s="86"/>
      <c r="AW8" s="97">
        <f t="shared" ref="AW8:AW15" si="1">ROUND((W8/$W$6)*100,1)</f>
        <v>1.8</v>
      </c>
      <c r="AX8" s="86"/>
      <c r="AY8" s="97">
        <f>ROUND((Y8/$Y$6)*100,1)</f>
        <v>1.6</v>
      </c>
      <c r="AZ8" s="96"/>
    </row>
    <row r="9" spans="1:52" ht="24" customHeight="1" x14ac:dyDescent="0.2">
      <c r="A9" s="130"/>
      <c r="B9" s="94" t="s">
        <v>81</v>
      </c>
      <c r="C9" s="128">
        <v>22</v>
      </c>
      <c r="D9" s="82"/>
      <c r="E9" s="95">
        <v>17</v>
      </c>
      <c r="F9" s="82"/>
      <c r="G9" s="128">
        <v>5</v>
      </c>
      <c r="H9" s="129"/>
      <c r="I9" s="128">
        <v>46</v>
      </c>
      <c r="J9" s="82"/>
      <c r="K9" s="95">
        <v>40</v>
      </c>
      <c r="L9" s="82"/>
      <c r="M9" s="128">
        <v>6</v>
      </c>
      <c r="N9" s="129"/>
      <c r="O9" s="128">
        <v>37</v>
      </c>
      <c r="P9" s="82"/>
      <c r="Q9" s="95">
        <v>29</v>
      </c>
      <c r="R9" s="82"/>
      <c r="S9" s="128">
        <v>8</v>
      </c>
      <c r="T9" s="129"/>
      <c r="U9" s="128">
        <f t="shared" ref="U9" si="2">W9+Y9</f>
        <v>48</v>
      </c>
      <c r="V9" s="82"/>
      <c r="W9" s="95">
        <v>40</v>
      </c>
      <c r="X9" s="82"/>
      <c r="Y9" s="128">
        <v>8</v>
      </c>
      <c r="Z9" s="129"/>
      <c r="AA9" s="130"/>
      <c r="AB9" s="94" t="s">
        <v>81</v>
      </c>
      <c r="AC9" s="131">
        <v>0</v>
      </c>
      <c r="AD9" s="86"/>
      <c r="AE9" s="97">
        <v>0</v>
      </c>
      <c r="AF9" s="86"/>
      <c r="AG9" s="97">
        <v>0</v>
      </c>
      <c r="AH9" s="129"/>
      <c r="AI9" s="131">
        <v>0.1</v>
      </c>
      <c r="AJ9" s="86"/>
      <c r="AK9" s="97">
        <v>0</v>
      </c>
      <c r="AL9" s="86"/>
      <c r="AM9" s="97">
        <v>0</v>
      </c>
      <c r="AN9" s="129"/>
      <c r="AO9" s="131">
        <v>0.1</v>
      </c>
      <c r="AP9" s="86"/>
      <c r="AQ9" s="97">
        <v>0.1</v>
      </c>
      <c r="AR9" s="86"/>
      <c r="AS9" s="97">
        <v>0</v>
      </c>
      <c r="AT9" s="129"/>
      <c r="AU9" s="131">
        <f t="shared" si="0"/>
        <v>0.1</v>
      </c>
      <c r="AV9" s="86"/>
      <c r="AW9" s="97">
        <f t="shared" si="1"/>
        <v>0.1</v>
      </c>
      <c r="AX9" s="86"/>
      <c r="AY9" s="97">
        <f>ROUND((Y9/$Y$6)*100,1)</f>
        <v>0</v>
      </c>
      <c r="AZ9" s="129"/>
    </row>
    <row r="10" spans="1:52" ht="24" customHeight="1" x14ac:dyDescent="0.2">
      <c r="A10" s="130" t="s">
        <v>60</v>
      </c>
      <c r="B10" s="94" t="s">
        <v>82</v>
      </c>
      <c r="C10" s="128">
        <v>1</v>
      </c>
      <c r="D10" s="82"/>
      <c r="E10" s="95">
        <v>1</v>
      </c>
      <c r="F10" s="82"/>
      <c r="G10" s="128" t="s">
        <v>83</v>
      </c>
      <c r="H10" s="129"/>
      <c r="I10" s="128">
        <v>1</v>
      </c>
      <c r="J10" s="82"/>
      <c r="K10" s="128" t="s">
        <v>83</v>
      </c>
      <c r="L10" s="82"/>
      <c r="M10" s="128">
        <v>1</v>
      </c>
      <c r="N10" s="129"/>
      <c r="O10" s="128">
        <v>4</v>
      </c>
      <c r="P10" s="82"/>
      <c r="Q10" s="128">
        <v>4</v>
      </c>
      <c r="R10" s="82"/>
      <c r="S10" s="128" t="s">
        <v>83</v>
      </c>
      <c r="T10" s="129"/>
      <c r="U10" s="128">
        <f>W10</f>
        <v>3</v>
      </c>
      <c r="V10" s="82"/>
      <c r="W10" s="128">
        <v>3</v>
      </c>
      <c r="X10" s="82"/>
      <c r="Y10" s="152" t="s">
        <v>83</v>
      </c>
      <c r="Z10" s="129"/>
      <c r="AA10" s="130" t="s">
        <v>60</v>
      </c>
      <c r="AB10" s="94" t="s">
        <v>82</v>
      </c>
      <c r="AC10" s="131">
        <v>0</v>
      </c>
      <c r="AD10" s="86"/>
      <c r="AE10" s="97">
        <v>0</v>
      </c>
      <c r="AF10" s="86"/>
      <c r="AG10" s="97">
        <v>0</v>
      </c>
      <c r="AH10" s="129"/>
      <c r="AI10" s="131">
        <v>0</v>
      </c>
      <c r="AJ10" s="86"/>
      <c r="AK10" s="97">
        <v>0</v>
      </c>
      <c r="AL10" s="86"/>
      <c r="AM10" s="97">
        <v>0</v>
      </c>
      <c r="AN10" s="129"/>
      <c r="AO10" s="131">
        <v>0</v>
      </c>
      <c r="AP10" s="86"/>
      <c r="AQ10" s="97">
        <v>0</v>
      </c>
      <c r="AR10" s="86"/>
      <c r="AS10" s="97">
        <v>0</v>
      </c>
      <c r="AT10" s="129"/>
      <c r="AU10" s="131">
        <f t="shared" si="0"/>
        <v>0</v>
      </c>
      <c r="AV10" s="86"/>
      <c r="AW10" s="97">
        <f t="shared" si="1"/>
        <v>0</v>
      </c>
      <c r="AX10" s="86"/>
      <c r="AY10" s="152" t="s">
        <v>83</v>
      </c>
      <c r="AZ10" s="129"/>
    </row>
    <row r="11" spans="1:52" s="150" customFormat="1" ht="24" customHeight="1" x14ac:dyDescent="0.2">
      <c r="A11" s="233" t="s">
        <v>10</v>
      </c>
      <c r="B11" s="236"/>
      <c r="C11" s="87">
        <f>SUM(C12:C14)</f>
        <v>24429</v>
      </c>
      <c r="D11" s="88"/>
      <c r="E11" s="89">
        <f>SUM(E12:E14)</f>
        <v>18598</v>
      </c>
      <c r="F11" s="88"/>
      <c r="G11" s="89">
        <f>SUM(G12:G14)</f>
        <v>5831</v>
      </c>
      <c r="H11" s="151"/>
      <c r="I11" s="87">
        <f>SUM(I12:I14)</f>
        <v>21732</v>
      </c>
      <c r="J11" s="88"/>
      <c r="K11" s="89">
        <f>SUM(K12:K14)</f>
        <v>16556</v>
      </c>
      <c r="L11" s="88"/>
      <c r="M11" s="89">
        <f>SUM(M12:M14)</f>
        <v>5176</v>
      </c>
      <c r="N11" s="151"/>
      <c r="O11" s="87">
        <f>SUM(O12:O14)</f>
        <v>20145</v>
      </c>
      <c r="P11" s="88"/>
      <c r="Q11" s="89">
        <f>SUM(Q12:Q14)</f>
        <v>15277</v>
      </c>
      <c r="R11" s="88"/>
      <c r="S11" s="89">
        <f>SUM(S12:S14)</f>
        <v>4868</v>
      </c>
      <c r="T11" s="151"/>
      <c r="U11" s="87">
        <f>SUM(U12:U14)</f>
        <v>18919</v>
      </c>
      <c r="V11" s="88"/>
      <c r="W11" s="89">
        <f>SUM(W12:W14)</f>
        <v>14211</v>
      </c>
      <c r="X11" s="88"/>
      <c r="Y11" s="89">
        <f>SUM(Y12:Y14)</f>
        <v>4708</v>
      </c>
      <c r="Z11" s="151"/>
      <c r="AA11" s="233" t="s">
        <v>10</v>
      </c>
      <c r="AB11" s="236"/>
      <c r="AC11" s="90">
        <f>SUM(AC12:AC14)</f>
        <v>30.1</v>
      </c>
      <c r="AD11" s="91"/>
      <c r="AE11" s="92">
        <f>SUM(AE12:AE14)</f>
        <v>37.6</v>
      </c>
      <c r="AF11" s="91"/>
      <c r="AG11" s="92">
        <f>SUM(AG12:AG14)</f>
        <v>18.400000000000002</v>
      </c>
      <c r="AH11" s="151"/>
      <c r="AI11" s="92">
        <f>SUM(AI12:AI14)</f>
        <v>28.5</v>
      </c>
      <c r="AJ11" s="151"/>
      <c r="AK11" s="92">
        <f>SUM(AK12:AK14)</f>
        <v>36.200000000000003</v>
      </c>
      <c r="AL11" s="151"/>
      <c r="AM11" s="92">
        <f>SUM(AM12:AM14)</f>
        <v>16.899999999999999</v>
      </c>
      <c r="AN11" s="151"/>
      <c r="AO11" s="92">
        <v>28.9</v>
      </c>
      <c r="AP11" s="151"/>
      <c r="AQ11" s="92">
        <v>37.5</v>
      </c>
      <c r="AR11" s="151"/>
      <c r="AS11" s="92">
        <v>16.8</v>
      </c>
      <c r="AT11" s="151"/>
      <c r="AU11" s="92">
        <f t="shared" si="0"/>
        <v>26.4</v>
      </c>
      <c r="AV11" s="151"/>
      <c r="AW11" s="92">
        <f t="shared" si="1"/>
        <v>34.799999999999997</v>
      </c>
      <c r="AX11" s="151"/>
      <c r="AY11" s="92">
        <f>ROUND((Y11/$Y$6)*100,1)</f>
        <v>15.3</v>
      </c>
      <c r="AZ11" s="151"/>
    </row>
    <row r="12" spans="1:52" ht="24" customHeight="1" x14ac:dyDescent="0.2">
      <c r="A12" s="130" t="s">
        <v>61</v>
      </c>
      <c r="B12" s="94" t="s">
        <v>62</v>
      </c>
      <c r="C12" s="128">
        <v>15</v>
      </c>
      <c r="D12" s="82"/>
      <c r="E12" s="95">
        <v>14</v>
      </c>
      <c r="F12" s="82"/>
      <c r="G12" s="128">
        <v>1</v>
      </c>
      <c r="H12" s="129"/>
      <c r="I12" s="128">
        <v>10</v>
      </c>
      <c r="J12" s="82"/>
      <c r="K12" s="95">
        <v>9</v>
      </c>
      <c r="L12" s="82"/>
      <c r="M12" s="128">
        <v>1</v>
      </c>
      <c r="N12" s="129"/>
      <c r="O12" s="128">
        <v>9</v>
      </c>
      <c r="P12" s="82"/>
      <c r="Q12" s="95">
        <v>9</v>
      </c>
      <c r="R12" s="82"/>
      <c r="S12" s="128" t="s">
        <v>83</v>
      </c>
      <c r="T12" s="129"/>
      <c r="U12" s="128">
        <v>7</v>
      </c>
      <c r="V12" s="82"/>
      <c r="W12" s="95">
        <v>7</v>
      </c>
      <c r="X12" s="82"/>
      <c r="Y12" s="152" t="s">
        <v>83</v>
      </c>
      <c r="Z12" s="129"/>
      <c r="AA12" s="130" t="s">
        <v>61</v>
      </c>
      <c r="AB12" s="94" t="s">
        <v>62</v>
      </c>
      <c r="AC12" s="131">
        <v>0</v>
      </c>
      <c r="AD12" s="86"/>
      <c r="AE12" s="97">
        <v>0</v>
      </c>
      <c r="AF12" s="86"/>
      <c r="AG12" s="97">
        <v>0</v>
      </c>
      <c r="AH12" s="129"/>
      <c r="AI12" s="131">
        <v>0</v>
      </c>
      <c r="AJ12" s="86"/>
      <c r="AK12" s="97">
        <v>0</v>
      </c>
      <c r="AL12" s="86"/>
      <c r="AM12" s="97">
        <v>0</v>
      </c>
      <c r="AN12" s="129"/>
      <c r="AO12" s="131">
        <v>0</v>
      </c>
      <c r="AP12" s="86"/>
      <c r="AQ12" s="97">
        <v>0</v>
      </c>
      <c r="AR12" s="86"/>
      <c r="AS12" s="97">
        <v>0</v>
      </c>
      <c r="AT12" s="129"/>
      <c r="AU12" s="131">
        <f t="shared" si="0"/>
        <v>0</v>
      </c>
      <c r="AV12" s="86"/>
      <c r="AW12" s="97">
        <f t="shared" si="1"/>
        <v>0</v>
      </c>
      <c r="AX12" s="86"/>
      <c r="AY12" s="152" t="s">
        <v>83</v>
      </c>
      <c r="AZ12" s="129"/>
    </row>
    <row r="13" spans="1:52" ht="24" customHeight="1" x14ac:dyDescent="0.2">
      <c r="A13" s="130" t="s">
        <v>63</v>
      </c>
      <c r="B13" s="94" t="s">
        <v>84</v>
      </c>
      <c r="C13" s="128">
        <v>4888</v>
      </c>
      <c r="D13" s="82"/>
      <c r="E13" s="95">
        <v>4156</v>
      </c>
      <c r="F13" s="82"/>
      <c r="G13" s="128">
        <v>732</v>
      </c>
      <c r="H13" s="129"/>
      <c r="I13" s="128">
        <v>4174</v>
      </c>
      <c r="J13" s="82"/>
      <c r="K13" s="95">
        <v>3503</v>
      </c>
      <c r="L13" s="82"/>
      <c r="M13" s="128">
        <v>671</v>
      </c>
      <c r="N13" s="129"/>
      <c r="O13" s="128">
        <v>4025</v>
      </c>
      <c r="P13" s="82"/>
      <c r="Q13" s="95">
        <v>3339</v>
      </c>
      <c r="R13" s="82"/>
      <c r="S13" s="128">
        <v>686</v>
      </c>
      <c r="T13" s="129"/>
      <c r="U13" s="128">
        <f>W13+Y13</f>
        <v>4059</v>
      </c>
      <c r="V13" s="82"/>
      <c r="W13" s="95">
        <v>3386</v>
      </c>
      <c r="X13" s="82"/>
      <c r="Y13" s="128">
        <v>673</v>
      </c>
      <c r="Z13" s="129"/>
      <c r="AA13" s="130" t="s">
        <v>63</v>
      </c>
      <c r="AB13" s="94" t="s">
        <v>84</v>
      </c>
      <c r="AC13" s="131">
        <v>6</v>
      </c>
      <c r="AD13" s="86"/>
      <c r="AE13" s="97">
        <v>8.4</v>
      </c>
      <c r="AF13" s="86"/>
      <c r="AG13" s="97">
        <v>2.2999999999999998</v>
      </c>
      <c r="AH13" s="129"/>
      <c r="AI13" s="131">
        <v>5.5</v>
      </c>
      <c r="AJ13" s="86"/>
      <c r="AK13" s="97">
        <v>7.7</v>
      </c>
      <c r="AL13" s="86"/>
      <c r="AM13" s="97">
        <v>2.2000000000000002</v>
      </c>
      <c r="AN13" s="129"/>
      <c r="AO13" s="131">
        <v>5.5</v>
      </c>
      <c r="AP13" s="86"/>
      <c r="AQ13" s="97">
        <v>7.8</v>
      </c>
      <c r="AR13" s="86"/>
      <c r="AS13" s="97">
        <v>2.2999999999999998</v>
      </c>
      <c r="AT13" s="129"/>
      <c r="AU13" s="131">
        <f t="shared" si="0"/>
        <v>5.7</v>
      </c>
      <c r="AV13" s="86"/>
      <c r="AW13" s="97">
        <f t="shared" si="1"/>
        <v>8.3000000000000007</v>
      </c>
      <c r="AX13" s="86"/>
      <c r="AY13" s="97">
        <f>ROUND((Y13/$Y$6)*100,1)</f>
        <v>2.2000000000000002</v>
      </c>
      <c r="AZ13" s="129"/>
    </row>
    <row r="14" spans="1:52" ht="24" customHeight="1" x14ac:dyDescent="0.2">
      <c r="A14" s="130" t="s">
        <v>85</v>
      </c>
      <c r="B14" s="94" t="s">
        <v>64</v>
      </c>
      <c r="C14" s="128">
        <v>19526</v>
      </c>
      <c r="D14" s="82"/>
      <c r="E14" s="95">
        <v>14428</v>
      </c>
      <c r="F14" s="82"/>
      <c r="G14" s="128">
        <v>5098</v>
      </c>
      <c r="H14" s="129"/>
      <c r="I14" s="128">
        <v>17548</v>
      </c>
      <c r="J14" s="82"/>
      <c r="K14" s="95">
        <v>13044</v>
      </c>
      <c r="L14" s="82"/>
      <c r="M14" s="128">
        <v>4504</v>
      </c>
      <c r="N14" s="129"/>
      <c r="O14" s="128">
        <v>16111</v>
      </c>
      <c r="P14" s="82"/>
      <c r="Q14" s="95">
        <v>11929</v>
      </c>
      <c r="R14" s="82"/>
      <c r="S14" s="128">
        <v>4182</v>
      </c>
      <c r="T14" s="129"/>
      <c r="U14" s="128">
        <f>W14+Y14</f>
        <v>14853</v>
      </c>
      <c r="V14" s="82"/>
      <c r="W14" s="95">
        <v>10818</v>
      </c>
      <c r="X14" s="82"/>
      <c r="Y14" s="128">
        <v>4035</v>
      </c>
      <c r="Z14" s="129"/>
      <c r="AA14" s="130" t="s">
        <v>85</v>
      </c>
      <c r="AB14" s="94" t="s">
        <v>64</v>
      </c>
      <c r="AC14" s="131">
        <v>24.1</v>
      </c>
      <c r="AD14" s="86"/>
      <c r="AE14" s="97">
        <v>29.2</v>
      </c>
      <c r="AF14" s="86"/>
      <c r="AG14" s="97">
        <v>16.100000000000001</v>
      </c>
      <c r="AH14" s="129"/>
      <c r="AI14" s="131">
        <v>23</v>
      </c>
      <c r="AJ14" s="86"/>
      <c r="AK14" s="97">
        <v>28.5</v>
      </c>
      <c r="AL14" s="86"/>
      <c r="AM14" s="97">
        <v>14.7</v>
      </c>
      <c r="AN14" s="129"/>
      <c r="AO14" s="131">
        <v>22.2</v>
      </c>
      <c r="AP14" s="86"/>
      <c r="AQ14" s="97">
        <v>28</v>
      </c>
      <c r="AR14" s="86"/>
      <c r="AS14" s="97">
        <v>13.9</v>
      </c>
      <c r="AT14" s="129"/>
      <c r="AU14" s="131">
        <f t="shared" si="0"/>
        <v>20.7</v>
      </c>
      <c r="AV14" s="86"/>
      <c r="AW14" s="97">
        <f t="shared" si="1"/>
        <v>26.5</v>
      </c>
      <c r="AX14" s="86"/>
      <c r="AY14" s="97">
        <f>ROUND((Y14/$Y$6)*100,1)</f>
        <v>13.1</v>
      </c>
      <c r="AZ14" s="129"/>
    </row>
    <row r="15" spans="1:52" ht="24" customHeight="1" x14ac:dyDescent="0.2">
      <c r="A15" s="233" t="s">
        <v>11</v>
      </c>
      <c r="B15" s="234"/>
      <c r="C15" s="89">
        <f>SUM(C16:C32)</f>
        <v>52931</v>
      </c>
      <c r="D15" s="88"/>
      <c r="E15" s="89">
        <f>SUM(E16:E32)</f>
        <v>28678</v>
      </c>
      <c r="F15" s="88"/>
      <c r="G15" s="89">
        <f>SUM(G16:G32)</f>
        <v>24253</v>
      </c>
      <c r="H15" s="88"/>
      <c r="I15" s="89">
        <f>SUM(I16:I32)</f>
        <v>50505</v>
      </c>
      <c r="J15" s="88"/>
      <c r="K15" s="89">
        <f>SUM(K16:K32)</f>
        <v>26739</v>
      </c>
      <c r="L15" s="88"/>
      <c r="M15" s="89">
        <f>SUM(M16:M32)</f>
        <v>23766</v>
      </c>
      <c r="N15" s="88"/>
      <c r="O15" s="89">
        <f>SUM(O16:O32)</f>
        <v>48135</v>
      </c>
      <c r="P15" s="88"/>
      <c r="Q15" s="89">
        <f>SUM(Q16:Q32)</f>
        <v>24629</v>
      </c>
      <c r="R15" s="88"/>
      <c r="S15" s="89">
        <f>SUM(S16:S32)</f>
        <v>23506</v>
      </c>
      <c r="T15" s="88"/>
      <c r="U15" s="89">
        <f>SUM(U16:U32)</f>
        <v>49289</v>
      </c>
      <c r="V15" s="88"/>
      <c r="W15" s="89">
        <f>SUM(W16:W32)</f>
        <v>24699</v>
      </c>
      <c r="X15" s="88"/>
      <c r="Y15" s="89">
        <f>SUM(Y16:Y32)</f>
        <v>24590</v>
      </c>
      <c r="Z15" s="88"/>
      <c r="AA15" s="233" t="s">
        <v>11</v>
      </c>
      <c r="AB15" s="234"/>
      <c r="AC15" s="90">
        <f>SUM(AC16:AC32)</f>
        <v>65.3</v>
      </c>
      <c r="AD15" s="91"/>
      <c r="AE15" s="92">
        <v>58</v>
      </c>
      <c r="AF15" s="91"/>
      <c r="AG15" s="92">
        <f>SUM(AG16:AG32)</f>
        <v>76.599999999999994</v>
      </c>
      <c r="AH15" s="91"/>
      <c r="AI15" s="92">
        <v>66.2</v>
      </c>
      <c r="AJ15" s="91"/>
      <c r="AK15" s="92">
        <f>SUM(AK16:AK32)</f>
        <v>58.599999999999994</v>
      </c>
      <c r="AL15" s="91"/>
      <c r="AM15" s="92">
        <f>SUM(AM16:AM32)</f>
        <v>77.59999999999998</v>
      </c>
      <c r="AN15" s="91"/>
      <c r="AO15" s="90">
        <v>69</v>
      </c>
      <c r="AP15" s="91"/>
      <c r="AQ15" s="92">
        <v>60.4</v>
      </c>
      <c r="AR15" s="91"/>
      <c r="AS15" s="92">
        <v>81.3</v>
      </c>
      <c r="AT15" s="91"/>
      <c r="AU15" s="90">
        <f t="shared" si="0"/>
        <v>68.8</v>
      </c>
      <c r="AV15" s="91"/>
      <c r="AW15" s="92">
        <f t="shared" si="1"/>
        <v>60.4</v>
      </c>
      <c r="AX15" s="91"/>
      <c r="AY15" s="92">
        <f>ROUNDUP((Y15/$Y$6)*100,1)</f>
        <v>80.099999999999994</v>
      </c>
      <c r="AZ15" s="91"/>
    </row>
    <row r="16" spans="1:52" ht="15" customHeight="1" x14ac:dyDescent="0.2">
      <c r="A16" s="246" t="s">
        <v>65</v>
      </c>
      <c r="B16" s="94" t="s">
        <v>86</v>
      </c>
      <c r="C16" s="243">
        <v>412</v>
      </c>
      <c r="D16" s="82"/>
      <c r="E16" s="243">
        <v>373</v>
      </c>
      <c r="F16" s="82"/>
      <c r="G16" s="243">
        <v>39</v>
      </c>
      <c r="H16" s="98"/>
      <c r="I16" s="243">
        <v>353</v>
      </c>
      <c r="J16" s="82"/>
      <c r="K16" s="243">
        <v>305</v>
      </c>
      <c r="L16" s="82"/>
      <c r="M16" s="243">
        <v>48</v>
      </c>
      <c r="N16" s="129"/>
      <c r="O16" s="243">
        <v>277</v>
      </c>
      <c r="P16" s="82"/>
      <c r="Q16" s="243">
        <v>234</v>
      </c>
      <c r="R16" s="82"/>
      <c r="S16" s="243">
        <v>43</v>
      </c>
      <c r="T16" s="129"/>
      <c r="U16" s="243">
        <f>W16+Y16</f>
        <v>255</v>
      </c>
      <c r="V16" s="82"/>
      <c r="W16" s="243">
        <v>217</v>
      </c>
      <c r="X16" s="82"/>
      <c r="Y16" s="243">
        <v>38</v>
      </c>
      <c r="Z16" s="129"/>
      <c r="AA16" s="246" t="s">
        <v>65</v>
      </c>
      <c r="AB16" s="94" t="s">
        <v>86</v>
      </c>
      <c r="AC16" s="230">
        <v>0.5</v>
      </c>
      <c r="AD16" s="86"/>
      <c r="AE16" s="230">
        <v>0.8</v>
      </c>
      <c r="AF16" s="86"/>
      <c r="AG16" s="230">
        <v>0.1</v>
      </c>
      <c r="AH16" s="129"/>
      <c r="AI16" s="230">
        <v>0.5</v>
      </c>
      <c r="AJ16" s="86"/>
      <c r="AK16" s="230">
        <v>0.7</v>
      </c>
      <c r="AL16" s="86"/>
      <c r="AM16" s="230">
        <v>0.2</v>
      </c>
      <c r="AN16" s="129"/>
      <c r="AO16" s="230">
        <v>0.4</v>
      </c>
      <c r="AP16" s="86"/>
      <c r="AQ16" s="230">
        <v>0.5</v>
      </c>
      <c r="AR16" s="86"/>
      <c r="AS16" s="230">
        <v>0.1</v>
      </c>
      <c r="AT16" s="129"/>
      <c r="AU16" s="230">
        <f t="shared" si="0"/>
        <v>0.4</v>
      </c>
      <c r="AV16" s="86"/>
      <c r="AW16" s="230">
        <f>ROUND((W16/$W$6)*100,1)</f>
        <v>0.5</v>
      </c>
      <c r="AX16" s="86"/>
      <c r="AY16" s="230">
        <f>ROUND((Y16/$Y$6)*100,1)</f>
        <v>0.1</v>
      </c>
      <c r="AZ16" s="129"/>
    </row>
    <row r="17" spans="1:52" ht="15" customHeight="1" x14ac:dyDescent="0.2">
      <c r="A17" s="246"/>
      <c r="B17" s="94" t="s">
        <v>87</v>
      </c>
      <c r="C17" s="243"/>
      <c r="D17" s="82"/>
      <c r="E17" s="243"/>
      <c r="F17" s="82"/>
      <c r="G17" s="243"/>
      <c r="H17" s="98"/>
      <c r="I17" s="243"/>
      <c r="J17" s="82"/>
      <c r="K17" s="243"/>
      <c r="L17" s="82"/>
      <c r="M17" s="243"/>
      <c r="N17" s="129"/>
      <c r="O17" s="243"/>
      <c r="P17" s="82"/>
      <c r="Q17" s="243"/>
      <c r="R17" s="82"/>
      <c r="S17" s="243"/>
      <c r="T17" s="129"/>
      <c r="U17" s="243"/>
      <c r="V17" s="82"/>
      <c r="W17" s="243"/>
      <c r="X17" s="82"/>
      <c r="Y17" s="243"/>
      <c r="Z17" s="129"/>
      <c r="AA17" s="246"/>
      <c r="AB17" s="94" t="s">
        <v>87</v>
      </c>
      <c r="AC17" s="230"/>
      <c r="AD17" s="86"/>
      <c r="AE17" s="230"/>
      <c r="AF17" s="86"/>
      <c r="AG17" s="230"/>
      <c r="AH17" s="129"/>
      <c r="AI17" s="230"/>
      <c r="AJ17" s="86"/>
      <c r="AK17" s="230"/>
      <c r="AL17" s="86"/>
      <c r="AM17" s="230"/>
      <c r="AN17" s="129"/>
      <c r="AO17" s="230"/>
      <c r="AP17" s="86"/>
      <c r="AQ17" s="230"/>
      <c r="AR17" s="86"/>
      <c r="AS17" s="230"/>
      <c r="AT17" s="129"/>
      <c r="AU17" s="230"/>
      <c r="AV17" s="86"/>
      <c r="AW17" s="230"/>
      <c r="AX17" s="86"/>
      <c r="AY17" s="230"/>
      <c r="AZ17" s="129"/>
    </row>
    <row r="18" spans="1:52" ht="24" customHeight="1" x14ac:dyDescent="0.2">
      <c r="A18" s="130" t="s">
        <v>88</v>
      </c>
      <c r="B18" s="94" t="s">
        <v>42</v>
      </c>
      <c r="C18" s="128">
        <v>2422</v>
      </c>
      <c r="D18" s="82"/>
      <c r="E18" s="95">
        <v>1869</v>
      </c>
      <c r="F18" s="82"/>
      <c r="G18" s="128">
        <v>553</v>
      </c>
      <c r="H18" s="129"/>
      <c r="I18" s="128">
        <v>2478</v>
      </c>
      <c r="J18" s="82"/>
      <c r="K18" s="95">
        <v>1976</v>
      </c>
      <c r="L18" s="82"/>
      <c r="M18" s="128">
        <v>502</v>
      </c>
      <c r="N18" s="129"/>
      <c r="O18" s="128">
        <v>2129</v>
      </c>
      <c r="P18" s="82"/>
      <c r="Q18" s="95">
        <v>1702</v>
      </c>
      <c r="R18" s="82"/>
      <c r="S18" s="128">
        <v>427</v>
      </c>
      <c r="T18" s="129"/>
      <c r="U18" s="128">
        <f>W18+Y18</f>
        <v>2211</v>
      </c>
      <c r="V18" s="82"/>
      <c r="W18" s="95">
        <v>1781</v>
      </c>
      <c r="X18" s="82"/>
      <c r="Y18" s="128">
        <v>430</v>
      </c>
      <c r="Z18" s="129"/>
      <c r="AA18" s="130" t="s">
        <v>88</v>
      </c>
      <c r="AB18" s="94" t="s">
        <v>42</v>
      </c>
      <c r="AC18" s="131">
        <v>3</v>
      </c>
      <c r="AD18" s="86"/>
      <c r="AE18" s="97">
        <v>3.8</v>
      </c>
      <c r="AF18" s="86"/>
      <c r="AG18" s="97">
        <v>1.7</v>
      </c>
      <c r="AH18" s="129"/>
      <c r="AI18" s="131">
        <v>3.2</v>
      </c>
      <c r="AJ18" s="86"/>
      <c r="AK18" s="97">
        <v>4.3</v>
      </c>
      <c r="AL18" s="86"/>
      <c r="AM18" s="97">
        <v>1.6</v>
      </c>
      <c r="AN18" s="129"/>
      <c r="AO18" s="131">
        <v>2.9</v>
      </c>
      <c r="AP18" s="86"/>
      <c r="AQ18" s="97">
        <v>4</v>
      </c>
      <c r="AR18" s="86"/>
      <c r="AS18" s="97">
        <v>1.4</v>
      </c>
      <c r="AT18" s="129"/>
      <c r="AU18" s="131">
        <f t="shared" ref="AU18:AU29" si="3">ROUND((U18/$U$6)*100,1)</f>
        <v>3.1</v>
      </c>
      <c r="AV18" s="86"/>
      <c r="AW18" s="97">
        <f>ROUND((W18/$W$6)*100,1)</f>
        <v>4.4000000000000004</v>
      </c>
      <c r="AX18" s="86"/>
      <c r="AY18" s="97">
        <f t="shared" ref="AY18:AY29" si="4">ROUND((Y18/$Y$6)*100,1)</f>
        <v>1.4</v>
      </c>
      <c r="AZ18" s="129"/>
    </row>
    <row r="19" spans="1:52" ht="24" customHeight="1" x14ac:dyDescent="0.2">
      <c r="A19" s="130" t="s">
        <v>89</v>
      </c>
      <c r="B19" s="94" t="s">
        <v>66</v>
      </c>
      <c r="C19" s="128">
        <v>4627</v>
      </c>
      <c r="D19" s="82"/>
      <c r="E19" s="95">
        <v>3894</v>
      </c>
      <c r="F19" s="82"/>
      <c r="G19" s="128">
        <v>733</v>
      </c>
      <c r="H19" s="129"/>
      <c r="I19" s="128">
        <v>4741</v>
      </c>
      <c r="J19" s="82"/>
      <c r="K19" s="95">
        <v>3871</v>
      </c>
      <c r="L19" s="82"/>
      <c r="M19" s="128">
        <v>870</v>
      </c>
      <c r="N19" s="129"/>
      <c r="O19" s="128">
        <v>4511</v>
      </c>
      <c r="P19" s="82"/>
      <c r="Q19" s="95">
        <v>3601</v>
      </c>
      <c r="R19" s="82"/>
      <c r="S19" s="128">
        <v>910</v>
      </c>
      <c r="T19" s="129"/>
      <c r="U19" s="128">
        <f t="shared" ref="U19:U28" si="5">W19+Y19</f>
        <v>4685</v>
      </c>
      <c r="V19" s="82"/>
      <c r="W19" s="95">
        <v>3566</v>
      </c>
      <c r="X19" s="82"/>
      <c r="Y19" s="128">
        <v>1119</v>
      </c>
      <c r="Z19" s="129"/>
      <c r="AA19" s="130" t="s">
        <v>89</v>
      </c>
      <c r="AB19" s="94" t="s">
        <v>66</v>
      </c>
      <c r="AC19" s="131">
        <v>5.7</v>
      </c>
      <c r="AD19" s="86"/>
      <c r="AE19" s="97">
        <v>7.9</v>
      </c>
      <c r="AF19" s="86"/>
      <c r="AG19" s="97">
        <v>2.2999999999999998</v>
      </c>
      <c r="AH19" s="129"/>
      <c r="AI19" s="131">
        <v>6.2</v>
      </c>
      <c r="AJ19" s="86"/>
      <c r="AK19" s="97">
        <v>8.5</v>
      </c>
      <c r="AL19" s="86"/>
      <c r="AM19" s="97">
        <v>2.8</v>
      </c>
      <c r="AN19" s="129"/>
      <c r="AO19" s="131">
        <v>6.2</v>
      </c>
      <c r="AP19" s="86"/>
      <c r="AQ19" s="97">
        <v>8.5</v>
      </c>
      <c r="AR19" s="86"/>
      <c r="AS19" s="97">
        <v>3</v>
      </c>
      <c r="AT19" s="129"/>
      <c r="AU19" s="131">
        <f t="shared" si="3"/>
        <v>6.5</v>
      </c>
      <c r="AV19" s="86"/>
      <c r="AW19" s="97">
        <f t="shared" ref="AW19:AW27" si="6">ROUND((W19/$W$6)*100,1)</f>
        <v>8.6999999999999993</v>
      </c>
      <c r="AX19" s="86"/>
      <c r="AY19" s="97">
        <f t="shared" si="4"/>
        <v>3.6</v>
      </c>
      <c r="AZ19" s="129"/>
    </row>
    <row r="20" spans="1:52" ht="24" customHeight="1" x14ac:dyDescent="0.2">
      <c r="A20" s="130" t="s">
        <v>90</v>
      </c>
      <c r="B20" s="94" t="s">
        <v>91</v>
      </c>
      <c r="C20" s="128">
        <v>12750</v>
      </c>
      <c r="D20" s="82"/>
      <c r="E20" s="128">
        <v>6170</v>
      </c>
      <c r="F20" s="82"/>
      <c r="G20" s="128">
        <v>6580</v>
      </c>
      <c r="H20" s="129"/>
      <c r="I20" s="128">
        <v>11396</v>
      </c>
      <c r="J20" s="82"/>
      <c r="K20" s="128">
        <v>5373</v>
      </c>
      <c r="L20" s="82"/>
      <c r="M20" s="128">
        <v>6023</v>
      </c>
      <c r="N20" s="129"/>
      <c r="O20" s="128">
        <v>10479</v>
      </c>
      <c r="P20" s="82"/>
      <c r="Q20" s="128">
        <v>4726</v>
      </c>
      <c r="R20" s="82"/>
      <c r="S20" s="128">
        <v>5753</v>
      </c>
      <c r="T20" s="129"/>
      <c r="U20" s="128">
        <f t="shared" si="5"/>
        <v>10594</v>
      </c>
      <c r="V20" s="82"/>
      <c r="W20" s="128">
        <v>4632</v>
      </c>
      <c r="X20" s="82"/>
      <c r="Y20" s="128">
        <v>5962</v>
      </c>
      <c r="Z20" s="129"/>
      <c r="AA20" s="130" t="s">
        <v>90</v>
      </c>
      <c r="AB20" s="94" t="s">
        <v>91</v>
      </c>
      <c r="AC20" s="131">
        <v>15.7</v>
      </c>
      <c r="AD20" s="86"/>
      <c r="AE20" s="131">
        <v>12.5</v>
      </c>
      <c r="AF20" s="86"/>
      <c r="AG20" s="131">
        <v>20.8</v>
      </c>
      <c r="AH20" s="129"/>
      <c r="AI20" s="131">
        <v>14.9</v>
      </c>
      <c r="AJ20" s="86"/>
      <c r="AK20" s="131">
        <v>11.8</v>
      </c>
      <c r="AL20" s="86"/>
      <c r="AM20" s="131">
        <v>19.7</v>
      </c>
      <c r="AN20" s="129"/>
      <c r="AO20" s="131">
        <v>14.4</v>
      </c>
      <c r="AP20" s="86"/>
      <c r="AQ20" s="131">
        <v>11.1</v>
      </c>
      <c r="AR20" s="86"/>
      <c r="AS20" s="131">
        <v>19.2</v>
      </c>
      <c r="AT20" s="129"/>
      <c r="AU20" s="131">
        <f t="shared" si="3"/>
        <v>14.8</v>
      </c>
      <c r="AV20" s="86"/>
      <c r="AW20" s="97">
        <f t="shared" si="6"/>
        <v>11.3</v>
      </c>
      <c r="AX20" s="86"/>
      <c r="AY20" s="97">
        <f t="shared" si="4"/>
        <v>19.399999999999999</v>
      </c>
      <c r="AZ20" s="129"/>
    </row>
    <row r="21" spans="1:52" ht="24" customHeight="1" x14ac:dyDescent="0.2">
      <c r="A21" s="130" t="s">
        <v>92</v>
      </c>
      <c r="B21" s="94" t="s">
        <v>93</v>
      </c>
      <c r="C21" s="128">
        <v>1379</v>
      </c>
      <c r="D21" s="82"/>
      <c r="E21" s="128">
        <v>531</v>
      </c>
      <c r="F21" s="82"/>
      <c r="G21" s="128">
        <v>848</v>
      </c>
      <c r="H21" s="129"/>
      <c r="I21" s="128">
        <v>1409</v>
      </c>
      <c r="J21" s="82"/>
      <c r="K21" s="128">
        <v>537</v>
      </c>
      <c r="L21" s="82"/>
      <c r="M21" s="128">
        <v>872</v>
      </c>
      <c r="N21" s="129"/>
      <c r="O21" s="128">
        <v>1164</v>
      </c>
      <c r="P21" s="82"/>
      <c r="Q21" s="128">
        <v>466</v>
      </c>
      <c r="R21" s="82"/>
      <c r="S21" s="128">
        <v>698</v>
      </c>
      <c r="T21" s="129"/>
      <c r="U21" s="128">
        <f t="shared" si="5"/>
        <v>1090</v>
      </c>
      <c r="V21" s="82"/>
      <c r="W21" s="128">
        <v>426</v>
      </c>
      <c r="X21" s="82"/>
      <c r="Y21" s="128">
        <v>664</v>
      </c>
      <c r="Z21" s="129"/>
      <c r="AA21" s="130" t="s">
        <v>92</v>
      </c>
      <c r="AB21" s="94" t="s">
        <v>93</v>
      </c>
      <c r="AC21" s="131">
        <v>1.7</v>
      </c>
      <c r="AD21" s="86"/>
      <c r="AE21" s="131">
        <v>1.1000000000000001</v>
      </c>
      <c r="AF21" s="86"/>
      <c r="AG21" s="131">
        <v>2.7</v>
      </c>
      <c r="AH21" s="129"/>
      <c r="AI21" s="131">
        <v>1.8</v>
      </c>
      <c r="AJ21" s="86"/>
      <c r="AK21" s="131">
        <v>1.2</v>
      </c>
      <c r="AL21" s="86"/>
      <c r="AM21" s="131">
        <v>2.8</v>
      </c>
      <c r="AN21" s="129"/>
      <c r="AO21" s="131">
        <v>1.6</v>
      </c>
      <c r="AP21" s="86"/>
      <c r="AQ21" s="131">
        <v>1.1000000000000001</v>
      </c>
      <c r="AR21" s="86"/>
      <c r="AS21" s="131">
        <v>2.2999999999999998</v>
      </c>
      <c r="AT21" s="129"/>
      <c r="AU21" s="131">
        <f t="shared" si="3"/>
        <v>1.5</v>
      </c>
      <c r="AV21" s="86"/>
      <c r="AW21" s="97">
        <f t="shared" si="6"/>
        <v>1</v>
      </c>
      <c r="AX21" s="86"/>
      <c r="AY21" s="97">
        <f t="shared" si="4"/>
        <v>2.2000000000000002</v>
      </c>
      <c r="AZ21" s="129"/>
    </row>
    <row r="22" spans="1:52" ht="24" customHeight="1" x14ac:dyDescent="0.2">
      <c r="A22" s="99" t="s">
        <v>94</v>
      </c>
      <c r="B22" s="100" t="s">
        <v>95</v>
      </c>
      <c r="C22" s="128">
        <v>1094</v>
      </c>
      <c r="D22" s="82"/>
      <c r="E22" s="95">
        <v>685</v>
      </c>
      <c r="F22" s="82"/>
      <c r="G22" s="128">
        <v>409</v>
      </c>
      <c r="H22" s="129"/>
      <c r="I22" s="128">
        <v>1302</v>
      </c>
      <c r="J22" s="82"/>
      <c r="K22" s="95">
        <v>836</v>
      </c>
      <c r="L22" s="82"/>
      <c r="M22" s="128">
        <v>466</v>
      </c>
      <c r="N22" s="129"/>
      <c r="O22" s="128">
        <v>1357</v>
      </c>
      <c r="P22" s="82"/>
      <c r="Q22" s="95">
        <v>840</v>
      </c>
      <c r="R22" s="82"/>
      <c r="S22" s="128">
        <v>517</v>
      </c>
      <c r="T22" s="129"/>
      <c r="U22" s="128">
        <f t="shared" si="5"/>
        <v>1361</v>
      </c>
      <c r="V22" s="82"/>
      <c r="W22" s="95">
        <v>812</v>
      </c>
      <c r="X22" s="82"/>
      <c r="Y22" s="128">
        <v>549</v>
      </c>
      <c r="Z22" s="129"/>
      <c r="AA22" s="99" t="s">
        <v>94</v>
      </c>
      <c r="AB22" s="100" t="s">
        <v>95</v>
      </c>
      <c r="AC22" s="131">
        <v>1.3</v>
      </c>
      <c r="AD22" s="86"/>
      <c r="AE22" s="97">
        <v>1.4</v>
      </c>
      <c r="AF22" s="86"/>
      <c r="AG22" s="97">
        <v>1.3</v>
      </c>
      <c r="AH22" s="129"/>
      <c r="AI22" s="131">
        <v>1.7</v>
      </c>
      <c r="AJ22" s="86"/>
      <c r="AK22" s="97">
        <v>1.8</v>
      </c>
      <c r="AL22" s="86"/>
      <c r="AM22" s="97">
        <v>1.5</v>
      </c>
      <c r="AN22" s="129"/>
      <c r="AO22" s="131">
        <v>1.9</v>
      </c>
      <c r="AP22" s="86"/>
      <c r="AQ22" s="97">
        <v>2</v>
      </c>
      <c r="AR22" s="86"/>
      <c r="AS22" s="97">
        <v>1.7</v>
      </c>
      <c r="AT22" s="129"/>
      <c r="AU22" s="131">
        <f t="shared" si="3"/>
        <v>1.9</v>
      </c>
      <c r="AV22" s="86"/>
      <c r="AW22" s="97">
        <f t="shared" si="6"/>
        <v>2</v>
      </c>
      <c r="AX22" s="86"/>
      <c r="AY22" s="97">
        <f t="shared" si="4"/>
        <v>1.8</v>
      </c>
      <c r="AZ22" s="129"/>
    </row>
    <row r="23" spans="1:52" s="40" customFormat="1" ht="24" customHeight="1" x14ac:dyDescent="0.2">
      <c r="A23" s="99" t="s">
        <v>96</v>
      </c>
      <c r="B23" s="101" t="s">
        <v>67</v>
      </c>
      <c r="C23" s="102" t="s">
        <v>83</v>
      </c>
      <c r="D23" s="103"/>
      <c r="E23" s="102" t="s">
        <v>83</v>
      </c>
      <c r="F23" s="103"/>
      <c r="G23" s="102" t="s">
        <v>83</v>
      </c>
      <c r="H23" s="104"/>
      <c r="I23" s="105">
        <v>2830</v>
      </c>
      <c r="J23" s="103"/>
      <c r="K23" s="102">
        <v>2037</v>
      </c>
      <c r="L23" s="103"/>
      <c r="M23" s="105">
        <v>793</v>
      </c>
      <c r="N23" s="104"/>
      <c r="O23" s="105">
        <v>2486</v>
      </c>
      <c r="P23" s="103"/>
      <c r="Q23" s="102">
        <v>1770</v>
      </c>
      <c r="R23" s="103"/>
      <c r="S23" s="105">
        <v>716</v>
      </c>
      <c r="T23" s="104"/>
      <c r="U23" s="128">
        <f t="shared" si="5"/>
        <v>2592</v>
      </c>
      <c r="V23" s="103"/>
      <c r="W23" s="102">
        <v>1748</v>
      </c>
      <c r="X23" s="103"/>
      <c r="Y23" s="105">
        <v>844</v>
      </c>
      <c r="Z23" s="104"/>
      <c r="AA23" s="99" t="s">
        <v>96</v>
      </c>
      <c r="AB23" s="101" t="s">
        <v>67</v>
      </c>
      <c r="AC23" s="102" t="s">
        <v>83</v>
      </c>
      <c r="AD23" s="103"/>
      <c r="AE23" s="102" t="s">
        <v>83</v>
      </c>
      <c r="AF23" s="103"/>
      <c r="AG23" s="102" t="s">
        <v>83</v>
      </c>
      <c r="AH23" s="104"/>
      <c r="AI23" s="106">
        <v>3.7</v>
      </c>
      <c r="AJ23" s="107"/>
      <c r="AK23" s="108">
        <v>4.5</v>
      </c>
      <c r="AL23" s="107"/>
      <c r="AM23" s="108">
        <v>2.6</v>
      </c>
      <c r="AN23" s="104"/>
      <c r="AO23" s="106">
        <v>3.4</v>
      </c>
      <c r="AP23" s="107"/>
      <c r="AQ23" s="108">
        <v>4.2</v>
      </c>
      <c r="AR23" s="107"/>
      <c r="AS23" s="108">
        <v>2.4</v>
      </c>
      <c r="AT23" s="104"/>
      <c r="AU23" s="106">
        <f t="shared" si="3"/>
        <v>3.6</v>
      </c>
      <c r="AV23" s="107"/>
      <c r="AW23" s="97">
        <f t="shared" si="6"/>
        <v>4.3</v>
      </c>
      <c r="AX23" s="107"/>
      <c r="AY23" s="97">
        <f>ROUNDUP((Y23/$Y$6)*100,1)</f>
        <v>2.8000000000000003</v>
      </c>
      <c r="AZ23" s="104"/>
    </row>
    <row r="24" spans="1:52" ht="24" customHeight="1" x14ac:dyDescent="0.2">
      <c r="A24" s="99" t="s">
        <v>52</v>
      </c>
      <c r="B24" s="94" t="s">
        <v>46</v>
      </c>
      <c r="C24" s="128">
        <v>4097</v>
      </c>
      <c r="D24" s="82"/>
      <c r="E24" s="95">
        <v>1829</v>
      </c>
      <c r="F24" s="82"/>
      <c r="G24" s="128">
        <v>2268</v>
      </c>
      <c r="H24" s="129"/>
      <c r="I24" s="128">
        <v>4461</v>
      </c>
      <c r="J24" s="82"/>
      <c r="K24" s="95">
        <v>1775</v>
      </c>
      <c r="L24" s="82"/>
      <c r="M24" s="128">
        <v>2686</v>
      </c>
      <c r="N24" s="129"/>
      <c r="O24" s="128">
        <v>3844</v>
      </c>
      <c r="P24" s="82"/>
      <c r="Q24" s="95">
        <v>1482</v>
      </c>
      <c r="R24" s="82"/>
      <c r="S24" s="128">
        <v>2362</v>
      </c>
      <c r="T24" s="129"/>
      <c r="U24" s="128">
        <f t="shared" si="5"/>
        <v>3642</v>
      </c>
      <c r="V24" s="82"/>
      <c r="W24" s="95">
        <v>1408</v>
      </c>
      <c r="X24" s="82"/>
      <c r="Y24" s="128">
        <v>2234</v>
      </c>
      <c r="Z24" s="129"/>
      <c r="AA24" s="99" t="s">
        <v>52</v>
      </c>
      <c r="AB24" s="94" t="s">
        <v>46</v>
      </c>
      <c r="AC24" s="131">
        <v>5.0999999999999996</v>
      </c>
      <c r="AD24" s="86"/>
      <c r="AE24" s="97">
        <v>3.7</v>
      </c>
      <c r="AF24" s="86"/>
      <c r="AG24" s="97">
        <v>7.2</v>
      </c>
      <c r="AH24" s="129"/>
      <c r="AI24" s="131">
        <v>5.8</v>
      </c>
      <c r="AJ24" s="86"/>
      <c r="AK24" s="97">
        <v>3.9</v>
      </c>
      <c r="AL24" s="86"/>
      <c r="AM24" s="97">
        <v>8.8000000000000007</v>
      </c>
      <c r="AN24" s="129"/>
      <c r="AO24" s="131">
        <v>5.3</v>
      </c>
      <c r="AP24" s="86"/>
      <c r="AQ24" s="97">
        <v>3.5</v>
      </c>
      <c r="AR24" s="86"/>
      <c r="AS24" s="97">
        <v>7.9</v>
      </c>
      <c r="AT24" s="129"/>
      <c r="AU24" s="131">
        <f t="shared" si="3"/>
        <v>5.0999999999999996</v>
      </c>
      <c r="AV24" s="86"/>
      <c r="AW24" s="97">
        <f t="shared" si="6"/>
        <v>3.4</v>
      </c>
      <c r="AX24" s="86"/>
      <c r="AY24" s="97">
        <f t="shared" si="4"/>
        <v>7.3</v>
      </c>
      <c r="AZ24" s="129"/>
    </row>
    <row r="25" spans="1:52" s="40" customFormat="1" ht="24" customHeight="1" x14ac:dyDescent="0.2">
      <c r="A25" s="99" t="s">
        <v>97</v>
      </c>
      <c r="B25" s="101" t="s">
        <v>45</v>
      </c>
      <c r="C25" s="102" t="s">
        <v>83</v>
      </c>
      <c r="D25" s="103"/>
      <c r="E25" s="102" t="s">
        <v>83</v>
      </c>
      <c r="F25" s="103"/>
      <c r="G25" s="102" t="s">
        <v>83</v>
      </c>
      <c r="H25" s="104"/>
      <c r="I25" s="105">
        <v>2966</v>
      </c>
      <c r="J25" s="103"/>
      <c r="K25" s="102">
        <v>1222</v>
      </c>
      <c r="L25" s="103"/>
      <c r="M25" s="105">
        <v>1744</v>
      </c>
      <c r="N25" s="104"/>
      <c r="O25" s="105">
        <v>2744</v>
      </c>
      <c r="P25" s="103"/>
      <c r="Q25" s="102">
        <v>1103</v>
      </c>
      <c r="R25" s="103"/>
      <c r="S25" s="105">
        <v>1641</v>
      </c>
      <c r="T25" s="104"/>
      <c r="U25" s="128">
        <f t="shared" si="5"/>
        <v>2735</v>
      </c>
      <c r="V25" s="103"/>
      <c r="W25" s="102">
        <v>1113</v>
      </c>
      <c r="X25" s="103"/>
      <c r="Y25" s="105">
        <v>1622</v>
      </c>
      <c r="Z25" s="104"/>
      <c r="AA25" s="99" t="s">
        <v>97</v>
      </c>
      <c r="AB25" s="101" t="s">
        <v>45</v>
      </c>
      <c r="AC25" s="102" t="s">
        <v>83</v>
      </c>
      <c r="AD25" s="103"/>
      <c r="AE25" s="102" t="s">
        <v>83</v>
      </c>
      <c r="AF25" s="103"/>
      <c r="AG25" s="102" t="s">
        <v>83</v>
      </c>
      <c r="AH25" s="104"/>
      <c r="AI25" s="106">
        <v>3.9</v>
      </c>
      <c r="AJ25" s="107"/>
      <c r="AK25" s="108">
        <v>2.7</v>
      </c>
      <c r="AL25" s="107"/>
      <c r="AM25" s="108">
        <v>5.7</v>
      </c>
      <c r="AN25" s="104"/>
      <c r="AO25" s="106">
        <v>3.8</v>
      </c>
      <c r="AP25" s="107"/>
      <c r="AQ25" s="108">
        <v>3.7</v>
      </c>
      <c r="AR25" s="107"/>
      <c r="AS25" s="108">
        <v>5.5</v>
      </c>
      <c r="AT25" s="104"/>
      <c r="AU25" s="106">
        <f t="shared" si="3"/>
        <v>3.8</v>
      </c>
      <c r="AV25" s="107"/>
      <c r="AW25" s="97">
        <f t="shared" si="6"/>
        <v>2.7</v>
      </c>
      <c r="AX25" s="107"/>
      <c r="AY25" s="97">
        <f t="shared" si="4"/>
        <v>5.3</v>
      </c>
      <c r="AZ25" s="104"/>
    </row>
    <row r="26" spans="1:52" ht="24" customHeight="1" x14ac:dyDescent="0.2">
      <c r="A26" s="130" t="s">
        <v>98</v>
      </c>
      <c r="B26" s="94" t="s">
        <v>99</v>
      </c>
      <c r="C26" s="128">
        <v>3858</v>
      </c>
      <c r="D26" s="82"/>
      <c r="E26" s="95">
        <v>1859</v>
      </c>
      <c r="F26" s="82"/>
      <c r="G26" s="128">
        <v>1999</v>
      </c>
      <c r="H26" s="129"/>
      <c r="I26" s="128">
        <v>3696</v>
      </c>
      <c r="J26" s="82"/>
      <c r="K26" s="95">
        <v>1755</v>
      </c>
      <c r="L26" s="82"/>
      <c r="M26" s="128">
        <v>1941</v>
      </c>
      <c r="N26" s="129"/>
      <c r="O26" s="128">
        <v>3477</v>
      </c>
      <c r="P26" s="82"/>
      <c r="Q26" s="95">
        <v>1589</v>
      </c>
      <c r="R26" s="82"/>
      <c r="S26" s="128">
        <v>1888</v>
      </c>
      <c r="T26" s="129"/>
      <c r="U26" s="128">
        <f t="shared" si="5"/>
        <v>3509</v>
      </c>
      <c r="V26" s="82"/>
      <c r="W26" s="95">
        <v>1525</v>
      </c>
      <c r="X26" s="82"/>
      <c r="Y26" s="128">
        <v>1984</v>
      </c>
      <c r="Z26" s="129"/>
      <c r="AA26" s="130" t="s">
        <v>98</v>
      </c>
      <c r="AB26" s="94" t="s">
        <v>99</v>
      </c>
      <c r="AC26" s="131">
        <v>4.8</v>
      </c>
      <c r="AD26" s="86"/>
      <c r="AE26" s="97">
        <v>3.8</v>
      </c>
      <c r="AF26" s="86"/>
      <c r="AG26" s="97">
        <v>6.3</v>
      </c>
      <c r="AH26" s="129"/>
      <c r="AI26" s="131">
        <v>4.8</v>
      </c>
      <c r="AJ26" s="86"/>
      <c r="AK26" s="97">
        <v>3.8</v>
      </c>
      <c r="AL26" s="86"/>
      <c r="AM26" s="97">
        <v>6.3</v>
      </c>
      <c r="AN26" s="129"/>
      <c r="AO26" s="131">
        <v>4.8</v>
      </c>
      <c r="AP26" s="86"/>
      <c r="AQ26" s="97">
        <v>3.7</v>
      </c>
      <c r="AR26" s="86"/>
      <c r="AS26" s="97">
        <v>6.3</v>
      </c>
      <c r="AT26" s="129"/>
      <c r="AU26" s="131">
        <f t="shared" si="3"/>
        <v>4.9000000000000004</v>
      </c>
      <c r="AV26" s="86"/>
      <c r="AW26" s="97">
        <f t="shared" si="6"/>
        <v>3.7</v>
      </c>
      <c r="AX26" s="86"/>
      <c r="AY26" s="97">
        <f t="shared" si="4"/>
        <v>6.5</v>
      </c>
      <c r="AZ26" s="129"/>
    </row>
    <row r="27" spans="1:52" ht="24" customHeight="1" x14ac:dyDescent="0.2">
      <c r="A27" s="130" t="s">
        <v>100</v>
      </c>
      <c r="B27" s="94" t="s">
        <v>68</v>
      </c>
      <c r="C27" s="128">
        <v>6548</v>
      </c>
      <c r="D27" s="82"/>
      <c r="E27" s="95">
        <v>1657</v>
      </c>
      <c r="F27" s="82"/>
      <c r="G27" s="128">
        <v>4891</v>
      </c>
      <c r="H27" s="129"/>
      <c r="I27" s="128">
        <v>7666</v>
      </c>
      <c r="J27" s="82"/>
      <c r="K27" s="95">
        <v>1983</v>
      </c>
      <c r="L27" s="82"/>
      <c r="M27" s="128">
        <v>5683</v>
      </c>
      <c r="N27" s="129"/>
      <c r="O27" s="128">
        <v>8465</v>
      </c>
      <c r="P27" s="82"/>
      <c r="Q27" s="95">
        <v>2223</v>
      </c>
      <c r="R27" s="82"/>
      <c r="S27" s="128">
        <v>6242</v>
      </c>
      <c r="T27" s="129"/>
      <c r="U27" s="128">
        <f t="shared" si="5"/>
        <v>9214</v>
      </c>
      <c r="V27" s="82"/>
      <c r="W27" s="95">
        <v>2511</v>
      </c>
      <c r="X27" s="82"/>
      <c r="Y27" s="128">
        <v>6703</v>
      </c>
      <c r="Z27" s="129"/>
      <c r="AA27" s="130" t="s">
        <v>100</v>
      </c>
      <c r="AB27" s="94" t="s">
        <v>68</v>
      </c>
      <c r="AC27" s="131">
        <v>8.1</v>
      </c>
      <c r="AD27" s="86"/>
      <c r="AE27" s="97">
        <v>3.4</v>
      </c>
      <c r="AF27" s="86"/>
      <c r="AG27" s="97">
        <v>15.4</v>
      </c>
      <c r="AH27" s="129"/>
      <c r="AI27" s="131">
        <v>10</v>
      </c>
      <c r="AJ27" s="86"/>
      <c r="AK27" s="97">
        <v>4.3</v>
      </c>
      <c r="AL27" s="86"/>
      <c r="AM27" s="97">
        <v>18.600000000000001</v>
      </c>
      <c r="AN27" s="129"/>
      <c r="AO27" s="131">
        <v>11.7</v>
      </c>
      <c r="AP27" s="86"/>
      <c r="AQ27" s="97">
        <v>5.2</v>
      </c>
      <c r="AR27" s="86"/>
      <c r="AS27" s="97">
        <v>20.8</v>
      </c>
      <c r="AT27" s="129"/>
      <c r="AU27" s="131">
        <f t="shared" si="3"/>
        <v>12.9</v>
      </c>
      <c r="AV27" s="86"/>
      <c r="AW27" s="97">
        <f t="shared" si="6"/>
        <v>6.1</v>
      </c>
      <c r="AX27" s="86"/>
      <c r="AY27" s="97">
        <f t="shared" si="4"/>
        <v>21.8</v>
      </c>
      <c r="AZ27" s="129"/>
    </row>
    <row r="28" spans="1:52" ht="24" customHeight="1" x14ac:dyDescent="0.2">
      <c r="A28" s="130" t="s">
        <v>101</v>
      </c>
      <c r="B28" s="94" t="s">
        <v>41</v>
      </c>
      <c r="C28" s="128">
        <v>758</v>
      </c>
      <c r="D28" s="82"/>
      <c r="E28" s="95">
        <v>454</v>
      </c>
      <c r="F28" s="82"/>
      <c r="G28" s="128">
        <v>304</v>
      </c>
      <c r="H28" s="129"/>
      <c r="I28" s="128">
        <v>417</v>
      </c>
      <c r="J28" s="82"/>
      <c r="K28" s="95">
        <v>240</v>
      </c>
      <c r="L28" s="82"/>
      <c r="M28" s="128">
        <v>177</v>
      </c>
      <c r="N28" s="129"/>
      <c r="O28" s="128">
        <v>529</v>
      </c>
      <c r="P28" s="82"/>
      <c r="Q28" s="95">
        <v>294</v>
      </c>
      <c r="R28" s="82"/>
      <c r="S28" s="128">
        <v>235</v>
      </c>
      <c r="T28" s="129"/>
      <c r="U28" s="128">
        <f t="shared" si="5"/>
        <v>436</v>
      </c>
      <c r="V28" s="82"/>
      <c r="W28" s="95">
        <v>231</v>
      </c>
      <c r="X28" s="82"/>
      <c r="Y28" s="128">
        <v>205</v>
      </c>
      <c r="Z28" s="129"/>
      <c r="AA28" s="130" t="s">
        <v>101</v>
      </c>
      <c r="AB28" s="94" t="s">
        <v>41</v>
      </c>
      <c r="AC28" s="131">
        <v>0.9</v>
      </c>
      <c r="AD28" s="86"/>
      <c r="AE28" s="97">
        <v>0.9</v>
      </c>
      <c r="AF28" s="86"/>
      <c r="AG28" s="97">
        <v>1</v>
      </c>
      <c r="AH28" s="129"/>
      <c r="AI28" s="131">
        <v>0.5</v>
      </c>
      <c r="AJ28" s="86"/>
      <c r="AK28" s="97">
        <v>0.5</v>
      </c>
      <c r="AL28" s="86"/>
      <c r="AM28" s="97">
        <v>0.6</v>
      </c>
      <c r="AN28" s="129"/>
      <c r="AO28" s="131">
        <v>0.7</v>
      </c>
      <c r="AP28" s="86"/>
      <c r="AQ28" s="97">
        <v>0.7</v>
      </c>
      <c r="AR28" s="86"/>
      <c r="AS28" s="97">
        <v>0.8</v>
      </c>
      <c r="AT28" s="129"/>
      <c r="AU28" s="131">
        <f t="shared" si="3"/>
        <v>0.6</v>
      </c>
      <c r="AV28" s="86"/>
      <c r="AW28" s="97">
        <f>ROUND((W28/$W$6)*100,1)</f>
        <v>0.6</v>
      </c>
      <c r="AX28" s="86"/>
      <c r="AY28" s="97">
        <f t="shared" si="4"/>
        <v>0.7</v>
      </c>
      <c r="AZ28" s="129"/>
    </row>
    <row r="29" spans="1:52" ht="15" customHeight="1" x14ac:dyDescent="0.2">
      <c r="A29" s="130" t="s">
        <v>69</v>
      </c>
      <c r="B29" s="94" t="s">
        <v>102</v>
      </c>
      <c r="C29" s="243">
        <v>12563</v>
      </c>
      <c r="D29" s="82"/>
      <c r="E29" s="243">
        <v>7500</v>
      </c>
      <c r="F29" s="82"/>
      <c r="G29" s="243">
        <v>5063</v>
      </c>
      <c r="H29" s="98"/>
      <c r="I29" s="243">
        <v>4555</v>
      </c>
      <c r="J29" s="82"/>
      <c r="K29" s="243">
        <v>3155</v>
      </c>
      <c r="L29" s="82"/>
      <c r="M29" s="243">
        <v>1400</v>
      </c>
      <c r="N29" s="98"/>
      <c r="O29" s="243">
        <v>4557</v>
      </c>
      <c r="P29" s="82"/>
      <c r="Q29" s="243">
        <v>3054</v>
      </c>
      <c r="R29" s="82"/>
      <c r="S29" s="243">
        <v>1503</v>
      </c>
      <c r="T29" s="129"/>
      <c r="U29" s="243">
        <f>W29+Y29</f>
        <v>4937</v>
      </c>
      <c r="V29" s="82"/>
      <c r="W29" s="243">
        <v>3297</v>
      </c>
      <c r="X29" s="82"/>
      <c r="Y29" s="243">
        <v>1640</v>
      </c>
      <c r="Z29" s="129"/>
      <c r="AA29" s="130" t="s">
        <v>69</v>
      </c>
      <c r="AB29" s="94" t="s">
        <v>102</v>
      </c>
      <c r="AC29" s="230">
        <v>15.5</v>
      </c>
      <c r="AD29" s="86"/>
      <c r="AE29" s="230">
        <v>15.2</v>
      </c>
      <c r="AF29" s="86"/>
      <c r="AG29" s="230">
        <v>16</v>
      </c>
      <c r="AH29" s="98"/>
      <c r="AI29" s="230">
        <v>6</v>
      </c>
      <c r="AJ29" s="86"/>
      <c r="AK29" s="230">
        <v>6.9</v>
      </c>
      <c r="AL29" s="86"/>
      <c r="AM29" s="230">
        <v>4.5999999999999996</v>
      </c>
      <c r="AN29" s="98"/>
      <c r="AO29" s="230">
        <v>6.3</v>
      </c>
      <c r="AP29" s="86"/>
      <c r="AQ29" s="230">
        <v>7.2</v>
      </c>
      <c r="AR29" s="86"/>
      <c r="AS29" s="230">
        <v>5</v>
      </c>
      <c r="AT29" s="129"/>
      <c r="AU29" s="230">
        <f t="shared" si="3"/>
        <v>6.9</v>
      </c>
      <c r="AV29" s="86"/>
      <c r="AW29" s="230">
        <f>ROUND((W29/$W$6)*100,1)</f>
        <v>8.1</v>
      </c>
      <c r="AX29" s="86"/>
      <c r="AY29" s="230">
        <f t="shared" si="4"/>
        <v>5.3</v>
      </c>
      <c r="AZ29" s="129"/>
    </row>
    <row r="30" spans="1:52" ht="15" customHeight="1" x14ac:dyDescent="0.2">
      <c r="A30" s="244" t="s">
        <v>70</v>
      </c>
      <c r="B30" s="245"/>
      <c r="C30" s="243"/>
      <c r="D30" s="82"/>
      <c r="E30" s="243"/>
      <c r="F30" s="82"/>
      <c r="G30" s="243"/>
      <c r="H30" s="98"/>
      <c r="I30" s="243"/>
      <c r="J30" s="82"/>
      <c r="K30" s="243"/>
      <c r="L30" s="82"/>
      <c r="M30" s="243"/>
      <c r="N30" s="98"/>
      <c r="O30" s="243"/>
      <c r="P30" s="82"/>
      <c r="Q30" s="243"/>
      <c r="R30" s="82"/>
      <c r="S30" s="243"/>
      <c r="T30" s="129"/>
      <c r="U30" s="243"/>
      <c r="V30" s="82"/>
      <c r="W30" s="243"/>
      <c r="X30" s="82"/>
      <c r="Y30" s="243"/>
      <c r="Z30" s="129"/>
      <c r="AA30" s="244" t="s">
        <v>70</v>
      </c>
      <c r="AB30" s="245"/>
      <c r="AC30" s="230"/>
      <c r="AD30" s="86"/>
      <c r="AE30" s="230"/>
      <c r="AF30" s="86"/>
      <c r="AG30" s="230"/>
      <c r="AH30" s="98"/>
      <c r="AI30" s="230"/>
      <c r="AJ30" s="86"/>
      <c r="AK30" s="230"/>
      <c r="AL30" s="86"/>
      <c r="AM30" s="230"/>
      <c r="AN30" s="98"/>
      <c r="AO30" s="230"/>
      <c r="AP30" s="86"/>
      <c r="AQ30" s="230"/>
      <c r="AR30" s="86"/>
      <c r="AS30" s="230"/>
      <c r="AT30" s="129"/>
      <c r="AU30" s="230"/>
      <c r="AV30" s="86"/>
      <c r="AW30" s="230"/>
      <c r="AX30" s="86"/>
      <c r="AY30" s="230"/>
      <c r="AZ30" s="129"/>
    </row>
    <row r="31" spans="1:52" ht="17.100000000000001" customHeight="1" x14ac:dyDescent="0.2">
      <c r="A31" s="130" t="s">
        <v>103</v>
      </c>
      <c r="B31" s="94" t="s">
        <v>71</v>
      </c>
      <c r="C31" s="243">
        <v>2423</v>
      </c>
      <c r="D31" s="82"/>
      <c r="E31" s="243">
        <v>1857</v>
      </c>
      <c r="F31" s="82"/>
      <c r="G31" s="243">
        <v>566</v>
      </c>
      <c r="H31" s="98"/>
      <c r="I31" s="243">
        <v>2235</v>
      </c>
      <c r="J31" s="82"/>
      <c r="K31" s="243">
        <v>1674</v>
      </c>
      <c r="L31" s="82"/>
      <c r="M31" s="243">
        <v>561</v>
      </c>
      <c r="N31" s="129"/>
      <c r="O31" s="243">
        <v>2116</v>
      </c>
      <c r="P31" s="82"/>
      <c r="Q31" s="243">
        <v>1545</v>
      </c>
      <c r="R31" s="82"/>
      <c r="S31" s="243">
        <v>571</v>
      </c>
      <c r="T31" s="129"/>
      <c r="U31" s="243">
        <f>W31+Y31</f>
        <v>2028</v>
      </c>
      <c r="V31" s="82"/>
      <c r="W31" s="243">
        <v>1432</v>
      </c>
      <c r="X31" s="82"/>
      <c r="Y31" s="243">
        <v>596</v>
      </c>
      <c r="Z31" s="129"/>
      <c r="AA31" s="130" t="s">
        <v>103</v>
      </c>
      <c r="AB31" s="94" t="s">
        <v>71</v>
      </c>
      <c r="AC31" s="230">
        <v>3</v>
      </c>
      <c r="AD31" s="86"/>
      <c r="AE31" s="230">
        <v>3.8</v>
      </c>
      <c r="AF31" s="86"/>
      <c r="AG31" s="230">
        <v>1.8</v>
      </c>
      <c r="AH31" s="98"/>
      <c r="AI31" s="230">
        <v>2.9</v>
      </c>
      <c r="AJ31" s="86"/>
      <c r="AK31" s="230">
        <v>3.7</v>
      </c>
      <c r="AL31" s="86"/>
      <c r="AM31" s="230">
        <v>1.8</v>
      </c>
      <c r="AN31" s="98"/>
      <c r="AO31" s="230">
        <v>2.9</v>
      </c>
      <c r="AP31" s="86"/>
      <c r="AQ31" s="230">
        <v>3.6</v>
      </c>
      <c r="AR31" s="86"/>
      <c r="AS31" s="230">
        <v>1.9</v>
      </c>
      <c r="AT31" s="129"/>
      <c r="AU31" s="230">
        <f>ROUND((U31/$U$6)*100,1)</f>
        <v>2.8</v>
      </c>
      <c r="AV31" s="86"/>
      <c r="AW31" s="230">
        <f>ROUND((W31/$W$6)*100,1)</f>
        <v>3.5</v>
      </c>
      <c r="AX31" s="86"/>
      <c r="AY31" s="230">
        <f>ROUND((Y31/$Y$6)*100,1)</f>
        <v>1.9</v>
      </c>
      <c r="AZ31" s="129"/>
    </row>
    <row r="32" spans="1:52" ht="15" customHeight="1" x14ac:dyDescent="0.2">
      <c r="A32" s="244" t="s">
        <v>12</v>
      </c>
      <c r="B32" s="245"/>
      <c r="C32" s="243"/>
      <c r="D32" s="82"/>
      <c r="E32" s="243"/>
      <c r="F32" s="82"/>
      <c r="G32" s="243"/>
      <c r="H32" s="98"/>
      <c r="I32" s="243"/>
      <c r="J32" s="82"/>
      <c r="K32" s="243"/>
      <c r="L32" s="82"/>
      <c r="M32" s="243"/>
      <c r="N32" s="129"/>
      <c r="O32" s="243"/>
      <c r="P32" s="82"/>
      <c r="Q32" s="243"/>
      <c r="R32" s="82"/>
      <c r="S32" s="243"/>
      <c r="T32" s="129"/>
      <c r="U32" s="243"/>
      <c r="V32" s="82"/>
      <c r="W32" s="243"/>
      <c r="X32" s="82"/>
      <c r="Y32" s="243"/>
      <c r="Z32" s="129"/>
      <c r="AA32" s="244" t="s">
        <v>12</v>
      </c>
      <c r="AB32" s="245"/>
      <c r="AC32" s="230"/>
      <c r="AD32" s="86"/>
      <c r="AE32" s="230"/>
      <c r="AF32" s="86"/>
      <c r="AG32" s="230"/>
      <c r="AH32" s="98"/>
      <c r="AI32" s="230"/>
      <c r="AJ32" s="86"/>
      <c r="AK32" s="230"/>
      <c r="AL32" s="86"/>
      <c r="AM32" s="230"/>
      <c r="AN32" s="98"/>
      <c r="AO32" s="230"/>
      <c r="AP32" s="86"/>
      <c r="AQ32" s="230"/>
      <c r="AR32" s="86"/>
      <c r="AS32" s="230"/>
      <c r="AT32" s="129"/>
      <c r="AU32" s="230"/>
      <c r="AV32" s="86"/>
      <c r="AW32" s="230"/>
      <c r="AX32" s="86"/>
      <c r="AY32" s="230"/>
      <c r="AZ32" s="129"/>
    </row>
    <row r="33" spans="1:52" ht="24" customHeight="1" x14ac:dyDescent="0.2">
      <c r="A33" s="109" t="s">
        <v>104</v>
      </c>
      <c r="B33" s="110" t="s">
        <v>72</v>
      </c>
      <c r="C33" s="111">
        <v>1886</v>
      </c>
      <c r="D33" s="112"/>
      <c r="E33" s="113">
        <v>1139</v>
      </c>
      <c r="F33" s="112"/>
      <c r="G33" s="111">
        <v>747</v>
      </c>
      <c r="H33" s="114"/>
      <c r="I33" s="111">
        <v>2509</v>
      </c>
      <c r="J33" s="112"/>
      <c r="K33" s="113">
        <v>1482</v>
      </c>
      <c r="L33" s="112"/>
      <c r="M33" s="111">
        <v>1027</v>
      </c>
      <c r="N33" s="115"/>
      <c r="O33" s="111">
        <v>2895</v>
      </c>
      <c r="P33" s="112"/>
      <c r="Q33" s="113">
        <v>1798</v>
      </c>
      <c r="R33" s="112"/>
      <c r="S33" s="111">
        <v>1097</v>
      </c>
      <c r="T33" s="115"/>
      <c r="U33" s="111">
        <f>W33+Y33</f>
        <v>2135</v>
      </c>
      <c r="V33" s="112"/>
      <c r="W33" s="113">
        <v>1199</v>
      </c>
      <c r="X33" s="112"/>
      <c r="Y33" s="111">
        <v>936</v>
      </c>
      <c r="Z33" s="115"/>
      <c r="AA33" s="109" t="s">
        <v>104</v>
      </c>
      <c r="AB33" s="110" t="s">
        <v>72</v>
      </c>
      <c r="AC33" s="116">
        <v>2.2999999999999998</v>
      </c>
      <c r="AD33" s="117"/>
      <c r="AE33" s="118">
        <v>2.2999999999999998</v>
      </c>
      <c r="AF33" s="117"/>
      <c r="AG33" s="118">
        <v>2.4</v>
      </c>
      <c r="AH33" s="115"/>
      <c r="AI33" s="116">
        <v>3.3</v>
      </c>
      <c r="AJ33" s="117"/>
      <c r="AK33" s="118">
        <v>3.2</v>
      </c>
      <c r="AL33" s="117"/>
      <c r="AM33" s="118">
        <v>3.4</v>
      </c>
      <c r="AN33" s="115"/>
      <c r="AO33" s="116">
        <v>4</v>
      </c>
      <c r="AP33" s="117"/>
      <c r="AQ33" s="118">
        <v>4.2</v>
      </c>
      <c r="AR33" s="117"/>
      <c r="AS33" s="118">
        <v>3.7</v>
      </c>
      <c r="AT33" s="115"/>
      <c r="AU33" s="116">
        <f>ROUND((U33/$U$6)*100,1)</f>
        <v>3</v>
      </c>
      <c r="AV33" s="117"/>
      <c r="AW33" s="118">
        <f t="shared" ref="AW33" si="7">ROUND((W33/$W$6)*100,1)</f>
        <v>2.9</v>
      </c>
      <c r="AX33" s="117"/>
      <c r="AY33" s="118">
        <f>ROUND((Y33/$Y$6)*100,1)</f>
        <v>3</v>
      </c>
      <c r="AZ33" s="115"/>
    </row>
    <row r="34" spans="1:52" ht="14.1" customHeight="1" x14ac:dyDescent="0.2">
      <c r="A34" s="119" t="s">
        <v>119</v>
      </c>
      <c r="B34" s="120"/>
      <c r="C34" s="119"/>
      <c r="D34" s="121"/>
      <c r="E34" s="119"/>
      <c r="F34" s="121"/>
      <c r="G34" s="119"/>
      <c r="H34" s="121"/>
      <c r="I34" s="119"/>
      <c r="J34" s="121"/>
      <c r="K34" s="119"/>
      <c r="L34" s="121"/>
      <c r="M34" s="119"/>
      <c r="N34" s="121"/>
      <c r="O34" s="119"/>
      <c r="P34" s="121"/>
      <c r="Q34" s="119"/>
      <c r="R34" s="121"/>
      <c r="S34" s="119"/>
      <c r="T34" s="121"/>
      <c r="U34" s="119"/>
      <c r="V34" s="121"/>
      <c r="W34" s="119"/>
      <c r="X34" s="121"/>
      <c r="Y34" s="119"/>
      <c r="Z34" s="121"/>
      <c r="AA34" s="119"/>
      <c r="AB34" s="119" t="s">
        <v>120</v>
      </c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</row>
    <row r="35" spans="1:52" ht="14.1" customHeight="1" x14ac:dyDescent="0.2">
      <c r="A35" s="119"/>
      <c r="B35" s="120"/>
      <c r="C35" s="119"/>
      <c r="D35" s="121"/>
      <c r="E35" s="119"/>
      <c r="F35" s="121"/>
      <c r="G35" s="119"/>
      <c r="H35" s="121"/>
      <c r="I35" s="119"/>
      <c r="J35" s="121"/>
      <c r="K35" s="119"/>
      <c r="L35" s="121"/>
      <c r="M35" s="119"/>
      <c r="N35" s="121"/>
      <c r="O35" s="119"/>
      <c r="P35" s="121"/>
      <c r="Q35" s="119"/>
      <c r="R35" s="121"/>
      <c r="S35" s="119"/>
      <c r="T35" s="121"/>
      <c r="U35" s="119"/>
      <c r="V35" s="121"/>
      <c r="W35" s="119"/>
      <c r="X35" s="121"/>
      <c r="Y35" s="119"/>
      <c r="Z35" s="121"/>
      <c r="AA35" s="119"/>
      <c r="AB35" s="119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122"/>
      <c r="AZ35" s="77"/>
    </row>
    <row r="36" spans="1:52" ht="14.1" customHeight="1" x14ac:dyDescent="0.2">
      <c r="A36" s="66"/>
      <c r="B36" s="67"/>
      <c r="C36" s="66"/>
      <c r="D36" s="68"/>
      <c r="E36" s="66"/>
      <c r="F36" s="68"/>
      <c r="G36" s="66"/>
      <c r="H36" s="68"/>
      <c r="I36" s="66"/>
      <c r="J36" s="68"/>
      <c r="K36" s="66"/>
      <c r="L36" s="68"/>
      <c r="M36" s="66"/>
      <c r="N36" s="68"/>
      <c r="O36" s="66"/>
      <c r="P36" s="68"/>
      <c r="Q36" s="66"/>
      <c r="R36" s="68"/>
      <c r="S36" s="66"/>
      <c r="T36" s="68"/>
      <c r="U36" s="66"/>
      <c r="V36" s="68"/>
      <c r="W36" s="66"/>
      <c r="X36" s="68"/>
      <c r="Y36" s="66"/>
      <c r="Z36" s="68"/>
      <c r="AA36" s="66"/>
      <c r="AB36" s="66"/>
    </row>
    <row r="37" spans="1:52" x14ac:dyDescent="0.2">
      <c r="A37" s="66"/>
      <c r="B37" s="67"/>
      <c r="C37" s="66"/>
      <c r="D37" s="68"/>
      <c r="E37" s="66"/>
      <c r="F37" s="68"/>
      <c r="G37" s="66"/>
      <c r="H37" s="68"/>
      <c r="I37" s="66"/>
      <c r="J37" s="68"/>
      <c r="K37" s="66"/>
      <c r="L37" s="68"/>
      <c r="M37" s="66"/>
      <c r="N37" s="68"/>
      <c r="O37" s="66"/>
      <c r="P37" s="68"/>
      <c r="Q37" s="66"/>
      <c r="R37" s="68"/>
      <c r="S37" s="66"/>
      <c r="T37" s="68"/>
      <c r="U37" s="66"/>
      <c r="V37" s="68"/>
      <c r="W37" s="66"/>
      <c r="X37" s="68"/>
      <c r="Y37" s="66"/>
      <c r="Z37" s="68"/>
      <c r="AA37" s="66"/>
      <c r="AB37" s="66"/>
    </row>
    <row r="38" spans="1:52" x14ac:dyDescent="0.2">
      <c r="A38" s="66"/>
      <c r="B38" s="67"/>
      <c r="C38" s="66"/>
      <c r="D38" s="68"/>
      <c r="E38" s="66"/>
      <c r="F38" s="68"/>
      <c r="G38" s="66"/>
      <c r="H38" s="68"/>
      <c r="I38" s="66"/>
      <c r="J38" s="68"/>
      <c r="K38" s="66"/>
      <c r="L38" s="68"/>
      <c r="M38" s="66"/>
      <c r="N38" s="68"/>
      <c r="O38" s="66"/>
      <c r="P38" s="68"/>
      <c r="Q38" s="66"/>
      <c r="R38" s="68"/>
      <c r="S38" s="66"/>
      <c r="T38" s="68"/>
      <c r="U38" s="66"/>
      <c r="V38" s="68"/>
      <c r="W38" s="66"/>
      <c r="X38" s="68"/>
      <c r="Y38" s="66"/>
      <c r="Z38" s="68"/>
      <c r="AA38" s="66"/>
      <c r="AB38" s="66"/>
    </row>
  </sheetData>
  <sheetProtection algorithmName="SHA-512" hashValue="tMAy4ZbRHujB3kmG9aQQRM5Y0C7AAX6zHKVXhQrR4XkHHOKnjHC2c41+vbfDtoZV4aAHHHLRlUcQa7mrnbKHHg==" saltValue="2ctDrBtFx+ox6GfuWmPGsQ==" spinCount="100000" sheet="1" objects="1" scenarios="1"/>
  <mergeCells count="123">
    <mergeCell ref="A32:B32"/>
    <mergeCell ref="A30:B30"/>
    <mergeCell ref="Y16:Y17"/>
    <mergeCell ref="U16:U17"/>
    <mergeCell ref="Q31:Q32"/>
    <mergeCell ref="S31:S32"/>
    <mergeCell ref="Y31:Y32"/>
    <mergeCell ref="U31:U32"/>
    <mergeCell ref="W31:W32"/>
    <mergeCell ref="Q16:Q17"/>
    <mergeCell ref="S29:S30"/>
    <mergeCell ref="W16:W17"/>
    <mergeCell ref="O31:O32"/>
    <mergeCell ref="O16:O17"/>
    <mergeCell ref="M16:M17"/>
    <mergeCell ref="C31:C32"/>
    <mergeCell ref="E31:E32"/>
    <mergeCell ref="G31:G32"/>
    <mergeCell ref="I31:I32"/>
    <mergeCell ref="K31:K32"/>
    <mergeCell ref="M31:M32"/>
    <mergeCell ref="C29:C30"/>
    <mergeCell ref="E29:E30"/>
    <mergeCell ref="G29:G30"/>
    <mergeCell ref="A1:AY1"/>
    <mergeCell ref="I29:I30"/>
    <mergeCell ref="K29:K30"/>
    <mergeCell ref="M29:M30"/>
    <mergeCell ref="C16:C17"/>
    <mergeCell ref="E16:E17"/>
    <mergeCell ref="G16:G17"/>
    <mergeCell ref="I16:I17"/>
    <mergeCell ref="K16:K17"/>
    <mergeCell ref="I5:J5"/>
    <mergeCell ref="A3:Z3"/>
    <mergeCell ref="M5:N5"/>
    <mergeCell ref="A4:B5"/>
    <mergeCell ref="C4:H4"/>
    <mergeCell ref="U4:Z4"/>
    <mergeCell ref="U5:V5"/>
    <mergeCell ref="S5:T5"/>
    <mergeCell ref="W5:X5"/>
    <mergeCell ref="Y5:Z5"/>
    <mergeCell ref="G5:H5"/>
    <mergeCell ref="A7:B7"/>
    <mergeCell ref="C5:D5"/>
    <mergeCell ref="E5:F5"/>
    <mergeCell ref="A6:B6"/>
    <mergeCell ref="O4:T4"/>
    <mergeCell ref="O5:P5"/>
    <mergeCell ref="I4:N4"/>
    <mergeCell ref="Q5:R5"/>
    <mergeCell ref="K5:L5"/>
    <mergeCell ref="A11:B11"/>
    <mergeCell ref="A16:A17"/>
    <mergeCell ref="U29:U30"/>
    <mergeCell ref="A15:B15"/>
    <mergeCell ref="O29:O30"/>
    <mergeCell ref="S16:S17"/>
    <mergeCell ref="Q29:Q30"/>
    <mergeCell ref="AY16:AY17"/>
    <mergeCell ref="AO16:AO17"/>
    <mergeCell ref="AQ16:AQ17"/>
    <mergeCell ref="AS16:AS17"/>
    <mergeCell ref="AA16:AA17"/>
    <mergeCell ref="AW16:AW17"/>
    <mergeCell ref="AY29:AY30"/>
    <mergeCell ref="AU29:AU30"/>
    <mergeCell ref="AW29:AW30"/>
    <mergeCell ref="AQ29:AQ30"/>
    <mergeCell ref="AS29:AS30"/>
    <mergeCell ref="AM16:AM17"/>
    <mergeCell ref="AU16:AU17"/>
    <mergeCell ref="W29:W30"/>
    <mergeCell ref="Y29:Y30"/>
    <mergeCell ref="AC29:AC30"/>
    <mergeCell ref="AE29:AE30"/>
    <mergeCell ref="AA30:AB30"/>
    <mergeCell ref="AI16:AI17"/>
    <mergeCell ref="AK16:AK17"/>
    <mergeCell ref="AY31:AY32"/>
    <mergeCell ref="AQ31:AQ32"/>
    <mergeCell ref="AU31:AU32"/>
    <mergeCell ref="AW31:AW32"/>
    <mergeCell ref="AS31:AS32"/>
    <mergeCell ref="AG29:AG30"/>
    <mergeCell ref="AI29:AI30"/>
    <mergeCell ref="AK29:AK30"/>
    <mergeCell ref="AM29:AM30"/>
    <mergeCell ref="AO31:AO32"/>
    <mergeCell ref="AA32:AB32"/>
    <mergeCell ref="AO29:AO30"/>
    <mergeCell ref="AC31:AC32"/>
    <mergeCell ref="AE31:AE32"/>
    <mergeCell ref="AG31:AG32"/>
    <mergeCell ref="AI31:AI32"/>
    <mergeCell ref="AK31:AK32"/>
    <mergeCell ref="AA3:AZ3"/>
    <mergeCell ref="AA4:AB5"/>
    <mergeCell ref="AC4:AH4"/>
    <mergeCell ref="AI4:AN4"/>
    <mergeCell ref="AU4:AZ4"/>
    <mergeCell ref="AY5:AZ5"/>
    <mergeCell ref="AO4:AT4"/>
    <mergeCell ref="AO5:AP5"/>
    <mergeCell ref="AI5:AJ5"/>
    <mergeCell ref="AK5:AL5"/>
    <mergeCell ref="AM5:AN5"/>
    <mergeCell ref="AU5:AV5"/>
    <mergeCell ref="AW5:AX5"/>
    <mergeCell ref="AQ5:AR5"/>
    <mergeCell ref="AS5:AT5"/>
    <mergeCell ref="AC5:AD5"/>
    <mergeCell ref="AE5:AF5"/>
    <mergeCell ref="AG5:AH5"/>
    <mergeCell ref="AM31:AM32"/>
    <mergeCell ref="AC16:AC17"/>
    <mergeCell ref="AE16:AE17"/>
    <mergeCell ref="AG16:AG17"/>
    <mergeCell ref="AA6:AB6"/>
    <mergeCell ref="AA15:AB15"/>
    <mergeCell ref="AA7:AB7"/>
    <mergeCell ref="AA11:AB11"/>
  </mergeCells>
  <phoneticPr fontId="7"/>
  <printOptions horizontalCentered="1"/>
  <pageMargins left="0.70866141732283472" right="0.70866141732283472" top="0.78740157480314965" bottom="0.78740157480314965" header="0.51181102362204722" footer="0.51181102362204722"/>
  <pageSetup paperSize="8" orientation="landscape" r:id="rId1"/>
  <headerFooter alignWithMargins="0"/>
  <ignoredErrors>
    <ignoredError sqref="I15 K15 M15 O15 Q15 S15 W15 Y15 AE11 AI11 AK15 AM15" formulaRange="1"/>
    <ignoredError sqref="U15 AY15 AY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showGridLines="0" zoomScaleNormal="100" zoomScaleSheetLayoutView="98" workbookViewId="0">
      <selection sqref="A1:S1"/>
    </sheetView>
  </sheetViews>
  <sheetFormatPr defaultColWidth="9" defaultRowHeight="13.2" x14ac:dyDescent="0.2"/>
  <cols>
    <col min="1" max="1" width="3.109375" style="27" customWidth="1"/>
    <col min="2" max="2" width="19" style="5" customWidth="1"/>
    <col min="3" max="3" width="3.6640625" style="22" customWidth="1"/>
    <col min="4" max="4" width="7.77734375" style="5" customWidth="1"/>
    <col min="5" max="5" width="0.44140625" style="1" customWidth="1"/>
    <col min="6" max="6" width="7.109375" style="5" customWidth="1"/>
    <col min="7" max="7" width="0.44140625" style="1" customWidth="1"/>
    <col min="8" max="8" width="7.109375" style="5" customWidth="1"/>
    <col min="9" max="9" width="0.44140625" style="1" customWidth="1"/>
    <col min="10" max="10" width="7.109375" style="5" customWidth="1"/>
    <col min="11" max="11" width="0.44140625" style="1" customWidth="1"/>
    <col min="12" max="12" width="7.109375" style="5" customWidth="1"/>
    <col min="13" max="13" width="0.44140625" style="1" customWidth="1"/>
    <col min="14" max="14" width="7.77734375" style="5" customWidth="1"/>
    <col min="15" max="15" width="0.44140625" style="1" customWidth="1"/>
    <col min="16" max="16" width="7.109375" style="5" customWidth="1"/>
    <col min="17" max="17" width="0.44140625" style="1" customWidth="1"/>
    <col min="18" max="18" width="7.109375" style="5" customWidth="1"/>
    <col min="19" max="19" width="0.44140625" style="1" customWidth="1"/>
    <col min="20" max="16384" width="9" style="1"/>
  </cols>
  <sheetData>
    <row r="1" spans="1:21" ht="23.1" customHeight="1" x14ac:dyDescent="0.2">
      <c r="A1" s="224" t="s">
        <v>13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</row>
    <row r="2" spans="1:21" ht="23.1" customHeight="1" x14ac:dyDescent="0.2"/>
    <row r="3" spans="1:21" ht="23.1" customHeight="1" x14ac:dyDescent="0.2">
      <c r="A3" s="223" t="s">
        <v>132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21" ht="23.1" customHeight="1" x14ac:dyDescent="0.2">
      <c r="A4" s="28"/>
      <c r="B4" s="132" t="s">
        <v>4</v>
      </c>
      <c r="C4" s="23"/>
      <c r="D4" s="261" t="s">
        <v>14</v>
      </c>
      <c r="E4" s="262"/>
      <c r="F4" s="259" t="s">
        <v>15</v>
      </c>
      <c r="G4" s="260"/>
      <c r="H4" s="259" t="s">
        <v>16</v>
      </c>
      <c r="I4" s="260"/>
      <c r="J4" s="259" t="s">
        <v>17</v>
      </c>
      <c r="K4" s="260"/>
      <c r="L4" s="259" t="s">
        <v>18</v>
      </c>
      <c r="M4" s="260"/>
      <c r="N4" s="263" t="s">
        <v>43</v>
      </c>
      <c r="O4" s="264"/>
      <c r="P4" s="259" t="s">
        <v>19</v>
      </c>
      <c r="Q4" s="260"/>
      <c r="R4" s="259" t="s">
        <v>20</v>
      </c>
      <c r="S4" s="260"/>
    </row>
    <row r="5" spans="1:21" ht="9.9" customHeight="1" x14ac:dyDescent="0.2">
      <c r="A5" s="253" t="s">
        <v>105</v>
      </c>
      <c r="B5" s="254"/>
      <c r="C5" s="46" t="s">
        <v>5</v>
      </c>
      <c r="D5" s="47">
        <f>SUM(D6:D7)</f>
        <v>71612</v>
      </c>
      <c r="E5" s="48"/>
      <c r="F5" s="47">
        <f>SUM(F6:F7)</f>
        <v>9539</v>
      </c>
      <c r="G5" s="48"/>
      <c r="H5" s="47">
        <f>SUM(H6:H7)</f>
        <v>14890</v>
      </c>
      <c r="I5" s="48"/>
      <c r="J5" s="47">
        <f>SUM(J6:J7)</f>
        <v>7027</v>
      </c>
      <c r="K5" s="48"/>
      <c r="L5" s="47">
        <f>SUM(L6:L7)</f>
        <v>6064</v>
      </c>
      <c r="M5" s="48"/>
      <c r="N5" s="47">
        <f>SUM(N6:N7)</f>
        <v>16029</v>
      </c>
      <c r="O5" s="48"/>
      <c r="P5" s="47">
        <f>SUM(P6:P7)</f>
        <v>17188</v>
      </c>
      <c r="Q5" s="48"/>
      <c r="R5" s="47">
        <f>SUM(R6:R7)</f>
        <v>875</v>
      </c>
      <c r="S5" s="31"/>
    </row>
    <row r="6" spans="1:21" ht="9.9" customHeight="1" x14ac:dyDescent="0.2">
      <c r="A6" s="255"/>
      <c r="B6" s="256"/>
      <c r="C6" s="49" t="s">
        <v>6</v>
      </c>
      <c r="D6" s="36">
        <f>SUM(D9,D15,D18,D21,D24,D27,D30,D33,D36,D39,D42,D45,D48,D51,D54,D57,D60,D63,D66,D69)</f>
        <v>40887</v>
      </c>
      <c r="E6" s="36"/>
      <c r="F6" s="37">
        <f>SUM(F9,F15,F18,F21,F24,F27,F30,F33,F36,F39,F42,F45,F48,F51,F54,F57,F60,F63,F66,F69)</f>
        <v>5459</v>
      </c>
      <c r="G6" s="36"/>
      <c r="H6" s="37">
        <f t="shared" ref="H6:S6" si="0">SUM(H9,H15,H18,H21,H24,H27,H30,H33,H36,H39,H42,H45,H48,H51,H54,H57,H60,H63,H66,H69)</f>
        <v>8449</v>
      </c>
      <c r="I6" s="36"/>
      <c r="J6" s="37">
        <f t="shared" si="0"/>
        <v>4021</v>
      </c>
      <c r="K6" s="36"/>
      <c r="L6" s="37">
        <f t="shared" si="0"/>
        <v>3470</v>
      </c>
      <c r="M6" s="36"/>
      <c r="N6" s="37">
        <f t="shared" si="0"/>
        <v>9124</v>
      </c>
      <c r="O6" s="36"/>
      <c r="P6" s="37">
        <f t="shared" si="0"/>
        <v>9843</v>
      </c>
      <c r="Q6" s="36"/>
      <c r="R6" s="37">
        <f t="shared" si="0"/>
        <v>521</v>
      </c>
      <c r="S6" s="62">
        <f t="shared" si="0"/>
        <v>0</v>
      </c>
      <c r="T6" s="39"/>
    </row>
    <row r="7" spans="1:21" ht="9.9" customHeight="1" x14ac:dyDescent="0.2">
      <c r="A7" s="257"/>
      <c r="B7" s="258"/>
      <c r="C7" s="50" t="s">
        <v>7</v>
      </c>
      <c r="D7" s="36">
        <f>SUM(D10,D16,D19,D22,D25,D28,D31,D34,D37,D40,D43,D46,D49,D52,D55,D58,D61,D64,D67,D70)</f>
        <v>30725</v>
      </c>
      <c r="E7" s="36"/>
      <c r="F7" s="37">
        <f>SUM(F10,F16,F19,F22,F25,F28,F31,F34,F37,F40,F43,F46,F49,F52,F55,F58,F61,F64,F67,F70)</f>
        <v>4080</v>
      </c>
      <c r="G7" s="36"/>
      <c r="H7" s="37">
        <f>SUM(H10,H16,H19,H22,H25,H28,H31,H34,H37,H40,H43,H46,H49,H52,H55,H58,H61,H64,H67,H70)</f>
        <v>6441</v>
      </c>
      <c r="I7" s="36"/>
      <c r="J7" s="37">
        <f>SUM(J10,J16,J19,J22,J25,J28,J31,J34,J37,J40,J43,J46,J49,J52,J55,J58,J61,J64,J67,J70)</f>
        <v>3006</v>
      </c>
      <c r="K7" s="36"/>
      <c r="L7" s="37">
        <f>SUM(L10,L16,L19,L22,L25,L28,L31,L34,L37,L40,L43,L46,L49,L52,L55,L58,L61,L64,L67,L70)</f>
        <v>2594</v>
      </c>
      <c r="M7" s="36"/>
      <c r="N7" s="37">
        <f>SUM(N10,N16,N19,N22,N25,N28,N31,N34,N37,N40,N43,N46,N49,N52,N55,N58,N61,N64,N67,N70)</f>
        <v>6905</v>
      </c>
      <c r="O7" s="36"/>
      <c r="P7" s="51">
        <f>SUM(P10,P16,P19,P22,P25,P28,P31,P34,P37,P40,P43,P46,P49,P52,P55,P58,P61,P64,P67,P70)</f>
        <v>7345</v>
      </c>
      <c r="Q7" s="36"/>
      <c r="R7" s="51">
        <f>SUM(R10,R16,R19,R22,R25,R28,R31,R34,R37,R40,R43,R46,R49,R52,R55,R58,R61,R64,R67,R70)</f>
        <v>354</v>
      </c>
      <c r="S7" s="32"/>
    </row>
    <row r="8" spans="1:21" ht="9.9" customHeight="1" x14ac:dyDescent="0.2">
      <c r="A8" s="33"/>
      <c r="B8" s="265" t="s">
        <v>108</v>
      </c>
      <c r="C8" s="52" t="s">
        <v>5</v>
      </c>
      <c r="D8" s="47">
        <f>SUM(D9:D10)</f>
        <v>1266</v>
      </c>
      <c r="E8" s="53"/>
      <c r="F8" s="54">
        <f>SUM(F9:F10)</f>
        <v>110</v>
      </c>
      <c r="G8" s="53"/>
      <c r="H8" s="54">
        <f>SUM(H9:H10)</f>
        <v>228</v>
      </c>
      <c r="I8" s="53"/>
      <c r="J8" s="54">
        <f>SUM(J9:J10)</f>
        <v>167</v>
      </c>
      <c r="K8" s="53"/>
      <c r="L8" s="54">
        <f>SUM(L9:L10)</f>
        <v>185</v>
      </c>
      <c r="M8" s="53"/>
      <c r="N8" s="54">
        <f>SUM(N9:N10)</f>
        <v>233</v>
      </c>
      <c r="O8" s="53"/>
      <c r="P8" s="55">
        <f>SUM(P9:P10)</f>
        <v>278</v>
      </c>
      <c r="Q8" s="53"/>
      <c r="R8" s="55">
        <f>SUM(R9:R10)</f>
        <v>65</v>
      </c>
      <c r="S8" s="31"/>
    </row>
    <row r="9" spans="1:21" ht="9.9" customHeight="1" x14ac:dyDescent="0.2">
      <c r="A9" s="73" t="s">
        <v>79</v>
      </c>
      <c r="B9" s="266"/>
      <c r="C9" s="56" t="s">
        <v>6</v>
      </c>
      <c r="D9" s="36">
        <f>SUM(F9:R9)</f>
        <v>775</v>
      </c>
      <c r="E9" s="18"/>
      <c r="F9" s="17">
        <v>70</v>
      </c>
      <c r="G9" s="18"/>
      <c r="H9" s="17">
        <v>137</v>
      </c>
      <c r="I9" s="18"/>
      <c r="J9" s="17">
        <v>108</v>
      </c>
      <c r="K9" s="18"/>
      <c r="L9" s="17">
        <v>105</v>
      </c>
      <c r="M9" s="18"/>
      <c r="N9" s="17">
        <v>138</v>
      </c>
      <c r="O9" s="18"/>
      <c r="P9" s="17">
        <v>175</v>
      </c>
      <c r="Q9" s="18"/>
      <c r="R9" s="72">
        <v>42</v>
      </c>
      <c r="S9" s="71"/>
    </row>
    <row r="10" spans="1:21" ht="9.9" customHeight="1" x14ac:dyDescent="0.2">
      <c r="A10" s="38"/>
      <c r="B10" s="267"/>
      <c r="C10" s="57" t="s">
        <v>7</v>
      </c>
      <c r="D10" s="36">
        <f>SUM(F10:R10)</f>
        <v>491</v>
      </c>
      <c r="E10" s="20"/>
      <c r="F10" s="19">
        <v>40</v>
      </c>
      <c r="G10" s="20"/>
      <c r="H10" s="19">
        <v>91</v>
      </c>
      <c r="I10" s="20"/>
      <c r="J10" s="19">
        <v>59</v>
      </c>
      <c r="K10" s="20"/>
      <c r="L10" s="19">
        <v>80</v>
      </c>
      <c r="M10" s="20"/>
      <c r="N10" s="19">
        <v>95</v>
      </c>
      <c r="O10" s="20"/>
      <c r="P10" s="19">
        <v>103</v>
      </c>
      <c r="Q10" s="20"/>
      <c r="R10" s="21">
        <v>23</v>
      </c>
      <c r="S10" s="4"/>
    </row>
    <row r="11" spans="1:21" ht="9.9" customHeight="1" x14ac:dyDescent="0.2">
      <c r="A11" s="42" t="s">
        <v>106</v>
      </c>
      <c r="B11" s="265" t="s">
        <v>107</v>
      </c>
      <c r="C11" s="52" t="s">
        <v>5</v>
      </c>
      <c r="D11" s="47">
        <f>SUM(D12:D13)</f>
        <v>1218</v>
      </c>
      <c r="E11" s="53"/>
      <c r="F11" s="55">
        <f>SUM(F12:F13)</f>
        <v>105</v>
      </c>
      <c r="G11" s="53"/>
      <c r="H11" s="55">
        <f>SUM(H12:H13)</f>
        <v>218</v>
      </c>
      <c r="I11" s="53"/>
      <c r="J11" s="54">
        <f>SUM(J12:J13)</f>
        <v>162</v>
      </c>
      <c r="K11" s="53"/>
      <c r="L11" s="54">
        <f>SUM(L12:L13)</f>
        <v>178</v>
      </c>
      <c r="M11" s="53">
        <f>SUM(M12:M13)</f>
        <v>0</v>
      </c>
      <c r="N11" s="55">
        <f>SUM(N12:N13)</f>
        <v>228</v>
      </c>
      <c r="O11" s="53"/>
      <c r="P11" s="55">
        <f>SUM(P12:P13)</f>
        <v>264</v>
      </c>
      <c r="Q11" s="53"/>
      <c r="R11" s="55">
        <f>SUM(R12:R13)</f>
        <v>63</v>
      </c>
      <c r="S11" s="34"/>
    </row>
    <row r="12" spans="1:21" ht="9.9" customHeight="1" x14ac:dyDescent="0.2">
      <c r="A12" s="38"/>
      <c r="B12" s="266"/>
      <c r="C12" s="56" t="s">
        <v>6</v>
      </c>
      <c r="D12" s="36">
        <f>SUM(F12:R12)</f>
        <v>735</v>
      </c>
      <c r="E12" s="18"/>
      <c r="F12" s="17">
        <v>65</v>
      </c>
      <c r="G12" s="18"/>
      <c r="H12" s="17">
        <v>130</v>
      </c>
      <c r="I12" s="18"/>
      <c r="J12" s="17">
        <v>104</v>
      </c>
      <c r="K12" s="18"/>
      <c r="L12" s="17">
        <v>98</v>
      </c>
      <c r="M12" s="18"/>
      <c r="N12" s="17">
        <v>133</v>
      </c>
      <c r="O12" s="18"/>
      <c r="P12" s="17">
        <v>164</v>
      </c>
      <c r="Q12" s="18"/>
      <c r="R12" s="72">
        <v>41</v>
      </c>
      <c r="S12" s="71"/>
      <c r="U12" s="1" ph="1"/>
    </row>
    <row r="13" spans="1:21" ht="9.9" customHeight="1" x14ac:dyDescent="0.2">
      <c r="A13" s="43"/>
      <c r="B13" s="267"/>
      <c r="C13" s="57" t="s">
        <v>7</v>
      </c>
      <c r="D13" s="36">
        <f>SUM(F13:R13)</f>
        <v>483</v>
      </c>
      <c r="E13" s="20"/>
      <c r="F13" s="19">
        <v>40</v>
      </c>
      <c r="G13" s="20"/>
      <c r="H13" s="19">
        <v>88</v>
      </c>
      <c r="I13" s="20"/>
      <c r="J13" s="19">
        <v>58</v>
      </c>
      <c r="K13" s="20"/>
      <c r="L13" s="19">
        <v>80</v>
      </c>
      <c r="M13" s="20"/>
      <c r="N13" s="19">
        <v>95</v>
      </c>
      <c r="O13" s="20"/>
      <c r="P13" s="19">
        <v>100</v>
      </c>
      <c r="Q13" s="20"/>
      <c r="R13" s="21">
        <v>22</v>
      </c>
      <c r="S13" s="4"/>
    </row>
    <row r="14" spans="1:21" ht="9.9" customHeight="1" x14ac:dyDescent="0.2">
      <c r="A14" s="33"/>
      <c r="B14" s="265" t="s">
        <v>82</v>
      </c>
      <c r="C14" s="52" t="s">
        <v>5</v>
      </c>
      <c r="D14" s="58">
        <f>SUM(D15:D16)</f>
        <v>3</v>
      </c>
      <c r="E14" s="53"/>
      <c r="F14" s="17">
        <f>SUM(F15:F16)</f>
        <v>0</v>
      </c>
      <c r="G14" s="53"/>
      <c r="H14" s="17">
        <f>SUM(H15:H16)</f>
        <v>0</v>
      </c>
      <c r="I14" s="53"/>
      <c r="J14" s="17">
        <v>0</v>
      </c>
      <c r="K14" s="53"/>
      <c r="L14" s="17">
        <f>SUM(L15:L16)</f>
        <v>2</v>
      </c>
      <c r="M14" s="53"/>
      <c r="N14" s="17">
        <f>SUM(N15:N16)</f>
        <v>0</v>
      </c>
      <c r="O14" s="53"/>
      <c r="P14" s="17">
        <f>SUM(P15:P16)</f>
        <v>1</v>
      </c>
      <c r="Q14" s="53"/>
      <c r="R14" s="17">
        <f>SUM(R15:R16)</f>
        <v>0</v>
      </c>
      <c r="S14" s="53"/>
    </row>
    <row r="15" spans="1:21" ht="9.9" customHeight="1" x14ac:dyDescent="0.2">
      <c r="A15" s="73" t="s">
        <v>60</v>
      </c>
      <c r="B15" s="266"/>
      <c r="C15" s="56" t="s">
        <v>6</v>
      </c>
      <c r="D15" s="36">
        <f>SUM(F15:R15)</f>
        <v>3</v>
      </c>
      <c r="E15" s="18"/>
      <c r="F15" s="17">
        <v>0</v>
      </c>
      <c r="G15" s="18"/>
      <c r="H15" s="17">
        <v>0</v>
      </c>
      <c r="I15" s="18"/>
      <c r="J15" s="17">
        <v>0</v>
      </c>
      <c r="K15" s="18"/>
      <c r="L15" s="17">
        <v>2</v>
      </c>
      <c r="M15" s="18"/>
      <c r="N15" s="17">
        <v>0</v>
      </c>
      <c r="O15" s="18"/>
      <c r="P15" s="17">
        <v>1</v>
      </c>
      <c r="Q15" s="18"/>
      <c r="R15" s="17">
        <v>0</v>
      </c>
      <c r="S15" s="71"/>
    </row>
    <row r="16" spans="1:21" ht="9.9" customHeight="1" x14ac:dyDescent="0.2">
      <c r="A16" s="26"/>
      <c r="B16" s="267"/>
      <c r="C16" s="57" t="s">
        <v>7</v>
      </c>
      <c r="D16" s="36" t="s">
        <v>74</v>
      </c>
      <c r="E16" s="20"/>
      <c r="F16" s="133" t="s">
        <v>74</v>
      </c>
      <c r="G16" s="20"/>
      <c r="H16" s="133" t="s">
        <v>74</v>
      </c>
      <c r="I16" s="20"/>
      <c r="J16" s="133" t="s">
        <v>74</v>
      </c>
      <c r="K16" s="20"/>
      <c r="L16" s="133" t="s">
        <v>74</v>
      </c>
      <c r="M16" s="20"/>
      <c r="N16" s="133" t="s">
        <v>74</v>
      </c>
      <c r="O16" s="20"/>
      <c r="P16" s="133" t="s">
        <v>74</v>
      </c>
      <c r="Q16" s="20"/>
      <c r="R16" s="133" t="s">
        <v>74</v>
      </c>
      <c r="S16" s="4"/>
    </row>
    <row r="17" spans="1:19" ht="9.9" customHeight="1" x14ac:dyDescent="0.2">
      <c r="A17" s="33"/>
      <c r="B17" s="265" t="s">
        <v>109</v>
      </c>
      <c r="C17" s="52" t="s">
        <v>5</v>
      </c>
      <c r="D17" s="47">
        <f>SUM(D18:D19)</f>
        <v>7</v>
      </c>
      <c r="E17" s="53"/>
      <c r="F17" s="55">
        <f>SUM(F18:F19)</f>
        <v>0</v>
      </c>
      <c r="G17" s="53"/>
      <c r="H17" s="55">
        <f>SUM(H18:H19)</f>
        <v>2</v>
      </c>
      <c r="I17" s="53"/>
      <c r="J17" s="55">
        <f>SUM(J18:J19)</f>
        <v>0</v>
      </c>
      <c r="K17" s="53"/>
      <c r="L17" s="55">
        <f>SUM(L18:L19)</f>
        <v>1</v>
      </c>
      <c r="M17" s="55">
        <f>SUM(M18:M19)</f>
        <v>0</v>
      </c>
      <c r="N17" s="54">
        <f>SUM(N18:N19)</f>
        <v>2</v>
      </c>
      <c r="O17" s="55">
        <f>SUM(O18:O19)</f>
        <v>0</v>
      </c>
      <c r="P17" s="54">
        <f>SUM(P18:P19)</f>
        <v>2</v>
      </c>
      <c r="Q17" s="53"/>
      <c r="R17" s="55">
        <f>SUM(R18:R19)</f>
        <v>0</v>
      </c>
      <c r="S17" s="53"/>
    </row>
    <row r="18" spans="1:19" ht="9.9" customHeight="1" x14ac:dyDescent="0.2">
      <c r="A18" s="73" t="s">
        <v>61</v>
      </c>
      <c r="B18" s="266"/>
      <c r="C18" s="56" t="s">
        <v>6</v>
      </c>
      <c r="D18" s="36">
        <f>SUM(F18:R18)</f>
        <v>7</v>
      </c>
      <c r="E18" s="18"/>
      <c r="F18" s="17">
        <v>0</v>
      </c>
      <c r="G18" s="18"/>
      <c r="H18" s="17">
        <v>2</v>
      </c>
      <c r="I18" s="18"/>
      <c r="J18" s="17">
        <v>0</v>
      </c>
      <c r="K18" s="18"/>
      <c r="L18" s="17">
        <v>1</v>
      </c>
      <c r="M18" s="18"/>
      <c r="N18" s="17">
        <v>2</v>
      </c>
      <c r="O18" s="18"/>
      <c r="P18" s="17">
        <v>2</v>
      </c>
      <c r="Q18" s="18"/>
      <c r="R18" s="17">
        <v>0</v>
      </c>
      <c r="S18" s="71"/>
    </row>
    <row r="19" spans="1:19" ht="9.9" customHeight="1" x14ac:dyDescent="0.2">
      <c r="A19" s="26"/>
      <c r="B19" s="267"/>
      <c r="C19" s="57" t="s">
        <v>7</v>
      </c>
      <c r="D19" s="36" t="s">
        <v>74</v>
      </c>
      <c r="E19" s="20"/>
      <c r="F19" s="133" t="s">
        <v>74</v>
      </c>
      <c r="G19" s="20"/>
      <c r="H19" s="133" t="s">
        <v>74</v>
      </c>
      <c r="I19" s="20"/>
      <c r="J19" s="133" t="s">
        <v>74</v>
      </c>
      <c r="K19" s="20"/>
      <c r="L19" s="133" t="s">
        <v>74</v>
      </c>
      <c r="M19" s="20"/>
      <c r="N19" s="133" t="s">
        <v>74</v>
      </c>
      <c r="O19" s="20"/>
      <c r="P19" s="133" t="s">
        <v>74</v>
      </c>
      <c r="Q19" s="20"/>
      <c r="R19" s="133" t="s">
        <v>74</v>
      </c>
      <c r="S19" s="4"/>
    </row>
    <row r="20" spans="1:19" ht="9.9" customHeight="1" x14ac:dyDescent="0.2">
      <c r="A20" s="33"/>
      <c r="B20" s="265" t="s">
        <v>84</v>
      </c>
      <c r="C20" s="52" t="s">
        <v>5</v>
      </c>
      <c r="D20" s="47">
        <f>SUM(D21:D22)</f>
        <v>4059</v>
      </c>
      <c r="E20" s="53"/>
      <c r="F20" s="55">
        <f>SUM(F21:F22)</f>
        <v>552</v>
      </c>
      <c r="G20" s="53"/>
      <c r="H20" s="55">
        <f>SUM(H21:H22)</f>
        <v>718</v>
      </c>
      <c r="I20" s="53"/>
      <c r="J20" s="55">
        <f>SUM(J21:J22)</f>
        <v>449</v>
      </c>
      <c r="K20" s="53"/>
      <c r="L20" s="55">
        <f>SUM(L21:L22)</f>
        <v>495</v>
      </c>
      <c r="M20" s="53"/>
      <c r="N20" s="55">
        <f>SUM(N21:N22)</f>
        <v>737</v>
      </c>
      <c r="O20" s="53"/>
      <c r="P20" s="55">
        <f>SUM(P21:P22)</f>
        <v>1006</v>
      </c>
      <c r="Q20" s="53"/>
      <c r="R20" s="55">
        <f>SUM(R21:R22)</f>
        <v>102</v>
      </c>
      <c r="S20" s="31"/>
    </row>
    <row r="21" spans="1:19" ht="9.9" customHeight="1" x14ac:dyDescent="0.2">
      <c r="A21" s="73" t="s">
        <v>63</v>
      </c>
      <c r="B21" s="266"/>
      <c r="C21" s="56" t="s">
        <v>6</v>
      </c>
      <c r="D21" s="36">
        <f>SUM(F21:R21)</f>
        <v>3386</v>
      </c>
      <c r="E21" s="18"/>
      <c r="F21" s="17">
        <v>455</v>
      </c>
      <c r="G21" s="18"/>
      <c r="H21" s="17">
        <v>573</v>
      </c>
      <c r="I21" s="18"/>
      <c r="J21" s="17">
        <v>377</v>
      </c>
      <c r="K21" s="18"/>
      <c r="L21" s="17">
        <v>422</v>
      </c>
      <c r="M21" s="18"/>
      <c r="N21" s="17">
        <v>613</v>
      </c>
      <c r="O21" s="18"/>
      <c r="P21" s="17">
        <v>859</v>
      </c>
      <c r="Q21" s="18"/>
      <c r="R21" s="72">
        <v>87</v>
      </c>
      <c r="S21" s="71"/>
    </row>
    <row r="22" spans="1:19" ht="9.9" customHeight="1" x14ac:dyDescent="0.2">
      <c r="A22" s="26"/>
      <c r="B22" s="267"/>
      <c r="C22" s="57" t="s">
        <v>7</v>
      </c>
      <c r="D22" s="36">
        <f>SUM(F22:R22)</f>
        <v>673</v>
      </c>
      <c r="E22" s="20"/>
      <c r="F22" s="19">
        <v>97</v>
      </c>
      <c r="G22" s="20"/>
      <c r="H22" s="19">
        <v>145</v>
      </c>
      <c r="I22" s="20"/>
      <c r="J22" s="19">
        <v>72</v>
      </c>
      <c r="K22" s="20"/>
      <c r="L22" s="19">
        <v>73</v>
      </c>
      <c r="M22" s="20"/>
      <c r="N22" s="19">
        <v>124</v>
      </c>
      <c r="O22" s="20"/>
      <c r="P22" s="19">
        <v>147</v>
      </c>
      <c r="Q22" s="20"/>
      <c r="R22" s="21">
        <v>15</v>
      </c>
      <c r="S22" s="4"/>
    </row>
    <row r="23" spans="1:19" ht="9.9" customHeight="1" x14ac:dyDescent="0.2">
      <c r="A23" s="33"/>
      <c r="B23" s="265" t="s">
        <v>64</v>
      </c>
      <c r="C23" s="52" t="s">
        <v>5</v>
      </c>
      <c r="D23" s="47">
        <f>SUM(D24:D25)</f>
        <v>14853</v>
      </c>
      <c r="E23" s="53"/>
      <c r="F23" s="55">
        <f>SUM(F24:F25)</f>
        <v>2165</v>
      </c>
      <c r="G23" s="53"/>
      <c r="H23" s="55">
        <f>SUM(H24:H25)</f>
        <v>3261</v>
      </c>
      <c r="I23" s="53"/>
      <c r="J23" s="55">
        <f>SUM(J24:J25)</f>
        <v>1561</v>
      </c>
      <c r="K23" s="53"/>
      <c r="L23" s="55">
        <f>SUM(L24:L25)</f>
        <v>1532</v>
      </c>
      <c r="M23" s="53"/>
      <c r="N23" s="55">
        <f>SUM(N24:N25)</f>
        <v>2534</v>
      </c>
      <c r="O23" s="53"/>
      <c r="P23" s="55">
        <f>SUM(P24:P25)</f>
        <v>3667</v>
      </c>
      <c r="Q23" s="53"/>
      <c r="R23" s="55">
        <f>SUM(R24:R25)</f>
        <v>133</v>
      </c>
      <c r="S23" s="31"/>
    </row>
    <row r="24" spans="1:19" ht="9.9" customHeight="1" x14ac:dyDescent="0.2">
      <c r="A24" s="73" t="s">
        <v>85</v>
      </c>
      <c r="B24" s="266"/>
      <c r="C24" s="56" t="s">
        <v>6</v>
      </c>
      <c r="D24" s="36">
        <f>SUM(F24:R24)</f>
        <v>10818</v>
      </c>
      <c r="E24" s="18"/>
      <c r="F24" s="17">
        <v>1595</v>
      </c>
      <c r="G24" s="18"/>
      <c r="H24" s="17">
        <v>2436</v>
      </c>
      <c r="I24" s="18"/>
      <c r="J24" s="17">
        <v>1112</v>
      </c>
      <c r="K24" s="18"/>
      <c r="L24" s="17">
        <v>1032</v>
      </c>
      <c r="M24" s="18"/>
      <c r="N24" s="17">
        <v>1855</v>
      </c>
      <c r="O24" s="18"/>
      <c r="P24" s="17">
        <v>2697</v>
      </c>
      <c r="Q24" s="18"/>
      <c r="R24" s="72">
        <v>91</v>
      </c>
      <c r="S24" s="71"/>
    </row>
    <row r="25" spans="1:19" ht="9.9" customHeight="1" x14ac:dyDescent="0.2">
      <c r="A25" s="26"/>
      <c r="B25" s="267"/>
      <c r="C25" s="57" t="s">
        <v>7</v>
      </c>
      <c r="D25" s="36">
        <f>SUM(F25:R25)</f>
        <v>4035</v>
      </c>
      <c r="E25" s="20"/>
      <c r="F25" s="19">
        <v>570</v>
      </c>
      <c r="G25" s="20"/>
      <c r="H25" s="19">
        <v>825</v>
      </c>
      <c r="I25" s="20"/>
      <c r="J25" s="19">
        <v>449</v>
      </c>
      <c r="K25" s="20"/>
      <c r="L25" s="19">
        <v>500</v>
      </c>
      <c r="M25" s="20"/>
      <c r="N25" s="19">
        <v>679</v>
      </c>
      <c r="O25" s="20"/>
      <c r="P25" s="19">
        <v>970</v>
      </c>
      <c r="Q25" s="20"/>
      <c r="R25" s="21">
        <v>42</v>
      </c>
      <c r="S25" s="4"/>
    </row>
    <row r="26" spans="1:19" ht="9.9" customHeight="1" x14ac:dyDescent="0.2">
      <c r="A26" s="33"/>
      <c r="B26" s="265" t="s">
        <v>21</v>
      </c>
      <c r="C26" s="52" t="s">
        <v>5</v>
      </c>
      <c r="D26" s="47">
        <f>SUM(D27:D28)</f>
        <v>255</v>
      </c>
      <c r="E26" s="53"/>
      <c r="F26" s="55">
        <f>SUM(F27:F28)</f>
        <v>24</v>
      </c>
      <c r="G26" s="53"/>
      <c r="H26" s="55">
        <f>SUM(H27:H28)</f>
        <v>60</v>
      </c>
      <c r="I26" s="53"/>
      <c r="J26" s="55">
        <f>SUM(J27:J28)</f>
        <v>33</v>
      </c>
      <c r="K26" s="53"/>
      <c r="L26" s="55">
        <f>SUM(L27:L28)</f>
        <v>19</v>
      </c>
      <c r="M26" s="53"/>
      <c r="N26" s="55">
        <f>SUM(N27:N28)</f>
        <v>40</v>
      </c>
      <c r="O26" s="53"/>
      <c r="P26" s="55">
        <f>SUM(P27:P28)</f>
        <v>70</v>
      </c>
      <c r="Q26" s="53"/>
      <c r="R26" s="55">
        <f>SUM(R27:R28)</f>
        <v>9</v>
      </c>
      <c r="S26" s="34"/>
    </row>
    <row r="27" spans="1:19" ht="9.9" customHeight="1" x14ac:dyDescent="0.2">
      <c r="A27" s="73" t="s">
        <v>65</v>
      </c>
      <c r="B27" s="266"/>
      <c r="C27" s="56" t="s">
        <v>6</v>
      </c>
      <c r="D27" s="36">
        <f>SUM(F27:R27)</f>
        <v>217</v>
      </c>
      <c r="E27" s="18"/>
      <c r="F27" s="17">
        <v>20</v>
      </c>
      <c r="G27" s="18"/>
      <c r="H27" s="17">
        <v>53</v>
      </c>
      <c r="I27" s="18"/>
      <c r="J27" s="17">
        <v>24</v>
      </c>
      <c r="K27" s="18"/>
      <c r="L27" s="17">
        <v>18</v>
      </c>
      <c r="M27" s="18"/>
      <c r="N27" s="17">
        <v>34</v>
      </c>
      <c r="O27" s="18"/>
      <c r="P27" s="17">
        <v>60</v>
      </c>
      <c r="Q27" s="18"/>
      <c r="R27" s="72">
        <v>8</v>
      </c>
      <c r="S27" s="71"/>
    </row>
    <row r="28" spans="1:19" ht="9.9" customHeight="1" x14ac:dyDescent="0.2">
      <c r="A28" s="26"/>
      <c r="B28" s="267"/>
      <c r="C28" s="57" t="s">
        <v>7</v>
      </c>
      <c r="D28" s="36">
        <f>SUM(F28:R28)</f>
        <v>38</v>
      </c>
      <c r="E28" s="20"/>
      <c r="F28" s="19">
        <v>4</v>
      </c>
      <c r="G28" s="20"/>
      <c r="H28" s="19">
        <v>7</v>
      </c>
      <c r="I28" s="20"/>
      <c r="J28" s="19">
        <v>9</v>
      </c>
      <c r="K28" s="20"/>
      <c r="L28" s="19">
        <v>1</v>
      </c>
      <c r="M28" s="20"/>
      <c r="N28" s="19">
        <v>6</v>
      </c>
      <c r="O28" s="20"/>
      <c r="P28" s="19">
        <v>10</v>
      </c>
      <c r="Q28" s="20"/>
      <c r="R28" s="17">
        <v>1</v>
      </c>
      <c r="S28" s="4"/>
    </row>
    <row r="29" spans="1:19" ht="9.9" customHeight="1" x14ac:dyDescent="0.2">
      <c r="A29" s="73"/>
      <c r="B29" s="265" t="s">
        <v>44</v>
      </c>
      <c r="C29" s="52" t="s">
        <v>5</v>
      </c>
      <c r="D29" s="47">
        <f>SUM(D30:D31)</f>
        <v>2211</v>
      </c>
      <c r="E29" s="53"/>
      <c r="F29" s="55">
        <f>SUM(F30:F31)</f>
        <v>266</v>
      </c>
      <c r="G29" s="53"/>
      <c r="H29" s="55">
        <f>SUM(H30:H31)</f>
        <v>527</v>
      </c>
      <c r="I29" s="53"/>
      <c r="J29" s="55">
        <f>SUM(J30:J31)</f>
        <v>161</v>
      </c>
      <c r="K29" s="53"/>
      <c r="L29" s="55">
        <f>SUM(L30:L31)</f>
        <v>142</v>
      </c>
      <c r="M29" s="53"/>
      <c r="N29" s="55">
        <f>SUM(N30:N31)</f>
        <v>530</v>
      </c>
      <c r="O29" s="53"/>
      <c r="P29" s="55">
        <f>SUM(P30:P31)</f>
        <v>561</v>
      </c>
      <c r="Q29" s="53"/>
      <c r="R29" s="55">
        <f>SUM(R30:R31)</f>
        <v>24</v>
      </c>
      <c r="S29" s="71"/>
    </row>
    <row r="30" spans="1:19" ht="9.9" customHeight="1" x14ac:dyDescent="0.2">
      <c r="A30" s="73" t="s">
        <v>88</v>
      </c>
      <c r="B30" s="266"/>
      <c r="C30" s="56" t="s">
        <v>6</v>
      </c>
      <c r="D30" s="36">
        <f>SUM(F30:R30)</f>
        <v>1781</v>
      </c>
      <c r="E30" s="18"/>
      <c r="F30" s="17">
        <v>208</v>
      </c>
      <c r="G30" s="18"/>
      <c r="H30" s="17">
        <v>420</v>
      </c>
      <c r="I30" s="18"/>
      <c r="J30" s="17">
        <v>128</v>
      </c>
      <c r="K30" s="18"/>
      <c r="L30" s="17">
        <v>116</v>
      </c>
      <c r="M30" s="18"/>
      <c r="N30" s="17">
        <v>428</v>
      </c>
      <c r="O30" s="18"/>
      <c r="P30" s="17">
        <v>465</v>
      </c>
      <c r="Q30" s="18"/>
      <c r="R30" s="17">
        <v>16</v>
      </c>
      <c r="S30" s="71"/>
    </row>
    <row r="31" spans="1:19" ht="9.9" customHeight="1" x14ac:dyDescent="0.2">
      <c r="A31" s="73"/>
      <c r="B31" s="267"/>
      <c r="C31" s="57" t="s">
        <v>7</v>
      </c>
      <c r="D31" s="36">
        <f>SUM(F31:R31)</f>
        <v>430</v>
      </c>
      <c r="E31" s="18"/>
      <c r="F31" s="17">
        <v>58</v>
      </c>
      <c r="G31" s="18"/>
      <c r="H31" s="17">
        <v>107</v>
      </c>
      <c r="I31" s="18"/>
      <c r="J31" s="17">
        <v>33</v>
      </c>
      <c r="K31" s="18"/>
      <c r="L31" s="17">
        <v>26</v>
      </c>
      <c r="M31" s="18"/>
      <c r="N31" s="17">
        <v>102</v>
      </c>
      <c r="O31" s="18"/>
      <c r="P31" s="17">
        <v>96</v>
      </c>
      <c r="Q31" s="18"/>
      <c r="R31" s="17">
        <v>8</v>
      </c>
      <c r="S31" s="71"/>
    </row>
    <row r="32" spans="1:19" ht="9.9" customHeight="1" x14ac:dyDescent="0.2">
      <c r="A32" s="33"/>
      <c r="B32" s="265" t="s">
        <v>110</v>
      </c>
      <c r="C32" s="52" t="s">
        <v>5</v>
      </c>
      <c r="D32" s="47">
        <f>SUM(D33:D34)</f>
        <v>4685</v>
      </c>
      <c r="E32" s="53"/>
      <c r="F32" s="55">
        <f>SUM(F33:F34)</f>
        <v>581</v>
      </c>
      <c r="G32" s="53"/>
      <c r="H32" s="55">
        <f>SUM(H33:H34)</f>
        <v>915</v>
      </c>
      <c r="I32" s="53"/>
      <c r="J32" s="55">
        <f>SUM(J33:J34)</f>
        <v>482</v>
      </c>
      <c r="K32" s="53"/>
      <c r="L32" s="55">
        <f>SUM(L33:L34)</f>
        <v>427</v>
      </c>
      <c r="M32" s="53"/>
      <c r="N32" s="55">
        <f>SUM(N33:N34)</f>
        <v>1036</v>
      </c>
      <c r="O32" s="53"/>
      <c r="P32" s="55">
        <f>SUM(P33:P34)</f>
        <v>1187</v>
      </c>
      <c r="Q32" s="53"/>
      <c r="R32" s="55">
        <f>SUM(R33:R34)</f>
        <v>57</v>
      </c>
      <c r="S32" s="31"/>
    </row>
    <row r="33" spans="1:19" ht="9.9" customHeight="1" x14ac:dyDescent="0.2">
      <c r="A33" s="73" t="s">
        <v>89</v>
      </c>
      <c r="B33" s="266"/>
      <c r="C33" s="56" t="s">
        <v>6</v>
      </c>
      <c r="D33" s="36">
        <f>SUM(F33:R33)</f>
        <v>3566</v>
      </c>
      <c r="E33" s="18"/>
      <c r="F33" s="17">
        <v>451</v>
      </c>
      <c r="G33" s="18"/>
      <c r="H33" s="17">
        <v>665</v>
      </c>
      <c r="I33" s="18"/>
      <c r="J33" s="17">
        <v>384</v>
      </c>
      <c r="K33" s="18"/>
      <c r="L33" s="17">
        <v>331</v>
      </c>
      <c r="M33" s="18"/>
      <c r="N33" s="17">
        <v>799</v>
      </c>
      <c r="O33" s="18"/>
      <c r="P33" s="17">
        <v>890</v>
      </c>
      <c r="Q33" s="18"/>
      <c r="R33" s="72">
        <v>46</v>
      </c>
      <c r="S33" s="71"/>
    </row>
    <row r="34" spans="1:19" ht="9.9" customHeight="1" x14ac:dyDescent="0.2">
      <c r="A34" s="26"/>
      <c r="B34" s="267"/>
      <c r="C34" s="57" t="s">
        <v>7</v>
      </c>
      <c r="D34" s="36">
        <f>SUM(F34:R34)</f>
        <v>1119</v>
      </c>
      <c r="E34" s="20"/>
      <c r="F34" s="19">
        <v>130</v>
      </c>
      <c r="G34" s="20"/>
      <c r="H34" s="19">
        <v>250</v>
      </c>
      <c r="I34" s="20"/>
      <c r="J34" s="19">
        <v>98</v>
      </c>
      <c r="K34" s="20"/>
      <c r="L34" s="19">
        <v>96</v>
      </c>
      <c r="M34" s="20"/>
      <c r="N34" s="19">
        <v>237</v>
      </c>
      <c r="O34" s="20"/>
      <c r="P34" s="19">
        <v>297</v>
      </c>
      <c r="Q34" s="20"/>
      <c r="R34" s="21">
        <v>11</v>
      </c>
      <c r="S34" s="4"/>
    </row>
    <row r="35" spans="1:19" ht="9.9" customHeight="1" x14ac:dyDescent="0.2">
      <c r="A35" s="33"/>
      <c r="B35" s="265" t="s">
        <v>111</v>
      </c>
      <c r="C35" s="52" t="s">
        <v>5</v>
      </c>
      <c r="D35" s="47">
        <f>SUM(D36:D37)</f>
        <v>10594</v>
      </c>
      <c r="E35" s="53"/>
      <c r="F35" s="55">
        <f>SUM(F36:F37)</f>
        <v>1524</v>
      </c>
      <c r="G35" s="53"/>
      <c r="H35" s="55">
        <f>SUM(H36:H37)</f>
        <v>2174</v>
      </c>
      <c r="I35" s="53"/>
      <c r="J35" s="55">
        <f>SUM(J36:J37)</f>
        <v>1029</v>
      </c>
      <c r="K35" s="53"/>
      <c r="L35" s="55">
        <f>SUM(L36:L37)</f>
        <v>762</v>
      </c>
      <c r="M35" s="53"/>
      <c r="N35" s="55">
        <f>SUM(N36:N37)</f>
        <v>2446</v>
      </c>
      <c r="O35" s="53"/>
      <c r="P35" s="55">
        <f>SUM(P36:P37)</f>
        <v>2560</v>
      </c>
      <c r="Q35" s="53"/>
      <c r="R35" s="55">
        <f>SUM(R36:R37)</f>
        <v>99</v>
      </c>
      <c r="S35" s="31"/>
    </row>
    <row r="36" spans="1:19" ht="9.9" customHeight="1" x14ac:dyDescent="0.2">
      <c r="A36" s="73" t="s">
        <v>90</v>
      </c>
      <c r="B36" s="266"/>
      <c r="C36" s="56" t="s">
        <v>6</v>
      </c>
      <c r="D36" s="36">
        <f>SUM(F36:R36)</f>
        <v>4632</v>
      </c>
      <c r="E36" s="18"/>
      <c r="F36" s="17">
        <v>693</v>
      </c>
      <c r="G36" s="18"/>
      <c r="H36" s="17">
        <v>897</v>
      </c>
      <c r="I36" s="18"/>
      <c r="J36" s="17">
        <v>434</v>
      </c>
      <c r="K36" s="18"/>
      <c r="L36" s="17">
        <v>319</v>
      </c>
      <c r="M36" s="18"/>
      <c r="N36" s="17">
        <v>1170</v>
      </c>
      <c r="O36" s="18"/>
      <c r="P36" s="17">
        <v>1075</v>
      </c>
      <c r="Q36" s="18"/>
      <c r="R36" s="72">
        <v>44</v>
      </c>
      <c r="S36" s="71"/>
    </row>
    <row r="37" spans="1:19" ht="9.9" customHeight="1" x14ac:dyDescent="0.2">
      <c r="A37" s="26"/>
      <c r="B37" s="267"/>
      <c r="C37" s="57" t="s">
        <v>7</v>
      </c>
      <c r="D37" s="36">
        <f>SUM(F37:R37)</f>
        <v>5962</v>
      </c>
      <c r="E37" s="20"/>
      <c r="F37" s="19">
        <v>831</v>
      </c>
      <c r="G37" s="20"/>
      <c r="H37" s="19">
        <v>1277</v>
      </c>
      <c r="I37" s="20"/>
      <c r="J37" s="19">
        <v>595</v>
      </c>
      <c r="K37" s="20"/>
      <c r="L37" s="19">
        <v>443</v>
      </c>
      <c r="M37" s="20"/>
      <c r="N37" s="19">
        <v>1276</v>
      </c>
      <c r="O37" s="20"/>
      <c r="P37" s="19">
        <v>1485</v>
      </c>
      <c r="Q37" s="20"/>
      <c r="R37" s="21">
        <v>55</v>
      </c>
      <c r="S37" s="4"/>
    </row>
    <row r="38" spans="1:19" ht="9.9" customHeight="1" x14ac:dyDescent="0.2">
      <c r="A38" s="33"/>
      <c r="B38" s="265" t="s">
        <v>112</v>
      </c>
      <c r="C38" s="52" t="s">
        <v>5</v>
      </c>
      <c r="D38" s="47">
        <f>SUM(D39:D40)</f>
        <v>1090</v>
      </c>
      <c r="E38" s="53"/>
      <c r="F38" s="55">
        <f>SUM(F39:F40)</f>
        <v>134</v>
      </c>
      <c r="G38" s="53"/>
      <c r="H38" s="55">
        <f>SUM(H39:H40)</f>
        <v>219</v>
      </c>
      <c r="I38" s="53"/>
      <c r="J38" s="55">
        <f>SUM(J39:J40)</f>
        <v>93</v>
      </c>
      <c r="K38" s="53"/>
      <c r="L38" s="55">
        <f>SUM(L39:L40)</f>
        <v>69</v>
      </c>
      <c r="M38" s="53"/>
      <c r="N38" s="55">
        <f>SUM(N39:N40)</f>
        <v>268</v>
      </c>
      <c r="O38" s="53"/>
      <c r="P38" s="55">
        <f>SUM(P39:P40)</f>
        <v>296</v>
      </c>
      <c r="Q38" s="53"/>
      <c r="R38" s="55">
        <f>SUM(R39:R40)</f>
        <v>11</v>
      </c>
      <c r="S38" s="31"/>
    </row>
    <row r="39" spans="1:19" ht="9.9" customHeight="1" x14ac:dyDescent="0.2">
      <c r="A39" s="73" t="s">
        <v>92</v>
      </c>
      <c r="B39" s="266"/>
      <c r="C39" s="56" t="s">
        <v>6</v>
      </c>
      <c r="D39" s="36">
        <f>SUM(F39:R39)</f>
        <v>426</v>
      </c>
      <c r="E39" s="18"/>
      <c r="F39" s="17">
        <v>52</v>
      </c>
      <c r="G39" s="18"/>
      <c r="H39" s="17">
        <v>83</v>
      </c>
      <c r="I39" s="18"/>
      <c r="J39" s="17">
        <v>35</v>
      </c>
      <c r="K39" s="18"/>
      <c r="L39" s="17">
        <v>24</v>
      </c>
      <c r="M39" s="18"/>
      <c r="N39" s="17">
        <v>108</v>
      </c>
      <c r="O39" s="18"/>
      <c r="P39" s="17">
        <v>122</v>
      </c>
      <c r="Q39" s="18"/>
      <c r="R39" s="72">
        <v>2</v>
      </c>
      <c r="S39" s="71"/>
    </row>
    <row r="40" spans="1:19" ht="9.9" customHeight="1" x14ac:dyDescent="0.2">
      <c r="A40" s="26"/>
      <c r="B40" s="267"/>
      <c r="C40" s="57" t="s">
        <v>7</v>
      </c>
      <c r="D40" s="36">
        <f>SUM(F40:R40)</f>
        <v>664</v>
      </c>
      <c r="E40" s="20"/>
      <c r="F40" s="19">
        <v>82</v>
      </c>
      <c r="G40" s="20"/>
      <c r="H40" s="19">
        <v>136</v>
      </c>
      <c r="I40" s="20"/>
      <c r="J40" s="19">
        <v>58</v>
      </c>
      <c r="K40" s="20"/>
      <c r="L40" s="19">
        <v>45</v>
      </c>
      <c r="M40" s="20"/>
      <c r="N40" s="19">
        <v>160</v>
      </c>
      <c r="O40" s="20"/>
      <c r="P40" s="19">
        <v>174</v>
      </c>
      <c r="Q40" s="20"/>
      <c r="R40" s="21">
        <v>9</v>
      </c>
      <c r="S40" s="4"/>
    </row>
    <row r="41" spans="1:19" ht="9.9" customHeight="1" x14ac:dyDescent="0.2">
      <c r="A41" s="33"/>
      <c r="B41" s="265" t="s">
        <v>113</v>
      </c>
      <c r="C41" s="52" t="s">
        <v>5</v>
      </c>
      <c r="D41" s="47">
        <f>SUM(D42:D43)</f>
        <v>1361</v>
      </c>
      <c r="E41" s="53"/>
      <c r="F41" s="55">
        <f>SUM(F42:F43)</f>
        <v>207</v>
      </c>
      <c r="G41" s="53"/>
      <c r="H41" s="55">
        <f>SUM(H42:H43)</f>
        <v>285</v>
      </c>
      <c r="I41" s="53"/>
      <c r="J41" s="55">
        <f>SUM(J42:J43)</f>
        <v>88</v>
      </c>
      <c r="K41" s="53"/>
      <c r="L41" s="55">
        <f>SUM(L42:L43)</f>
        <v>79</v>
      </c>
      <c r="M41" s="53"/>
      <c r="N41" s="55">
        <f>SUM(N42:N43)</f>
        <v>384</v>
      </c>
      <c r="O41" s="53"/>
      <c r="P41" s="55">
        <f>SUM(P42:P43)</f>
        <v>302</v>
      </c>
      <c r="Q41" s="53"/>
      <c r="R41" s="55">
        <f>SUM(R42:R43)</f>
        <v>16</v>
      </c>
      <c r="S41" s="34"/>
    </row>
    <row r="42" spans="1:19" ht="9.9" customHeight="1" x14ac:dyDescent="0.2">
      <c r="A42" s="73" t="s">
        <v>94</v>
      </c>
      <c r="B42" s="266"/>
      <c r="C42" s="56" t="s">
        <v>6</v>
      </c>
      <c r="D42" s="36">
        <f>SUM(F42:R42)</f>
        <v>812</v>
      </c>
      <c r="E42" s="18"/>
      <c r="F42" s="17">
        <v>130</v>
      </c>
      <c r="G42" s="18"/>
      <c r="H42" s="17">
        <v>163</v>
      </c>
      <c r="I42" s="18"/>
      <c r="J42" s="17">
        <v>56</v>
      </c>
      <c r="K42" s="18"/>
      <c r="L42" s="17">
        <v>42</v>
      </c>
      <c r="M42" s="18"/>
      <c r="N42" s="17">
        <v>216</v>
      </c>
      <c r="O42" s="18"/>
      <c r="P42" s="17">
        <v>193</v>
      </c>
      <c r="Q42" s="18"/>
      <c r="R42" s="72">
        <v>12</v>
      </c>
      <c r="S42" s="71"/>
    </row>
    <row r="43" spans="1:19" ht="9.9" customHeight="1" x14ac:dyDescent="0.2">
      <c r="A43" s="26"/>
      <c r="B43" s="267"/>
      <c r="C43" s="57" t="s">
        <v>7</v>
      </c>
      <c r="D43" s="36">
        <f>SUM(F43:R43)</f>
        <v>549</v>
      </c>
      <c r="E43" s="20"/>
      <c r="F43" s="19">
        <v>77</v>
      </c>
      <c r="G43" s="20"/>
      <c r="H43" s="19">
        <v>122</v>
      </c>
      <c r="I43" s="20"/>
      <c r="J43" s="19">
        <v>32</v>
      </c>
      <c r="K43" s="20"/>
      <c r="L43" s="19">
        <v>37</v>
      </c>
      <c r="M43" s="20"/>
      <c r="N43" s="19">
        <v>168</v>
      </c>
      <c r="O43" s="20"/>
      <c r="P43" s="19">
        <v>109</v>
      </c>
      <c r="Q43" s="20"/>
      <c r="R43" s="21">
        <v>4</v>
      </c>
      <c r="S43" s="4"/>
    </row>
    <row r="44" spans="1:19" ht="9.9" customHeight="1" x14ac:dyDescent="0.2">
      <c r="A44" s="33"/>
      <c r="B44" s="265" t="s">
        <v>53</v>
      </c>
      <c r="C44" s="52" t="s">
        <v>5</v>
      </c>
      <c r="D44" s="47">
        <f>SUM(D45:D46)</f>
        <v>2592</v>
      </c>
      <c r="E44" s="53"/>
      <c r="F44" s="55">
        <f>SUM(F45:F46)</f>
        <v>315</v>
      </c>
      <c r="G44" s="53"/>
      <c r="H44" s="55">
        <f>SUM(H45:H46)</f>
        <v>653</v>
      </c>
      <c r="I44" s="53"/>
      <c r="J44" s="55">
        <f>SUM(J45:J46)</f>
        <v>222</v>
      </c>
      <c r="K44" s="53"/>
      <c r="L44" s="55">
        <f>SUM(L45:L46)</f>
        <v>165</v>
      </c>
      <c r="M44" s="53"/>
      <c r="N44" s="55">
        <f>SUM(N45:N46)</f>
        <v>665</v>
      </c>
      <c r="O44" s="53"/>
      <c r="P44" s="55">
        <f>SUM(P45:P46)</f>
        <v>548</v>
      </c>
      <c r="Q44" s="53"/>
      <c r="R44" s="55">
        <f>SUM(R45:R46)</f>
        <v>24</v>
      </c>
      <c r="S44" s="31"/>
    </row>
    <row r="45" spans="1:19" ht="9.9" customHeight="1" x14ac:dyDescent="0.2">
      <c r="A45" s="73" t="s">
        <v>96</v>
      </c>
      <c r="B45" s="266"/>
      <c r="C45" s="56" t="s">
        <v>6</v>
      </c>
      <c r="D45" s="36">
        <f>SUM(F45:R45)</f>
        <v>1748</v>
      </c>
      <c r="E45" s="18"/>
      <c r="F45" s="17">
        <v>197</v>
      </c>
      <c r="G45" s="18"/>
      <c r="H45" s="17">
        <v>457</v>
      </c>
      <c r="I45" s="18"/>
      <c r="J45" s="17">
        <v>145</v>
      </c>
      <c r="K45" s="18"/>
      <c r="L45" s="17">
        <v>104</v>
      </c>
      <c r="M45" s="18"/>
      <c r="N45" s="17">
        <v>463</v>
      </c>
      <c r="O45" s="18"/>
      <c r="P45" s="17">
        <v>365</v>
      </c>
      <c r="Q45" s="18"/>
      <c r="R45" s="72">
        <v>17</v>
      </c>
      <c r="S45" s="71"/>
    </row>
    <row r="46" spans="1:19" ht="9.9" customHeight="1" x14ac:dyDescent="0.2">
      <c r="A46" s="26"/>
      <c r="B46" s="267"/>
      <c r="C46" s="57" t="s">
        <v>7</v>
      </c>
      <c r="D46" s="36">
        <f>SUM(F46:R46)</f>
        <v>844</v>
      </c>
      <c r="E46" s="20"/>
      <c r="F46" s="19">
        <v>118</v>
      </c>
      <c r="G46" s="20"/>
      <c r="H46" s="19">
        <v>196</v>
      </c>
      <c r="I46" s="20"/>
      <c r="J46" s="19">
        <v>77</v>
      </c>
      <c r="K46" s="20"/>
      <c r="L46" s="19">
        <v>61</v>
      </c>
      <c r="M46" s="20"/>
      <c r="N46" s="19">
        <v>202</v>
      </c>
      <c r="O46" s="20"/>
      <c r="P46" s="19">
        <v>183</v>
      </c>
      <c r="Q46" s="20"/>
      <c r="R46" s="21">
        <v>7</v>
      </c>
      <c r="S46" s="4"/>
    </row>
    <row r="47" spans="1:19" ht="9.9" customHeight="1" x14ac:dyDescent="0.2">
      <c r="A47" s="35"/>
      <c r="B47" s="265" t="s">
        <v>114</v>
      </c>
      <c r="C47" s="52" t="s">
        <v>5</v>
      </c>
      <c r="D47" s="47">
        <f>SUM(D48:D49)</f>
        <v>3642</v>
      </c>
      <c r="E47" s="53"/>
      <c r="F47" s="55">
        <f>SUM(F48:F49)</f>
        <v>452</v>
      </c>
      <c r="G47" s="53"/>
      <c r="H47" s="55">
        <f>SUM(H48:H49)</f>
        <v>692</v>
      </c>
      <c r="I47" s="53"/>
      <c r="J47" s="55">
        <f>SUM(J48:J49)</f>
        <v>317</v>
      </c>
      <c r="K47" s="53"/>
      <c r="L47" s="55">
        <f>SUM(L48:L49)</f>
        <v>255</v>
      </c>
      <c r="M47" s="53"/>
      <c r="N47" s="55">
        <f>SUM(N48:N49)</f>
        <v>1045</v>
      </c>
      <c r="O47" s="53"/>
      <c r="P47" s="55">
        <f>SUM(P48:P49)</f>
        <v>845</v>
      </c>
      <c r="Q47" s="53"/>
      <c r="R47" s="55">
        <f>SUM(R48:R49)</f>
        <v>36</v>
      </c>
      <c r="S47" s="31"/>
    </row>
    <row r="48" spans="1:19" ht="9.9" customHeight="1" x14ac:dyDescent="0.2">
      <c r="A48" s="24" t="s">
        <v>52</v>
      </c>
      <c r="B48" s="266"/>
      <c r="C48" s="56" t="s">
        <v>6</v>
      </c>
      <c r="D48" s="36">
        <f>SUM(F48:R48)</f>
        <v>1408</v>
      </c>
      <c r="E48" s="18"/>
      <c r="F48" s="17">
        <v>169</v>
      </c>
      <c r="G48" s="18"/>
      <c r="H48" s="17">
        <v>253</v>
      </c>
      <c r="I48" s="18"/>
      <c r="J48" s="17">
        <v>112</v>
      </c>
      <c r="K48" s="18"/>
      <c r="L48" s="17">
        <v>87</v>
      </c>
      <c r="M48" s="18"/>
      <c r="N48" s="17">
        <v>495</v>
      </c>
      <c r="O48" s="18"/>
      <c r="P48" s="17">
        <v>284</v>
      </c>
      <c r="Q48" s="18"/>
      <c r="R48" s="72">
        <v>8</v>
      </c>
      <c r="S48" s="71"/>
    </row>
    <row r="49" spans="1:19" ht="9.9" customHeight="1" x14ac:dyDescent="0.2">
      <c r="A49" s="44"/>
      <c r="B49" s="267"/>
      <c r="C49" s="57" t="s">
        <v>7</v>
      </c>
      <c r="D49" s="36">
        <f>SUM(F49:R49)</f>
        <v>2234</v>
      </c>
      <c r="E49" s="20"/>
      <c r="F49" s="19">
        <v>283</v>
      </c>
      <c r="G49" s="20"/>
      <c r="H49" s="19">
        <v>439</v>
      </c>
      <c r="I49" s="20"/>
      <c r="J49" s="19">
        <v>205</v>
      </c>
      <c r="K49" s="20"/>
      <c r="L49" s="19">
        <v>168</v>
      </c>
      <c r="M49" s="20"/>
      <c r="N49" s="19">
        <v>550</v>
      </c>
      <c r="O49" s="20"/>
      <c r="P49" s="19">
        <v>561</v>
      </c>
      <c r="Q49" s="20"/>
      <c r="R49" s="21">
        <v>28</v>
      </c>
      <c r="S49" s="4"/>
    </row>
    <row r="50" spans="1:19" ht="9.9" customHeight="1" x14ac:dyDescent="0.2">
      <c r="A50" s="33"/>
      <c r="B50" s="265" t="s">
        <v>115</v>
      </c>
      <c r="C50" s="59" t="s">
        <v>5</v>
      </c>
      <c r="D50" s="47">
        <f>SUM(D51:D52)</f>
        <v>2735</v>
      </c>
      <c r="E50" s="53"/>
      <c r="F50" s="55">
        <f>SUM(F51:F52)</f>
        <v>378</v>
      </c>
      <c r="G50" s="53"/>
      <c r="H50" s="55">
        <f>SUM(H51:H52)</f>
        <v>536</v>
      </c>
      <c r="I50" s="53"/>
      <c r="J50" s="55">
        <f>SUM(J51:J52)</f>
        <v>258</v>
      </c>
      <c r="K50" s="53"/>
      <c r="L50" s="55">
        <f>SUM(L51:L52)</f>
        <v>215</v>
      </c>
      <c r="M50" s="53"/>
      <c r="N50" s="55">
        <f>SUM(N51:N52)</f>
        <v>634</v>
      </c>
      <c r="O50" s="53"/>
      <c r="P50" s="55">
        <f>SUM(P51:P52)</f>
        <v>691</v>
      </c>
      <c r="Q50" s="53"/>
      <c r="R50" s="55">
        <f>SUM(R51:R52)</f>
        <v>23</v>
      </c>
      <c r="S50" s="31"/>
    </row>
    <row r="51" spans="1:19" ht="9.9" customHeight="1" x14ac:dyDescent="0.2">
      <c r="A51" s="73" t="s">
        <v>97</v>
      </c>
      <c r="B51" s="266"/>
      <c r="C51" s="60" t="s">
        <v>6</v>
      </c>
      <c r="D51" s="36">
        <f>SUM(F51:R51)</f>
        <v>1113</v>
      </c>
      <c r="E51" s="18"/>
      <c r="F51" s="17">
        <v>152</v>
      </c>
      <c r="G51" s="18"/>
      <c r="H51" s="17">
        <v>231</v>
      </c>
      <c r="I51" s="18"/>
      <c r="J51" s="17">
        <v>96</v>
      </c>
      <c r="K51" s="18"/>
      <c r="L51" s="17">
        <v>65</v>
      </c>
      <c r="M51" s="18"/>
      <c r="N51" s="17">
        <v>287</v>
      </c>
      <c r="O51" s="18"/>
      <c r="P51" s="17">
        <v>274</v>
      </c>
      <c r="Q51" s="18"/>
      <c r="R51" s="72">
        <v>8</v>
      </c>
      <c r="S51" s="71"/>
    </row>
    <row r="52" spans="1:19" ht="9.9" customHeight="1" x14ac:dyDescent="0.2">
      <c r="A52" s="26"/>
      <c r="B52" s="267"/>
      <c r="C52" s="61" t="s">
        <v>7</v>
      </c>
      <c r="D52" s="36">
        <f>SUM(F52:R52)</f>
        <v>1622</v>
      </c>
      <c r="E52" s="20"/>
      <c r="F52" s="19">
        <v>226</v>
      </c>
      <c r="G52" s="20"/>
      <c r="H52" s="19">
        <v>305</v>
      </c>
      <c r="I52" s="20"/>
      <c r="J52" s="19">
        <v>162</v>
      </c>
      <c r="K52" s="20"/>
      <c r="L52" s="19">
        <v>150</v>
      </c>
      <c r="M52" s="20"/>
      <c r="N52" s="19">
        <v>347</v>
      </c>
      <c r="O52" s="20"/>
      <c r="P52" s="19">
        <v>417</v>
      </c>
      <c r="Q52" s="20"/>
      <c r="R52" s="21">
        <v>15</v>
      </c>
      <c r="S52" s="4"/>
    </row>
    <row r="53" spans="1:19" ht="9.9" customHeight="1" x14ac:dyDescent="0.2">
      <c r="A53" s="33"/>
      <c r="B53" s="265" t="s">
        <v>116</v>
      </c>
      <c r="C53" s="59" t="s">
        <v>5</v>
      </c>
      <c r="D53" s="47">
        <f>SUM(D54:D55)</f>
        <v>3509</v>
      </c>
      <c r="E53" s="53"/>
      <c r="F53" s="55">
        <f>SUM(F54:F55)</f>
        <v>393</v>
      </c>
      <c r="G53" s="53"/>
      <c r="H53" s="55">
        <f>SUM(H54:H55)</f>
        <v>827</v>
      </c>
      <c r="I53" s="53"/>
      <c r="J53" s="55">
        <f>SUM(J54:J55)</f>
        <v>296</v>
      </c>
      <c r="K53" s="53"/>
      <c r="L53" s="55">
        <f>SUM(L54:L55)</f>
        <v>190</v>
      </c>
      <c r="M53" s="53"/>
      <c r="N53" s="55">
        <f>SUM(N54:N55)</f>
        <v>986</v>
      </c>
      <c r="O53" s="53"/>
      <c r="P53" s="55">
        <f>SUM(P54:P55)</f>
        <v>792</v>
      </c>
      <c r="Q53" s="53"/>
      <c r="R53" s="55">
        <f>SUM(R54:R55)</f>
        <v>25</v>
      </c>
      <c r="S53" s="31"/>
    </row>
    <row r="54" spans="1:19" ht="9.9" customHeight="1" x14ac:dyDescent="0.2">
      <c r="A54" s="73" t="s">
        <v>98</v>
      </c>
      <c r="B54" s="266"/>
      <c r="C54" s="56" t="s">
        <v>6</v>
      </c>
      <c r="D54" s="36">
        <f>SUM(F54:R54)</f>
        <v>1525</v>
      </c>
      <c r="E54" s="18"/>
      <c r="F54" s="17">
        <v>153</v>
      </c>
      <c r="G54" s="18"/>
      <c r="H54" s="17">
        <v>358</v>
      </c>
      <c r="I54" s="18"/>
      <c r="J54" s="17">
        <v>129</v>
      </c>
      <c r="K54" s="18"/>
      <c r="L54" s="17">
        <v>72</v>
      </c>
      <c r="M54" s="18"/>
      <c r="N54" s="17">
        <v>460</v>
      </c>
      <c r="O54" s="18"/>
      <c r="P54" s="17">
        <v>340</v>
      </c>
      <c r="Q54" s="18"/>
      <c r="R54" s="72">
        <v>13</v>
      </c>
      <c r="S54" s="71"/>
    </row>
    <row r="55" spans="1:19" ht="9.9" customHeight="1" x14ac:dyDescent="0.2">
      <c r="A55" s="26"/>
      <c r="B55" s="267"/>
      <c r="C55" s="57" t="s">
        <v>7</v>
      </c>
      <c r="D55" s="36">
        <f>SUM(F55:R55)</f>
        <v>1984</v>
      </c>
      <c r="E55" s="20"/>
      <c r="F55" s="19">
        <v>240</v>
      </c>
      <c r="G55" s="20"/>
      <c r="H55" s="19">
        <v>469</v>
      </c>
      <c r="I55" s="20"/>
      <c r="J55" s="19">
        <v>167</v>
      </c>
      <c r="K55" s="20"/>
      <c r="L55" s="19">
        <v>118</v>
      </c>
      <c r="M55" s="20"/>
      <c r="N55" s="19">
        <v>526</v>
      </c>
      <c r="O55" s="20"/>
      <c r="P55" s="19">
        <v>452</v>
      </c>
      <c r="Q55" s="20"/>
      <c r="R55" s="21">
        <v>12</v>
      </c>
      <c r="S55" s="4"/>
    </row>
    <row r="56" spans="1:19" ht="9.9" customHeight="1" x14ac:dyDescent="0.2">
      <c r="A56" s="33"/>
      <c r="B56" s="268" t="s">
        <v>117</v>
      </c>
      <c r="C56" s="52" t="s">
        <v>5</v>
      </c>
      <c r="D56" s="47">
        <f>SUM(D57:D58)</f>
        <v>9214</v>
      </c>
      <c r="E56" s="53"/>
      <c r="F56" s="55">
        <f>SUM(F57:F58)</f>
        <v>1173</v>
      </c>
      <c r="G56" s="53"/>
      <c r="H56" s="55">
        <f>SUM(H57:H58)</f>
        <v>1887</v>
      </c>
      <c r="I56" s="53"/>
      <c r="J56" s="55">
        <f>SUM(J57:J58)</f>
        <v>938</v>
      </c>
      <c r="K56" s="53"/>
      <c r="L56" s="55">
        <f>SUM(L57:L58)</f>
        <v>745</v>
      </c>
      <c r="M56" s="53"/>
      <c r="N56" s="55">
        <f>SUM(N57:N58)</f>
        <v>2282</v>
      </c>
      <c r="O56" s="53"/>
      <c r="P56" s="55">
        <f>SUM(P57:P58)</f>
        <v>2091</v>
      </c>
      <c r="Q56" s="53"/>
      <c r="R56" s="55">
        <f>SUM(R57:R58)</f>
        <v>98</v>
      </c>
      <c r="S56" s="31"/>
    </row>
    <row r="57" spans="1:19" ht="9.9" customHeight="1" x14ac:dyDescent="0.2">
      <c r="A57" s="73" t="s">
        <v>100</v>
      </c>
      <c r="B57" s="269"/>
      <c r="C57" s="56" t="s">
        <v>6</v>
      </c>
      <c r="D57" s="36">
        <f>SUM(F57:R57)</f>
        <v>2511</v>
      </c>
      <c r="E57" s="18"/>
      <c r="F57" s="17">
        <v>312</v>
      </c>
      <c r="G57" s="18"/>
      <c r="H57" s="17">
        <v>499</v>
      </c>
      <c r="I57" s="18"/>
      <c r="J57" s="17">
        <v>248</v>
      </c>
      <c r="K57" s="18"/>
      <c r="L57" s="17">
        <v>209</v>
      </c>
      <c r="M57" s="18"/>
      <c r="N57" s="17">
        <v>649</v>
      </c>
      <c r="O57" s="18"/>
      <c r="P57" s="17">
        <v>566</v>
      </c>
      <c r="Q57" s="18"/>
      <c r="R57" s="72">
        <v>28</v>
      </c>
      <c r="S57" s="71"/>
    </row>
    <row r="58" spans="1:19" ht="9.9" customHeight="1" x14ac:dyDescent="0.2">
      <c r="A58" s="26"/>
      <c r="B58" s="270"/>
      <c r="C58" s="57" t="s">
        <v>7</v>
      </c>
      <c r="D58" s="36">
        <f>SUM(F58:R58)</f>
        <v>6703</v>
      </c>
      <c r="E58" s="20"/>
      <c r="F58" s="19">
        <v>861</v>
      </c>
      <c r="G58" s="20"/>
      <c r="H58" s="19">
        <v>1388</v>
      </c>
      <c r="I58" s="20"/>
      <c r="J58" s="19">
        <v>690</v>
      </c>
      <c r="K58" s="20"/>
      <c r="L58" s="19">
        <v>536</v>
      </c>
      <c r="M58" s="20"/>
      <c r="N58" s="19">
        <v>1633</v>
      </c>
      <c r="O58" s="20"/>
      <c r="P58" s="19">
        <v>1525</v>
      </c>
      <c r="Q58" s="20"/>
      <c r="R58" s="21">
        <v>70</v>
      </c>
      <c r="S58" s="4"/>
    </row>
    <row r="59" spans="1:19" ht="9.9" customHeight="1" x14ac:dyDescent="0.2">
      <c r="A59" s="33"/>
      <c r="B59" s="265" t="s">
        <v>121</v>
      </c>
      <c r="C59" s="52" t="s">
        <v>5</v>
      </c>
      <c r="D59" s="47">
        <f>SUM(D60:D61)</f>
        <v>436</v>
      </c>
      <c r="E59" s="53"/>
      <c r="F59" s="55">
        <f>SUM(F60:F61)</f>
        <v>49</v>
      </c>
      <c r="G59" s="53"/>
      <c r="H59" s="55">
        <f>SUM(H60:H61)</f>
        <v>90</v>
      </c>
      <c r="I59" s="53"/>
      <c r="J59" s="55">
        <f>SUM(J60:J61)</f>
        <v>47</v>
      </c>
      <c r="K59" s="53"/>
      <c r="L59" s="55">
        <f>SUM(L60:L61)</f>
        <v>43</v>
      </c>
      <c r="M59" s="53"/>
      <c r="N59" s="55">
        <f>SUM(N60:N61)</f>
        <v>90</v>
      </c>
      <c r="O59" s="53"/>
      <c r="P59" s="55">
        <f>SUM(P60:P61)</f>
        <v>105</v>
      </c>
      <c r="Q59" s="53"/>
      <c r="R59" s="55">
        <f>SUM(R60:R61)</f>
        <v>12</v>
      </c>
      <c r="S59" s="31"/>
    </row>
    <row r="60" spans="1:19" ht="9.9" customHeight="1" x14ac:dyDescent="0.2">
      <c r="A60" s="73" t="s">
        <v>101</v>
      </c>
      <c r="B60" s="266"/>
      <c r="C60" s="56" t="s">
        <v>6</v>
      </c>
      <c r="D60" s="36">
        <f>SUM(F60:R60)</f>
        <v>231</v>
      </c>
      <c r="E60" s="18"/>
      <c r="F60" s="17">
        <v>29</v>
      </c>
      <c r="G60" s="18"/>
      <c r="H60" s="17">
        <v>48</v>
      </c>
      <c r="I60" s="18"/>
      <c r="J60" s="17">
        <v>22</v>
      </c>
      <c r="K60" s="18"/>
      <c r="L60" s="17">
        <v>25</v>
      </c>
      <c r="M60" s="18"/>
      <c r="N60" s="17">
        <v>47</v>
      </c>
      <c r="O60" s="18"/>
      <c r="P60" s="17">
        <v>52</v>
      </c>
      <c r="Q60" s="18"/>
      <c r="R60" s="72">
        <v>8</v>
      </c>
      <c r="S60" s="71"/>
    </row>
    <row r="61" spans="1:19" ht="9.9" customHeight="1" x14ac:dyDescent="0.2">
      <c r="A61" s="26"/>
      <c r="B61" s="267"/>
      <c r="C61" s="57" t="s">
        <v>7</v>
      </c>
      <c r="D61" s="36">
        <f>SUM(F61:R61)</f>
        <v>205</v>
      </c>
      <c r="E61" s="20"/>
      <c r="F61" s="19">
        <v>20</v>
      </c>
      <c r="G61" s="20"/>
      <c r="H61" s="19">
        <v>42</v>
      </c>
      <c r="I61" s="20"/>
      <c r="J61" s="19">
        <v>25</v>
      </c>
      <c r="K61" s="20"/>
      <c r="L61" s="19">
        <v>18</v>
      </c>
      <c r="M61" s="20"/>
      <c r="N61" s="19">
        <v>43</v>
      </c>
      <c r="O61" s="20"/>
      <c r="P61" s="19">
        <v>53</v>
      </c>
      <c r="Q61" s="20"/>
      <c r="R61" s="21">
        <v>4</v>
      </c>
      <c r="S61" s="4"/>
    </row>
    <row r="62" spans="1:19" ht="9.9" customHeight="1" x14ac:dyDescent="0.2">
      <c r="A62" s="33"/>
      <c r="B62" s="273" t="s">
        <v>102</v>
      </c>
      <c r="C62" s="52" t="s">
        <v>5</v>
      </c>
      <c r="D62" s="47">
        <f>SUM(D63:D64)</f>
        <v>4937</v>
      </c>
      <c r="E62" s="53"/>
      <c r="F62" s="55">
        <f>SUM(F63:F64)</f>
        <v>631</v>
      </c>
      <c r="G62" s="53"/>
      <c r="H62" s="55">
        <f>SUM(H63:H64)</f>
        <v>921</v>
      </c>
      <c r="I62" s="53"/>
      <c r="J62" s="55">
        <f>SUM(J63:J64)</f>
        <v>504</v>
      </c>
      <c r="K62" s="53"/>
      <c r="L62" s="55">
        <f>SUM(L63:L64)</f>
        <v>405</v>
      </c>
      <c r="M62" s="53"/>
      <c r="N62" s="55">
        <f>SUM(N63:N64)</f>
        <v>1202</v>
      </c>
      <c r="O62" s="53"/>
      <c r="P62" s="55">
        <f>SUM(P63:P64)</f>
        <v>1218</v>
      </c>
      <c r="Q62" s="53"/>
      <c r="R62" s="55">
        <f>SUM(R63:R64)</f>
        <v>56</v>
      </c>
      <c r="S62" s="31"/>
    </row>
    <row r="63" spans="1:19" ht="9.9" customHeight="1" x14ac:dyDescent="0.2">
      <c r="A63" s="73" t="s">
        <v>69</v>
      </c>
      <c r="B63" s="274"/>
      <c r="C63" s="56" t="s">
        <v>6</v>
      </c>
      <c r="D63" s="36">
        <f>SUM(F63:R63)</f>
        <v>3297</v>
      </c>
      <c r="E63" s="18"/>
      <c r="F63" s="17">
        <v>405</v>
      </c>
      <c r="G63" s="18"/>
      <c r="H63" s="17">
        <v>592</v>
      </c>
      <c r="I63" s="18"/>
      <c r="J63" s="17">
        <v>365</v>
      </c>
      <c r="K63" s="18"/>
      <c r="L63" s="17">
        <v>272</v>
      </c>
      <c r="M63" s="18"/>
      <c r="N63" s="17">
        <v>798</v>
      </c>
      <c r="O63" s="18"/>
      <c r="P63" s="17">
        <v>825</v>
      </c>
      <c r="Q63" s="18"/>
      <c r="R63" s="72">
        <v>40</v>
      </c>
      <c r="S63" s="71"/>
    </row>
    <row r="64" spans="1:19" ht="9.9" customHeight="1" x14ac:dyDescent="0.2">
      <c r="A64" s="64"/>
      <c r="B64" s="65" t="s">
        <v>54</v>
      </c>
      <c r="C64" s="57" t="s">
        <v>7</v>
      </c>
      <c r="D64" s="36">
        <f>SUM(F64:R64)</f>
        <v>1640</v>
      </c>
      <c r="E64" s="20"/>
      <c r="F64" s="19">
        <v>226</v>
      </c>
      <c r="G64" s="20"/>
      <c r="H64" s="19">
        <v>329</v>
      </c>
      <c r="I64" s="20"/>
      <c r="J64" s="19">
        <v>139</v>
      </c>
      <c r="K64" s="20"/>
      <c r="L64" s="19">
        <v>133</v>
      </c>
      <c r="M64" s="20"/>
      <c r="N64" s="19">
        <v>404</v>
      </c>
      <c r="O64" s="20"/>
      <c r="P64" s="19">
        <v>393</v>
      </c>
      <c r="Q64" s="20"/>
      <c r="R64" s="21">
        <v>16</v>
      </c>
      <c r="S64" s="4"/>
    </row>
    <row r="65" spans="1:19" ht="9.9" customHeight="1" x14ac:dyDescent="0.2">
      <c r="A65" s="33"/>
      <c r="B65" s="271" t="s">
        <v>71</v>
      </c>
      <c r="C65" s="52" t="s">
        <v>5</v>
      </c>
      <c r="D65" s="47">
        <f>SUM(D66:D67)</f>
        <v>2028</v>
      </c>
      <c r="E65" s="53"/>
      <c r="F65" s="55">
        <f>SUM(F66:F67)</f>
        <v>309</v>
      </c>
      <c r="G65" s="53"/>
      <c r="H65" s="55">
        <f>SUM(H66:H67)</f>
        <v>532</v>
      </c>
      <c r="I65" s="53"/>
      <c r="J65" s="55">
        <f>SUM(J66:J67)</f>
        <v>173</v>
      </c>
      <c r="K65" s="53"/>
      <c r="L65" s="55">
        <f>SUM(L66:L67)</f>
        <v>131</v>
      </c>
      <c r="M65" s="53"/>
      <c r="N65" s="55">
        <f>SUM(N66:N67)</f>
        <v>402</v>
      </c>
      <c r="O65" s="53"/>
      <c r="P65" s="55">
        <f>SUM(P66:P67)</f>
        <v>459</v>
      </c>
      <c r="Q65" s="53"/>
      <c r="R65" s="55">
        <f>SUM(R66:R67)</f>
        <v>22</v>
      </c>
      <c r="S65" s="31"/>
    </row>
    <row r="66" spans="1:19" ht="9.9" customHeight="1" x14ac:dyDescent="0.2">
      <c r="A66" s="73" t="s">
        <v>103</v>
      </c>
      <c r="B66" s="272"/>
      <c r="C66" s="56" t="s">
        <v>6</v>
      </c>
      <c r="D66" s="36">
        <f>SUM(F66:R66)</f>
        <v>1432</v>
      </c>
      <c r="E66" s="18"/>
      <c r="F66" s="17">
        <v>210</v>
      </c>
      <c r="G66" s="18"/>
      <c r="H66" s="17">
        <v>374</v>
      </c>
      <c r="I66" s="18"/>
      <c r="J66" s="17">
        <v>123</v>
      </c>
      <c r="K66" s="18"/>
      <c r="L66" s="17">
        <v>94</v>
      </c>
      <c r="M66" s="18"/>
      <c r="N66" s="17">
        <v>283</v>
      </c>
      <c r="O66" s="18"/>
      <c r="P66" s="17">
        <v>331</v>
      </c>
      <c r="Q66" s="18"/>
      <c r="R66" s="72">
        <v>17</v>
      </c>
      <c r="S66" s="71"/>
    </row>
    <row r="67" spans="1:19" ht="9.9" customHeight="1" x14ac:dyDescent="0.2">
      <c r="A67" s="63"/>
      <c r="B67" s="45" t="s">
        <v>122</v>
      </c>
      <c r="C67" s="57" t="s">
        <v>7</v>
      </c>
      <c r="D67" s="36">
        <f>SUM(F67:R67)</f>
        <v>596</v>
      </c>
      <c r="E67" s="20"/>
      <c r="F67" s="19">
        <v>99</v>
      </c>
      <c r="G67" s="20"/>
      <c r="H67" s="19">
        <v>158</v>
      </c>
      <c r="I67" s="20"/>
      <c r="J67" s="19">
        <v>50</v>
      </c>
      <c r="K67" s="20"/>
      <c r="L67" s="19">
        <v>37</v>
      </c>
      <c r="M67" s="20"/>
      <c r="N67" s="19">
        <v>119</v>
      </c>
      <c r="O67" s="20"/>
      <c r="P67" s="19">
        <v>128</v>
      </c>
      <c r="Q67" s="20"/>
      <c r="R67" s="21">
        <v>5</v>
      </c>
      <c r="S67" s="4"/>
    </row>
    <row r="68" spans="1:19" ht="9.9" customHeight="1" x14ac:dyDescent="0.2">
      <c r="A68" s="33"/>
      <c r="B68" s="265" t="s">
        <v>72</v>
      </c>
      <c r="C68" s="52" t="s">
        <v>5</v>
      </c>
      <c r="D68" s="47">
        <f>SUM(D69:D70)</f>
        <v>2135</v>
      </c>
      <c r="E68" s="53"/>
      <c r="F68" s="55">
        <f>SUM(F69:F70)</f>
        <v>276</v>
      </c>
      <c r="G68" s="53"/>
      <c r="H68" s="55">
        <f>SUM(H69:H70)</f>
        <v>363</v>
      </c>
      <c r="I68" s="53"/>
      <c r="J68" s="55">
        <f>SUM(J69:J70)</f>
        <v>209</v>
      </c>
      <c r="K68" s="53"/>
      <c r="L68" s="55">
        <f>SUM(L69:L70)</f>
        <v>202</v>
      </c>
      <c r="M68" s="53"/>
      <c r="N68" s="55">
        <f>SUM(N69:N70)</f>
        <v>513</v>
      </c>
      <c r="O68" s="53"/>
      <c r="P68" s="55">
        <f>SUM(P69:P70)</f>
        <v>509</v>
      </c>
      <c r="Q68" s="53"/>
      <c r="R68" s="55">
        <f>SUM(R69:R70)</f>
        <v>63</v>
      </c>
      <c r="S68" s="31"/>
    </row>
    <row r="69" spans="1:19" ht="9.9" customHeight="1" x14ac:dyDescent="0.2">
      <c r="A69" s="73" t="s">
        <v>104</v>
      </c>
      <c r="B69" s="266"/>
      <c r="C69" s="56" t="s">
        <v>6</v>
      </c>
      <c r="D69" s="36">
        <f>SUM(F69:R69)</f>
        <v>1199</v>
      </c>
      <c r="E69" s="18"/>
      <c r="F69" s="17">
        <v>158</v>
      </c>
      <c r="G69" s="18"/>
      <c r="H69" s="17">
        <v>208</v>
      </c>
      <c r="I69" s="18"/>
      <c r="J69" s="17">
        <v>123</v>
      </c>
      <c r="K69" s="18"/>
      <c r="L69" s="17">
        <v>130</v>
      </c>
      <c r="M69" s="18"/>
      <c r="N69" s="17">
        <v>279</v>
      </c>
      <c r="O69" s="18"/>
      <c r="P69" s="17">
        <v>267</v>
      </c>
      <c r="Q69" s="18"/>
      <c r="R69" s="72">
        <v>34</v>
      </c>
      <c r="S69" s="71"/>
    </row>
    <row r="70" spans="1:19" ht="9.9" customHeight="1" x14ac:dyDescent="0.2">
      <c r="A70" s="26"/>
      <c r="B70" s="267"/>
      <c r="C70" s="57" t="s">
        <v>7</v>
      </c>
      <c r="D70" s="51">
        <f>SUM(F70:R70)</f>
        <v>936</v>
      </c>
      <c r="E70" s="20"/>
      <c r="F70" s="19">
        <v>118</v>
      </c>
      <c r="G70" s="20"/>
      <c r="H70" s="19">
        <v>155</v>
      </c>
      <c r="I70" s="20"/>
      <c r="J70" s="19">
        <v>86</v>
      </c>
      <c r="K70" s="20"/>
      <c r="L70" s="19">
        <v>72</v>
      </c>
      <c r="M70" s="20"/>
      <c r="N70" s="19">
        <v>234</v>
      </c>
      <c r="O70" s="20"/>
      <c r="P70" s="19">
        <v>242</v>
      </c>
      <c r="Q70" s="20"/>
      <c r="R70" s="21">
        <v>29</v>
      </c>
      <c r="S70" s="4"/>
    </row>
  </sheetData>
  <sheetProtection algorithmName="SHA-512" hashValue="iooVJgJI6mv0iDQA0erL/IJ5AdIB5K4WgrwM2unxLq++QgTwyzVq1nBiT6BDHBwvDIv+7om0J64x2NYclqTvRw==" saltValue="f0daKSkcmJE0ge7ezIHCBQ==" spinCount="100000" sheet="1" objects="1" scenarios="1"/>
  <mergeCells count="32">
    <mergeCell ref="B68:B70"/>
    <mergeCell ref="B23:B25"/>
    <mergeCell ref="B32:B34"/>
    <mergeCell ref="B38:B40"/>
    <mergeCell ref="B41:B43"/>
    <mergeCell ref="B56:B58"/>
    <mergeCell ref="B59:B61"/>
    <mergeCell ref="B65:B66"/>
    <mergeCell ref="B44:B46"/>
    <mergeCell ref="B47:B49"/>
    <mergeCell ref="B62:B63"/>
    <mergeCell ref="B50:B52"/>
    <mergeCell ref="B53:B55"/>
    <mergeCell ref="B35:B37"/>
    <mergeCell ref="B26:B28"/>
    <mergeCell ref="B17:B19"/>
    <mergeCell ref="B29:B31"/>
    <mergeCell ref="B8:B10"/>
    <mergeCell ref="B14:B16"/>
    <mergeCell ref="B20:B22"/>
    <mergeCell ref="B11:B13"/>
    <mergeCell ref="A1:S1"/>
    <mergeCell ref="A5:B7"/>
    <mergeCell ref="P4:Q4"/>
    <mergeCell ref="R4:S4"/>
    <mergeCell ref="J4:K4"/>
    <mergeCell ref="A3:S3"/>
    <mergeCell ref="D4:E4"/>
    <mergeCell ref="L4:M4"/>
    <mergeCell ref="N4:O4"/>
    <mergeCell ref="F4:G4"/>
    <mergeCell ref="H4:I4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D11 D14 D23 D26 D29 D32 D35 D38 D41 D44 D47 D50 D53 D56 D59 D62 D65 D68" formula="1"/>
    <ignoredError sqref="J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showGridLines="0" zoomScale="110" zoomScaleNormal="110" zoomScaleSheetLayoutView="100" workbookViewId="0">
      <selection activeCell="AA53" sqref="AA53"/>
    </sheetView>
  </sheetViews>
  <sheetFormatPr defaultColWidth="9" defaultRowHeight="13.2" x14ac:dyDescent="0.2"/>
  <cols>
    <col min="1" max="1" width="9.77734375" style="30" customWidth="1"/>
    <col min="2" max="2" width="5.109375" style="30" customWidth="1"/>
    <col min="3" max="3" width="0.44140625" style="29" customWidth="1"/>
    <col min="4" max="4" width="6.88671875" style="30" customWidth="1"/>
    <col min="5" max="5" width="0.44140625" style="29" customWidth="1"/>
    <col min="6" max="6" width="5.109375" style="30" customWidth="1"/>
    <col min="7" max="7" width="0.44140625" style="29" customWidth="1"/>
    <col min="8" max="8" width="6.88671875" style="30" customWidth="1"/>
    <col min="9" max="9" width="0.44140625" style="29" customWidth="1"/>
    <col min="10" max="10" width="5.109375" style="30" customWidth="1"/>
    <col min="11" max="11" width="0.44140625" style="29" customWidth="1"/>
    <col min="12" max="12" width="6.88671875" style="30" customWidth="1"/>
    <col min="13" max="13" width="0.44140625" style="29" customWidth="1"/>
    <col min="14" max="14" width="5.109375" style="30" customWidth="1"/>
    <col min="15" max="15" width="0.44140625" style="29" customWidth="1"/>
    <col min="16" max="16" width="6.88671875" style="30" customWidth="1"/>
    <col min="17" max="17" width="0.44140625" style="29" customWidth="1"/>
    <col min="18" max="18" width="5.109375" style="30" customWidth="1"/>
    <col min="19" max="19" width="0.44140625" style="29" customWidth="1"/>
    <col min="20" max="20" width="6.88671875" style="30" customWidth="1"/>
    <col min="21" max="21" width="0.44140625" style="29" customWidth="1"/>
    <col min="22" max="22" width="5.109375" style="30" customWidth="1"/>
    <col min="23" max="23" width="0.44140625" style="29" customWidth="1"/>
    <col min="24" max="24" width="6.88671875" style="30" customWidth="1"/>
    <col min="25" max="25" width="0.44140625" style="29" customWidth="1"/>
    <col min="26" max="26" width="5.21875" style="29" customWidth="1"/>
    <col min="27" max="27" width="9" style="29"/>
    <col min="28" max="28" width="9.33203125" style="29" bestFit="1" customWidth="1"/>
    <col min="29" max="16384" width="9" style="29"/>
  </cols>
  <sheetData>
    <row r="1" spans="1:28" s="154" customFormat="1" ht="22.95" customHeight="1" x14ac:dyDescent="0.2">
      <c r="A1" s="277" t="s">
        <v>22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153"/>
    </row>
    <row r="2" spans="1:28" s="154" customFormat="1" ht="22.95" customHeight="1" x14ac:dyDescent="0.2">
      <c r="A2" s="155"/>
      <c r="B2" s="155"/>
      <c r="C2" s="153"/>
      <c r="D2" s="155"/>
      <c r="E2" s="153"/>
      <c r="F2" s="155"/>
      <c r="G2" s="153"/>
      <c r="H2" s="155"/>
      <c r="I2" s="153"/>
      <c r="J2" s="155"/>
      <c r="K2" s="153"/>
      <c r="L2" s="155"/>
      <c r="M2" s="153"/>
      <c r="N2" s="155"/>
      <c r="O2" s="153"/>
      <c r="P2" s="155"/>
      <c r="Q2" s="153"/>
      <c r="R2" s="155"/>
      <c r="S2" s="153"/>
      <c r="T2" s="155"/>
      <c r="U2" s="153"/>
      <c r="V2" s="155"/>
      <c r="W2" s="153"/>
      <c r="X2" s="155"/>
      <c r="Y2" s="153"/>
    </row>
    <row r="3" spans="1:28" s="154" customFormat="1" ht="22.95" customHeight="1" x14ac:dyDescent="0.2">
      <c r="A3" s="278" t="s">
        <v>73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153"/>
    </row>
    <row r="4" spans="1:28" s="154" customFormat="1" ht="17.100000000000001" customHeight="1" x14ac:dyDescent="0.2">
      <c r="A4" s="279" t="s">
        <v>23</v>
      </c>
      <c r="B4" s="275" t="s">
        <v>8</v>
      </c>
      <c r="C4" s="281"/>
      <c r="D4" s="281"/>
      <c r="E4" s="282"/>
      <c r="F4" s="283" t="s">
        <v>24</v>
      </c>
      <c r="G4" s="281"/>
      <c r="H4" s="281"/>
      <c r="I4" s="276"/>
      <c r="J4" s="275" t="s">
        <v>127</v>
      </c>
      <c r="K4" s="281"/>
      <c r="L4" s="281"/>
      <c r="M4" s="276"/>
      <c r="N4" s="275" t="s">
        <v>25</v>
      </c>
      <c r="O4" s="281"/>
      <c r="P4" s="281"/>
      <c r="Q4" s="276"/>
      <c r="R4" s="275" t="s">
        <v>26</v>
      </c>
      <c r="S4" s="281"/>
      <c r="T4" s="281"/>
      <c r="U4" s="276"/>
      <c r="V4" s="275" t="s">
        <v>27</v>
      </c>
      <c r="W4" s="281"/>
      <c r="X4" s="281"/>
      <c r="Y4" s="276"/>
    </row>
    <row r="5" spans="1:28" s="154" customFormat="1" ht="17.100000000000001" customHeight="1" x14ac:dyDescent="0.2">
      <c r="A5" s="280"/>
      <c r="B5" s="275" t="s">
        <v>28</v>
      </c>
      <c r="C5" s="276"/>
      <c r="D5" s="275" t="s">
        <v>29</v>
      </c>
      <c r="E5" s="282"/>
      <c r="F5" s="283" t="s">
        <v>28</v>
      </c>
      <c r="G5" s="276"/>
      <c r="H5" s="275" t="s">
        <v>29</v>
      </c>
      <c r="I5" s="276"/>
      <c r="J5" s="275" t="s">
        <v>28</v>
      </c>
      <c r="K5" s="276"/>
      <c r="L5" s="275" t="s">
        <v>29</v>
      </c>
      <c r="M5" s="276"/>
      <c r="N5" s="275" t="s">
        <v>28</v>
      </c>
      <c r="O5" s="276"/>
      <c r="P5" s="275" t="s">
        <v>29</v>
      </c>
      <c r="Q5" s="276"/>
      <c r="R5" s="275" t="s">
        <v>28</v>
      </c>
      <c r="S5" s="276"/>
      <c r="T5" s="275" t="s">
        <v>29</v>
      </c>
      <c r="U5" s="276"/>
      <c r="V5" s="275" t="s">
        <v>28</v>
      </c>
      <c r="W5" s="276"/>
      <c r="X5" s="275" t="s">
        <v>29</v>
      </c>
      <c r="Y5" s="276"/>
    </row>
    <row r="6" spans="1:28" s="162" customFormat="1" ht="12.45" customHeight="1" x14ac:dyDescent="0.2">
      <c r="A6" s="156"/>
      <c r="B6" s="157"/>
      <c r="C6" s="158"/>
      <c r="D6" s="159" t="s">
        <v>30</v>
      </c>
      <c r="E6" s="160"/>
      <c r="F6" s="159"/>
      <c r="G6" s="158"/>
      <c r="H6" s="159" t="s">
        <v>30</v>
      </c>
      <c r="I6" s="158"/>
      <c r="J6" s="159"/>
      <c r="K6" s="158"/>
      <c r="L6" s="159" t="s">
        <v>30</v>
      </c>
      <c r="M6" s="158"/>
      <c r="N6" s="159"/>
      <c r="O6" s="158"/>
      <c r="P6" s="159" t="s">
        <v>30</v>
      </c>
      <c r="Q6" s="158"/>
      <c r="R6" s="159"/>
      <c r="S6" s="158"/>
      <c r="T6" s="159" t="s">
        <v>30</v>
      </c>
      <c r="U6" s="158"/>
      <c r="V6" s="157"/>
      <c r="W6" s="158"/>
      <c r="X6" s="159" t="s">
        <v>30</v>
      </c>
      <c r="Y6" s="161"/>
    </row>
    <row r="7" spans="1:28" s="154" customFormat="1" ht="12.45" customHeight="1" x14ac:dyDescent="0.2">
      <c r="A7" s="163" t="s">
        <v>124</v>
      </c>
      <c r="B7" s="164">
        <v>34</v>
      </c>
      <c r="C7" s="165"/>
      <c r="D7" s="166">
        <v>7099</v>
      </c>
      <c r="E7" s="167"/>
      <c r="F7" s="168">
        <v>31</v>
      </c>
      <c r="G7" s="165"/>
      <c r="H7" s="166">
        <v>6805</v>
      </c>
      <c r="I7" s="165"/>
      <c r="J7" s="164" t="s">
        <v>123</v>
      </c>
      <c r="K7" s="169"/>
      <c r="L7" s="170" t="s">
        <v>125</v>
      </c>
      <c r="M7" s="165"/>
      <c r="N7" s="166" t="s">
        <v>74</v>
      </c>
      <c r="O7" s="165"/>
      <c r="P7" s="166" t="s">
        <v>74</v>
      </c>
      <c r="Q7" s="165"/>
      <c r="R7" s="164" t="s">
        <v>123</v>
      </c>
      <c r="S7" s="171"/>
      <c r="T7" s="166">
        <v>294</v>
      </c>
      <c r="U7" s="165"/>
      <c r="V7" s="166" t="s">
        <v>74</v>
      </c>
      <c r="W7" s="165"/>
      <c r="X7" s="166" t="s">
        <v>74</v>
      </c>
      <c r="Y7" s="172"/>
      <c r="AB7" s="173"/>
    </row>
    <row r="8" spans="1:28" s="154" customFormat="1" ht="12.45" customHeight="1" x14ac:dyDescent="0.2">
      <c r="A8" s="163" t="s">
        <v>126</v>
      </c>
      <c r="B8" s="164">
        <v>34</v>
      </c>
      <c r="C8" s="165"/>
      <c r="D8" s="166">
        <v>6653</v>
      </c>
      <c r="E8" s="167"/>
      <c r="F8" s="168">
        <v>31</v>
      </c>
      <c r="G8" s="165"/>
      <c r="H8" s="166">
        <v>6389</v>
      </c>
      <c r="I8" s="165"/>
      <c r="J8" s="164" t="s">
        <v>125</v>
      </c>
      <c r="K8" s="169"/>
      <c r="L8" s="170" t="s">
        <v>125</v>
      </c>
      <c r="M8" s="165"/>
      <c r="N8" s="166" t="s">
        <v>125</v>
      </c>
      <c r="O8" s="165"/>
      <c r="P8" s="166" t="s">
        <v>125</v>
      </c>
      <c r="Q8" s="165"/>
      <c r="R8" s="164">
        <v>3</v>
      </c>
      <c r="S8" s="171"/>
      <c r="T8" s="166">
        <v>264</v>
      </c>
      <c r="U8" s="165"/>
      <c r="V8" s="166" t="s">
        <v>125</v>
      </c>
      <c r="W8" s="165"/>
      <c r="X8" s="166" t="s">
        <v>125</v>
      </c>
      <c r="Y8" s="172"/>
      <c r="AB8" s="174"/>
    </row>
    <row r="9" spans="1:28" s="154" customFormat="1" ht="12.45" customHeight="1" x14ac:dyDescent="0.2">
      <c r="A9" s="175" t="s">
        <v>130</v>
      </c>
      <c r="B9" s="164">
        <v>34</v>
      </c>
      <c r="C9" s="165"/>
      <c r="D9" s="166">
        <v>6334</v>
      </c>
      <c r="E9" s="167"/>
      <c r="F9" s="168">
        <v>31</v>
      </c>
      <c r="G9" s="165"/>
      <c r="H9" s="166">
        <v>6086</v>
      </c>
      <c r="I9" s="165"/>
      <c r="J9" s="164" t="s">
        <v>125</v>
      </c>
      <c r="K9" s="169"/>
      <c r="L9" s="170" t="s">
        <v>125</v>
      </c>
      <c r="M9" s="165"/>
      <c r="N9" s="166" t="s">
        <v>125</v>
      </c>
      <c r="O9" s="165"/>
      <c r="P9" s="166" t="s">
        <v>125</v>
      </c>
      <c r="Q9" s="165"/>
      <c r="R9" s="164">
        <v>3</v>
      </c>
      <c r="S9" s="171"/>
      <c r="T9" s="166">
        <v>248</v>
      </c>
      <c r="U9" s="165"/>
      <c r="V9" s="166" t="s">
        <v>125</v>
      </c>
      <c r="W9" s="165"/>
      <c r="X9" s="166" t="s">
        <v>125</v>
      </c>
      <c r="Y9" s="172"/>
    </row>
    <row r="10" spans="1:28" s="154" customFormat="1" ht="12.45" customHeight="1" x14ac:dyDescent="0.2">
      <c r="A10" s="163" t="s">
        <v>141</v>
      </c>
      <c r="B10" s="164">
        <v>33</v>
      </c>
      <c r="C10" s="165">
        <v>6334</v>
      </c>
      <c r="D10" s="166">
        <v>6036</v>
      </c>
      <c r="E10" s="167"/>
      <c r="F10" s="168">
        <v>30</v>
      </c>
      <c r="G10" s="165"/>
      <c r="H10" s="166">
        <v>5781</v>
      </c>
      <c r="I10" s="165"/>
      <c r="J10" s="164" t="s">
        <v>131</v>
      </c>
      <c r="K10" s="169"/>
      <c r="L10" s="170" t="s">
        <v>131</v>
      </c>
      <c r="M10" s="165"/>
      <c r="N10" s="166" t="s">
        <v>131</v>
      </c>
      <c r="O10" s="165"/>
      <c r="P10" s="166" t="s">
        <v>131</v>
      </c>
      <c r="Q10" s="165"/>
      <c r="R10" s="164">
        <v>3</v>
      </c>
      <c r="S10" s="171"/>
      <c r="T10" s="166">
        <v>255</v>
      </c>
      <c r="U10" s="165"/>
      <c r="V10" s="166" t="s">
        <v>131</v>
      </c>
      <c r="W10" s="165"/>
      <c r="X10" s="166" t="s">
        <v>131</v>
      </c>
      <c r="Y10" s="172"/>
    </row>
    <row r="11" spans="1:28" s="186" customFormat="1" ht="12.45" customHeight="1" x14ac:dyDescent="0.2">
      <c r="A11" s="176" t="s">
        <v>142</v>
      </c>
      <c r="B11" s="177">
        <v>32</v>
      </c>
      <c r="C11" s="178"/>
      <c r="D11" s="179">
        <v>5927</v>
      </c>
      <c r="E11" s="180"/>
      <c r="F11" s="181">
        <v>29</v>
      </c>
      <c r="G11" s="178"/>
      <c r="H11" s="179">
        <v>5683</v>
      </c>
      <c r="I11" s="178"/>
      <c r="J11" s="177" t="s">
        <v>131</v>
      </c>
      <c r="K11" s="182"/>
      <c r="L11" s="183" t="s">
        <v>131</v>
      </c>
      <c r="M11" s="178"/>
      <c r="N11" s="179" t="s">
        <v>131</v>
      </c>
      <c r="O11" s="178"/>
      <c r="P11" s="179" t="s">
        <v>131</v>
      </c>
      <c r="Q11" s="178"/>
      <c r="R11" s="177">
        <v>3</v>
      </c>
      <c r="S11" s="184"/>
      <c r="T11" s="179">
        <v>244</v>
      </c>
      <c r="U11" s="178"/>
      <c r="V11" s="179" t="s">
        <v>131</v>
      </c>
      <c r="W11" s="178"/>
      <c r="X11" s="179" t="s">
        <v>131</v>
      </c>
      <c r="Y11" s="185"/>
    </row>
    <row r="12" spans="1:28" ht="23.1" customHeight="1" x14ac:dyDescent="0.2">
      <c r="A12" s="123"/>
      <c r="B12" s="124"/>
      <c r="C12" s="125"/>
      <c r="D12" s="124"/>
      <c r="E12" s="125"/>
      <c r="F12" s="124"/>
      <c r="G12" s="125"/>
      <c r="H12" s="124"/>
      <c r="I12" s="125"/>
      <c r="J12" s="124"/>
      <c r="K12" s="125"/>
      <c r="L12" s="124"/>
      <c r="M12" s="125"/>
      <c r="N12" s="124"/>
      <c r="O12" s="125"/>
      <c r="P12" s="124"/>
      <c r="Q12" s="125"/>
      <c r="R12" s="124"/>
      <c r="S12" s="125"/>
      <c r="T12" s="124"/>
      <c r="U12" s="125"/>
      <c r="V12" s="124"/>
      <c r="W12" s="125"/>
      <c r="X12" s="124"/>
      <c r="Y12" s="126"/>
    </row>
    <row r="13" spans="1:28" s="154" customFormat="1" ht="23.1" customHeight="1" x14ac:dyDescent="0.2">
      <c r="A13" s="277" t="s">
        <v>31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153"/>
    </row>
    <row r="14" spans="1:28" s="154" customFormat="1" ht="23.1" customHeight="1" x14ac:dyDescent="0.2">
      <c r="A14" s="155"/>
      <c r="B14" s="127"/>
      <c r="C14" s="153"/>
      <c r="D14" s="155"/>
      <c r="E14" s="153"/>
      <c r="F14" s="155"/>
      <c r="G14" s="153"/>
      <c r="H14" s="155"/>
      <c r="I14" s="153"/>
      <c r="J14" s="155"/>
      <c r="K14" s="153"/>
      <c r="L14" s="155"/>
      <c r="M14" s="153"/>
      <c r="N14" s="155"/>
      <c r="O14" s="153"/>
      <c r="P14" s="155"/>
      <c r="Q14" s="153"/>
      <c r="R14" s="155"/>
      <c r="S14" s="153"/>
      <c r="T14" s="155"/>
      <c r="U14" s="153"/>
      <c r="V14" s="155"/>
      <c r="W14" s="153"/>
      <c r="X14" s="155"/>
      <c r="Y14" s="153"/>
    </row>
    <row r="15" spans="1:28" s="154" customFormat="1" ht="23.1" customHeight="1" x14ac:dyDescent="0.2">
      <c r="A15" s="296" t="s">
        <v>73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153"/>
    </row>
    <row r="16" spans="1:28" s="154" customFormat="1" ht="12.9" customHeight="1" x14ac:dyDescent="0.2">
      <c r="A16" s="287" t="s">
        <v>23</v>
      </c>
      <c r="B16" s="287" t="s">
        <v>8</v>
      </c>
      <c r="C16" s="288"/>
      <c r="D16" s="288"/>
      <c r="E16" s="289"/>
      <c r="F16" s="292" t="s">
        <v>55</v>
      </c>
      <c r="G16" s="288"/>
      <c r="H16" s="288"/>
      <c r="I16" s="293"/>
      <c r="J16" s="287" t="s">
        <v>47</v>
      </c>
      <c r="K16" s="288"/>
      <c r="L16" s="288"/>
      <c r="M16" s="293"/>
      <c r="N16" s="287" t="s">
        <v>32</v>
      </c>
      <c r="O16" s="288"/>
      <c r="P16" s="288"/>
      <c r="Q16" s="293"/>
      <c r="R16" s="287" t="s">
        <v>33</v>
      </c>
      <c r="S16" s="288"/>
      <c r="T16" s="288"/>
      <c r="U16" s="293"/>
      <c r="V16" s="297" t="s">
        <v>57</v>
      </c>
      <c r="W16" s="298"/>
      <c r="X16" s="298"/>
      <c r="Y16" s="299"/>
    </row>
    <row r="17" spans="1:25" s="154" customFormat="1" ht="12.9" customHeight="1" x14ac:dyDescent="0.2">
      <c r="A17" s="285"/>
      <c r="B17" s="286"/>
      <c r="C17" s="290"/>
      <c r="D17" s="290"/>
      <c r="E17" s="291"/>
      <c r="F17" s="294"/>
      <c r="G17" s="290"/>
      <c r="H17" s="290"/>
      <c r="I17" s="295"/>
      <c r="J17" s="286"/>
      <c r="K17" s="290"/>
      <c r="L17" s="290"/>
      <c r="M17" s="295"/>
      <c r="N17" s="286"/>
      <c r="O17" s="290"/>
      <c r="P17" s="290"/>
      <c r="Q17" s="295"/>
      <c r="R17" s="286"/>
      <c r="S17" s="290"/>
      <c r="T17" s="290"/>
      <c r="U17" s="295"/>
      <c r="V17" s="300"/>
      <c r="W17" s="301"/>
      <c r="X17" s="301"/>
      <c r="Y17" s="302"/>
    </row>
    <row r="18" spans="1:25" s="154" customFormat="1" ht="17.100000000000001" customHeight="1" x14ac:dyDescent="0.2">
      <c r="A18" s="286"/>
      <c r="B18" s="275" t="s">
        <v>28</v>
      </c>
      <c r="C18" s="276"/>
      <c r="D18" s="275" t="s">
        <v>29</v>
      </c>
      <c r="E18" s="282"/>
      <c r="F18" s="283" t="s">
        <v>28</v>
      </c>
      <c r="G18" s="276"/>
      <c r="H18" s="275" t="s">
        <v>29</v>
      </c>
      <c r="I18" s="276"/>
      <c r="J18" s="275" t="s">
        <v>28</v>
      </c>
      <c r="K18" s="276"/>
      <c r="L18" s="275" t="s">
        <v>29</v>
      </c>
      <c r="M18" s="276"/>
      <c r="N18" s="275" t="s">
        <v>28</v>
      </c>
      <c r="O18" s="276"/>
      <c r="P18" s="275" t="s">
        <v>29</v>
      </c>
      <c r="Q18" s="276"/>
      <c r="R18" s="275" t="s">
        <v>28</v>
      </c>
      <c r="S18" s="276"/>
      <c r="T18" s="275" t="s">
        <v>29</v>
      </c>
      <c r="U18" s="276"/>
      <c r="V18" s="275" t="s">
        <v>28</v>
      </c>
      <c r="W18" s="276"/>
      <c r="X18" s="275" t="s">
        <v>29</v>
      </c>
      <c r="Y18" s="276"/>
    </row>
    <row r="19" spans="1:25" s="154" customFormat="1" ht="12.45" customHeight="1" x14ac:dyDescent="0.2">
      <c r="A19" s="187"/>
      <c r="B19" s="188"/>
      <c r="C19" s="189"/>
      <c r="D19" s="159" t="s">
        <v>30</v>
      </c>
      <c r="E19" s="160"/>
      <c r="F19" s="159"/>
      <c r="G19" s="158"/>
      <c r="H19" s="159" t="s">
        <v>30</v>
      </c>
      <c r="I19" s="158"/>
      <c r="J19" s="159"/>
      <c r="K19" s="158"/>
      <c r="L19" s="159" t="s">
        <v>30</v>
      </c>
      <c r="M19" s="158"/>
      <c r="N19" s="159"/>
      <c r="O19" s="158"/>
      <c r="P19" s="159" t="s">
        <v>30</v>
      </c>
      <c r="Q19" s="158"/>
      <c r="R19" s="159"/>
      <c r="S19" s="158"/>
      <c r="T19" s="159" t="s">
        <v>30</v>
      </c>
      <c r="U19" s="158"/>
      <c r="V19" s="159"/>
      <c r="W19" s="158"/>
      <c r="X19" s="159" t="s">
        <v>30</v>
      </c>
      <c r="Y19" s="189"/>
    </row>
    <row r="20" spans="1:25" s="154" customFormat="1" ht="12.45" customHeight="1" x14ac:dyDescent="0.2">
      <c r="A20" s="163" t="s">
        <v>124</v>
      </c>
      <c r="B20" s="166">
        <v>34</v>
      </c>
      <c r="C20" s="190"/>
      <c r="D20" s="166">
        <v>7099</v>
      </c>
      <c r="E20" s="167"/>
      <c r="F20" s="191" t="s">
        <v>74</v>
      </c>
      <c r="G20" s="192"/>
      <c r="H20" s="191" t="s">
        <v>74</v>
      </c>
      <c r="I20" s="165"/>
      <c r="J20" s="191" t="s">
        <v>74</v>
      </c>
      <c r="K20" s="165"/>
      <c r="L20" s="191" t="s">
        <v>74</v>
      </c>
      <c r="M20" s="165"/>
      <c r="N20" s="191" t="s">
        <v>74</v>
      </c>
      <c r="O20" s="165"/>
      <c r="P20" s="191" t="s">
        <v>74</v>
      </c>
      <c r="Q20" s="165"/>
      <c r="R20" s="191">
        <v>18</v>
      </c>
      <c r="S20" s="190"/>
      <c r="T20" s="170">
        <v>6016</v>
      </c>
      <c r="U20" s="165"/>
      <c r="V20" s="191" t="s">
        <v>74</v>
      </c>
      <c r="W20" s="190"/>
      <c r="X20" s="170" t="s">
        <v>74</v>
      </c>
      <c r="Y20" s="165"/>
    </row>
    <row r="21" spans="1:25" s="154" customFormat="1" ht="12.45" customHeight="1" x14ac:dyDescent="0.2">
      <c r="A21" s="163" t="s">
        <v>126</v>
      </c>
      <c r="B21" s="166">
        <v>34</v>
      </c>
      <c r="C21" s="190"/>
      <c r="D21" s="166">
        <v>6653</v>
      </c>
      <c r="E21" s="167"/>
      <c r="F21" s="191" t="s">
        <v>74</v>
      </c>
      <c r="G21" s="192"/>
      <c r="H21" s="191" t="s">
        <v>74</v>
      </c>
      <c r="I21" s="165"/>
      <c r="J21" s="191" t="s">
        <v>74</v>
      </c>
      <c r="K21" s="165"/>
      <c r="L21" s="191" t="s">
        <v>74</v>
      </c>
      <c r="M21" s="165"/>
      <c r="N21" s="191" t="s">
        <v>74</v>
      </c>
      <c r="O21" s="165"/>
      <c r="P21" s="191" t="s">
        <v>74</v>
      </c>
      <c r="Q21" s="165"/>
      <c r="R21" s="191">
        <v>18</v>
      </c>
      <c r="S21" s="190"/>
      <c r="T21" s="170">
        <v>5642</v>
      </c>
      <c r="U21" s="165"/>
      <c r="V21" s="191" t="s">
        <v>74</v>
      </c>
      <c r="W21" s="190"/>
      <c r="X21" s="170" t="s">
        <v>74</v>
      </c>
      <c r="Y21" s="165"/>
    </row>
    <row r="22" spans="1:25" s="154" customFormat="1" ht="12.45" customHeight="1" x14ac:dyDescent="0.2">
      <c r="A22" s="163" t="s">
        <v>130</v>
      </c>
      <c r="B22" s="166">
        <v>34</v>
      </c>
      <c r="C22" s="190"/>
      <c r="D22" s="166">
        <v>6334</v>
      </c>
      <c r="E22" s="167"/>
      <c r="F22" s="191" t="s">
        <v>125</v>
      </c>
      <c r="G22" s="192"/>
      <c r="H22" s="191" t="s">
        <v>125</v>
      </c>
      <c r="I22" s="165"/>
      <c r="J22" s="191" t="s">
        <v>125</v>
      </c>
      <c r="K22" s="165"/>
      <c r="L22" s="191" t="s">
        <v>125</v>
      </c>
      <c r="M22" s="165"/>
      <c r="N22" s="191" t="s">
        <v>125</v>
      </c>
      <c r="O22" s="165"/>
      <c r="P22" s="191" t="s">
        <v>125</v>
      </c>
      <c r="Q22" s="165"/>
      <c r="R22" s="191">
        <v>18</v>
      </c>
      <c r="S22" s="190"/>
      <c r="T22" s="170">
        <v>5401</v>
      </c>
      <c r="U22" s="165"/>
      <c r="V22" s="191" t="s">
        <v>125</v>
      </c>
      <c r="W22" s="190"/>
      <c r="X22" s="170" t="s">
        <v>125</v>
      </c>
      <c r="Y22" s="165"/>
    </row>
    <row r="23" spans="1:25" s="154" customFormat="1" ht="12.45" customHeight="1" x14ac:dyDescent="0.2">
      <c r="A23" s="175" t="s">
        <v>141</v>
      </c>
      <c r="B23" s="166">
        <v>33</v>
      </c>
      <c r="C23" s="190"/>
      <c r="D23" s="166">
        <v>6036</v>
      </c>
      <c r="E23" s="167"/>
      <c r="F23" s="191" t="s">
        <v>131</v>
      </c>
      <c r="G23" s="192"/>
      <c r="H23" s="191" t="s">
        <v>131</v>
      </c>
      <c r="I23" s="165"/>
      <c r="J23" s="191" t="s">
        <v>131</v>
      </c>
      <c r="K23" s="165"/>
      <c r="L23" s="191" t="s">
        <v>131</v>
      </c>
      <c r="M23" s="165"/>
      <c r="N23" s="191" t="s">
        <v>131</v>
      </c>
      <c r="O23" s="165"/>
      <c r="P23" s="191" t="s">
        <v>131</v>
      </c>
      <c r="Q23" s="165"/>
      <c r="R23" s="191">
        <v>17</v>
      </c>
      <c r="S23" s="190"/>
      <c r="T23" s="170">
        <v>5078</v>
      </c>
      <c r="U23" s="165"/>
      <c r="V23" s="191" t="s">
        <v>131</v>
      </c>
      <c r="W23" s="190"/>
      <c r="X23" s="170" t="s">
        <v>131</v>
      </c>
      <c r="Y23" s="165"/>
    </row>
    <row r="24" spans="1:25" s="186" customFormat="1" ht="12.45" customHeight="1" thickBot="1" x14ac:dyDescent="0.25">
      <c r="A24" s="193" t="s">
        <v>142</v>
      </c>
      <c r="B24" s="194">
        <v>32</v>
      </c>
      <c r="C24" s="195"/>
      <c r="D24" s="194">
        <v>5927</v>
      </c>
      <c r="E24" s="196"/>
      <c r="F24" s="191" t="s">
        <v>131</v>
      </c>
      <c r="G24" s="192"/>
      <c r="H24" s="191" t="s">
        <v>131</v>
      </c>
      <c r="I24" s="165"/>
      <c r="J24" s="191" t="s">
        <v>131</v>
      </c>
      <c r="K24" s="165"/>
      <c r="L24" s="191" t="s">
        <v>131</v>
      </c>
      <c r="M24" s="165"/>
      <c r="N24" s="191" t="s">
        <v>131</v>
      </c>
      <c r="O24" s="165"/>
      <c r="P24" s="191" t="s">
        <v>131</v>
      </c>
      <c r="Q24" s="165"/>
      <c r="R24" s="191">
        <v>17</v>
      </c>
      <c r="S24" s="190"/>
      <c r="T24" s="170">
        <v>5006</v>
      </c>
      <c r="U24" s="165"/>
      <c r="V24" s="191" t="s">
        <v>131</v>
      </c>
      <c r="W24" s="190"/>
      <c r="X24" s="170" t="s">
        <v>131</v>
      </c>
      <c r="Y24" s="197"/>
    </row>
    <row r="25" spans="1:25" s="154" customFormat="1" ht="12.9" customHeight="1" thickTop="1" x14ac:dyDescent="0.2">
      <c r="A25" s="284" t="s">
        <v>23</v>
      </c>
      <c r="B25" s="284" t="s">
        <v>36</v>
      </c>
      <c r="C25" s="309"/>
      <c r="D25" s="309"/>
      <c r="E25" s="310"/>
      <c r="F25" s="284" t="s">
        <v>48</v>
      </c>
      <c r="G25" s="309"/>
      <c r="H25" s="309"/>
      <c r="I25" s="310"/>
      <c r="J25" s="284" t="s">
        <v>49</v>
      </c>
      <c r="K25" s="309"/>
      <c r="L25" s="309"/>
      <c r="M25" s="310"/>
      <c r="N25" s="284" t="s">
        <v>37</v>
      </c>
      <c r="O25" s="309"/>
      <c r="P25" s="309"/>
      <c r="Q25" s="310"/>
      <c r="R25" s="284" t="s">
        <v>58</v>
      </c>
      <c r="S25" s="309"/>
      <c r="T25" s="309"/>
      <c r="U25" s="310"/>
      <c r="V25" s="284" t="s">
        <v>56</v>
      </c>
      <c r="W25" s="309"/>
      <c r="X25" s="309"/>
      <c r="Y25" s="310"/>
    </row>
    <row r="26" spans="1:25" s="154" customFormat="1" ht="12.9" customHeight="1" x14ac:dyDescent="0.2">
      <c r="A26" s="285"/>
      <c r="B26" s="286"/>
      <c r="C26" s="290"/>
      <c r="D26" s="290"/>
      <c r="E26" s="295"/>
      <c r="F26" s="286"/>
      <c r="G26" s="290"/>
      <c r="H26" s="290"/>
      <c r="I26" s="295"/>
      <c r="J26" s="286"/>
      <c r="K26" s="290"/>
      <c r="L26" s="290"/>
      <c r="M26" s="295"/>
      <c r="N26" s="286"/>
      <c r="O26" s="290"/>
      <c r="P26" s="290"/>
      <c r="Q26" s="295"/>
      <c r="R26" s="286"/>
      <c r="S26" s="290"/>
      <c r="T26" s="290"/>
      <c r="U26" s="295"/>
      <c r="V26" s="286"/>
      <c r="W26" s="290"/>
      <c r="X26" s="290"/>
      <c r="Y26" s="295"/>
    </row>
    <row r="27" spans="1:25" s="154" customFormat="1" ht="17.100000000000001" customHeight="1" x14ac:dyDescent="0.2">
      <c r="A27" s="286"/>
      <c r="B27" s="275" t="s">
        <v>28</v>
      </c>
      <c r="C27" s="276"/>
      <c r="D27" s="275" t="s">
        <v>29</v>
      </c>
      <c r="E27" s="276"/>
      <c r="F27" s="275" t="s">
        <v>28</v>
      </c>
      <c r="G27" s="276"/>
      <c r="H27" s="275" t="s">
        <v>29</v>
      </c>
      <c r="I27" s="276"/>
      <c r="J27" s="275" t="s">
        <v>28</v>
      </c>
      <c r="K27" s="276"/>
      <c r="L27" s="275" t="s">
        <v>29</v>
      </c>
      <c r="M27" s="276"/>
      <c r="N27" s="275" t="s">
        <v>28</v>
      </c>
      <c r="O27" s="276"/>
      <c r="P27" s="275" t="s">
        <v>29</v>
      </c>
      <c r="Q27" s="276"/>
      <c r="R27" s="275" t="s">
        <v>28</v>
      </c>
      <c r="S27" s="276"/>
      <c r="T27" s="275" t="s">
        <v>29</v>
      </c>
      <c r="U27" s="276"/>
      <c r="V27" s="275" t="s">
        <v>28</v>
      </c>
      <c r="W27" s="276"/>
      <c r="X27" s="275" t="s">
        <v>29</v>
      </c>
      <c r="Y27" s="276"/>
    </row>
    <row r="28" spans="1:25" s="154" customFormat="1" ht="12.45" customHeight="1" x14ac:dyDescent="0.2">
      <c r="A28" s="198"/>
      <c r="B28" s="199"/>
      <c r="C28" s="189"/>
      <c r="D28" s="159" t="s">
        <v>30</v>
      </c>
      <c r="E28" s="158"/>
      <c r="F28" s="159"/>
      <c r="G28" s="158"/>
      <c r="H28" s="159" t="s">
        <v>30</v>
      </c>
      <c r="I28" s="158"/>
      <c r="J28" s="159"/>
      <c r="K28" s="158"/>
      <c r="L28" s="159" t="s">
        <v>30</v>
      </c>
      <c r="M28" s="158"/>
      <c r="N28" s="159"/>
      <c r="O28" s="158"/>
      <c r="P28" s="159" t="s">
        <v>30</v>
      </c>
      <c r="Q28" s="158"/>
      <c r="R28" s="159"/>
      <c r="S28" s="158"/>
      <c r="T28" s="159" t="s">
        <v>30</v>
      </c>
      <c r="U28" s="158"/>
      <c r="V28" s="157"/>
      <c r="W28" s="158"/>
      <c r="X28" s="157" t="s">
        <v>30</v>
      </c>
      <c r="Y28" s="189"/>
    </row>
    <row r="29" spans="1:25" s="154" customFormat="1" ht="12.45" customHeight="1" x14ac:dyDescent="0.2">
      <c r="A29" s="163" t="s">
        <v>124</v>
      </c>
      <c r="B29" s="170" t="s">
        <v>74</v>
      </c>
      <c r="C29" s="190"/>
      <c r="D29" s="170" t="s">
        <v>74</v>
      </c>
      <c r="E29" s="165"/>
      <c r="F29" s="164" t="s">
        <v>123</v>
      </c>
      <c r="G29" s="169"/>
      <c r="H29" s="170">
        <v>57</v>
      </c>
      <c r="I29" s="165"/>
      <c r="J29" s="164" t="s">
        <v>123</v>
      </c>
      <c r="K29" s="200"/>
      <c r="L29" s="164" t="s">
        <v>123</v>
      </c>
      <c r="M29" s="165"/>
      <c r="N29" s="191" t="s">
        <v>74</v>
      </c>
      <c r="O29" s="190"/>
      <c r="P29" s="170" t="s">
        <v>74</v>
      </c>
      <c r="Q29" s="165"/>
      <c r="R29" s="191" t="s">
        <v>74</v>
      </c>
      <c r="S29" s="190"/>
      <c r="T29" s="170" t="s">
        <v>74</v>
      </c>
      <c r="U29" s="165"/>
      <c r="V29" s="164" t="s">
        <v>123</v>
      </c>
      <c r="W29" s="169"/>
      <c r="X29" s="164" t="s">
        <v>123</v>
      </c>
      <c r="Y29" s="189"/>
    </row>
    <row r="30" spans="1:25" s="154" customFormat="1" ht="12.45" customHeight="1" x14ac:dyDescent="0.2">
      <c r="A30" s="163" t="s">
        <v>126</v>
      </c>
      <c r="B30" s="170" t="s">
        <v>74</v>
      </c>
      <c r="C30" s="190"/>
      <c r="D30" s="170" t="s">
        <v>74</v>
      </c>
      <c r="E30" s="165"/>
      <c r="F30" s="164">
        <v>3</v>
      </c>
      <c r="G30" s="169"/>
      <c r="H30" s="170">
        <v>61</v>
      </c>
      <c r="I30" s="165"/>
      <c r="J30" s="164">
        <v>4</v>
      </c>
      <c r="K30" s="200"/>
      <c r="L30" s="164">
        <v>128</v>
      </c>
      <c r="M30" s="165"/>
      <c r="N30" s="191" t="s">
        <v>74</v>
      </c>
      <c r="O30" s="190"/>
      <c r="P30" s="170" t="s">
        <v>74</v>
      </c>
      <c r="Q30" s="165"/>
      <c r="R30" s="191" t="s">
        <v>74</v>
      </c>
      <c r="S30" s="190"/>
      <c r="T30" s="170" t="s">
        <v>74</v>
      </c>
      <c r="U30" s="165"/>
      <c r="V30" s="164" t="s">
        <v>128</v>
      </c>
      <c r="W30" s="171"/>
      <c r="X30" s="164" t="s">
        <v>128</v>
      </c>
      <c r="Y30" s="189"/>
    </row>
    <row r="31" spans="1:25" s="154" customFormat="1" ht="12.45" customHeight="1" x14ac:dyDescent="0.2">
      <c r="A31" s="175" t="s">
        <v>130</v>
      </c>
      <c r="B31" s="170" t="s">
        <v>125</v>
      </c>
      <c r="C31" s="190"/>
      <c r="D31" s="170" t="s">
        <v>125</v>
      </c>
      <c r="E31" s="165"/>
      <c r="F31" s="164">
        <v>3</v>
      </c>
      <c r="G31" s="169"/>
      <c r="H31" s="170">
        <v>68</v>
      </c>
      <c r="I31" s="165"/>
      <c r="J31" s="164">
        <v>4</v>
      </c>
      <c r="K31" s="200"/>
      <c r="L31" s="164">
        <v>128</v>
      </c>
      <c r="M31" s="165"/>
      <c r="N31" s="191" t="s">
        <v>125</v>
      </c>
      <c r="O31" s="190"/>
      <c r="P31" s="170" t="s">
        <v>125</v>
      </c>
      <c r="Q31" s="165"/>
      <c r="R31" s="191" t="s">
        <v>125</v>
      </c>
      <c r="S31" s="190"/>
      <c r="T31" s="170" t="s">
        <v>125</v>
      </c>
      <c r="U31" s="165"/>
      <c r="V31" s="164" t="s">
        <v>128</v>
      </c>
      <c r="W31" s="171"/>
      <c r="X31" s="164" t="s">
        <v>128</v>
      </c>
      <c r="Y31" s="189"/>
    </row>
    <row r="32" spans="1:25" s="154" customFormat="1" ht="12.45" customHeight="1" x14ac:dyDescent="0.2">
      <c r="A32" s="175" t="s">
        <v>141</v>
      </c>
      <c r="B32" s="170" t="s">
        <v>131</v>
      </c>
      <c r="C32" s="190"/>
      <c r="D32" s="170" t="s">
        <v>131</v>
      </c>
      <c r="E32" s="165"/>
      <c r="F32" s="164">
        <v>3</v>
      </c>
      <c r="G32" s="169"/>
      <c r="H32" s="170">
        <v>73</v>
      </c>
      <c r="I32" s="165"/>
      <c r="J32" s="164">
        <v>4</v>
      </c>
      <c r="K32" s="200"/>
      <c r="L32" s="164">
        <v>128</v>
      </c>
      <c r="M32" s="165"/>
      <c r="N32" s="191" t="s">
        <v>131</v>
      </c>
      <c r="O32" s="190"/>
      <c r="P32" s="170" t="s">
        <v>131</v>
      </c>
      <c r="Q32" s="165"/>
      <c r="R32" s="191" t="s">
        <v>131</v>
      </c>
      <c r="S32" s="190"/>
      <c r="T32" s="170" t="s">
        <v>131</v>
      </c>
      <c r="U32" s="165"/>
      <c r="V32" s="164" t="s">
        <v>123</v>
      </c>
      <c r="W32" s="171"/>
      <c r="X32" s="164" t="s">
        <v>123</v>
      </c>
      <c r="Y32" s="189"/>
    </row>
    <row r="33" spans="1:25" s="186" customFormat="1" ht="12.45" customHeight="1" thickBot="1" x14ac:dyDescent="0.25">
      <c r="A33" s="193" t="s">
        <v>142</v>
      </c>
      <c r="B33" s="170" t="s">
        <v>131</v>
      </c>
      <c r="C33" s="190"/>
      <c r="D33" s="170" t="s">
        <v>131</v>
      </c>
      <c r="E33" s="165"/>
      <c r="F33" s="201" t="s">
        <v>143</v>
      </c>
      <c r="G33" s="202"/>
      <c r="H33" s="170" t="s">
        <v>143</v>
      </c>
      <c r="I33" s="165"/>
      <c r="J33" s="164">
        <v>4</v>
      </c>
      <c r="K33" s="200"/>
      <c r="L33" s="164">
        <v>112</v>
      </c>
      <c r="M33" s="165"/>
      <c r="N33" s="191" t="s">
        <v>131</v>
      </c>
      <c r="O33" s="190"/>
      <c r="P33" s="170" t="s">
        <v>131</v>
      </c>
      <c r="Q33" s="165"/>
      <c r="R33" s="191" t="s">
        <v>131</v>
      </c>
      <c r="S33" s="190"/>
      <c r="T33" s="170" t="s">
        <v>131</v>
      </c>
      <c r="U33" s="165"/>
      <c r="V33" s="201" t="s">
        <v>143</v>
      </c>
      <c r="W33" s="203"/>
      <c r="X33" s="164" t="s">
        <v>143</v>
      </c>
      <c r="Y33" s="189"/>
    </row>
    <row r="34" spans="1:25" s="154" customFormat="1" ht="12.9" customHeight="1" thickTop="1" x14ac:dyDescent="0.2">
      <c r="A34" s="284" t="s">
        <v>23</v>
      </c>
      <c r="B34" s="313" t="s">
        <v>50</v>
      </c>
      <c r="C34" s="314"/>
      <c r="D34" s="314"/>
      <c r="E34" s="315"/>
      <c r="F34" s="284" t="s">
        <v>51</v>
      </c>
      <c r="G34" s="309"/>
      <c r="H34" s="309"/>
      <c r="I34" s="310"/>
      <c r="J34" s="319" t="s">
        <v>39</v>
      </c>
      <c r="K34" s="320"/>
      <c r="L34" s="320"/>
      <c r="M34" s="321"/>
      <c r="N34" s="303" t="s">
        <v>38</v>
      </c>
      <c r="O34" s="304"/>
      <c r="P34" s="304"/>
      <c r="Q34" s="305"/>
      <c r="R34" s="284" t="s">
        <v>40</v>
      </c>
      <c r="S34" s="309"/>
      <c r="T34" s="309"/>
      <c r="U34" s="310"/>
      <c r="V34" s="284" t="s">
        <v>34</v>
      </c>
      <c r="W34" s="309"/>
      <c r="X34" s="309"/>
      <c r="Y34" s="310"/>
    </row>
    <row r="35" spans="1:25" s="154" customFormat="1" ht="12.9" customHeight="1" x14ac:dyDescent="0.2">
      <c r="A35" s="285"/>
      <c r="B35" s="316"/>
      <c r="C35" s="317"/>
      <c r="D35" s="317"/>
      <c r="E35" s="318"/>
      <c r="F35" s="286"/>
      <c r="G35" s="290"/>
      <c r="H35" s="290"/>
      <c r="I35" s="295"/>
      <c r="J35" s="322"/>
      <c r="K35" s="323"/>
      <c r="L35" s="323"/>
      <c r="M35" s="324"/>
      <c r="N35" s="306"/>
      <c r="O35" s="307"/>
      <c r="P35" s="307"/>
      <c r="Q35" s="308"/>
      <c r="R35" s="286"/>
      <c r="S35" s="290"/>
      <c r="T35" s="290"/>
      <c r="U35" s="295"/>
      <c r="V35" s="286"/>
      <c r="W35" s="290"/>
      <c r="X35" s="290"/>
      <c r="Y35" s="295"/>
    </row>
    <row r="36" spans="1:25" s="154" customFormat="1" ht="17.100000000000001" customHeight="1" x14ac:dyDescent="0.2">
      <c r="A36" s="286"/>
      <c r="B36" s="275" t="s">
        <v>28</v>
      </c>
      <c r="C36" s="276"/>
      <c r="D36" s="275" t="s">
        <v>29</v>
      </c>
      <c r="E36" s="276"/>
      <c r="F36" s="275" t="s">
        <v>28</v>
      </c>
      <c r="G36" s="276"/>
      <c r="H36" s="275" t="s">
        <v>29</v>
      </c>
      <c r="I36" s="276"/>
      <c r="J36" s="275" t="s">
        <v>28</v>
      </c>
      <c r="K36" s="276"/>
      <c r="L36" s="275" t="s">
        <v>29</v>
      </c>
      <c r="M36" s="276"/>
      <c r="N36" s="275" t="s">
        <v>28</v>
      </c>
      <c r="O36" s="276"/>
      <c r="P36" s="275" t="s">
        <v>29</v>
      </c>
      <c r="Q36" s="276"/>
      <c r="R36" s="275" t="s">
        <v>28</v>
      </c>
      <c r="S36" s="276"/>
      <c r="T36" s="275" t="s">
        <v>29</v>
      </c>
      <c r="U36" s="276"/>
      <c r="V36" s="275" t="s">
        <v>28</v>
      </c>
      <c r="W36" s="276"/>
      <c r="X36" s="275" t="s">
        <v>29</v>
      </c>
      <c r="Y36" s="276"/>
    </row>
    <row r="37" spans="1:25" s="154" customFormat="1" ht="12.45" customHeight="1" x14ac:dyDescent="0.2">
      <c r="A37" s="204"/>
      <c r="B37" s="205"/>
      <c r="C37" s="206"/>
      <c r="D37" s="207" t="s">
        <v>30</v>
      </c>
      <c r="E37" s="208"/>
      <c r="F37" s="207"/>
      <c r="G37" s="208"/>
      <c r="H37" s="207" t="s">
        <v>30</v>
      </c>
      <c r="I37" s="208"/>
      <c r="J37" s="207"/>
      <c r="K37" s="208"/>
      <c r="L37" s="207" t="s">
        <v>30</v>
      </c>
      <c r="M37" s="208"/>
      <c r="N37" s="207"/>
      <c r="O37" s="208"/>
      <c r="P37" s="207" t="s">
        <v>30</v>
      </c>
      <c r="Q37" s="208"/>
      <c r="R37" s="207"/>
      <c r="S37" s="208"/>
      <c r="T37" s="207" t="s">
        <v>30</v>
      </c>
      <c r="U37" s="208"/>
      <c r="V37" s="209"/>
      <c r="W37" s="208"/>
      <c r="X37" s="209" t="s">
        <v>30</v>
      </c>
      <c r="Y37" s="208"/>
    </row>
    <row r="38" spans="1:25" s="154" customFormat="1" ht="12.45" customHeight="1" x14ac:dyDescent="0.2">
      <c r="A38" s="163" t="s">
        <v>124</v>
      </c>
      <c r="B38" s="170" t="s">
        <v>74</v>
      </c>
      <c r="C38" s="190"/>
      <c r="D38" s="170" t="s">
        <v>74</v>
      </c>
      <c r="E38" s="190"/>
      <c r="F38" s="170" t="s">
        <v>74</v>
      </c>
      <c r="G38" s="190"/>
      <c r="H38" s="210" t="s">
        <v>74</v>
      </c>
      <c r="I38" s="190"/>
      <c r="J38" s="164" t="s">
        <v>123</v>
      </c>
      <c r="K38" s="169"/>
      <c r="L38" s="170">
        <v>57</v>
      </c>
      <c r="M38" s="190"/>
      <c r="N38" s="164" t="s">
        <v>128</v>
      </c>
      <c r="O38" s="169"/>
      <c r="P38" s="170">
        <v>399</v>
      </c>
      <c r="Q38" s="190"/>
      <c r="R38" s="164" t="s">
        <v>123</v>
      </c>
      <c r="S38" s="169"/>
      <c r="T38" s="170">
        <v>199</v>
      </c>
      <c r="U38" s="190"/>
      <c r="V38" s="170" t="s">
        <v>74</v>
      </c>
      <c r="W38" s="190"/>
      <c r="X38" s="170" t="s">
        <v>74</v>
      </c>
      <c r="Y38" s="165"/>
    </row>
    <row r="39" spans="1:25" s="154" customFormat="1" ht="12.45" customHeight="1" x14ac:dyDescent="0.2">
      <c r="A39" s="175" t="s">
        <v>126</v>
      </c>
      <c r="B39" s="170" t="s">
        <v>74</v>
      </c>
      <c r="C39" s="190"/>
      <c r="D39" s="170" t="s">
        <v>74</v>
      </c>
      <c r="E39" s="190"/>
      <c r="F39" s="170" t="s">
        <v>74</v>
      </c>
      <c r="G39" s="190"/>
      <c r="H39" s="210" t="s">
        <v>74</v>
      </c>
      <c r="I39" s="190"/>
      <c r="J39" s="164" t="s">
        <v>123</v>
      </c>
      <c r="K39" s="169"/>
      <c r="L39" s="170" t="s">
        <v>128</v>
      </c>
      <c r="M39" s="190"/>
      <c r="N39" s="164">
        <v>3</v>
      </c>
      <c r="O39" s="169"/>
      <c r="P39" s="170">
        <v>361</v>
      </c>
      <c r="Q39" s="190"/>
      <c r="R39" s="164" t="s">
        <v>128</v>
      </c>
      <c r="S39" s="169"/>
      <c r="T39" s="170" t="s">
        <v>128</v>
      </c>
      <c r="U39" s="190"/>
      <c r="V39" s="170" t="s">
        <v>74</v>
      </c>
      <c r="W39" s="190"/>
      <c r="X39" s="170" t="s">
        <v>74</v>
      </c>
      <c r="Y39" s="165"/>
    </row>
    <row r="40" spans="1:25" s="154" customFormat="1" ht="12.45" customHeight="1" x14ac:dyDescent="0.2">
      <c r="A40" s="175" t="s">
        <v>130</v>
      </c>
      <c r="B40" s="170" t="s">
        <v>125</v>
      </c>
      <c r="C40" s="190"/>
      <c r="D40" s="170" t="s">
        <v>125</v>
      </c>
      <c r="E40" s="190"/>
      <c r="F40" s="170" t="s">
        <v>125</v>
      </c>
      <c r="G40" s="190"/>
      <c r="H40" s="210" t="s">
        <v>125</v>
      </c>
      <c r="I40" s="190"/>
      <c r="J40" s="164" t="s">
        <v>128</v>
      </c>
      <c r="K40" s="169"/>
      <c r="L40" s="170" t="s">
        <v>128</v>
      </c>
      <c r="M40" s="190"/>
      <c r="N40" s="164">
        <v>3</v>
      </c>
      <c r="O40" s="169"/>
      <c r="P40" s="170">
        <v>306</v>
      </c>
      <c r="Q40" s="190"/>
      <c r="R40" s="164" t="s">
        <v>128</v>
      </c>
      <c r="S40" s="169"/>
      <c r="T40" s="170" t="s">
        <v>128</v>
      </c>
      <c r="U40" s="190"/>
      <c r="V40" s="170" t="s">
        <v>125</v>
      </c>
      <c r="W40" s="190"/>
      <c r="X40" s="170" t="s">
        <v>125</v>
      </c>
      <c r="Y40" s="165"/>
    </row>
    <row r="41" spans="1:25" s="154" customFormat="1" ht="12.45" customHeight="1" x14ac:dyDescent="0.2">
      <c r="A41" s="175" t="s">
        <v>141</v>
      </c>
      <c r="B41" s="170" t="s">
        <v>131</v>
      </c>
      <c r="C41" s="190"/>
      <c r="D41" s="170" t="s">
        <v>131</v>
      </c>
      <c r="E41" s="190"/>
      <c r="F41" s="170" t="s">
        <v>131</v>
      </c>
      <c r="G41" s="190"/>
      <c r="H41" s="210" t="s">
        <v>131</v>
      </c>
      <c r="I41" s="190"/>
      <c r="J41" s="164" t="s">
        <v>123</v>
      </c>
      <c r="K41" s="169"/>
      <c r="L41" s="170" t="s">
        <v>123</v>
      </c>
      <c r="M41" s="190"/>
      <c r="N41" s="164">
        <v>3</v>
      </c>
      <c r="O41" s="169"/>
      <c r="P41" s="170">
        <v>300</v>
      </c>
      <c r="Q41" s="190"/>
      <c r="R41" s="164" t="s">
        <v>123</v>
      </c>
      <c r="S41" s="169"/>
      <c r="T41" s="170" t="s">
        <v>123</v>
      </c>
      <c r="U41" s="190"/>
      <c r="V41" s="170" t="s">
        <v>131</v>
      </c>
      <c r="W41" s="190"/>
      <c r="X41" s="170" t="s">
        <v>131</v>
      </c>
      <c r="Y41" s="165"/>
    </row>
    <row r="42" spans="1:25" s="186" customFormat="1" ht="12.45" customHeight="1" thickBot="1" x14ac:dyDescent="0.25">
      <c r="A42" s="193" t="s">
        <v>142</v>
      </c>
      <c r="B42" s="211" t="s">
        <v>131</v>
      </c>
      <c r="C42" s="195"/>
      <c r="D42" s="211" t="s">
        <v>131</v>
      </c>
      <c r="E42" s="195"/>
      <c r="F42" s="211" t="s">
        <v>131</v>
      </c>
      <c r="G42" s="195"/>
      <c r="H42" s="212" t="s">
        <v>131</v>
      </c>
      <c r="I42" s="195"/>
      <c r="J42" s="201" t="s">
        <v>143</v>
      </c>
      <c r="K42" s="202"/>
      <c r="L42" s="211" t="s">
        <v>143</v>
      </c>
      <c r="M42" s="195"/>
      <c r="N42" s="201">
        <v>3</v>
      </c>
      <c r="O42" s="202"/>
      <c r="P42" s="211">
        <v>297</v>
      </c>
      <c r="Q42" s="195"/>
      <c r="R42" s="201" t="s">
        <v>143</v>
      </c>
      <c r="S42" s="202"/>
      <c r="T42" s="211" t="s">
        <v>143</v>
      </c>
      <c r="U42" s="195"/>
      <c r="V42" s="211" t="s">
        <v>131</v>
      </c>
      <c r="W42" s="195"/>
      <c r="X42" s="211" t="s">
        <v>131</v>
      </c>
      <c r="Y42" s="197"/>
    </row>
    <row r="43" spans="1:25" s="154" customFormat="1" ht="12.9" customHeight="1" thickTop="1" x14ac:dyDescent="0.2">
      <c r="A43" s="285" t="s">
        <v>23</v>
      </c>
      <c r="B43" s="285" t="s">
        <v>35</v>
      </c>
      <c r="C43" s="311"/>
      <c r="D43" s="311"/>
      <c r="E43" s="312"/>
      <c r="F43" s="213"/>
      <c r="G43" s="214"/>
      <c r="H43" s="214"/>
      <c r="I43" s="214"/>
      <c r="J43" s="215"/>
      <c r="K43" s="216"/>
      <c r="L43" s="215"/>
      <c r="M43" s="216"/>
      <c r="N43" s="217"/>
      <c r="O43" s="216"/>
      <c r="P43" s="215"/>
      <c r="Q43" s="216"/>
      <c r="R43" s="215"/>
      <c r="S43" s="216"/>
      <c r="T43" s="215"/>
      <c r="U43" s="216"/>
      <c r="V43" s="215"/>
      <c r="W43" s="216"/>
      <c r="X43" s="215"/>
      <c r="Y43" s="216"/>
    </row>
    <row r="44" spans="1:25" s="154" customFormat="1" ht="12.9" customHeight="1" x14ac:dyDescent="0.2">
      <c r="A44" s="285"/>
      <c r="B44" s="286"/>
      <c r="C44" s="290"/>
      <c r="D44" s="290"/>
      <c r="E44" s="295"/>
      <c r="F44" s="213"/>
      <c r="G44" s="218"/>
      <c r="H44" s="218"/>
      <c r="I44" s="218"/>
      <c r="J44" s="215"/>
      <c r="K44" s="216"/>
      <c r="L44" s="215"/>
      <c r="M44" s="216"/>
      <c r="N44" s="215"/>
      <c r="O44" s="216"/>
      <c r="P44" s="215"/>
      <c r="Q44" s="216"/>
      <c r="R44" s="215"/>
      <c r="S44" s="216"/>
      <c r="T44" s="215"/>
      <c r="U44" s="216"/>
      <c r="V44" s="215"/>
      <c r="W44" s="216"/>
      <c r="X44" s="215"/>
      <c r="Y44" s="216"/>
    </row>
    <row r="45" spans="1:25" s="154" customFormat="1" ht="17.100000000000001" customHeight="1" x14ac:dyDescent="0.2">
      <c r="A45" s="286"/>
      <c r="B45" s="275" t="s">
        <v>28</v>
      </c>
      <c r="C45" s="276"/>
      <c r="D45" s="275" t="s">
        <v>29</v>
      </c>
      <c r="E45" s="276"/>
      <c r="F45" s="219"/>
      <c r="G45" s="219"/>
      <c r="H45" s="219"/>
      <c r="I45" s="219"/>
      <c r="J45" s="215"/>
      <c r="K45" s="216"/>
      <c r="L45" s="215"/>
      <c r="M45" s="216"/>
      <c r="N45" s="215"/>
      <c r="O45" s="216"/>
      <c r="P45" s="215"/>
      <c r="Q45" s="216"/>
      <c r="R45" s="215"/>
      <c r="S45" s="216"/>
      <c r="T45" s="215"/>
      <c r="U45" s="216"/>
      <c r="V45" s="215"/>
      <c r="W45" s="216"/>
      <c r="X45" s="215"/>
      <c r="Y45" s="216"/>
    </row>
    <row r="46" spans="1:25" s="154" customFormat="1" ht="12.45" customHeight="1" x14ac:dyDescent="0.2">
      <c r="A46" s="198"/>
      <c r="B46" s="209"/>
      <c r="C46" s="208"/>
      <c r="D46" s="209" t="s">
        <v>30</v>
      </c>
      <c r="E46" s="208"/>
      <c r="F46" s="191"/>
      <c r="G46" s="190"/>
      <c r="H46" s="191"/>
      <c r="I46" s="190"/>
      <c r="J46" s="215"/>
      <c r="K46" s="216"/>
      <c r="L46" s="215"/>
      <c r="M46" s="216"/>
      <c r="N46" s="215"/>
      <c r="O46" s="216"/>
      <c r="P46" s="215"/>
      <c r="Q46" s="216"/>
      <c r="R46" s="215"/>
      <c r="S46" s="216"/>
      <c r="T46" s="215"/>
      <c r="U46" s="216"/>
      <c r="V46" s="215"/>
      <c r="W46" s="216"/>
      <c r="X46" s="215"/>
      <c r="Y46" s="216"/>
    </row>
    <row r="47" spans="1:25" s="154" customFormat="1" ht="12.45" customHeight="1" x14ac:dyDescent="0.2">
      <c r="A47" s="163" t="s">
        <v>124</v>
      </c>
      <c r="B47" s="164" t="s">
        <v>123</v>
      </c>
      <c r="C47" s="169"/>
      <c r="D47" s="170">
        <v>237</v>
      </c>
      <c r="E47" s="189"/>
      <c r="F47" s="191"/>
      <c r="G47" s="190"/>
      <c r="H47" s="191"/>
      <c r="I47" s="190"/>
      <c r="J47" s="215"/>
      <c r="K47" s="216"/>
      <c r="L47" s="215"/>
      <c r="M47" s="216"/>
      <c r="N47" s="215"/>
      <c r="O47" s="216"/>
      <c r="P47" s="215"/>
      <c r="Q47" s="216"/>
      <c r="R47" s="215"/>
      <c r="S47" s="216"/>
      <c r="T47" s="215"/>
      <c r="U47" s="216"/>
      <c r="V47" s="215"/>
      <c r="W47" s="216"/>
      <c r="X47" s="215"/>
      <c r="Y47" s="216"/>
    </row>
    <row r="48" spans="1:25" s="154" customFormat="1" ht="12.45" customHeight="1" x14ac:dyDescent="0.2">
      <c r="A48" s="163" t="s">
        <v>126</v>
      </c>
      <c r="B48" s="164" t="s">
        <v>123</v>
      </c>
      <c r="C48" s="169"/>
      <c r="D48" s="170" t="s">
        <v>128</v>
      </c>
      <c r="E48" s="189"/>
      <c r="F48" s="191"/>
      <c r="G48" s="190"/>
      <c r="H48" s="191"/>
      <c r="I48" s="190"/>
      <c r="J48" s="215"/>
      <c r="K48" s="216"/>
      <c r="L48" s="215"/>
      <c r="M48" s="216"/>
      <c r="N48" s="215"/>
      <c r="O48" s="216"/>
      <c r="P48" s="215"/>
      <c r="Q48" s="216"/>
      <c r="R48" s="215"/>
      <c r="S48" s="216"/>
      <c r="T48" s="215"/>
      <c r="U48" s="216"/>
      <c r="V48" s="215"/>
      <c r="W48" s="216"/>
      <c r="X48" s="215"/>
      <c r="Y48" s="216"/>
    </row>
    <row r="49" spans="1:25" s="154" customFormat="1" ht="12.45" customHeight="1" x14ac:dyDescent="0.2">
      <c r="A49" s="175" t="s">
        <v>130</v>
      </c>
      <c r="B49" s="164" t="s">
        <v>128</v>
      </c>
      <c r="C49" s="169"/>
      <c r="D49" s="170" t="s">
        <v>128</v>
      </c>
      <c r="E49" s="189"/>
      <c r="F49" s="191"/>
      <c r="G49" s="190"/>
      <c r="H49" s="191"/>
      <c r="I49" s="190"/>
      <c r="J49" s="215"/>
      <c r="K49" s="216"/>
      <c r="L49" s="215"/>
      <c r="M49" s="216"/>
      <c r="N49" s="215"/>
      <c r="O49" s="216"/>
      <c r="P49" s="215"/>
      <c r="Q49" s="216"/>
      <c r="R49" s="215"/>
      <c r="S49" s="216"/>
      <c r="T49" s="215"/>
      <c r="U49" s="216"/>
      <c r="V49" s="215"/>
      <c r="W49" s="216"/>
      <c r="X49" s="215"/>
      <c r="Y49" s="216"/>
    </row>
    <row r="50" spans="1:25" s="154" customFormat="1" ht="12.45" customHeight="1" x14ac:dyDescent="0.2">
      <c r="A50" s="175" t="s">
        <v>141</v>
      </c>
      <c r="B50" s="164" t="s">
        <v>123</v>
      </c>
      <c r="C50" s="169"/>
      <c r="D50" s="170" t="s">
        <v>123</v>
      </c>
      <c r="E50" s="189"/>
      <c r="F50" s="191"/>
      <c r="G50" s="190"/>
      <c r="H50" s="191"/>
      <c r="I50" s="190"/>
      <c r="J50" s="215"/>
      <c r="K50" s="216"/>
      <c r="L50" s="215"/>
      <c r="M50" s="216"/>
      <c r="N50" s="215"/>
      <c r="O50" s="216"/>
      <c r="P50" s="215"/>
      <c r="Q50" s="216"/>
      <c r="R50" s="215"/>
      <c r="S50" s="216"/>
      <c r="T50" s="215"/>
      <c r="U50" s="216"/>
      <c r="V50" s="215"/>
      <c r="W50" s="216"/>
      <c r="X50" s="215"/>
      <c r="Y50" s="216"/>
    </row>
    <row r="51" spans="1:25" s="186" customFormat="1" ht="12.45" customHeight="1" x14ac:dyDescent="0.2">
      <c r="A51" s="220" t="s">
        <v>142</v>
      </c>
      <c r="B51" s="177" t="s">
        <v>143</v>
      </c>
      <c r="C51" s="182"/>
      <c r="D51" s="183" t="s">
        <v>143</v>
      </c>
      <c r="E51" s="221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</row>
    <row r="52" spans="1:25" x14ac:dyDescent="0.2">
      <c r="A52" s="69"/>
      <c r="B52" s="69"/>
      <c r="C52" s="70"/>
      <c r="D52" s="69"/>
      <c r="E52" s="70"/>
      <c r="F52" s="69"/>
      <c r="G52" s="70"/>
      <c r="H52" s="69"/>
      <c r="I52" s="70"/>
      <c r="J52" s="69"/>
      <c r="K52" s="70"/>
      <c r="L52" s="69"/>
      <c r="M52" s="70"/>
      <c r="N52" s="69"/>
      <c r="O52" s="70"/>
      <c r="P52" s="69"/>
      <c r="Q52" s="70"/>
      <c r="R52" s="69"/>
      <c r="S52" s="70"/>
      <c r="T52" s="69"/>
      <c r="U52" s="70"/>
      <c r="V52" s="69"/>
      <c r="W52" s="70"/>
      <c r="X52" s="69"/>
      <c r="Y52" s="70"/>
    </row>
  </sheetData>
  <sheetProtection algorithmName="SHA-512" hashValue="6f5oxn4Y8TFNmv6n9N9xZblKEWwF6UWzd61YsnrL40aSdhzmfq+BZe6d7Tc023mMNBIxmqGbSfMuaNqTiEPNTA==" saltValue="fJmJ2kEqtoSM7s4crLJBgg==" spinCount="100000" sheet="1" objects="1" scenarios="1"/>
  <mergeCells count="84">
    <mergeCell ref="A43:A45"/>
    <mergeCell ref="B43:E44"/>
    <mergeCell ref="B45:C45"/>
    <mergeCell ref="D45:E45"/>
    <mergeCell ref="N36:O36"/>
    <mergeCell ref="B36:C36"/>
    <mergeCell ref="D36:E36"/>
    <mergeCell ref="F36:G36"/>
    <mergeCell ref="H36:I36"/>
    <mergeCell ref="J36:K36"/>
    <mergeCell ref="L36:M36"/>
    <mergeCell ref="A34:A36"/>
    <mergeCell ref="B34:E35"/>
    <mergeCell ref="F34:I35"/>
    <mergeCell ref="J34:M35"/>
    <mergeCell ref="B25:E26"/>
    <mergeCell ref="F25:I26"/>
    <mergeCell ref="J25:M26"/>
    <mergeCell ref="N25:Q26"/>
    <mergeCell ref="B27:C27"/>
    <mergeCell ref="D27:E27"/>
    <mergeCell ref="F27:G27"/>
    <mergeCell ref="H27:I27"/>
    <mergeCell ref="J27:K27"/>
    <mergeCell ref="L27:M27"/>
    <mergeCell ref="N27:O27"/>
    <mergeCell ref="P27:Q27"/>
    <mergeCell ref="X36:Y36"/>
    <mergeCell ref="N34:Q35"/>
    <mergeCell ref="V25:Y26"/>
    <mergeCell ref="R27:S27"/>
    <mergeCell ref="T27:U27"/>
    <mergeCell ref="V27:W27"/>
    <mergeCell ref="X27:Y27"/>
    <mergeCell ref="R25:U26"/>
    <mergeCell ref="P36:Q36"/>
    <mergeCell ref="R36:S36"/>
    <mergeCell ref="T36:U36"/>
    <mergeCell ref="V36:W36"/>
    <mergeCell ref="R34:U35"/>
    <mergeCell ref="V34:Y35"/>
    <mergeCell ref="N18:O18"/>
    <mergeCell ref="A13:X13"/>
    <mergeCell ref="V18:W18"/>
    <mergeCell ref="X18:Y18"/>
    <mergeCell ref="A15:X15"/>
    <mergeCell ref="V16:Y17"/>
    <mergeCell ref="A25:A27"/>
    <mergeCell ref="B18:C18"/>
    <mergeCell ref="D18:E18"/>
    <mergeCell ref="R18:S18"/>
    <mergeCell ref="T18:U18"/>
    <mergeCell ref="A16:A18"/>
    <mergeCell ref="B16:E17"/>
    <mergeCell ref="F16:I17"/>
    <mergeCell ref="J16:M17"/>
    <mergeCell ref="N16:Q17"/>
    <mergeCell ref="R16:U17"/>
    <mergeCell ref="F18:G18"/>
    <mergeCell ref="H18:I18"/>
    <mergeCell ref="P18:Q18"/>
    <mergeCell ref="J18:K18"/>
    <mergeCell ref="L18:M18"/>
    <mergeCell ref="A1:X1"/>
    <mergeCell ref="A3:X3"/>
    <mergeCell ref="A4:A5"/>
    <mergeCell ref="B4:E4"/>
    <mergeCell ref="F4:I4"/>
    <mergeCell ref="J4:M4"/>
    <mergeCell ref="N4:Q4"/>
    <mergeCell ref="R4:U4"/>
    <mergeCell ref="V4:Y4"/>
    <mergeCell ref="B5:C5"/>
    <mergeCell ref="D5:E5"/>
    <mergeCell ref="F5:G5"/>
    <mergeCell ref="H5:I5"/>
    <mergeCell ref="J5:K5"/>
    <mergeCell ref="L5:M5"/>
    <mergeCell ref="N5:O5"/>
    <mergeCell ref="R5:S5"/>
    <mergeCell ref="T5:U5"/>
    <mergeCell ref="V5:W5"/>
    <mergeCell ref="X5:Y5"/>
    <mergeCell ref="P5:Q5"/>
  </mergeCells>
  <phoneticPr fontId="7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35</vt:lpstr>
      <vt:lpstr>36</vt:lpstr>
      <vt:lpstr>37 </vt:lpstr>
      <vt:lpstr>38.39 </vt:lpstr>
      <vt:lpstr>'35'!Print_Area</vt:lpstr>
      <vt:lpstr>'36'!Print_Area</vt:lpstr>
      <vt:lpstr>'37 '!Print_Area</vt:lpstr>
      <vt:lpstr>'38.39 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2025-06-20T07:55:36Z</cp:lastPrinted>
  <dcterms:created xsi:type="dcterms:W3CDTF">2004-11-11T01:33:11Z</dcterms:created>
  <dcterms:modified xsi:type="dcterms:W3CDTF">2025-06-26T05:09:53Z</dcterms:modified>
</cp:coreProperties>
</file>