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3112" windowHeight="11772"/>
  </bookViews>
  <sheets>
    <sheet name="130 " sheetId="24" r:id="rId1"/>
    <sheet name="131 " sheetId="25" r:id="rId2"/>
    <sheet name="132 " sheetId="29" r:id="rId3"/>
    <sheet name="133" sheetId="32" r:id="rId4"/>
    <sheet name="134" sheetId="33" r:id="rId5"/>
    <sheet name="135" sheetId="34" r:id="rId6"/>
    <sheet name="136・137" sheetId="35" r:id="rId7"/>
    <sheet name="138" sheetId="31" r:id="rId8"/>
    <sheet name="139" sheetId="36" r:id="rId9"/>
    <sheet name="140" sheetId="22" r:id="rId10"/>
    <sheet name="141 " sheetId="26" r:id="rId11"/>
    <sheet name="142 " sheetId="27" r:id="rId12"/>
    <sheet name="143 " sheetId="28" r:id="rId13"/>
  </sheets>
  <definedNames>
    <definedName name="_xlnm.Print_Area" localSheetId="0">'130 '!$A$1:$Q$47</definedName>
    <definedName name="_xlnm.Print_Area" localSheetId="3">'133'!$A$1:$AL$49</definedName>
    <definedName name="_xlnm.Print_Area" localSheetId="5">'135'!$A$1:$I$50</definedName>
    <definedName name="_xlnm.Print_Area" localSheetId="7">'138'!$A$1:$M$51</definedName>
  </definedNames>
  <calcPr calcId="162913" calcMode="manual" calcCompleted="0" calcOnSave="0"/>
</workbook>
</file>

<file path=xl/calcChain.xml><?xml version="1.0" encoding="utf-8"?>
<calcChain xmlns="http://schemas.openxmlformats.org/spreadsheetml/2006/main">
  <c r="B11" i="32" l="1"/>
  <c r="B10" i="32"/>
  <c r="B9" i="32"/>
  <c r="B8" i="32"/>
  <c r="B7" i="32"/>
  <c r="B6" i="32"/>
  <c r="D12" i="27" l="1"/>
  <c r="B12" i="27"/>
  <c r="B17" i="33" l="1"/>
  <c r="B16" i="33"/>
  <c r="T13" i="26" l="1"/>
  <c r="N13" i="26"/>
  <c r="V13" i="26"/>
  <c r="J12" i="27" l="1"/>
  <c r="L12" i="27"/>
  <c r="H12" i="27"/>
  <c r="AD11" i="27"/>
  <c r="V11" i="27" s="1"/>
  <c r="T11" i="27"/>
  <c r="J11" i="27" s="1"/>
  <c r="B11" i="27" s="1"/>
  <c r="L11" i="27"/>
  <c r="H11" i="27"/>
  <c r="F11" i="27"/>
  <c r="D11" i="27"/>
  <c r="V10" i="27"/>
  <c r="L10" i="27"/>
  <c r="J10" i="27"/>
  <c r="H10" i="27"/>
  <c r="F10" i="27"/>
  <c r="D10" i="27"/>
  <c r="B10" i="27"/>
  <c r="V9" i="27"/>
  <c r="T9" i="27"/>
  <c r="L9" i="27"/>
  <c r="J9" i="27"/>
  <c r="H9" i="27"/>
  <c r="F9" i="27"/>
  <c r="B9" i="27" s="1"/>
  <c r="D9" i="27"/>
  <c r="V8" i="27"/>
  <c r="L8" i="27"/>
  <c r="B8" i="27"/>
  <c r="V7" i="27"/>
  <c r="L7" i="27"/>
  <c r="B7" i="27"/>
  <c r="V12" i="26" l="1"/>
  <c r="T12" i="26"/>
  <c r="N11" i="26"/>
  <c r="V11" i="26" s="1"/>
  <c r="N10" i="26"/>
  <c r="N9" i="26"/>
  <c r="N8" i="26"/>
  <c r="T11" i="22"/>
  <c r="B11" i="22"/>
  <c r="T10" i="22"/>
  <c r="B10" i="22"/>
  <c r="T9" i="22"/>
  <c r="B9" i="22"/>
  <c r="T8" i="22"/>
  <c r="B8" i="22"/>
  <c r="T7" i="22"/>
  <c r="B7" i="22"/>
  <c r="T11" i="26" l="1"/>
  <c r="B15" i="33"/>
  <c r="B14" i="33"/>
  <c r="B13" i="33"/>
  <c r="B12" i="33"/>
  <c r="B11" i="33"/>
  <c r="B10" i="33"/>
  <c r="B9" i="33"/>
  <c r="B8" i="33"/>
  <c r="B7" i="33"/>
  <c r="B6" i="33"/>
  <c r="T12" i="22" l="1"/>
  <c r="B12" i="22"/>
  <c r="F12" i="27" l="1"/>
</calcChain>
</file>

<file path=xl/sharedStrings.xml><?xml version="1.0" encoding="utf-8"?>
<sst xmlns="http://schemas.openxmlformats.org/spreadsheetml/2006/main" count="398" uniqueCount="239">
  <si>
    <t>年度別</t>
  </si>
  <si>
    <t>一　　　　般　　　　病　　　　院</t>
  </si>
  <si>
    <t>診　療　所</t>
  </si>
  <si>
    <t>歯　　科</t>
  </si>
  <si>
    <t>病 院 数</t>
  </si>
  <si>
    <t>精　　神</t>
  </si>
  <si>
    <t>病 床 数</t>
  </si>
  <si>
    <t>結　　核</t>
  </si>
  <si>
    <t>感 染 症</t>
  </si>
  <si>
    <t>一　　般</t>
  </si>
  <si>
    <t>診療所数</t>
  </si>
  <si>
    <t>診 療 所</t>
  </si>
  <si>
    <t>－</t>
  </si>
  <si>
    <t>年次別</t>
  </si>
  <si>
    <t>医　　師</t>
  </si>
  <si>
    <t>歯科医師</t>
  </si>
  <si>
    <t>薬 剤 師</t>
  </si>
  <si>
    <t>保健師</t>
  </si>
  <si>
    <t>助 産 師</t>
  </si>
  <si>
    <t>看護師</t>
  </si>
  <si>
    <t>准看護師</t>
  </si>
  <si>
    <t>薬　　局</t>
  </si>
  <si>
    <t>医 薬 品</t>
  </si>
  <si>
    <t>製 造 業</t>
  </si>
  <si>
    <t>販 売 業</t>
  </si>
  <si>
    <t>化 粧 品</t>
  </si>
  <si>
    <t>医薬部外</t>
  </si>
  <si>
    <t>品製造業</t>
  </si>
  <si>
    <t>毒物・劇物</t>
  </si>
  <si>
    <t>製　造　業</t>
  </si>
  <si>
    <t>販　売　業</t>
  </si>
  <si>
    <t>疾　　　患　　　に　　　よ　　　る　　　死　　　亡</t>
  </si>
  <si>
    <t>糖 尿 病</t>
  </si>
  <si>
    <t>肺　　炎</t>
  </si>
  <si>
    <t>外因による死亡</t>
  </si>
  <si>
    <t>喘　　息</t>
  </si>
  <si>
    <t>肝 疾 患</t>
  </si>
  <si>
    <t>腎 不 全</t>
  </si>
  <si>
    <t>老　　衰</t>
  </si>
  <si>
    <t>そ の 他</t>
  </si>
  <si>
    <t>交通事故</t>
  </si>
  <si>
    <t>自　　殺</t>
  </si>
  <si>
    <t>死 亡 者
総　　数</t>
    <rPh sb="6" eb="7">
      <t>ソウ</t>
    </rPh>
    <rPh sb="9" eb="10">
      <t>カズ</t>
    </rPh>
    <phoneticPr fontId="6"/>
  </si>
  <si>
    <t>悪　　性
新 生 物</t>
    <rPh sb="5" eb="6">
      <t>シン</t>
    </rPh>
    <rPh sb="7" eb="8">
      <t>ショウ</t>
    </rPh>
    <rPh sb="9" eb="10">
      <t>ブツ</t>
    </rPh>
    <phoneticPr fontId="6"/>
  </si>
  <si>
    <t>高 血 圧
性 疾 患</t>
    <rPh sb="6" eb="7">
      <t>セイ</t>
    </rPh>
    <rPh sb="8" eb="9">
      <t>ヤマイ</t>
    </rPh>
    <rPh sb="10" eb="11">
      <t>ワズラ</t>
    </rPh>
    <phoneticPr fontId="6"/>
  </si>
  <si>
    <t>心　　疾　　患
(高血圧症を除く)</t>
    <rPh sb="9" eb="12">
      <t>コウケツアツ</t>
    </rPh>
    <rPh sb="12" eb="13">
      <t>ショウ</t>
    </rPh>
    <rPh sb="14" eb="15">
      <t>ノゾ</t>
    </rPh>
    <phoneticPr fontId="6"/>
  </si>
  <si>
    <t>脳 血 管
疾    患</t>
    <rPh sb="6" eb="7">
      <t>ヤマイ</t>
    </rPh>
    <rPh sb="11" eb="12">
      <t>ワズラ</t>
    </rPh>
    <phoneticPr fontId="6"/>
  </si>
  <si>
    <t>慢性閉塞
性肺疾患</t>
    <rPh sb="5" eb="6">
      <t>セイ</t>
    </rPh>
    <rPh sb="6" eb="7">
      <t>ハイ</t>
    </rPh>
    <rPh sb="7" eb="9">
      <t>シッカン</t>
    </rPh>
    <phoneticPr fontId="6"/>
  </si>
  <si>
    <t>年　　度　　別</t>
  </si>
  <si>
    <t>受　　診　　者</t>
  </si>
  <si>
    <t>要　精　検　者</t>
  </si>
  <si>
    <t>要　精　検　率</t>
  </si>
  <si>
    <t>人</t>
  </si>
  <si>
    <t>％</t>
  </si>
  <si>
    <t>　　　　　　　　　　　　　　　　　　　　　　　　　　　　　　　　　　　　　　　　　　　　　　　　</t>
  </si>
  <si>
    <t>患　　　　　　　者　　　　　　　数</t>
  </si>
  <si>
    <t>来　所　方　法</t>
  </si>
  <si>
    <t>総　数</t>
  </si>
  <si>
    <t>内　科</t>
  </si>
  <si>
    <t>外　科</t>
  </si>
  <si>
    <t>小児科</t>
  </si>
  <si>
    <t>その他</t>
  </si>
  <si>
    <t>救急車</t>
  </si>
  <si>
    <r>
      <t>年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齢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別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内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訳</t>
    </r>
  </si>
  <si>
    <r>
      <t>地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区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別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患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者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数</t>
    </r>
  </si>
  <si>
    <t>診療日数</t>
  </si>
  <si>
    <t>７～15歳</t>
  </si>
  <si>
    <t>16～60歳</t>
  </si>
  <si>
    <t>61歳以上</t>
  </si>
  <si>
    <t>市　内</t>
  </si>
  <si>
    <t>市　外</t>
  </si>
  <si>
    <t>年　度　別</t>
  </si>
  <si>
    <t>患　者　数</t>
  </si>
  <si>
    <t>地　区　別　患　者　数</t>
  </si>
  <si>
    <t>市　　　内</t>
  </si>
  <si>
    <t>市　　　外</t>
  </si>
  <si>
    <t>計</t>
  </si>
  <si>
    <t>年度別</t>
    <rPh sb="0" eb="2">
      <t>ネンド</t>
    </rPh>
    <rPh sb="2" eb="3">
      <t>ベツ</t>
    </rPh>
    <phoneticPr fontId="6"/>
  </si>
  <si>
    <t>受付者数</t>
    <rPh sb="0" eb="2">
      <t>ウケツケ</t>
    </rPh>
    <rPh sb="2" eb="3">
      <t>シャ</t>
    </rPh>
    <rPh sb="3" eb="4">
      <t>スウ</t>
    </rPh>
    <phoneticPr fontId="6"/>
  </si>
  <si>
    <t>採血者数</t>
    <rPh sb="0" eb="2">
      <t>サイケツ</t>
    </rPh>
    <rPh sb="2" eb="3">
      <t>シャ</t>
    </rPh>
    <rPh sb="3" eb="4">
      <t>スウ</t>
    </rPh>
    <phoneticPr fontId="6"/>
  </si>
  <si>
    <t>小　　　　　学　　　　　校　　　　　６　　　　　年</t>
  </si>
  <si>
    <t>身　　　　長</t>
  </si>
  <si>
    <t>体　　　　重</t>
  </si>
  <si>
    <t>座　　　　高</t>
  </si>
  <si>
    <t>男</t>
  </si>
  <si>
    <t>女</t>
  </si>
  <si>
    <t>㎝</t>
  </si>
  <si>
    <t>中　　　　　学　　　　　校　　　　　３　　　　　年</t>
  </si>
  <si>
    <t>可　　　燃</t>
  </si>
  <si>
    <t>不燃・粗大</t>
  </si>
  <si>
    <t>資　源　物</t>
  </si>
  <si>
    <t>許可業者可燃</t>
  </si>
  <si>
    <t>直接搬入</t>
  </si>
  <si>
    <t>処　　理　　状　　況</t>
  </si>
  <si>
    <t>収　　集　　形　　態</t>
  </si>
  <si>
    <t>年間処理状況</t>
  </si>
  <si>
    <t>直　　　営</t>
  </si>
  <si>
    <t>委　　　託</t>
  </si>
  <si>
    <t>そ　の　他</t>
  </si>
  <si>
    <t>焼却処理</t>
  </si>
  <si>
    <t>市域人口</t>
  </si>
  <si>
    <t>収集人口</t>
  </si>
  <si>
    <t>収　　　集　　　状　　　況</t>
  </si>
  <si>
    <t>収　集　能　力</t>
  </si>
  <si>
    <t>車　　両</t>
  </si>
  <si>
    <t>人　　員</t>
  </si>
  <si>
    <t>社</t>
  </si>
  <si>
    <t>台</t>
  </si>
  <si>
    <t>処　　　理　　　状　　　況</t>
  </si>
  <si>
    <t>年　間　総　処　理　量</t>
  </si>
  <si>
    <t>処　理　者</t>
  </si>
  <si>
    <t>処理方法</t>
  </si>
  <si>
    <t>し　　尿</t>
  </si>
  <si>
    <t>浄化槽汚泥</t>
  </si>
  <si>
    <t>し　　尿
処理施設</t>
    <rPh sb="5" eb="7">
      <t>ショリ</t>
    </rPh>
    <rPh sb="7" eb="9">
      <t>シセツ</t>
    </rPh>
    <phoneticPr fontId="6"/>
  </si>
  <si>
    <t>収集者委託
及 び 許 可</t>
    <rPh sb="6" eb="7">
      <t>オヨ</t>
    </rPh>
    <rPh sb="10" eb="11">
      <t>モト</t>
    </rPh>
    <rPh sb="12" eb="13">
      <t>カ</t>
    </rPh>
    <phoneticPr fontId="6"/>
  </si>
  <si>
    <t>総　　　　　数</t>
  </si>
  <si>
    <t>　市　　　　　民</t>
  </si>
  <si>
    <t>市　外　の　人</t>
  </si>
  <si>
    <t>大人</t>
  </si>
  <si>
    <t>小人</t>
  </si>
  <si>
    <t>死胎児</t>
  </si>
  <si>
    <t>区　　分</t>
  </si>
  <si>
    <t>件　　数</t>
  </si>
  <si>
    <t>年　　間
総収集量</t>
    <rPh sb="5" eb="6">
      <t>ソウ</t>
    </rPh>
    <rPh sb="6" eb="8">
      <t>シュウシュウ</t>
    </rPh>
    <rPh sb="8" eb="9">
      <t>リョウ</t>
    </rPh>
    <phoneticPr fontId="6"/>
  </si>
  <si>
    <t>　　　　　　　　　　　　　　　　　　　　　　　　　　　　　　　　　　　健康づくり課調　</t>
    <rPh sb="35" eb="37">
      <t>ケンコウ</t>
    </rPh>
    <phoneticPr fontId="6"/>
  </si>
  <si>
    <t>血液製剤
総供給数</t>
    <rPh sb="0" eb="2">
      <t>ケツエキ</t>
    </rPh>
    <rPh sb="2" eb="4">
      <t>セイザイ</t>
    </rPh>
    <rPh sb="5" eb="6">
      <t>ソウ</t>
    </rPh>
    <rPh sb="6" eb="8">
      <t>キョウキュウ</t>
    </rPh>
    <rPh sb="8" eb="9">
      <t>スウ</t>
    </rPh>
    <phoneticPr fontId="6"/>
  </si>
  <si>
    <t>(単位換算)</t>
    <rPh sb="1" eb="3">
      <t>タンイ</t>
    </rPh>
    <rPh sb="3" eb="5">
      <t>カンサン</t>
    </rPh>
    <phoneticPr fontId="6"/>
  </si>
  <si>
    <t>県　外</t>
    <rPh sb="0" eb="1">
      <t>ケン</t>
    </rPh>
    <rPh sb="2" eb="3">
      <t>ガイ</t>
    </rPh>
    <phoneticPr fontId="6"/>
  </si>
  <si>
    <t>要　精　検　者</t>
    <phoneticPr fontId="6"/>
  </si>
  <si>
    <t>０～６歳</t>
    <phoneticPr fontId="6"/>
  </si>
  <si>
    <t>不適格者数</t>
    <rPh sb="0" eb="4">
      <t>フテキカクシャ</t>
    </rPh>
    <rPh sb="4" eb="5">
      <t>スウ</t>
    </rPh>
    <phoneticPr fontId="6"/>
  </si>
  <si>
    <t>先天奇形、
変形及び
染色体異常</t>
    <rPh sb="6" eb="8">
      <t>ヘンケイ</t>
    </rPh>
    <rPh sb="8" eb="9">
      <t>オヨ</t>
    </rPh>
    <rPh sb="11" eb="13">
      <t>センショク</t>
    </rPh>
    <rPh sb="13" eb="14">
      <t>タイ</t>
    </rPh>
    <rPh sb="14" eb="16">
      <t>イジョウ</t>
    </rPh>
    <phoneticPr fontId="6"/>
  </si>
  <si>
    <t>人</t>
    <rPh sb="0" eb="1">
      <t>ニン</t>
    </rPh>
    <phoneticPr fontId="6"/>
  </si>
  <si>
    <t>日</t>
    <rPh sb="0" eb="1">
      <t>ニチ</t>
    </rPh>
    <phoneticPr fontId="6"/>
  </si>
  <si>
    <t>環境資源対策課調　</t>
    <rPh sb="0" eb="2">
      <t>カンキョウ</t>
    </rPh>
    <rPh sb="2" eb="4">
      <t>シゲン</t>
    </rPh>
    <rPh sb="4" eb="6">
      <t>タイサク</t>
    </rPh>
    <rPh sb="6" eb="7">
      <t>カ</t>
    </rPh>
    <phoneticPr fontId="6"/>
  </si>
  <si>
    <t>　 　 健康づくり課調</t>
    <rPh sb="4" eb="6">
      <t>ケンコウ</t>
    </rPh>
    <phoneticPr fontId="6"/>
  </si>
  <si>
    <t>　　　　　　　　　　　　　　　　　　　　　　　　　　　　　　　　　　健康づくり課調</t>
    <phoneticPr fontId="6"/>
  </si>
  <si>
    <t>　　　　　　　　　　　　　　　　　　　　　　　　　　　　　　　　　　健康づくり課調　</t>
    <rPh sb="34" eb="36">
      <t>ケンコウ</t>
    </rPh>
    <phoneticPr fontId="6"/>
  </si>
  <si>
    <t>　１４３　畜犬登録状況</t>
    <phoneticPr fontId="6"/>
  </si>
  <si>
    <t>収　　　　　　　　　　　　　　　　　集　　</t>
    <phoneticPr fontId="6"/>
  </si>
  <si>
    <t>状　　　　　　　　況</t>
    <phoneticPr fontId="6"/>
  </si>
  <si>
    <t>資源化･その他</t>
    <phoneticPr fontId="6"/>
  </si>
  <si>
    <t>秦 野 市</t>
    <rPh sb="0" eb="1">
      <t>シン</t>
    </rPh>
    <rPh sb="2" eb="3">
      <t>ノ</t>
    </rPh>
    <rPh sb="4" eb="5">
      <t>シ</t>
    </rPh>
    <phoneticPr fontId="6"/>
  </si>
  <si>
    <t>　１３０　病院・診療所数</t>
    <phoneticPr fontId="6"/>
  </si>
  <si>
    <t>平成２９年度</t>
    <rPh sb="0" eb="2">
      <t>ヘイセイ</t>
    </rPh>
    <phoneticPr fontId="6"/>
  </si>
  <si>
    <t>　　　　　学校教育課調　　 　</t>
    <phoneticPr fontId="6"/>
  </si>
  <si>
    <t>㎝</t>
    <phoneticPr fontId="6"/>
  </si>
  <si>
    <t>－</t>
    <phoneticPr fontId="6"/>
  </si>
  <si>
    <t>　　３０年度</t>
    <phoneticPr fontId="6"/>
  </si>
  <si>
    <t>kℓ</t>
    <phoneticPr fontId="6"/>
  </si>
  <si>
    <t>　１３２　医薬品関係業者数</t>
    <phoneticPr fontId="6"/>
  </si>
  <si>
    <t>※　医薬品製造業には薬局を含む</t>
    <phoneticPr fontId="6"/>
  </si>
  <si>
    <t>（注）　２年ごとに調査</t>
    <rPh sb="1" eb="2">
      <t>チュウ</t>
    </rPh>
    <phoneticPr fontId="6"/>
  </si>
  <si>
    <r>
      <rPr>
        <sz val="7"/>
        <rFont val="ＭＳ 明朝"/>
        <family val="1"/>
        <charset val="128"/>
      </rPr>
      <t>※</t>
    </r>
    <r>
      <rPr>
        <sz val="9"/>
        <rFont val="ＭＳ 明朝"/>
        <family val="1"/>
        <charset val="128"/>
      </rPr>
      <t>医 薬 品</t>
    </r>
    <phoneticPr fontId="6"/>
  </si>
  <si>
    <r>
      <rPr>
        <sz val="7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製 造 業</t>
    </r>
    <phoneticPr fontId="6"/>
  </si>
  <si>
    <t>（注）　下段（　）内は、平日夜間の診療分を集計</t>
    <phoneticPr fontId="6"/>
  </si>
  <si>
    <t xml:space="preserve">　単位：人　　　　　　　　　　　 　（各年末現在）県平塚保健福祉事務所秦野センター調    </t>
    <rPh sb="41" eb="42">
      <t>シラ</t>
    </rPh>
    <phoneticPr fontId="6"/>
  </si>
  <si>
    <t>　　　　　　　　　　　　　　　　　（各年度末現在）県平塚保健福祉事務所秦野センター調　</t>
    <rPh sb="20" eb="21">
      <t>ド</t>
    </rPh>
    <rPh sb="21" eb="22">
      <t>マツ</t>
    </rPh>
    <rPh sb="25" eb="26">
      <t>ケン</t>
    </rPh>
    <rPh sb="26" eb="28">
      <t>ヒラツカ</t>
    </rPh>
    <rPh sb="28" eb="30">
      <t>ホケン</t>
    </rPh>
    <rPh sb="30" eb="32">
      <t>フクシ</t>
    </rPh>
    <rPh sb="32" eb="34">
      <t>ジム</t>
    </rPh>
    <rPh sb="35" eb="37">
      <t>ハダノ</t>
    </rPh>
    <rPh sb="41" eb="42">
      <t>シラ</t>
    </rPh>
    <phoneticPr fontId="6"/>
  </si>
  <si>
    <t>平成３０年度</t>
    <rPh sb="0" eb="2">
      <t>ヘイセイ</t>
    </rPh>
    <phoneticPr fontId="6"/>
  </si>
  <si>
    <t xml:space="preserve">単位：頭　　　　　　　　　　　　　　　　　　　　　　　　　　　　　　　　     </t>
    <phoneticPr fontId="6"/>
  </si>
  <si>
    <t xml:space="preserve"> 生活環境課調  </t>
    <phoneticPr fontId="6"/>
  </si>
  <si>
    <t>　１３１　医療関係者数</t>
    <phoneticPr fontId="6"/>
  </si>
  <si>
    <t>令和元年度</t>
    <rPh sb="0" eb="2">
      <t>レイワ</t>
    </rPh>
    <rPh sb="2" eb="4">
      <t>ガンネン</t>
    </rPh>
    <phoneticPr fontId="6"/>
  </si>
  <si>
    <t>令和　元年度</t>
    <rPh sb="0" eb="2">
      <t>レイワ</t>
    </rPh>
    <rPh sb="3" eb="5">
      <t>ガンネン</t>
    </rPh>
    <phoneticPr fontId="6"/>
  </si>
  <si>
    <t>　　３０年</t>
    <rPh sb="4" eb="5">
      <t>ネン</t>
    </rPh>
    <phoneticPr fontId="6"/>
  </si>
  <si>
    <t>令　和　　元　年　度</t>
    <rPh sb="0" eb="1">
      <t>レイ</t>
    </rPh>
    <rPh sb="2" eb="3">
      <t>ワ</t>
    </rPh>
    <rPh sb="5" eb="6">
      <t>モト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</si>
  <si>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</si>
  <si>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単位：人　　　　　　　　　　　　　　　　　　　　　　　　　　　　　　　　　　　　　　　　　　　　　　　　　　　　　　　　　　　　　　　　　　　　　　</t>
    <phoneticPr fontId="6"/>
  </si>
  <si>
    <t>　単位：t　　　　　　　　　　　　　　　　　　　　　　　　　　　　　　　　　　　　　　　　　　　　　　　　　　　　　　　　　　　　　</t>
    <phoneticPr fontId="6"/>
  </si>
  <si>
    <t>　１４２　斎場利用状況</t>
    <phoneticPr fontId="6"/>
  </si>
  <si>
    <t>死胎児</t>
    <phoneticPr fontId="6"/>
  </si>
  <si>
    <t>その他</t>
    <phoneticPr fontId="6"/>
  </si>
  <si>
    <r>
      <t>　単位：件　　　　　　　　　　　　          　　</t>
    </r>
    <r>
      <rPr>
        <sz val="11"/>
        <rFont val="ＭＳ 明朝"/>
        <family val="1"/>
        <charset val="128"/>
      </rPr>
      <t>県平塚保健福祉事務所秦野センター調　　</t>
    </r>
    <rPh sb="4" eb="5">
      <t>ケン</t>
    </rPh>
    <rPh sb="29" eb="30">
      <t>ケン</t>
    </rPh>
    <rPh sb="30" eb="32">
      <t>ヒラツカ</t>
    </rPh>
    <rPh sb="39" eb="41">
      <t>ハダノ</t>
    </rPh>
    <rPh sb="45" eb="46">
      <t>シラ</t>
    </rPh>
    <phoneticPr fontId="6"/>
  </si>
  <si>
    <t>資料：県の「衛生統計年報」</t>
    <rPh sb="0" eb="2">
      <t>シリョウ</t>
    </rPh>
    <rPh sb="3" eb="4">
      <t>ケン</t>
    </rPh>
    <rPh sb="6" eb="8">
      <t>エイセイ</t>
    </rPh>
    <rPh sb="8" eb="10">
      <t>トウケイ</t>
    </rPh>
    <rPh sb="10" eb="12">
      <t>ネンポウ</t>
    </rPh>
    <phoneticPr fontId="6"/>
  </si>
  <si>
    <t>令和　元年度</t>
    <rPh sb="0" eb="2">
      <t>レイワ</t>
    </rPh>
    <rPh sb="3" eb="5">
      <t>ガンネン</t>
    </rPh>
    <rPh sb="5" eb="6">
      <t>ド</t>
    </rPh>
    <phoneticPr fontId="6"/>
  </si>
  <si>
    <t>単位：人　　　　　　　　　　　　　　　　　　　　　　　　　　　　　　　　　　　　　　　　　　　　　　　　　　　　　　　　　　　　　　　県平塚保健福祉事務所秦野センター調</t>
    <rPh sb="67" eb="68">
      <t>ケン</t>
    </rPh>
    <rPh sb="68" eb="70">
      <t>ヒラツカ</t>
    </rPh>
    <rPh sb="70" eb="72">
      <t>ホケン</t>
    </rPh>
    <rPh sb="72" eb="74">
      <t>フクシ</t>
    </rPh>
    <rPh sb="74" eb="76">
      <t>ジム</t>
    </rPh>
    <rPh sb="76" eb="77">
      <t>ショ</t>
    </rPh>
    <rPh sb="77" eb="79">
      <t>ハタノ</t>
    </rPh>
    <rPh sb="83" eb="84">
      <t>チョウ</t>
    </rPh>
    <phoneticPr fontId="6"/>
  </si>
  <si>
    <t>　　　２年度</t>
    <rPh sb="4" eb="6">
      <t>ネンド</t>
    </rPh>
    <rPh sb="5" eb="6">
      <t>ド</t>
    </rPh>
    <phoneticPr fontId="6"/>
  </si>
  <si>
    <t>　　　２年度</t>
    <rPh sb="4" eb="6">
      <t>ネンド</t>
    </rPh>
    <phoneticPr fontId="6"/>
  </si>
  <si>
    <t>令和　元年</t>
    <rPh sb="0" eb="2">
      <t>レイワ</t>
    </rPh>
    <rPh sb="3" eb="5">
      <t>ガンネン</t>
    </rPh>
    <phoneticPr fontId="6"/>
  </si>
  <si>
    <t>　　　　　２　年　度</t>
    <phoneticPr fontId="6"/>
  </si>
  <si>
    <t>　　２年度</t>
    <rPh sb="3" eb="5">
      <t>ネンド</t>
    </rPh>
    <phoneticPr fontId="6"/>
  </si>
  <si>
    <t>令和２年度</t>
    <rPh sb="0" eb="2">
      <t>レイワ</t>
    </rPh>
    <rPh sb="3" eb="5">
      <t>ネンド</t>
    </rPh>
    <rPh sb="4" eb="5">
      <t>ド</t>
    </rPh>
    <phoneticPr fontId="6"/>
  </si>
  <si>
    <t xml:space="preserve"> 生活環境課、上下水道局下水道施設課調     </t>
    <rPh sb="1" eb="3">
      <t>セイカツ</t>
    </rPh>
    <rPh sb="3" eb="5">
      <t>カンキョウ</t>
    </rPh>
    <rPh sb="5" eb="6">
      <t>カ</t>
    </rPh>
    <rPh sb="7" eb="9">
      <t>ジョウゲ</t>
    </rPh>
    <rPh sb="9" eb="12">
      <t>スイドウキョク</t>
    </rPh>
    <rPh sb="12" eb="15">
      <t>ゲスイドウ</t>
    </rPh>
    <rPh sb="13" eb="14">
      <t>ジョウゲ</t>
    </rPh>
    <rPh sb="15" eb="17">
      <t>シセツ</t>
    </rPh>
    <rPh sb="17" eb="18">
      <t>カ</t>
    </rPh>
    <rPh sb="18" eb="19">
      <t>シラベ</t>
    </rPh>
    <phoneticPr fontId="6"/>
  </si>
  <si>
    <t>男</t>
    <phoneticPr fontId="6"/>
  </si>
  <si>
    <t>kg</t>
    <phoneticPr fontId="6"/>
  </si>
  <si>
    <t>　　　　　これに伴い、平成28年度以降、同測定は実施していない</t>
    <phoneticPr fontId="6"/>
  </si>
  <si>
    <t>（注）　市域人口は、１０月１日現在の人口</t>
    <rPh sb="1" eb="2">
      <t>チュウ</t>
    </rPh>
    <phoneticPr fontId="6"/>
  </si>
  <si>
    <t>（注）１　学校保健安全法施行規則の改正(H26.4.30付け)により座高測定は検査必須項目から削除</t>
    <rPh sb="1" eb="2">
      <t>チュウ</t>
    </rPh>
    <rPh sb="5" eb="7">
      <t>ガッコウ</t>
    </rPh>
    <rPh sb="7" eb="9">
      <t>ホケン</t>
    </rPh>
    <rPh sb="9" eb="11">
      <t>アンゼン</t>
    </rPh>
    <rPh sb="11" eb="12">
      <t>ホウ</t>
    </rPh>
    <rPh sb="12" eb="14">
      <t>シコウ</t>
    </rPh>
    <rPh sb="14" eb="16">
      <t>キソク</t>
    </rPh>
    <rPh sb="17" eb="19">
      <t>カイセイ</t>
    </rPh>
    <rPh sb="28" eb="29">
      <t>ツ</t>
    </rPh>
    <rPh sb="34" eb="36">
      <t>ザコウ</t>
    </rPh>
    <rPh sb="36" eb="38">
      <t>ソクテイ</t>
    </rPh>
    <rPh sb="39" eb="41">
      <t>ケンサ</t>
    </rPh>
    <rPh sb="41" eb="43">
      <t>ヒッス</t>
    </rPh>
    <rPh sb="43" eb="45">
      <t>コウモク</t>
    </rPh>
    <rPh sb="47" eb="49">
      <t>サクジョ</t>
    </rPh>
    <phoneticPr fontId="6"/>
  </si>
  <si>
    <t>　　　２　令和2年度は新型感染症拡大防止による休校等のため、定期健康診断の実施時期が学校ごとに異なり、</t>
    <rPh sb="5" eb="7">
      <t>レイワ</t>
    </rPh>
    <rPh sb="8" eb="10">
      <t>ネンド</t>
    </rPh>
    <rPh sb="11" eb="13">
      <t>シンガタ</t>
    </rPh>
    <phoneticPr fontId="6"/>
  </si>
  <si>
    <t>　　　３年度</t>
    <rPh sb="4" eb="5">
      <t>ネン</t>
    </rPh>
    <rPh sb="5" eb="6">
      <t>ド</t>
    </rPh>
    <phoneticPr fontId="6"/>
  </si>
  <si>
    <t>　　　３年度</t>
    <rPh sb="4" eb="6">
      <t>ネンド</t>
    </rPh>
    <phoneticPr fontId="6"/>
  </si>
  <si>
    <t>　　　　　３　年　度</t>
    <phoneticPr fontId="6"/>
  </si>
  <si>
    <t>　　　２年</t>
    <rPh sb="4" eb="5">
      <t>ネン</t>
    </rPh>
    <phoneticPr fontId="6"/>
  </si>
  <si>
    <t>　　　３年度</t>
    <rPh sb="4" eb="6">
      <t>ネンド</t>
    </rPh>
    <rPh sb="5" eb="6">
      <t>ド</t>
    </rPh>
    <phoneticPr fontId="6"/>
  </si>
  <si>
    <t>　　３年度</t>
    <rPh sb="3" eb="5">
      <t>ネンド</t>
    </rPh>
    <phoneticPr fontId="6"/>
  </si>
  <si>
    <t>令和３年度</t>
    <rPh sb="0" eb="2">
      <t>レイワ</t>
    </rPh>
    <rPh sb="3" eb="5">
      <t>ネンド</t>
    </rPh>
    <rPh sb="4" eb="5">
      <t>ド</t>
    </rPh>
    <phoneticPr fontId="6"/>
  </si>
  <si>
    <t xml:space="preserve"> 　　 ３０年</t>
    <rPh sb="6" eb="7">
      <t>ドシ</t>
    </rPh>
    <phoneticPr fontId="6"/>
  </si>
  <si>
    <t>（2）　中学校</t>
    <rPh sb="4" eb="7">
      <t>チュウガッコウ</t>
    </rPh>
    <phoneticPr fontId="6"/>
  </si>
  <si>
    <t>（1）　小学校</t>
    <rPh sb="4" eb="7">
      <t>ショウガッコウ</t>
    </rPh>
    <phoneticPr fontId="6"/>
  </si>
  <si>
    <t>１３８　児童・生徒の発育状況</t>
    <phoneticPr fontId="6"/>
  </si>
  <si>
    <t>単位：件　　　　　　　　　　　　　　　　　　　 　　　　　秦野市伊勢原市環境衛生組合調</t>
    <phoneticPr fontId="6"/>
  </si>
  <si>
    <t>　１３５　歯科休日急患診療所診療状況　　　　　</t>
    <phoneticPr fontId="6"/>
  </si>
  <si>
    <t>　１３７　結核健康診断実施状況</t>
    <phoneticPr fontId="6"/>
  </si>
  <si>
    <t>　１３６　胃集団検診受診状況</t>
    <phoneticPr fontId="6"/>
  </si>
  <si>
    <t>　１３９　献血人数及び供給本数</t>
    <phoneticPr fontId="6"/>
  </si>
  <si>
    <t xml:space="preserve">   資料：医師、歯科医師、薬剤師については県の「衛生統計年報」、保健師、助産師、看護師、准看護師について</t>
    <rPh sb="22" eb="23">
      <t>ケン</t>
    </rPh>
    <rPh sb="25" eb="27">
      <t>エイセイ</t>
    </rPh>
    <rPh sb="27" eb="29">
      <t>トウケイ</t>
    </rPh>
    <rPh sb="29" eb="31">
      <t>ネンポウ</t>
    </rPh>
    <phoneticPr fontId="6"/>
  </si>
  <si>
    <t>　　　　は県の「業務従事者届集計結果」から　</t>
    <rPh sb="5" eb="6">
      <t>ケン</t>
    </rPh>
    <phoneticPr fontId="6"/>
  </si>
  <si>
    <t>　　　　　比較が困難なことから集計を行っていない</t>
    <phoneticPr fontId="6"/>
  </si>
  <si>
    <t>　　　４年度</t>
    <rPh sb="4" eb="6">
      <t>ネンド</t>
    </rPh>
    <rPh sb="5" eb="6">
      <t>ド</t>
    </rPh>
    <phoneticPr fontId="6"/>
  </si>
  <si>
    <t>　　　４年度</t>
    <rPh sb="4" eb="6">
      <t>ネンド</t>
    </rPh>
    <phoneticPr fontId="6"/>
  </si>
  <si>
    <t>　　　３年</t>
    <rPh sb="4" eb="5">
      <t>ネン</t>
    </rPh>
    <phoneticPr fontId="6"/>
  </si>
  <si>
    <t>　　　４年度</t>
    <rPh sb="4" eb="5">
      <t>ネン</t>
    </rPh>
    <rPh sb="5" eb="6">
      <t>ド</t>
    </rPh>
    <phoneticPr fontId="6"/>
  </si>
  <si>
    <t>　　　　　４　年　度</t>
    <phoneticPr fontId="6"/>
  </si>
  <si>
    <t>　　４年度</t>
    <rPh sb="3" eb="5">
      <t>ネンド</t>
    </rPh>
    <phoneticPr fontId="6"/>
  </si>
  <si>
    <t>令和４年度</t>
    <rPh sb="0" eb="2">
      <t>レイワ</t>
    </rPh>
    <rPh sb="3" eb="5">
      <t>ネンド</t>
    </rPh>
    <rPh sb="4" eb="5">
      <t>ド</t>
    </rPh>
    <phoneticPr fontId="6"/>
  </si>
  <si>
    <t xml:space="preserve"> 令和　 ２年</t>
    <rPh sb="1" eb="3">
      <t>レイワ</t>
    </rPh>
    <rPh sb="6" eb="7">
      <t>ドシ</t>
    </rPh>
    <phoneticPr fontId="6"/>
  </si>
  <si>
    <t>単位：人　　　　　　　　　　　　　　　　　　　　　　　　　　　　　健康づくり課調　</t>
    <rPh sb="33" eb="35">
      <t>ケンコウ</t>
    </rPh>
    <phoneticPr fontId="6"/>
  </si>
  <si>
    <t>（注）　資源物は、ペットボトル、リサイクルビン、古紙、衣類、缶、容器包装プラ、蛍光灯などの回収量</t>
    <phoneticPr fontId="6"/>
  </si>
  <si>
    <t>　　　　集団資源回収（PTA等の団体が資源物を回収し、市の委託業者へ渡す）分を除く</t>
    <phoneticPr fontId="6"/>
  </si>
  <si>
    <t>年　　　　間　　　　総　　　　収　　　　集　　　　量</t>
    <rPh sb="0" eb="1">
      <t>ネン</t>
    </rPh>
    <rPh sb="20" eb="21">
      <t>シュウ</t>
    </rPh>
    <phoneticPr fontId="6"/>
  </si>
  <si>
    <t>平成３０年度</t>
    <rPh sb="0" eb="2">
      <t>ヘイセイ</t>
    </rPh>
    <rPh sb="5" eb="6">
      <t>ド</t>
    </rPh>
    <phoneticPr fontId="6"/>
  </si>
  <si>
    <t>　　　５年度</t>
    <rPh sb="4" eb="6">
      <t>ネンド</t>
    </rPh>
    <rPh sb="5" eb="6">
      <t>ド</t>
    </rPh>
    <phoneticPr fontId="6"/>
  </si>
  <si>
    <t xml:space="preserve"> 平成 ２８年</t>
    <rPh sb="1" eb="3">
      <t>ヘイセイ</t>
    </rPh>
    <phoneticPr fontId="6"/>
  </si>
  <si>
    <t>　　　５年度</t>
    <rPh sb="4" eb="6">
      <t>ネンド</t>
    </rPh>
    <phoneticPr fontId="6"/>
  </si>
  <si>
    <t>平成２９年</t>
    <rPh sb="0" eb="2">
      <t>ヘイセイ</t>
    </rPh>
    <rPh sb="4" eb="5">
      <t>ネン</t>
    </rPh>
    <phoneticPr fontId="6"/>
  </si>
  <si>
    <t>　　　５年度</t>
    <rPh sb="4" eb="5">
      <t>ネン</t>
    </rPh>
    <rPh sb="5" eb="6">
      <t>ド</t>
    </rPh>
    <phoneticPr fontId="6"/>
  </si>
  <si>
    <t>平　成　３０　年　度</t>
    <rPh sb="0" eb="1">
      <t>ヒラ</t>
    </rPh>
    <rPh sb="2" eb="3">
      <t>シゲル</t>
    </rPh>
    <phoneticPr fontId="6"/>
  </si>
  <si>
    <t>　　　　　５　年　度</t>
    <phoneticPr fontId="6"/>
  </si>
  <si>
    <t>平成30年度</t>
    <rPh sb="0" eb="2">
      <t>ヘイセイ</t>
    </rPh>
    <phoneticPr fontId="6"/>
  </si>
  <si>
    <t>　　５年度</t>
    <rPh sb="3" eb="5">
      <t>ネンド</t>
    </rPh>
    <phoneticPr fontId="6"/>
  </si>
  <si>
    <t>令和５年度</t>
    <rPh sb="0" eb="2">
      <t>レイワ</t>
    </rPh>
    <rPh sb="3" eb="5">
      <t>ネンド</t>
    </rPh>
    <rPh sb="4" eb="5">
      <t>ド</t>
    </rPh>
    <phoneticPr fontId="6"/>
  </si>
  <si>
    <t xml:space="preserve"> 　　　 ４年</t>
    <phoneticPr fontId="6"/>
  </si>
  <si>
    <t>　　　４年</t>
    <rPh sb="4" eb="5">
      <t>ネン</t>
    </rPh>
    <phoneticPr fontId="6"/>
  </si>
  <si>
    <t>（注）　小人は、１２歳未満の者、その他は臓器等及び遺体安置室の件数を示すもの</t>
    <rPh sb="23" eb="24">
      <t>オヨ</t>
    </rPh>
    <rPh sb="25" eb="27">
      <t>イタイ</t>
    </rPh>
    <rPh sb="27" eb="29">
      <t>アンチ</t>
    </rPh>
    <rPh sb="29" eb="30">
      <t>シツ</t>
    </rPh>
    <rPh sb="31" eb="33">
      <t>ケンスウ</t>
    </rPh>
    <rPh sb="34" eb="35">
      <t>シメ</t>
    </rPh>
    <phoneticPr fontId="6"/>
  </si>
  <si>
    <t>１３３　主　要　死　因　別  死　亡　者　数　　</t>
    <phoneticPr fontId="6"/>
  </si>
  <si>
    <t xml:space="preserve">                       １３４　休　日　夜　間　診　療　所  患　者  診　療　状　況　</t>
    <rPh sb="29" eb="30">
      <t>ジツ</t>
    </rPh>
    <rPh sb="31" eb="32">
      <t>ヨル</t>
    </rPh>
    <rPh sb="33" eb="34">
      <t>アイダ</t>
    </rPh>
    <phoneticPr fontId="6"/>
  </si>
  <si>
    <t>１４０　ご　み　処  理　状　況　　</t>
    <phoneticPr fontId="6"/>
  </si>
  <si>
    <t>１４１　し　尿　処  理　状　況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</si>
</sst>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#,##0_);\(#,##0\)"/>
    <numFmt numFmtId="178" formatCode="#,##0_);[Red]\(#,##0\)"/>
    <numFmt numFmtId="179" formatCode="#,##0.00_);\(#,##0.00\)"/>
    <numFmt numFmtId="180" formatCode="&quot;(&quot;#,##0&quot;)&quot;"/>
    <numFmt numFmtId="181" formatCode="#,##0.00_ 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HG丸ｺﾞｼｯｸM-PRO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Century"/>
      <family val="1"/>
    </font>
    <font>
      <sz val="7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創英角ｺﾞｼｯｸUB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19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3" xfId="0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 vertical="center" wrapText="1"/>
    </xf>
    <xf numFmtId="0" fontId="9" fillId="0" borderId="3" xfId="0" applyFont="1" applyBorder="1" applyAlignment="1" applyProtection="1">
      <alignment horizontal="right" vertical="center" wrapText="1"/>
    </xf>
    <xf numFmtId="0" fontId="9" fillId="0" borderId="5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right" vertical="center" wrapText="1"/>
    </xf>
    <xf numFmtId="0" fontId="10" fillId="0" borderId="6" xfId="0" applyFont="1" applyBorder="1" applyAlignment="1" applyProtection="1">
      <alignment horizontal="right" vertical="center" wrapText="1"/>
    </xf>
    <xf numFmtId="0" fontId="10" fillId="0" borderId="9" xfId="0" applyFont="1" applyBorder="1" applyAlignment="1" applyProtection="1">
      <alignment horizontal="right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3" fillId="0" borderId="0" xfId="3" applyFont="1" applyAlignment="1" applyProtection="1">
      <alignment vertical="center"/>
    </xf>
    <xf numFmtId="0" fontId="9" fillId="0" borderId="5" xfId="3" applyFont="1" applyBorder="1" applyAlignment="1" applyProtection="1">
      <alignment horizontal="right" vertical="center" wrapText="1"/>
    </xf>
    <xf numFmtId="0" fontId="9" fillId="0" borderId="3" xfId="3" applyFont="1" applyBorder="1" applyAlignment="1" applyProtection="1">
      <alignment horizontal="right" vertical="center" wrapText="1"/>
    </xf>
    <xf numFmtId="0" fontId="9" fillId="0" borderId="0" xfId="3" applyFont="1" applyBorder="1" applyAlignment="1" applyProtection="1">
      <alignment horizontal="right" vertical="center" wrapText="1"/>
    </xf>
    <xf numFmtId="176" fontId="8" fillId="0" borderId="5" xfId="3" applyNumberFormat="1" applyFont="1" applyFill="1" applyBorder="1" applyAlignment="1" applyProtection="1">
      <alignment horizontal="right" vertical="center" wrapText="1"/>
    </xf>
    <xf numFmtId="176" fontId="8" fillId="0" borderId="3" xfId="3" applyNumberFormat="1" applyFont="1" applyFill="1" applyBorder="1" applyAlignment="1" applyProtection="1">
      <alignment horizontal="right" vertical="center" wrapText="1"/>
    </xf>
    <xf numFmtId="176" fontId="8" fillId="0" borderId="0" xfId="3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>
      <alignment vertical="center"/>
    </xf>
    <xf numFmtId="177" fontId="1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1" fillId="0" borderId="0" xfId="3" applyFont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38" fontId="4" fillId="0" borderId="5" xfId="4" applyFont="1" applyBorder="1" applyAlignment="1" applyProtection="1">
      <alignment horizontal="right" vertical="center" wrapText="1"/>
    </xf>
    <xf numFmtId="0" fontId="1" fillId="0" borderId="8" xfId="3" applyFont="1" applyBorder="1" applyAlignment="1" applyProtection="1">
      <alignment vertical="center"/>
    </xf>
    <xf numFmtId="0" fontId="1" fillId="0" borderId="3" xfId="3" applyFont="1" applyBorder="1" applyAlignment="1" applyProtection="1">
      <alignment vertical="center"/>
    </xf>
    <xf numFmtId="0" fontId="1" fillId="0" borderId="6" xfId="3" applyFont="1" applyBorder="1" applyAlignment="1" applyProtection="1">
      <alignment vertical="center"/>
    </xf>
    <xf numFmtId="0" fontId="1" fillId="0" borderId="8" xfId="3" applyFont="1" applyBorder="1" applyAlignment="1" applyProtection="1">
      <alignment horizontal="center" vertical="center"/>
    </xf>
    <xf numFmtId="0" fontId="1" fillId="0" borderId="5" xfId="3" applyFont="1" applyBorder="1" applyAlignment="1" applyProtection="1">
      <alignment vertical="center"/>
    </xf>
    <xf numFmtId="38" fontId="8" fillId="0" borderId="5" xfId="4" applyFont="1" applyFill="1" applyBorder="1" applyAlignment="1" applyProtection="1">
      <alignment horizontal="right" vertical="center" wrapText="1"/>
    </xf>
    <xf numFmtId="38" fontId="8" fillId="0" borderId="3" xfId="4" applyFont="1" applyFill="1" applyBorder="1" applyAlignment="1" applyProtection="1">
      <alignment horizontal="right" vertical="center" wrapText="1"/>
    </xf>
    <xf numFmtId="38" fontId="8" fillId="0" borderId="0" xfId="4" applyFont="1" applyFill="1" applyBorder="1" applyAlignment="1" applyProtection="1">
      <alignment horizontal="right" vertical="center" wrapText="1"/>
    </xf>
    <xf numFmtId="38" fontId="8" fillId="0" borderId="16" xfId="4" applyFont="1" applyFill="1" applyBorder="1" applyAlignment="1" applyProtection="1">
      <alignment horizontal="right"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/>
    </xf>
    <xf numFmtId="3" fontId="8" fillId="0" borderId="9" xfId="0" applyNumberFormat="1" applyFont="1" applyFill="1" applyBorder="1" applyAlignment="1" applyProtection="1">
      <alignment horizontal="right" vertical="center" wrapText="1"/>
    </xf>
    <xf numFmtId="3" fontId="8" fillId="0" borderId="8" xfId="0" applyNumberFormat="1" applyFont="1" applyFill="1" applyBorder="1" applyAlignment="1" applyProtection="1">
      <alignment horizontal="right" vertical="center" wrapText="1"/>
    </xf>
    <xf numFmtId="0" fontId="8" fillId="0" borderId="9" xfId="0" applyFont="1" applyFill="1" applyBorder="1" applyAlignment="1" applyProtection="1">
      <alignment horizontal="right" vertical="center" wrapText="1"/>
    </xf>
    <xf numFmtId="0" fontId="8" fillId="0" borderId="8" xfId="0" applyFont="1" applyFill="1" applyBorder="1" applyAlignment="1" applyProtection="1">
      <alignment horizontal="right" vertical="center" wrapText="1"/>
    </xf>
    <xf numFmtId="177" fontId="8" fillId="0" borderId="5" xfId="0" applyNumberFormat="1" applyFont="1" applyFill="1" applyBorder="1" applyAlignment="1" applyProtection="1">
      <alignment horizontal="right" vertical="center" wrapText="1"/>
    </xf>
    <xf numFmtId="177" fontId="8" fillId="0" borderId="3" xfId="0" applyNumberFormat="1" applyFont="1" applyFill="1" applyBorder="1" applyAlignment="1" applyProtection="1">
      <alignment horizontal="right" vertical="center" wrapText="1"/>
    </xf>
    <xf numFmtId="180" fontId="8" fillId="0" borderId="5" xfId="0" applyNumberFormat="1" applyFont="1" applyFill="1" applyBorder="1" applyAlignment="1" applyProtection="1">
      <alignment horizontal="right" vertical="center" wrapText="1"/>
    </xf>
    <xf numFmtId="177" fontId="8" fillId="0" borderId="0" xfId="0" applyNumberFormat="1" applyFont="1" applyFill="1" applyBorder="1" applyAlignment="1" applyProtection="1">
      <alignment horizontal="right" vertical="center" wrapText="1"/>
    </xf>
    <xf numFmtId="180" fontId="8" fillId="0" borderId="0" xfId="0" applyNumberFormat="1" applyFont="1" applyFill="1" applyBorder="1" applyAlignment="1" applyProtection="1">
      <alignment horizontal="right" vertical="center" wrapText="1"/>
    </xf>
    <xf numFmtId="180" fontId="8" fillId="0" borderId="3" xfId="0" applyNumberFormat="1" applyFont="1" applyFill="1" applyBorder="1" applyAlignment="1" applyProtection="1">
      <alignment horizontal="right" vertical="center" wrapText="1"/>
    </xf>
    <xf numFmtId="180" fontId="8" fillId="0" borderId="9" xfId="0" applyNumberFormat="1" applyFont="1" applyFill="1" applyBorder="1" applyAlignment="1" applyProtection="1">
      <alignment horizontal="right" vertical="center" wrapText="1"/>
    </xf>
    <xf numFmtId="180" fontId="8" fillId="0" borderId="8" xfId="0" applyNumberFormat="1" applyFont="1" applyFill="1" applyBorder="1" applyAlignment="1" applyProtection="1">
      <alignment horizontal="right" vertical="center" wrapText="1"/>
    </xf>
    <xf numFmtId="180" fontId="8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right" vertical="center" wrapText="1"/>
    </xf>
    <xf numFmtId="3" fontId="8" fillId="0" borderId="0" xfId="0" applyNumberFormat="1" applyFont="1" applyFill="1" applyBorder="1" applyAlignment="1" applyProtection="1">
      <alignment horizontal="right" vertical="center" wrapText="1"/>
    </xf>
    <xf numFmtId="0" fontId="4" fillId="0" borderId="4" xfId="5" applyFont="1" applyBorder="1" applyAlignment="1" applyProtection="1">
      <alignment horizontal="center" vertical="center" wrapText="1"/>
    </xf>
    <xf numFmtId="0" fontId="4" fillId="0" borderId="14" xfId="5" applyFont="1" applyBorder="1" applyAlignment="1" applyProtection="1">
      <alignment horizontal="right" vertical="center" wrapText="1"/>
    </xf>
    <xf numFmtId="0" fontId="4" fillId="0" borderId="16" xfId="5" applyFont="1" applyBorder="1" applyAlignment="1" applyProtection="1">
      <alignment horizontal="right" vertical="center" wrapText="1"/>
    </xf>
    <xf numFmtId="0" fontId="4" fillId="0" borderId="3" xfId="5" applyFont="1" applyBorder="1" applyAlignment="1" applyProtection="1">
      <alignment horizontal="right" vertical="center" wrapText="1"/>
    </xf>
    <xf numFmtId="0" fontId="4" fillId="0" borderId="0" xfId="5" applyFont="1" applyBorder="1" applyAlignment="1" applyProtection="1">
      <alignment horizontal="right" vertical="center" wrapText="1"/>
    </xf>
    <xf numFmtId="0" fontId="7" fillId="0" borderId="5" xfId="5" applyFont="1" applyBorder="1" applyAlignment="1" applyProtection="1">
      <alignment horizontal="right" vertical="center" wrapText="1"/>
    </xf>
    <xf numFmtId="0" fontId="4" fillId="0" borderId="5" xfId="5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right" vertical="center" wrapText="1"/>
    </xf>
    <xf numFmtId="0" fontId="9" fillId="0" borderId="12" xfId="0" applyFont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vertical="center"/>
    </xf>
    <xf numFmtId="4" fontId="4" fillId="0" borderId="3" xfId="2" applyNumberFormat="1" applyFont="1" applyFill="1" applyBorder="1" applyAlignment="1" applyProtection="1">
      <alignment horizontal="right" vertical="center" wrapText="1"/>
    </xf>
    <xf numFmtId="4" fontId="4" fillId="0" borderId="0" xfId="2" applyNumberFormat="1" applyFont="1" applyFill="1" applyBorder="1" applyAlignment="1" applyProtection="1">
      <alignment vertical="center" wrapText="1"/>
    </xf>
    <xf numFmtId="4" fontId="4" fillId="0" borderId="3" xfId="5" applyNumberFormat="1" applyFont="1" applyFill="1" applyBorder="1" applyAlignment="1" applyProtection="1">
      <alignment horizontal="right" vertical="center" wrapText="1"/>
    </xf>
    <xf numFmtId="179" fontId="4" fillId="0" borderId="0" xfId="2" applyNumberFormat="1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16" fillId="0" borderId="5" xfId="3" applyNumberFormat="1" applyFont="1" applyFill="1" applyBorder="1" applyAlignment="1" applyProtection="1">
      <alignment horizontal="right" vertical="center" wrapText="1"/>
    </xf>
    <xf numFmtId="0" fontId="1" fillId="0" borderId="0" xfId="3" applyFont="1" applyFill="1" applyBorder="1" applyAlignment="1" applyProtection="1">
      <alignment vertical="center"/>
    </xf>
    <xf numFmtId="0" fontId="1" fillId="0" borderId="14" xfId="3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 wrapText="1"/>
    </xf>
    <xf numFmtId="178" fontId="9" fillId="0" borderId="5" xfId="0" applyNumberFormat="1" applyFont="1" applyFill="1" applyBorder="1" applyAlignment="1" applyProtection="1">
      <alignment horizontal="right" vertical="center" wrapText="1"/>
    </xf>
    <xf numFmtId="178" fontId="9" fillId="0" borderId="16" xfId="0" applyNumberFormat="1" applyFont="1" applyFill="1" applyBorder="1" applyAlignment="1" applyProtection="1">
      <alignment horizontal="right" vertical="center" wrapText="1"/>
    </xf>
    <xf numFmtId="178" fontId="9" fillId="0" borderId="0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3" xfId="5" applyFont="1" applyFill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0" fontId="0" fillId="0" borderId="8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right" vertical="center" wrapText="1"/>
    </xf>
    <xf numFmtId="0" fontId="1" fillId="0" borderId="3" xfId="3" applyFont="1" applyFill="1" applyBorder="1" applyAlignment="1" applyProtection="1">
      <alignment vertical="center"/>
    </xf>
    <xf numFmtId="0" fontId="0" fillId="0" borderId="0" xfId="3" applyFont="1" applyBorder="1" applyAlignment="1" applyProtection="1">
      <alignment horizontal="left" vertical="center"/>
    </xf>
    <xf numFmtId="0" fontId="5" fillId="0" borderId="0" xfId="3" applyFont="1" applyAlignment="1" applyProtection="1">
      <alignment vertical="center"/>
    </xf>
    <xf numFmtId="38" fontId="4" fillId="0" borderId="0" xfId="4" applyFont="1" applyBorder="1" applyAlignment="1" applyProtection="1">
      <alignment horizontal="right" vertical="center" wrapText="1"/>
    </xf>
    <xf numFmtId="0" fontId="7" fillId="0" borderId="0" xfId="5" applyFont="1" applyBorder="1" applyAlignment="1" applyProtection="1">
      <alignment horizontal="right" vertical="center" wrapText="1"/>
    </xf>
    <xf numFmtId="4" fontId="4" fillId="0" borderId="5" xfId="0" applyNumberFormat="1" applyFont="1" applyFill="1" applyBorder="1" applyAlignment="1" applyProtection="1">
      <alignment horizontal="right" vertical="center" wrapText="1"/>
    </xf>
    <xf numFmtId="3" fontId="4" fillId="0" borderId="3" xfId="2" applyNumberFormat="1" applyFont="1" applyFill="1" applyBorder="1" applyAlignment="1" applyProtection="1">
      <alignment horizontal="right" vertical="center" wrapText="1"/>
    </xf>
    <xf numFmtId="3" fontId="4" fillId="0" borderId="0" xfId="2" applyNumberFormat="1" applyFont="1" applyFill="1" applyBorder="1" applyAlignment="1" applyProtection="1">
      <alignment vertical="center" wrapText="1"/>
    </xf>
    <xf numFmtId="0" fontId="4" fillId="0" borderId="3" xfId="2" applyFont="1" applyFill="1" applyBorder="1" applyAlignment="1" applyProtection="1">
      <alignment horizontal="right" vertical="center" wrapText="1"/>
    </xf>
    <xf numFmtId="181" fontId="8" fillId="0" borderId="5" xfId="0" applyNumberFormat="1" applyFont="1" applyFill="1" applyBorder="1" applyAlignment="1" applyProtection="1">
      <alignment horizontal="right" vertical="center" wrapText="1"/>
    </xf>
    <xf numFmtId="181" fontId="8" fillId="0" borderId="9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center"/>
    </xf>
    <xf numFmtId="0" fontId="19" fillId="0" borderId="0" xfId="3" applyFont="1" applyBorder="1" applyAlignment="1" applyProtection="1">
      <alignment vertical="center"/>
    </xf>
    <xf numFmtId="0" fontId="5" fillId="0" borderId="0" xfId="3" applyFont="1" applyBorder="1" applyAlignment="1" applyProtection="1">
      <alignment vertical="center"/>
    </xf>
    <xf numFmtId="0" fontId="19" fillId="0" borderId="0" xfId="3" applyFont="1" applyBorder="1" applyAlignment="1" applyProtection="1">
      <alignment horizontal="left" vertical="center"/>
    </xf>
    <xf numFmtId="0" fontId="17" fillId="0" borderId="2" xfId="5" applyFont="1" applyBorder="1" applyAlignment="1" applyProtection="1">
      <alignment horizontal="center" vertical="center" wrapText="1"/>
    </xf>
    <xf numFmtId="38" fontId="17" fillId="0" borderId="9" xfId="4" applyFont="1" applyBorder="1" applyAlignment="1" applyProtection="1">
      <alignment horizontal="right" vertical="center" wrapText="1"/>
    </xf>
    <xf numFmtId="0" fontId="17" fillId="0" borderId="15" xfId="5" applyFont="1" applyBorder="1" applyAlignment="1" applyProtection="1">
      <alignment horizontal="right" vertical="center" wrapText="1"/>
    </xf>
    <xf numFmtId="0" fontId="17" fillId="0" borderId="17" xfId="5" applyFont="1" applyBorder="1" applyAlignment="1" applyProtection="1">
      <alignment horizontal="right" vertical="center" wrapText="1"/>
    </xf>
    <xf numFmtId="0" fontId="17" fillId="0" borderId="6" xfId="5" applyFont="1" applyBorder="1" applyAlignment="1" applyProtection="1">
      <alignment horizontal="right" vertical="center" wrapText="1"/>
    </xf>
    <xf numFmtId="0" fontId="17" fillId="0" borderId="8" xfId="5" applyFont="1" applyBorder="1" applyAlignment="1" applyProtection="1">
      <alignment horizontal="right" vertical="center" wrapText="1"/>
    </xf>
    <xf numFmtId="0" fontId="21" fillId="0" borderId="9" xfId="5" applyFont="1" applyBorder="1" applyAlignment="1" applyProtection="1">
      <alignment horizontal="right" vertical="center" wrapText="1"/>
    </xf>
    <xf numFmtId="0" fontId="17" fillId="0" borderId="9" xfId="5" applyFont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7" fillId="0" borderId="4" xfId="5" applyFont="1" applyBorder="1" applyAlignment="1" applyProtection="1">
      <alignment horizontal="center" vertical="center" wrapText="1"/>
    </xf>
    <xf numFmtId="38" fontId="17" fillId="0" borderId="5" xfId="4" applyFont="1" applyBorder="1" applyAlignment="1" applyProtection="1">
      <alignment horizontal="right" vertical="center" wrapText="1"/>
    </xf>
    <xf numFmtId="0" fontId="17" fillId="0" borderId="14" xfId="5" applyFont="1" applyBorder="1" applyAlignment="1" applyProtection="1">
      <alignment horizontal="right" vertical="center" wrapText="1"/>
    </xf>
    <xf numFmtId="0" fontId="17" fillId="0" borderId="16" xfId="5" applyFont="1" applyBorder="1" applyAlignment="1" applyProtection="1">
      <alignment horizontal="right" vertical="center" wrapText="1"/>
    </xf>
    <xf numFmtId="0" fontId="17" fillId="0" borderId="3" xfId="5" applyFont="1" applyBorder="1" applyAlignment="1" applyProtection="1">
      <alignment horizontal="right" vertical="center" wrapText="1"/>
    </xf>
    <xf numFmtId="0" fontId="17" fillId="0" borderId="0" xfId="5" applyFont="1" applyBorder="1" applyAlignment="1" applyProtection="1">
      <alignment horizontal="right" vertical="center" wrapText="1"/>
    </xf>
    <xf numFmtId="0" fontId="21" fillId="0" borderId="5" xfId="5" applyFont="1" applyBorder="1" applyAlignment="1" applyProtection="1">
      <alignment horizontal="right" vertical="center" wrapText="1"/>
    </xf>
    <xf numFmtId="0" fontId="17" fillId="0" borderId="5" xfId="5" applyFont="1" applyBorder="1" applyAlignment="1" applyProtection="1">
      <alignment horizontal="right" vertical="center" wrapText="1"/>
    </xf>
    <xf numFmtId="0" fontId="22" fillId="0" borderId="4" xfId="3" applyFont="1" applyBorder="1" applyAlignment="1" applyProtection="1">
      <alignment horizontal="right" vertical="center" wrapText="1"/>
    </xf>
    <xf numFmtId="0" fontId="22" fillId="0" borderId="4" xfId="3" applyFont="1" applyFill="1" applyBorder="1" applyAlignment="1" applyProtection="1">
      <alignment horizontal="center" vertical="center" wrapText="1"/>
    </xf>
    <xf numFmtId="38" fontId="22" fillId="0" borderId="4" xfId="4" applyFont="1" applyFill="1" applyBorder="1" applyAlignment="1" applyProtection="1">
      <alignment horizontal="center" vertical="center" wrapText="1"/>
    </xf>
    <xf numFmtId="0" fontId="22" fillId="0" borderId="2" xfId="3" applyFont="1" applyFill="1" applyBorder="1" applyAlignment="1" applyProtection="1">
      <alignment horizontal="center" vertical="center" wrapText="1"/>
    </xf>
    <xf numFmtId="176" fontId="8" fillId="0" borderId="8" xfId="3" applyNumberFormat="1" applyFont="1" applyFill="1" applyBorder="1" applyAlignment="1" applyProtection="1">
      <alignment horizontal="right" vertical="center" wrapText="1"/>
    </xf>
    <xf numFmtId="176" fontId="8" fillId="0" borderId="6" xfId="3" applyNumberFormat="1" applyFont="1" applyFill="1" applyBorder="1" applyAlignment="1" applyProtection="1">
      <alignment horizontal="right" vertical="center" wrapText="1"/>
    </xf>
    <xf numFmtId="176" fontId="8" fillId="0" borderId="9" xfId="3" applyNumberFormat="1" applyFont="1" applyFill="1" applyBorder="1" applyAlignment="1" applyProtection="1">
      <alignment horizontal="right" vertical="center" wrapText="1"/>
    </xf>
    <xf numFmtId="0" fontId="1" fillId="0" borderId="6" xfId="3" applyFont="1" applyFill="1" applyBorder="1" applyAlignment="1" applyProtection="1">
      <alignment vertical="center"/>
    </xf>
    <xf numFmtId="38" fontId="22" fillId="0" borderId="2" xfId="4" applyFont="1" applyFill="1" applyBorder="1" applyAlignment="1" applyProtection="1">
      <alignment horizontal="center" vertical="center" wrapText="1"/>
    </xf>
    <xf numFmtId="3" fontId="16" fillId="0" borderId="9" xfId="3" applyNumberFormat="1" applyFont="1" applyFill="1" applyBorder="1" applyAlignment="1" applyProtection="1">
      <alignment horizontal="right" vertical="center" wrapText="1"/>
    </xf>
    <xf numFmtId="0" fontId="1" fillId="0" borderId="8" xfId="3" applyFont="1" applyFill="1" applyBorder="1" applyAlignment="1" applyProtection="1">
      <alignment vertical="center"/>
    </xf>
    <xf numFmtId="38" fontId="8" fillId="0" borderId="9" xfId="4" applyFont="1" applyFill="1" applyBorder="1" applyAlignment="1" applyProtection="1">
      <alignment horizontal="right" vertical="center" wrapText="1"/>
    </xf>
    <xf numFmtId="38" fontId="8" fillId="0" borderId="6" xfId="4" applyFont="1" applyFill="1" applyBorder="1" applyAlignment="1" applyProtection="1">
      <alignment horizontal="right" vertical="center" wrapText="1"/>
    </xf>
    <xf numFmtId="38" fontId="8" fillId="0" borderId="8" xfId="4" applyFont="1" applyFill="1" applyBorder="1" applyAlignment="1" applyProtection="1">
      <alignment horizontal="right" vertical="center" wrapText="1"/>
    </xf>
    <xf numFmtId="0" fontId="1" fillId="0" borderId="15" xfId="3" applyFont="1" applyFill="1" applyBorder="1" applyAlignment="1" applyProtection="1">
      <alignment vertical="center"/>
    </xf>
    <xf numFmtId="38" fontId="8" fillId="0" borderId="17" xfId="4" applyFont="1" applyFill="1" applyBorder="1" applyAlignment="1" applyProtection="1">
      <alignment horizontal="right" vertical="center" wrapText="1"/>
    </xf>
    <xf numFmtId="0" fontId="22" fillId="0" borderId="0" xfId="3" applyFont="1" applyFill="1" applyBorder="1" applyAlignment="1" applyProtection="1">
      <alignment horizontal="center" vertical="center" wrapText="1"/>
    </xf>
    <xf numFmtId="0" fontId="0" fillId="0" borderId="0" xfId="3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179" fontId="4" fillId="0" borderId="5" xfId="2" applyNumberFormat="1" applyFont="1" applyFill="1" applyBorder="1" applyAlignment="1" applyProtection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right" vertical="center"/>
    </xf>
    <xf numFmtId="0" fontId="5" fillId="0" borderId="0" xfId="3" applyFont="1" applyBorder="1" applyAlignment="1" applyProtection="1">
      <alignment horizontal="left" vertical="center"/>
    </xf>
    <xf numFmtId="0" fontId="3" fillId="0" borderId="0" xfId="3" applyFont="1" applyAlignment="1" applyProtection="1">
      <alignment horizontal="right" vertical="center"/>
    </xf>
    <xf numFmtId="0" fontId="3" fillId="0" borderId="0" xfId="5" applyFont="1" applyAlignment="1" applyProtection="1">
      <alignment vertical="center"/>
    </xf>
    <xf numFmtId="0" fontId="1" fillId="0" borderId="0" xfId="5" applyFont="1" applyBorder="1" applyAlignment="1" applyProtection="1">
      <alignment vertical="center"/>
    </xf>
    <xf numFmtId="0" fontId="1" fillId="0" borderId="0" xfId="5" applyFont="1" applyAlignment="1" applyProtection="1">
      <alignment vertical="center"/>
    </xf>
    <xf numFmtId="0" fontId="4" fillId="0" borderId="13" xfId="5" applyFont="1" applyBorder="1" applyAlignment="1" applyProtection="1">
      <alignment horizontal="center" vertical="center" wrapText="1"/>
    </xf>
    <xf numFmtId="0" fontId="4" fillId="0" borderId="3" xfId="5" applyFont="1" applyBorder="1" applyAlignment="1" applyProtection="1">
      <alignment vertical="center"/>
    </xf>
    <xf numFmtId="0" fontId="4" fillId="0" borderId="4" xfId="5" applyFont="1" applyFill="1" applyBorder="1" applyAlignment="1" applyProtection="1">
      <alignment horizontal="center" vertical="center" wrapText="1"/>
    </xf>
    <xf numFmtId="3" fontId="8" fillId="0" borderId="5" xfId="5" applyNumberFormat="1" applyFont="1" applyFill="1" applyBorder="1" applyAlignment="1" applyProtection="1">
      <alignment horizontal="right" vertical="center" wrapText="1"/>
    </xf>
    <xf numFmtId="3" fontId="8" fillId="0" borderId="0" xfId="5" applyNumberFormat="1" applyFont="1" applyFill="1" applyBorder="1" applyAlignment="1" applyProtection="1">
      <alignment horizontal="right" vertical="center" wrapText="1"/>
    </xf>
    <xf numFmtId="0" fontId="8" fillId="0" borderId="5" xfId="5" applyFont="1" applyFill="1" applyBorder="1" applyAlignment="1" applyProtection="1">
      <alignment horizontal="right" vertical="center" wrapText="1"/>
    </xf>
    <xf numFmtId="0" fontId="8" fillId="0" borderId="0" xfId="5" applyFont="1" applyFill="1" applyBorder="1" applyAlignment="1" applyProtection="1">
      <alignment horizontal="right" vertical="center" wrapText="1"/>
    </xf>
    <xf numFmtId="176" fontId="8" fillId="0" borderId="5" xfId="5" applyNumberFormat="1" applyFont="1" applyFill="1" applyBorder="1" applyAlignment="1" applyProtection="1">
      <alignment horizontal="right" vertical="center" wrapText="1"/>
    </xf>
    <xf numFmtId="0" fontId="4" fillId="0" borderId="2" xfId="5" applyFont="1" applyFill="1" applyBorder="1" applyAlignment="1" applyProtection="1">
      <alignment horizontal="center" vertical="center" wrapText="1"/>
    </xf>
    <xf numFmtId="3" fontId="8" fillId="0" borderId="9" xfId="5" applyNumberFormat="1" applyFont="1" applyFill="1" applyBorder="1" applyAlignment="1" applyProtection="1">
      <alignment horizontal="right" vertical="center" wrapText="1"/>
    </xf>
    <xf numFmtId="3" fontId="8" fillId="0" borderId="8" xfId="5" applyNumberFormat="1" applyFont="1" applyFill="1" applyBorder="1" applyAlignment="1" applyProtection="1">
      <alignment horizontal="right" vertical="center" wrapText="1"/>
    </xf>
    <xf numFmtId="0" fontId="8" fillId="0" borderId="9" xfId="5" applyFont="1" applyFill="1" applyBorder="1" applyAlignment="1" applyProtection="1">
      <alignment horizontal="right" vertical="center" wrapText="1"/>
    </xf>
    <xf numFmtId="0" fontId="8" fillId="0" borderId="8" xfId="5" applyFont="1" applyFill="1" applyBorder="1" applyAlignment="1" applyProtection="1">
      <alignment horizontal="right" vertical="center" wrapText="1"/>
    </xf>
    <xf numFmtId="0" fontId="4" fillId="0" borderId="6" xfId="5" applyFont="1" applyBorder="1" applyAlignment="1" applyProtection="1">
      <alignment vertical="center"/>
    </xf>
    <xf numFmtId="176" fontId="8" fillId="0" borderId="9" xfId="5" applyNumberFormat="1" applyFont="1" applyFill="1" applyBorder="1" applyAlignment="1" applyProtection="1">
      <alignment horizontal="right" vertical="center" wrapText="1"/>
    </xf>
    <xf numFmtId="0" fontId="1" fillId="0" borderId="0" xfId="5" applyAlignment="1" applyProtection="1">
      <alignment vertical="center"/>
    </xf>
    <xf numFmtId="0" fontId="1" fillId="0" borderId="0" xfId="5" applyBorder="1" applyAlignment="1" applyProtection="1">
      <alignment vertical="center"/>
    </xf>
    <xf numFmtId="0" fontId="9" fillId="0" borderId="4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right" vertical="center" wrapText="1"/>
    </xf>
    <xf numFmtId="0" fontId="8" fillId="0" borderId="3" xfId="5" applyFont="1" applyBorder="1" applyAlignment="1" applyProtection="1">
      <alignment horizontal="right" vertical="center" wrapText="1"/>
    </xf>
    <xf numFmtId="3" fontId="8" fillId="0" borderId="5" xfId="5" applyNumberFormat="1" applyFont="1" applyBorder="1" applyAlignment="1" applyProtection="1">
      <alignment horizontal="right" vertical="center" wrapText="1"/>
    </xf>
    <xf numFmtId="3" fontId="8" fillId="0" borderId="3" xfId="5" applyNumberFormat="1" applyFont="1" applyBorder="1" applyAlignment="1" applyProtection="1">
      <alignment horizontal="right" vertical="center" wrapText="1"/>
    </xf>
    <xf numFmtId="0" fontId="1" fillId="0" borderId="3" xfId="5" applyBorder="1" applyAlignment="1" applyProtection="1">
      <alignment vertical="center"/>
    </xf>
    <xf numFmtId="3" fontId="20" fillId="0" borderId="5" xfId="5" applyNumberFormat="1" applyFont="1" applyBorder="1" applyAlignment="1" applyProtection="1">
      <alignment horizontal="right" vertical="center" wrapText="1"/>
    </xf>
    <xf numFmtId="0" fontId="20" fillId="0" borderId="5" xfId="5" applyFont="1" applyBorder="1" applyAlignment="1" applyProtection="1">
      <alignment horizontal="right" vertical="center" wrapText="1"/>
    </xf>
    <xf numFmtId="0" fontId="20" fillId="0" borderId="3" xfId="5" applyFont="1" applyBorder="1" applyAlignment="1" applyProtection="1">
      <alignment horizontal="right" vertical="center" wrapText="1"/>
    </xf>
    <xf numFmtId="3" fontId="20" fillId="0" borderId="3" xfId="5" applyNumberFormat="1" applyFont="1" applyBorder="1" applyAlignment="1" applyProtection="1">
      <alignment horizontal="right" vertical="center" wrapText="1"/>
    </xf>
    <xf numFmtId="0" fontId="9" fillId="0" borderId="2" xfId="5" applyFont="1" applyBorder="1" applyAlignment="1" applyProtection="1">
      <alignment horizontal="center" vertical="center" wrapText="1"/>
    </xf>
    <xf numFmtId="0" fontId="20" fillId="0" borderId="9" xfId="5" applyFont="1" applyBorder="1" applyAlignment="1" applyProtection="1">
      <alignment horizontal="right" vertical="center" wrapText="1"/>
    </xf>
    <xf numFmtId="0" fontId="20" fillId="0" borderId="6" xfId="5" applyFont="1" applyBorder="1" applyAlignment="1" applyProtection="1">
      <alignment horizontal="right" vertical="center" wrapText="1"/>
    </xf>
    <xf numFmtId="3" fontId="20" fillId="0" borderId="9" xfId="5" applyNumberFormat="1" applyFont="1" applyBorder="1" applyAlignment="1" applyProtection="1">
      <alignment horizontal="right" vertical="center" wrapText="1"/>
    </xf>
    <xf numFmtId="3" fontId="20" fillId="0" borderId="6" xfId="5" applyNumberFormat="1" applyFont="1" applyBorder="1" applyAlignment="1" applyProtection="1">
      <alignment horizontal="right" vertical="center" wrapText="1"/>
    </xf>
    <xf numFmtId="0" fontId="1" fillId="0" borderId="6" xfId="5" applyBorder="1" applyAlignment="1" applyProtection="1">
      <alignment vertical="center"/>
    </xf>
    <xf numFmtId="0" fontId="4" fillId="0" borderId="4" xfId="5" applyFont="1" applyBorder="1" applyAlignment="1" applyProtection="1">
      <alignment horizontal="justify" vertical="center" wrapText="1"/>
    </xf>
    <xf numFmtId="0" fontId="8" fillId="0" borderId="0" xfId="5" applyFont="1" applyBorder="1" applyAlignment="1" applyProtection="1">
      <alignment horizontal="right" vertical="center" wrapText="1"/>
    </xf>
    <xf numFmtId="38" fontId="8" fillId="0" borderId="5" xfId="6" applyFont="1" applyBorder="1" applyAlignment="1" applyProtection="1">
      <alignment horizontal="right" vertical="center" wrapText="1"/>
    </xf>
    <xf numFmtId="0" fontId="4" fillId="0" borderId="2" xfId="5" applyFont="1" applyBorder="1" applyAlignment="1" applyProtection="1">
      <alignment horizontal="justify" vertical="center" wrapText="1"/>
    </xf>
    <xf numFmtId="0" fontId="8" fillId="0" borderId="9" xfId="5" applyFont="1" applyBorder="1" applyAlignment="1" applyProtection="1">
      <alignment horizontal="right" vertical="center" wrapText="1"/>
    </xf>
    <xf numFmtId="0" fontId="8" fillId="0" borderId="8" xfId="5" applyFont="1" applyBorder="1" applyAlignment="1" applyProtection="1">
      <alignment horizontal="right" vertical="center" wrapText="1"/>
    </xf>
    <xf numFmtId="38" fontId="8" fillId="0" borderId="9" xfId="6" applyFont="1" applyBorder="1" applyAlignment="1" applyProtection="1">
      <alignment horizontal="right" vertical="center" wrapText="1"/>
    </xf>
    <xf numFmtId="0" fontId="8" fillId="0" borderId="6" xfId="5" applyFont="1" applyBorder="1" applyAlignment="1" applyProtection="1">
      <alignment horizontal="right" vertical="center" wrapText="1"/>
    </xf>
    <xf numFmtId="0" fontId="8" fillId="0" borderId="2" xfId="5" applyFont="1" applyBorder="1" applyAlignment="1" applyProtection="1">
      <alignment horizontal="right" vertical="center" wrapText="1"/>
    </xf>
    <xf numFmtId="0" fontId="5" fillId="0" borderId="0" xfId="5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8" fillId="0" borderId="4" xfId="5" applyFont="1" applyBorder="1" applyAlignment="1" applyProtection="1">
      <alignment horizontal="right" vertical="center" wrapText="1"/>
    </xf>
    <xf numFmtId="178" fontId="23" fillId="0" borderId="5" xfId="0" applyNumberFormat="1" applyFont="1" applyFill="1" applyBorder="1" applyAlignment="1" applyProtection="1">
      <alignment horizontal="right" vertical="center" wrapText="1"/>
    </xf>
    <xf numFmtId="178" fontId="23" fillId="0" borderId="0" xfId="0" applyNumberFormat="1" applyFont="1" applyFill="1" applyBorder="1" applyAlignment="1" applyProtection="1">
      <alignment horizontal="right" vertical="center" wrapText="1"/>
    </xf>
    <xf numFmtId="178" fontId="23" fillId="0" borderId="16" xfId="0" applyNumberFormat="1" applyFont="1" applyFill="1" applyBorder="1" applyAlignment="1" applyProtection="1">
      <alignment horizontal="right" vertical="center" wrapText="1"/>
    </xf>
    <xf numFmtId="0" fontId="4" fillId="0" borderId="3" xfId="5" applyFont="1" applyFill="1" applyBorder="1" applyAlignment="1" applyProtection="1">
      <alignment horizontal="right" vertical="center" wrapText="1"/>
    </xf>
    <xf numFmtId="0" fontId="4" fillId="0" borderId="9" xfId="5" applyFont="1" applyBorder="1" applyAlignment="1" applyProtection="1">
      <alignment horizontal="center" vertical="center" wrapText="1"/>
    </xf>
    <xf numFmtId="0" fontId="4" fillId="0" borderId="7" xfId="5" applyFont="1" applyBorder="1" applyAlignment="1" applyProtection="1">
      <alignment horizontal="center" vertical="center" wrapText="1"/>
    </xf>
    <xf numFmtId="0" fontId="4" fillId="0" borderId="4" xfId="5" applyFont="1" applyBorder="1" applyAlignment="1" applyProtection="1">
      <alignment horizontal="center" vertical="center" wrapText="1"/>
    </xf>
    <xf numFmtId="0" fontId="4" fillId="0" borderId="2" xfId="5" applyFont="1" applyBorder="1" applyAlignment="1" applyProtection="1">
      <alignment horizontal="center" vertical="center" wrapText="1"/>
    </xf>
    <xf numFmtId="178" fontId="9" fillId="0" borderId="9" xfId="0" applyNumberFormat="1" applyFont="1" applyFill="1" applyBorder="1" applyAlignment="1" applyProtection="1">
      <alignment horizontal="right" vertical="center" wrapText="1"/>
    </xf>
    <xf numFmtId="178" fontId="9" fillId="0" borderId="8" xfId="0" applyNumberFormat="1" applyFont="1" applyFill="1" applyBorder="1" applyAlignment="1" applyProtection="1">
      <alignment horizontal="right" vertical="center" wrapText="1"/>
    </xf>
    <xf numFmtId="178" fontId="9" fillId="0" borderId="17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center"/>
    </xf>
    <xf numFmtId="0" fontId="4" fillId="0" borderId="18" xfId="5" applyFont="1" applyBorder="1" applyAlignment="1" applyProtection="1">
      <alignment horizontal="center" vertical="center" wrapText="1"/>
    </xf>
    <xf numFmtId="0" fontId="4" fillId="0" borderId="4" xfId="5" applyFont="1" applyBorder="1" applyAlignment="1" applyProtection="1">
      <alignment horizontal="center" vertical="center" wrapText="1"/>
    </xf>
    <xf numFmtId="0" fontId="4" fillId="0" borderId="2" xfId="5" applyFont="1" applyBorder="1" applyAlignment="1" applyProtection="1">
      <alignment horizontal="center" vertical="center" wrapText="1"/>
    </xf>
    <xf numFmtId="0" fontId="4" fillId="0" borderId="1" xfId="5" applyFont="1" applyBorder="1" applyAlignment="1" applyProtection="1">
      <alignment horizontal="center" vertical="center" wrapText="1"/>
    </xf>
    <xf numFmtId="0" fontId="4" fillId="0" borderId="10" xfId="5" applyFont="1" applyBorder="1" applyAlignment="1" applyProtection="1">
      <alignment horizontal="center" vertical="center" wrapText="1"/>
    </xf>
    <xf numFmtId="0" fontId="4" fillId="0" borderId="11" xfId="5" applyFont="1" applyBorder="1" applyAlignment="1" applyProtection="1">
      <alignment horizontal="center" vertical="center" wrapText="1"/>
    </xf>
    <xf numFmtId="0" fontId="4" fillId="0" borderId="7" xfId="5" applyFont="1" applyBorder="1" applyAlignment="1" applyProtection="1">
      <alignment horizontal="center" vertical="center" wrapText="1"/>
    </xf>
    <xf numFmtId="0" fontId="4" fillId="0" borderId="19" xfId="5" applyFont="1" applyBorder="1" applyAlignment="1" applyProtection="1">
      <alignment horizontal="center" vertical="center" wrapText="1"/>
    </xf>
    <xf numFmtId="0" fontId="4" fillId="0" borderId="9" xfId="5" applyFont="1" applyBorder="1" applyAlignment="1" applyProtection="1">
      <alignment horizontal="center" vertical="center" wrapText="1"/>
    </xf>
    <xf numFmtId="0" fontId="4" fillId="0" borderId="6" xfId="5" applyFont="1" applyBorder="1" applyAlignment="1" applyProtection="1">
      <alignment horizontal="center" vertical="center" wrapText="1"/>
    </xf>
    <xf numFmtId="0" fontId="3" fillId="0" borderId="0" xfId="5" applyFont="1" applyAlignment="1" applyProtection="1">
      <alignment horizontal="left" vertical="center"/>
    </xf>
    <xf numFmtId="0" fontId="1" fillId="0" borderId="8" xfId="5" applyBorder="1" applyAlignment="1" applyProtection="1">
      <alignment horizontal="left" vertical="center"/>
    </xf>
    <xf numFmtId="0" fontId="5" fillId="0" borderId="0" xfId="5" applyFont="1" applyBorder="1" applyAlignment="1" applyProtection="1">
      <alignment horizontal="left" vertical="center"/>
    </xf>
    <xf numFmtId="0" fontId="5" fillId="0" borderId="0" xfId="5" applyFont="1" applyAlignment="1" applyProtection="1">
      <alignment horizontal="left" vertical="center"/>
    </xf>
    <xf numFmtId="0" fontId="1" fillId="0" borderId="8" xfId="5" applyFont="1" applyBorder="1" applyAlignment="1" applyProtection="1">
      <alignment horizontal="left" vertical="center"/>
    </xf>
    <xf numFmtId="0" fontId="3" fillId="0" borderId="0" xfId="5" applyFont="1" applyAlignment="1" applyProtection="1">
      <alignment horizontal="center" vertical="center"/>
    </xf>
    <xf numFmtId="0" fontId="4" fillId="0" borderId="20" xfId="5" applyFont="1" applyBorder="1" applyAlignment="1" applyProtection="1">
      <alignment horizontal="center" vertical="center" wrapText="1"/>
    </xf>
    <xf numFmtId="0" fontId="4" fillId="0" borderId="15" xfId="5" applyFont="1" applyBorder="1" applyAlignment="1" applyProtection="1">
      <alignment horizontal="center" vertical="center" wrapText="1"/>
    </xf>
    <xf numFmtId="0" fontId="1" fillId="0" borderId="11" xfId="5" applyBorder="1"/>
    <xf numFmtId="0" fontId="4" fillId="0" borderId="18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3" fillId="0" borderId="0" xfId="3" applyFont="1" applyAlignment="1" applyProtection="1">
      <alignment horizontal="left" vertical="center"/>
    </xf>
    <xf numFmtId="0" fontId="8" fillId="0" borderId="18" xfId="3" applyFont="1" applyBorder="1" applyAlignment="1" applyProtection="1">
      <alignment horizontal="center" vertical="center" wrapText="1"/>
    </xf>
    <xf numFmtId="0" fontId="8" fillId="0" borderId="4" xfId="3" applyFont="1" applyBorder="1" applyAlignment="1" applyProtection="1">
      <alignment horizontal="center" vertical="center" wrapText="1"/>
    </xf>
    <xf numFmtId="0" fontId="8" fillId="0" borderId="2" xfId="3" applyFont="1" applyBorder="1" applyAlignment="1" applyProtection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</xf>
    <xf numFmtId="0" fontId="8" fillId="0" borderId="10" xfId="3" applyFont="1" applyBorder="1" applyAlignment="1" applyProtection="1">
      <alignment horizontal="center" vertical="center" wrapText="1"/>
    </xf>
    <xf numFmtId="0" fontId="8" fillId="0" borderId="11" xfId="3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right" vertical="center"/>
    </xf>
    <xf numFmtId="0" fontId="8" fillId="0" borderId="22" xfId="3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16" fillId="0" borderId="1" xfId="3" applyFont="1" applyBorder="1" applyAlignment="1" applyProtection="1">
      <alignment horizontal="center" vertical="center" wrapText="1"/>
    </xf>
    <xf numFmtId="0" fontId="16" fillId="0" borderId="11" xfId="3" applyFont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11" xfId="3" applyFont="1" applyBorder="1" applyAlignment="1" applyProtection="1">
      <alignment horizontal="center" vertical="center" wrapText="1"/>
    </xf>
    <xf numFmtId="0" fontId="3" fillId="0" borderId="0" xfId="3" applyFont="1" applyAlignment="1" applyProtection="1">
      <alignment horizontal="center" vertical="center"/>
    </xf>
    <xf numFmtId="0" fontId="19" fillId="0" borderId="0" xfId="3" applyFont="1" applyBorder="1" applyAlignment="1" applyProtection="1">
      <alignment horizontal="left" vertical="center" wrapText="1"/>
    </xf>
    <xf numFmtId="0" fontId="5" fillId="0" borderId="0" xfId="3" applyFont="1" applyAlignment="1" applyProtection="1">
      <alignment horizontal="left" vertical="center"/>
    </xf>
    <xf numFmtId="0" fontId="19" fillId="0" borderId="0" xfId="3" applyFont="1" applyBorder="1" applyAlignment="1" applyProtection="1">
      <alignment horizontal="left" vertical="center"/>
    </xf>
    <xf numFmtId="0" fontId="0" fillId="0" borderId="8" xfId="3" applyFont="1" applyBorder="1" applyAlignment="1" applyProtection="1">
      <alignment horizontal="right" vertical="center"/>
    </xf>
    <xf numFmtId="0" fontId="5" fillId="0" borderId="12" xfId="2" applyFont="1" applyBorder="1" applyAlignment="1" applyProtection="1">
      <alignment horizontal="left" vertical="center"/>
    </xf>
    <xf numFmtId="0" fontId="5" fillId="0" borderId="0" xfId="2" applyFont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</cellXfs>
  <cellStyles count="7">
    <cellStyle name="桁区切り 2" xfId="4"/>
    <cellStyle name="桁区切り 4" xfId="6"/>
    <cellStyle name="標準" xfId="0" builtinId="0"/>
    <cellStyle name="標準 2" xfId="1"/>
    <cellStyle name="標準 2 2" xfId="5"/>
    <cellStyle name="標準_１５４，１５５(清掃事業所)" xfId="2"/>
    <cellStyle name="標準_⑭　保健・衛生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zoomScaleNormal="100" zoomScaleSheetLayoutView="100" workbookViewId="0">
      <selection sqref="A1:P1"/>
    </sheetView>
  </sheetViews>
  <sheetFormatPr defaultColWidth="9" defaultRowHeight="13.2" x14ac:dyDescent="0.2"/>
  <cols>
    <col min="1" max="1" width="11.77734375" style="6" customWidth="1"/>
    <col min="2" max="2" width="9" style="7" customWidth="1"/>
    <col min="3" max="3" width="0.44140625" style="6" customWidth="1"/>
    <col min="4" max="4" width="9" style="7" customWidth="1"/>
    <col min="5" max="5" width="0.44140625" style="6" customWidth="1"/>
    <col min="6" max="6" width="9" style="7" customWidth="1"/>
    <col min="7" max="7" width="0.44140625" style="6" customWidth="1"/>
    <col min="8" max="8" width="9" style="7" customWidth="1"/>
    <col min="9" max="9" width="0.44140625" style="6" customWidth="1"/>
    <col min="10" max="10" width="9" style="7" customWidth="1"/>
    <col min="11" max="11" width="0.44140625" style="6" customWidth="1"/>
    <col min="12" max="12" width="9" style="7" customWidth="1"/>
    <col min="13" max="13" width="0.44140625" style="6" customWidth="1"/>
    <col min="14" max="14" width="9" style="7" customWidth="1"/>
    <col min="15" max="15" width="0.44140625" style="6" customWidth="1"/>
    <col min="16" max="16" width="9" style="7" customWidth="1"/>
    <col min="17" max="17" width="0.44140625" style="6" customWidth="1"/>
    <col min="18" max="16384" width="9" style="6"/>
  </cols>
  <sheetData>
    <row r="1" spans="1:17" s="198" customFormat="1" ht="23.1" customHeight="1" x14ac:dyDescent="0.2">
      <c r="A1" s="251" t="s">
        <v>144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7" s="198" customFormat="1" ht="23.1" customHeight="1" x14ac:dyDescent="0.2">
      <c r="B2" s="199"/>
      <c r="D2" s="199"/>
      <c r="F2" s="199"/>
      <c r="H2" s="199"/>
      <c r="J2" s="199"/>
      <c r="L2" s="199"/>
      <c r="N2" s="199"/>
      <c r="P2" s="199"/>
    </row>
    <row r="3" spans="1:17" s="198" customFormat="1" ht="23.1" customHeight="1" x14ac:dyDescent="0.2">
      <c r="A3" s="252" t="s">
        <v>158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7" s="198" customFormat="1" ht="24.9" customHeight="1" x14ac:dyDescent="0.2">
      <c r="A4" s="241" t="s">
        <v>0</v>
      </c>
      <c r="B4" s="244" t="s">
        <v>1</v>
      </c>
      <c r="C4" s="245"/>
      <c r="D4" s="245"/>
      <c r="E4" s="245"/>
      <c r="F4" s="245"/>
      <c r="G4" s="245"/>
      <c r="H4" s="245"/>
      <c r="I4" s="245"/>
      <c r="J4" s="245"/>
      <c r="K4" s="246"/>
      <c r="L4" s="244" t="s">
        <v>2</v>
      </c>
      <c r="M4" s="245"/>
      <c r="N4" s="245"/>
      <c r="O4" s="246"/>
      <c r="P4" s="244" t="s">
        <v>3</v>
      </c>
      <c r="Q4" s="246"/>
    </row>
    <row r="5" spans="1:17" s="198" customFormat="1" ht="18" customHeight="1" x14ac:dyDescent="0.2">
      <c r="A5" s="242"/>
      <c r="B5" s="247" t="s">
        <v>4</v>
      </c>
      <c r="C5" s="248"/>
      <c r="D5" s="247" t="s">
        <v>5</v>
      </c>
      <c r="E5" s="248"/>
      <c r="F5" s="247" t="s">
        <v>7</v>
      </c>
      <c r="G5" s="248"/>
      <c r="H5" s="247" t="s">
        <v>8</v>
      </c>
      <c r="I5" s="248"/>
      <c r="J5" s="247" t="s">
        <v>9</v>
      </c>
      <c r="K5" s="248"/>
      <c r="L5" s="247" t="s">
        <v>10</v>
      </c>
      <c r="M5" s="248"/>
      <c r="N5" s="247" t="s">
        <v>6</v>
      </c>
      <c r="O5" s="248"/>
      <c r="P5" s="247" t="s">
        <v>11</v>
      </c>
      <c r="Q5" s="248"/>
    </row>
    <row r="6" spans="1:17" s="198" customFormat="1" ht="18" customHeight="1" x14ac:dyDescent="0.2">
      <c r="A6" s="243"/>
      <c r="B6" s="249"/>
      <c r="C6" s="250"/>
      <c r="D6" s="249" t="s">
        <v>6</v>
      </c>
      <c r="E6" s="250"/>
      <c r="F6" s="249" t="s">
        <v>6</v>
      </c>
      <c r="G6" s="250"/>
      <c r="H6" s="249" t="s">
        <v>6</v>
      </c>
      <c r="I6" s="250"/>
      <c r="J6" s="249" t="s">
        <v>6</v>
      </c>
      <c r="K6" s="250"/>
      <c r="L6" s="249"/>
      <c r="M6" s="250"/>
      <c r="N6" s="249"/>
      <c r="O6" s="250"/>
      <c r="P6" s="249"/>
      <c r="Q6" s="250"/>
    </row>
    <row r="7" spans="1:17" s="198" customFormat="1" ht="18" customHeight="1" x14ac:dyDescent="0.2">
      <c r="A7" s="200" t="s">
        <v>221</v>
      </c>
      <c r="B7" s="201">
        <v>9</v>
      </c>
      <c r="C7" s="202"/>
      <c r="D7" s="203">
        <v>901</v>
      </c>
      <c r="E7" s="204"/>
      <c r="F7" s="201">
        <v>50</v>
      </c>
      <c r="G7" s="202"/>
      <c r="H7" s="201" t="s">
        <v>148</v>
      </c>
      <c r="I7" s="202"/>
      <c r="J7" s="203">
        <v>1357</v>
      </c>
      <c r="K7" s="204"/>
      <c r="L7" s="201">
        <v>102</v>
      </c>
      <c r="M7" s="202"/>
      <c r="N7" s="201">
        <v>27</v>
      </c>
      <c r="O7" s="202"/>
      <c r="P7" s="201">
        <v>82</v>
      </c>
      <c r="Q7" s="205"/>
    </row>
    <row r="8" spans="1:17" s="198" customFormat="1" ht="18" customHeight="1" x14ac:dyDescent="0.2">
      <c r="A8" s="200" t="s">
        <v>175</v>
      </c>
      <c r="B8" s="201">
        <v>9</v>
      </c>
      <c r="C8" s="202"/>
      <c r="D8" s="203">
        <v>901</v>
      </c>
      <c r="E8" s="204"/>
      <c r="F8" s="201">
        <v>50</v>
      </c>
      <c r="G8" s="202"/>
      <c r="H8" s="201" t="s">
        <v>148</v>
      </c>
      <c r="I8" s="202"/>
      <c r="J8" s="203">
        <v>1279</v>
      </c>
      <c r="K8" s="204"/>
      <c r="L8" s="201">
        <v>104</v>
      </c>
      <c r="M8" s="202"/>
      <c r="N8" s="201">
        <v>27</v>
      </c>
      <c r="O8" s="202"/>
      <c r="P8" s="201">
        <v>83</v>
      </c>
      <c r="Q8" s="205"/>
    </row>
    <row r="9" spans="1:17" s="198" customFormat="1" ht="18" customHeight="1" x14ac:dyDescent="0.2">
      <c r="A9" s="200" t="s">
        <v>177</v>
      </c>
      <c r="B9" s="201">
        <v>9</v>
      </c>
      <c r="C9" s="202"/>
      <c r="D9" s="206">
        <v>901</v>
      </c>
      <c r="E9" s="204"/>
      <c r="F9" s="201">
        <v>50</v>
      </c>
      <c r="G9" s="202"/>
      <c r="H9" s="201" t="s">
        <v>148</v>
      </c>
      <c r="I9" s="202"/>
      <c r="J9" s="206">
        <v>1259</v>
      </c>
      <c r="K9" s="204"/>
      <c r="L9" s="207">
        <v>103</v>
      </c>
      <c r="M9" s="202">
        <v>2</v>
      </c>
      <c r="N9" s="201">
        <v>27</v>
      </c>
      <c r="O9" s="202"/>
      <c r="P9" s="207">
        <v>84</v>
      </c>
      <c r="Q9" s="205"/>
    </row>
    <row r="10" spans="1:17" s="198" customFormat="1" ht="18" customHeight="1" x14ac:dyDescent="0.2">
      <c r="A10" s="200" t="s">
        <v>194</v>
      </c>
      <c r="B10" s="207">
        <v>9</v>
      </c>
      <c r="C10" s="208"/>
      <c r="D10" s="206">
        <v>899</v>
      </c>
      <c r="E10" s="209"/>
      <c r="F10" s="207">
        <v>30</v>
      </c>
      <c r="G10" s="208"/>
      <c r="H10" s="207" t="s">
        <v>12</v>
      </c>
      <c r="I10" s="208"/>
      <c r="J10" s="206">
        <v>1259</v>
      </c>
      <c r="K10" s="209"/>
      <c r="L10" s="207">
        <v>102</v>
      </c>
      <c r="M10" s="208"/>
      <c r="N10" s="207">
        <v>27</v>
      </c>
      <c r="O10" s="208"/>
      <c r="P10" s="207">
        <v>84</v>
      </c>
      <c r="Q10" s="205"/>
    </row>
    <row r="11" spans="1:17" s="198" customFormat="1" ht="18" customHeight="1" x14ac:dyDescent="0.2">
      <c r="A11" s="200" t="s">
        <v>209</v>
      </c>
      <c r="B11" s="207">
        <v>9</v>
      </c>
      <c r="C11" s="208"/>
      <c r="D11" s="206">
        <v>899</v>
      </c>
      <c r="E11" s="209"/>
      <c r="F11" s="207">
        <v>30</v>
      </c>
      <c r="G11" s="208"/>
      <c r="H11" s="207" t="s">
        <v>12</v>
      </c>
      <c r="I11" s="208"/>
      <c r="J11" s="206">
        <v>1259</v>
      </c>
      <c r="K11" s="209"/>
      <c r="L11" s="207">
        <v>102</v>
      </c>
      <c r="M11" s="208"/>
      <c r="N11" s="207">
        <v>27</v>
      </c>
      <c r="O11" s="208"/>
      <c r="P11" s="207">
        <v>84</v>
      </c>
      <c r="Q11" s="205"/>
    </row>
    <row r="12" spans="1:17" s="199" customFormat="1" ht="18" customHeight="1" x14ac:dyDescent="0.2">
      <c r="A12" s="210" t="s">
        <v>222</v>
      </c>
      <c r="B12" s="211">
        <v>8</v>
      </c>
      <c r="C12" s="212"/>
      <c r="D12" s="213">
        <v>899</v>
      </c>
      <c r="E12" s="214"/>
      <c r="F12" s="211">
        <v>30</v>
      </c>
      <c r="G12" s="212"/>
      <c r="H12" s="211" t="s">
        <v>12</v>
      </c>
      <c r="I12" s="212"/>
      <c r="J12" s="213">
        <v>1213</v>
      </c>
      <c r="K12" s="214"/>
      <c r="L12" s="211">
        <v>103</v>
      </c>
      <c r="M12" s="212"/>
      <c r="N12" s="211">
        <v>40</v>
      </c>
      <c r="O12" s="212"/>
      <c r="P12" s="211">
        <v>82</v>
      </c>
      <c r="Q12" s="215"/>
    </row>
    <row r="13" spans="1:17" ht="23.1" customHeight="1" x14ac:dyDescent="0.2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</row>
    <row r="14" spans="1:17" ht="23.1" customHeight="1" x14ac:dyDescent="0.2"/>
    <row r="15" spans="1:17" hidden="1" x14ac:dyDescent="0.2"/>
    <row r="29" spans="2:16" ht="10.8" customHeight="1" x14ac:dyDescent="0.2">
      <c r="B29" s="6"/>
      <c r="D29" s="6"/>
      <c r="F29" s="6"/>
      <c r="H29" s="6"/>
      <c r="J29" s="6"/>
      <c r="L29" s="6"/>
      <c r="N29" s="6"/>
      <c r="P29" s="6"/>
    </row>
    <row r="30" spans="2:16" ht="23.1" customHeight="1" x14ac:dyDescent="0.2">
      <c r="B30" s="6"/>
      <c r="D30" s="6"/>
      <c r="F30" s="6"/>
      <c r="H30" s="6"/>
      <c r="J30" s="6"/>
      <c r="L30" s="6"/>
      <c r="N30" s="6"/>
      <c r="P30" s="6"/>
    </row>
  </sheetData>
  <sheetProtection algorithmName="SHA-512" hashValue="1uJF0tBWGYvOWBWvzDuJB59j8ICMTTYiM4TqqSPXjUMkNEARiH+8B0q9vuVt7tNdrIAU6TA8FcT0u9O0O69biw==" saltValue="OY83F8PZiFwWlzrXsGTaKg==" spinCount="100000" sheet="1" objects="1" scenarios="1"/>
  <mergeCells count="19">
    <mergeCell ref="A1:P1"/>
    <mergeCell ref="A3:P3"/>
    <mergeCell ref="F6:G6"/>
    <mergeCell ref="D5:E5"/>
    <mergeCell ref="D6:E6"/>
    <mergeCell ref="J6:K6"/>
    <mergeCell ref="J5:K5"/>
    <mergeCell ref="H5:I5"/>
    <mergeCell ref="H6:I6"/>
    <mergeCell ref="A13:P13"/>
    <mergeCell ref="A4:A6"/>
    <mergeCell ref="B4:K4"/>
    <mergeCell ref="L4:O4"/>
    <mergeCell ref="P4:Q4"/>
    <mergeCell ref="P5:Q6"/>
    <mergeCell ref="N5:O6"/>
    <mergeCell ref="L5:M6"/>
    <mergeCell ref="B5:C6"/>
    <mergeCell ref="F5:G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showGridLines="0" zoomScaleNormal="100" zoomScaleSheetLayoutView="96" workbookViewId="0">
      <selection sqref="A1:X1"/>
    </sheetView>
  </sheetViews>
  <sheetFormatPr defaultColWidth="9" defaultRowHeight="13.2" x14ac:dyDescent="0.2"/>
  <cols>
    <col min="1" max="1" width="12.6640625" style="53" customWidth="1"/>
    <col min="2" max="2" width="11.88671875" style="54" customWidth="1"/>
    <col min="3" max="3" width="0.88671875" style="53" customWidth="1"/>
    <col min="4" max="4" width="11.88671875" style="54" customWidth="1"/>
    <col min="5" max="5" width="0.88671875" style="53" customWidth="1"/>
    <col min="6" max="6" width="11.77734375" style="54" customWidth="1"/>
    <col min="7" max="7" width="0.88671875" style="53" customWidth="1"/>
    <col min="8" max="8" width="11.77734375" style="54" customWidth="1"/>
    <col min="9" max="9" width="0.88671875" style="53" customWidth="1"/>
    <col min="10" max="10" width="11.77734375" style="54" customWidth="1"/>
    <col min="11" max="11" width="0.88671875" style="53" customWidth="1"/>
    <col min="12" max="12" width="11.77734375" style="54" customWidth="1"/>
    <col min="13" max="13" width="0.88671875" style="53" customWidth="1"/>
    <col min="14" max="14" width="11.88671875" style="54" customWidth="1"/>
    <col min="15" max="15" width="0.88671875" style="53" customWidth="1"/>
    <col min="16" max="16" width="11.88671875" style="54" customWidth="1"/>
    <col min="17" max="17" width="0.88671875" style="53" customWidth="1"/>
    <col min="18" max="18" width="11.88671875" style="54" customWidth="1"/>
    <col min="19" max="19" width="1.21875" style="53" customWidth="1"/>
    <col min="20" max="20" width="11.88671875" style="54" customWidth="1"/>
    <col min="21" max="21" width="0.88671875" style="53" customWidth="1"/>
    <col min="22" max="22" width="11.88671875" style="54" customWidth="1"/>
    <col min="23" max="23" width="0.88671875" style="53" customWidth="1"/>
    <col min="24" max="24" width="11.88671875" style="54" customWidth="1"/>
    <col min="25" max="25" width="0.88671875" style="53" customWidth="1"/>
    <col min="26" max="16384" width="9" style="53"/>
  </cols>
  <sheetData>
    <row r="1" spans="1:26" ht="23.1" customHeight="1" x14ac:dyDescent="0.2">
      <c r="A1" s="295" t="s">
        <v>237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"/>
    </row>
    <row r="2" spans="1:26" ht="23.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6" ht="23.1" customHeight="1" x14ac:dyDescent="0.2">
      <c r="A3" s="56" t="s">
        <v>169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299" t="s">
        <v>135</v>
      </c>
      <c r="U3" s="299"/>
      <c r="V3" s="299"/>
      <c r="W3" s="299"/>
      <c r="X3" s="299"/>
      <c r="Y3" s="59"/>
    </row>
    <row r="4" spans="1:26" ht="15.9" customHeight="1" x14ac:dyDescent="0.2">
      <c r="A4" s="282" t="s">
        <v>0</v>
      </c>
      <c r="B4" s="285" t="s">
        <v>140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  <c r="N4" s="285" t="s">
        <v>141</v>
      </c>
      <c r="O4" s="286"/>
      <c r="P4" s="286"/>
      <c r="Q4" s="286"/>
      <c r="R4" s="286"/>
      <c r="S4" s="289"/>
      <c r="T4" s="290" t="s">
        <v>93</v>
      </c>
      <c r="U4" s="286"/>
      <c r="V4" s="286"/>
      <c r="W4" s="286"/>
      <c r="X4" s="286"/>
      <c r="Y4" s="287"/>
    </row>
    <row r="5" spans="1:26" ht="15.9" customHeight="1" x14ac:dyDescent="0.2">
      <c r="A5" s="283"/>
      <c r="B5" s="285" t="s">
        <v>220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7"/>
      <c r="N5" s="285" t="s">
        <v>94</v>
      </c>
      <c r="O5" s="286"/>
      <c r="P5" s="286"/>
      <c r="Q5" s="286"/>
      <c r="R5" s="286"/>
      <c r="S5" s="289"/>
      <c r="T5" s="290" t="s">
        <v>95</v>
      </c>
      <c r="U5" s="286"/>
      <c r="V5" s="286"/>
      <c r="W5" s="286"/>
      <c r="X5" s="286"/>
      <c r="Y5" s="287"/>
    </row>
    <row r="6" spans="1:26" ht="15.9" customHeight="1" x14ac:dyDescent="0.2">
      <c r="A6" s="284"/>
      <c r="B6" s="291" t="s">
        <v>76</v>
      </c>
      <c r="C6" s="292"/>
      <c r="D6" s="285" t="s">
        <v>88</v>
      </c>
      <c r="E6" s="287"/>
      <c r="F6" s="285" t="s">
        <v>89</v>
      </c>
      <c r="G6" s="287"/>
      <c r="H6" s="285" t="s">
        <v>90</v>
      </c>
      <c r="I6" s="287"/>
      <c r="J6" s="285" t="s">
        <v>91</v>
      </c>
      <c r="K6" s="287"/>
      <c r="L6" s="285" t="s">
        <v>92</v>
      </c>
      <c r="M6" s="287"/>
      <c r="N6" s="285" t="s">
        <v>96</v>
      </c>
      <c r="O6" s="287"/>
      <c r="P6" s="285" t="s">
        <v>97</v>
      </c>
      <c r="Q6" s="287"/>
      <c r="R6" s="285" t="s">
        <v>98</v>
      </c>
      <c r="S6" s="289"/>
      <c r="T6" s="290" t="s">
        <v>76</v>
      </c>
      <c r="U6" s="287"/>
      <c r="V6" s="285" t="s">
        <v>99</v>
      </c>
      <c r="W6" s="287"/>
      <c r="X6" s="293" t="s">
        <v>142</v>
      </c>
      <c r="Y6" s="294"/>
      <c r="Z6" s="60"/>
    </row>
    <row r="7" spans="1:26" ht="15" customHeight="1" x14ac:dyDescent="0.2">
      <c r="A7" s="155" t="s">
        <v>159</v>
      </c>
      <c r="B7" s="107">
        <f t="shared" ref="B7:B11" si="0">SUM(D7:L7)</f>
        <v>48589</v>
      </c>
      <c r="C7" s="108"/>
      <c r="D7" s="61">
        <v>28256</v>
      </c>
      <c r="E7" s="62"/>
      <c r="F7" s="63">
        <v>1919</v>
      </c>
      <c r="G7" s="62"/>
      <c r="H7" s="61">
        <v>9183</v>
      </c>
      <c r="I7" s="62"/>
      <c r="J7" s="63">
        <v>8521</v>
      </c>
      <c r="K7" s="63"/>
      <c r="L7" s="61">
        <v>710</v>
      </c>
      <c r="M7" s="62"/>
      <c r="N7" s="61">
        <v>10346</v>
      </c>
      <c r="O7" s="62"/>
      <c r="P7" s="61">
        <v>28989</v>
      </c>
      <c r="Q7" s="62"/>
      <c r="R7" s="63">
        <v>9250</v>
      </c>
      <c r="S7" s="109"/>
      <c r="T7" s="64">
        <f t="shared" ref="T7:T9" si="1">SUM(V7:X7)</f>
        <v>48584</v>
      </c>
      <c r="U7" s="108"/>
      <c r="V7" s="61">
        <v>37405</v>
      </c>
      <c r="W7" s="62"/>
      <c r="X7" s="63">
        <v>11179</v>
      </c>
      <c r="Y7" s="57"/>
      <c r="Z7" s="60"/>
    </row>
    <row r="8" spans="1:26" ht="15" customHeight="1" x14ac:dyDescent="0.2">
      <c r="A8" s="155" t="s">
        <v>164</v>
      </c>
      <c r="B8" s="107">
        <f t="shared" si="0"/>
        <v>48422</v>
      </c>
      <c r="C8" s="108"/>
      <c r="D8" s="61">
        <v>25627</v>
      </c>
      <c r="E8" s="62"/>
      <c r="F8" s="63">
        <v>2055</v>
      </c>
      <c r="G8" s="62"/>
      <c r="H8" s="61">
        <v>11469</v>
      </c>
      <c r="I8" s="62"/>
      <c r="J8" s="63">
        <v>8549</v>
      </c>
      <c r="K8" s="63"/>
      <c r="L8" s="61">
        <v>722</v>
      </c>
      <c r="M8" s="62"/>
      <c r="N8" s="61">
        <v>10205</v>
      </c>
      <c r="O8" s="62"/>
      <c r="P8" s="61">
        <v>28925</v>
      </c>
      <c r="Q8" s="62"/>
      <c r="R8" s="63">
        <v>9298</v>
      </c>
      <c r="S8" s="109"/>
      <c r="T8" s="64">
        <f t="shared" si="1"/>
        <v>48448</v>
      </c>
      <c r="U8" s="108"/>
      <c r="V8" s="61">
        <v>34837</v>
      </c>
      <c r="W8" s="62"/>
      <c r="X8" s="63">
        <v>13611</v>
      </c>
      <c r="Y8" s="57"/>
      <c r="Z8" s="60"/>
    </row>
    <row r="9" spans="1:26" ht="15" customHeight="1" x14ac:dyDescent="0.2">
      <c r="A9" s="155" t="s">
        <v>178</v>
      </c>
      <c r="B9" s="107">
        <f t="shared" si="0"/>
        <v>48623</v>
      </c>
      <c r="C9" s="108"/>
      <c r="D9" s="61">
        <v>25947</v>
      </c>
      <c r="E9" s="62"/>
      <c r="F9" s="63">
        <v>2391</v>
      </c>
      <c r="G9" s="62"/>
      <c r="H9" s="61">
        <v>11730</v>
      </c>
      <c r="I9" s="62"/>
      <c r="J9" s="63">
        <v>7880</v>
      </c>
      <c r="K9" s="63"/>
      <c r="L9" s="61">
        <v>675</v>
      </c>
      <c r="M9" s="62"/>
      <c r="N9" s="61">
        <v>8618</v>
      </c>
      <c r="O9" s="62"/>
      <c r="P9" s="61">
        <v>31448</v>
      </c>
      <c r="Q9" s="62"/>
      <c r="R9" s="63">
        <v>8555</v>
      </c>
      <c r="S9" s="109"/>
      <c r="T9" s="64">
        <f t="shared" si="1"/>
        <v>48651</v>
      </c>
      <c r="U9" s="108"/>
      <c r="V9" s="61">
        <v>34442</v>
      </c>
      <c r="W9" s="62"/>
      <c r="X9" s="63">
        <v>14209</v>
      </c>
      <c r="Y9" s="57"/>
      <c r="Z9" s="60"/>
    </row>
    <row r="10" spans="1:26" ht="15" customHeight="1" x14ac:dyDescent="0.2">
      <c r="A10" s="155" t="s">
        <v>190</v>
      </c>
      <c r="B10" s="107">
        <f t="shared" si="0"/>
        <v>47417</v>
      </c>
      <c r="C10" s="108"/>
      <c r="D10" s="61">
        <v>25441</v>
      </c>
      <c r="E10" s="62"/>
      <c r="F10" s="63">
        <v>1996</v>
      </c>
      <c r="G10" s="62"/>
      <c r="H10" s="61">
        <v>11487</v>
      </c>
      <c r="I10" s="62"/>
      <c r="J10" s="63">
        <v>7918</v>
      </c>
      <c r="K10" s="63"/>
      <c r="L10" s="61">
        <v>575</v>
      </c>
      <c r="M10" s="62"/>
      <c r="N10" s="61">
        <v>7866</v>
      </c>
      <c r="O10" s="62"/>
      <c r="P10" s="61">
        <v>31057</v>
      </c>
      <c r="Q10" s="62"/>
      <c r="R10" s="63">
        <v>8492</v>
      </c>
      <c r="S10" s="109"/>
      <c r="T10" s="64">
        <f>SUM(V10:X10)</f>
        <v>47444</v>
      </c>
      <c r="U10" s="108"/>
      <c r="V10" s="61">
        <v>33887</v>
      </c>
      <c r="W10" s="62"/>
      <c r="X10" s="63">
        <v>13557</v>
      </c>
      <c r="Y10" s="57"/>
      <c r="Z10" s="60"/>
    </row>
    <row r="11" spans="1:26" ht="15" customHeight="1" x14ac:dyDescent="0.2">
      <c r="A11" s="155" t="s">
        <v>212</v>
      </c>
      <c r="B11" s="107">
        <f t="shared" si="0"/>
        <v>46180</v>
      </c>
      <c r="C11" s="108"/>
      <c r="D11" s="61">
        <v>24750</v>
      </c>
      <c r="E11" s="62"/>
      <c r="F11" s="63">
        <v>1719</v>
      </c>
      <c r="G11" s="62"/>
      <c r="H11" s="61">
        <v>11183</v>
      </c>
      <c r="I11" s="62"/>
      <c r="J11" s="63">
        <v>8048</v>
      </c>
      <c r="K11" s="63"/>
      <c r="L11" s="61">
        <v>480</v>
      </c>
      <c r="M11" s="62"/>
      <c r="N11" s="61">
        <v>6431</v>
      </c>
      <c r="O11" s="62"/>
      <c r="P11" s="61">
        <v>31214</v>
      </c>
      <c r="Q11" s="62"/>
      <c r="R11" s="63">
        <v>8529</v>
      </c>
      <c r="S11" s="109"/>
      <c r="T11" s="64">
        <f>SUM(V11:X11)</f>
        <v>46209</v>
      </c>
      <c r="U11" s="108"/>
      <c r="V11" s="61">
        <v>33248</v>
      </c>
      <c r="W11" s="62"/>
      <c r="X11" s="63">
        <v>12961</v>
      </c>
      <c r="Y11" s="57"/>
      <c r="Z11" s="60"/>
    </row>
    <row r="12" spans="1:26" s="54" customFormat="1" x14ac:dyDescent="0.2">
      <c r="A12" s="161" t="s">
        <v>226</v>
      </c>
      <c r="B12" s="162">
        <f t="shared" ref="B12" si="2">SUM(D12:L12)</f>
        <v>44633</v>
      </c>
      <c r="C12" s="163"/>
      <c r="D12" s="164">
        <v>23971</v>
      </c>
      <c r="E12" s="165"/>
      <c r="F12" s="166">
        <v>1661</v>
      </c>
      <c r="G12" s="165"/>
      <c r="H12" s="164">
        <v>10741</v>
      </c>
      <c r="I12" s="165"/>
      <c r="J12" s="166">
        <v>7786</v>
      </c>
      <c r="K12" s="166"/>
      <c r="L12" s="164">
        <v>474</v>
      </c>
      <c r="M12" s="165"/>
      <c r="N12" s="164">
        <v>6297</v>
      </c>
      <c r="O12" s="165"/>
      <c r="P12" s="164">
        <v>30076</v>
      </c>
      <c r="Q12" s="165"/>
      <c r="R12" s="166">
        <v>8260</v>
      </c>
      <c r="S12" s="167"/>
      <c r="T12" s="168">
        <f>SUM(V12:X12)</f>
        <v>44669</v>
      </c>
      <c r="U12" s="163"/>
      <c r="V12" s="164">
        <v>32207</v>
      </c>
      <c r="W12" s="165"/>
      <c r="X12" s="166">
        <v>12462</v>
      </c>
      <c r="Y12" s="58"/>
      <c r="Z12" s="60"/>
    </row>
    <row r="13" spans="1:26" ht="13.5" customHeight="1" x14ac:dyDescent="0.2">
      <c r="A13" s="296" t="s">
        <v>218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</row>
    <row r="14" spans="1:26" ht="13.5" customHeight="1" x14ac:dyDescent="0.2">
      <c r="A14" s="296" t="s">
        <v>219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</row>
    <row r="15" spans="1:26" ht="22.95" customHeight="1" x14ac:dyDescent="0.2">
      <c r="A15" s="297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</row>
  </sheetData>
  <sheetProtection algorithmName="SHA-512" hashValue="9pDOFYcOZT+iDUI5dArYdAX3q8t5TGkR+dSS37BTXVs92NphMQacFCdZ1opCWDC7lf2NRFrYK7qROFUx65r3FQ==" saltValue="RMUuP+3MCP9O/09SbC2zaQ==" spinCount="100000" sheet="1" objects="1" scenarios="1"/>
  <mergeCells count="24">
    <mergeCell ref="A1:X1"/>
    <mergeCell ref="A14:L14"/>
    <mergeCell ref="A15:L15"/>
    <mergeCell ref="P6:Q6"/>
    <mergeCell ref="R6:S6"/>
    <mergeCell ref="T6:U6"/>
    <mergeCell ref="A13:L13"/>
    <mergeCell ref="D6:E6"/>
    <mergeCell ref="F6:G6"/>
    <mergeCell ref="H6:I6"/>
    <mergeCell ref="J6:K6"/>
    <mergeCell ref="L6:M6"/>
    <mergeCell ref="A4:A6"/>
    <mergeCell ref="B4:M4"/>
    <mergeCell ref="B5:M5"/>
    <mergeCell ref="T3:X3"/>
    <mergeCell ref="N4:S4"/>
    <mergeCell ref="T4:Y4"/>
    <mergeCell ref="N5:S5"/>
    <mergeCell ref="T5:Y5"/>
    <mergeCell ref="B6:C6"/>
    <mergeCell ref="X6:Y6"/>
    <mergeCell ref="N6:O6"/>
    <mergeCell ref="V6:W6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showGridLines="0" zoomScaleNormal="100" workbookViewId="0">
      <selection sqref="A1:V1"/>
    </sheetView>
  </sheetViews>
  <sheetFormatPr defaultColWidth="9" defaultRowHeight="13.2" x14ac:dyDescent="0.2"/>
  <cols>
    <col min="1" max="1" width="12.77734375" style="79" customWidth="1"/>
    <col min="2" max="2" width="11.6640625" style="80" customWidth="1"/>
    <col min="3" max="3" width="0.88671875" style="79" customWidth="1"/>
    <col min="4" max="4" width="11.6640625" style="80" customWidth="1"/>
    <col min="5" max="5" width="1.21875" style="79" customWidth="1"/>
    <col min="6" max="6" width="11.6640625" style="80" customWidth="1"/>
    <col min="7" max="7" width="0.88671875" style="79" customWidth="1"/>
    <col min="8" max="8" width="11.6640625" style="80" customWidth="1"/>
    <col min="9" max="9" width="0.88671875" style="79" customWidth="1"/>
    <col min="10" max="10" width="11.6640625" style="80" customWidth="1"/>
    <col min="11" max="11" width="0.88671875" style="79" customWidth="1"/>
    <col min="12" max="12" width="11.6640625" style="80" customWidth="1"/>
    <col min="13" max="13" width="0.88671875" style="79" customWidth="1"/>
    <col min="14" max="14" width="11.6640625" style="80" customWidth="1"/>
    <col min="15" max="15" width="0.88671875" style="79" customWidth="1"/>
    <col min="16" max="16" width="11.6640625" style="80" customWidth="1"/>
    <col min="17" max="17" width="0.88671875" style="79" customWidth="1"/>
    <col min="18" max="18" width="11.6640625" style="80" customWidth="1"/>
    <col min="19" max="19" width="0.88671875" style="79" customWidth="1"/>
    <col min="20" max="20" width="11.6640625" style="80" customWidth="1"/>
    <col min="21" max="21" width="0.88671875" style="79" customWidth="1"/>
    <col min="22" max="22" width="11.6640625" style="80" customWidth="1"/>
    <col min="23" max="23" width="0.88671875" style="79" customWidth="1"/>
    <col min="24" max="25" width="9" style="79"/>
    <col min="26" max="26" width="5" style="79" customWidth="1"/>
    <col min="27" max="16384" width="9" style="79"/>
  </cols>
  <sheetData>
    <row r="1" spans="1:23" ht="23.1" customHeight="1" x14ac:dyDescent="0.2">
      <c r="A1" s="265" t="s">
        <v>238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5"/>
    </row>
    <row r="2" spans="1:23" ht="23.1" customHeight="1" x14ac:dyDescent="0.2">
      <c r="A2" s="81"/>
      <c r="B2" s="82"/>
      <c r="C2" s="81"/>
      <c r="D2" s="82"/>
      <c r="E2" s="81"/>
      <c r="F2" s="82"/>
      <c r="G2" s="81"/>
      <c r="H2" s="82"/>
      <c r="I2" s="81"/>
      <c r="J2" s="82"/>
      <c r="K2" s="81"/>
      <c r="L2" s="82"/>
      <c r="M2" s="81"/>
      <c r="N2" s="82"/>
      <c r="O2" s="81"/>
      <c r="P2" s="82"/>
      <c r="Q2" s="81"/>
      <c r="R2" s="82"/>
      <c r="S2" s="81"/>
      <c r="T2" s="81"/>
      <c r="U2" s="82"/>
      <c r="V2" s="81"/>
      <c r="W2" s="82"/>
    </row>
    <row r="3" spans="1:23" ht="23.1" customHeight="1" x14ac:dyDescent="0.2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77" t="s">
        <v>183</v>
      </c>
      <c r="W3" s="118"/>
    </row>
    <row r="4" spans="1:23" ht="20.100000000000001" customHeight="1" x14ac:dyDescent="0.2">
      <c r="A4" s="260" t="s">
        <v>0</v>
      </c>
      <c r="B4" s="266" t="s">
        <v>100</v>
      </c>
      <c r="C4" s="267"/>
      <c r="D4" s="266" t="s">
        <v>101</v>
      </c>
      <c r="E4" s="267"/>
      <c r="F4" s="262" t="s">
        <v>102</v>
      </c>
      <c r="G4" s="263"/>
      <c r="H4" s="263"/>
      <c r="I4" s="263"/>
      <c r="J4" s="263"/>
      <c r="K4" s="263"/>
      <c r="L4" s="263"/>
      <c r="M4" s="264"/>
      <c r="N4" s="262" t="s">
        <v>108</v>
      </c>
      <c r="O4" s="263"/>
      <c r="P4" s="263"/>
      <c r="Q4" s="263"/>
      <c r="R4" s="263"/>
      <c r="S4" s="263"/>
      <c r="T4" s="263"/>
      <c r="U4" s="263"/>
      <c r="V4" s="263"/>
      <c r="W4" s="264"/>
    </row>
    <row r="5" spans="1:23" ht="20.100000000000001" customHeight="1" x14ac:dyDescent="0.2">
      <c r="A5" s="302"/>
      <c r="B5" s="303"/>
      <c r="C5" s="304"/>
      <c r="D5" s="303"/>
      <c r="E5" s="304"/>
      <c r="F5" s="266" t="s">
        <v>124</v>
      </c>
      <c r="G5" s="267"/>
      <c r="H5" s="266" t="s">
        <v>115</v>
      </c>
      <c r="I5" s="267"/>
      <c r="J5" s="262" t="s">
        <v>103</v>
      </c>
      <c r="K5" s="263"/>
      <c r="L5" s="263"/>
      <c r="M5" s="264"/>
      <c r="N5" s="262" t="s">
        <v>109</v>
      </c>
      <c r="O5" s="263"/>
      <c r="P5" s="263"/>
      <c r="Q5" s="263"/>
      <c r="R5" s="263"/>
      <c r="S5" s="264"/>
      <c r="T5" s="262" t="s">
        <v>110</v>
      </c>
      <c r="U5" s="264"/>
      <c r="V5" s="262" t="s">
        <v>111</v>
      </c>
      <c r="W5" s="264"/>
    </row>
    <row r="6" spans="1:23" ht="35.1" customHeight="1" x14ac:dyDescent="0.2">
      <c r="A6" s="261"/>
      <c r="B6" s="268"/>
      <c r="C6" s="269"/>
      <c r="D6" s="268"/>
      <c r="E6" s="269"/>
      <c r="F6" s="268"/>
      <c r="G6" s="269"/>
      <c r="H6" s="268"/>
      <c r="I6" s="269"/>
      <c r="J6" s="262" t="s">
        <v>104</v>
      </c>
      <c r="K6" s="264"/>
      <c r="L6" s="262" t="s">
        <v>105</v>
      </c>
      <c r="M6" s="264"/>
      <c r="N6" s="262" t="s">
        <v>76</v>
      </c>
      <c r="O6" s="264"/>
      <c r="P6" s="262" t="s">
        <v>112</v>
      </c>
      <c r="Q6" s="264"/>
      <c r="R6" s="262" t="s">
        <v>113</v>
      </c>
      <c r="S6" s="264"/>
      <c r="T6" s="262" t="s">
        <v>143</v>
      </c>
      <c r="U6" s="264"/>
      <c r="V6" s="262" t="s">
        <v>114</v>
      </c>
      <c r="W6" s="264"/>
    </row>
    <row r="7" spans="1:23" ht="18" customHeight="1" x14ac:dyDescent="0.2">
      <c r="A7" s="18"/>
      <c r="B7" s="14" t="s">
        <v>52</v>
      </c>
      <c r="C7" s="15"/>
      <c r="D7" s="14" t="s">
        <v>52</v>
      </c>
      <c r="E7" s="15"/>
      <c r="F7" s="84" t="s">
        <v>150</v>
      </c>
      <c r="G7" s="15"/>
      <c r="H7" s="14" t="s">
        <v>106</v>
      </c>
      <c r="I7" s="15"/>
      <c r="J7" s="14" t="s">
        <v>107</v>
      </c>
      <c r="K7" s="15"/>
      <c r="L7" s="14" t="s">
        <v>52</v>
      </c>
      <c r="M7" s="15"/>
      <c r="N7" s="84" t="s">
        <v>150</v>
      </c>
      <c r="O7" s="15"/>
      <c r="P7" s="14" t="s">
        <v>150</v>
      </c>
      <c r="Q7" s="15"/>
      <c r="R7" s="14" t="s">
        <v>150</v>
      </c>
      <c r="S7" s="15"/>
      <c r="T7" s="14" t="s">
        <v>150</v>
      </c>
      <c r="U7" s="80"/>
      <c r="V7" s="84" t="s">
        <v>150</v>
      </c>
      <c r="W7" s="171"/>
    </row>
    <row r="8" spans="1:23" ht="19.5" customHeight="1" x14ac:dyDescent="0.2">
      <c r="A8" s="115" t="s">
        <v>229</v>
      </c>
      <c r="B8" s="127">
        <v>165393</v>
      </c>
      <c r="C8" s="126"/>
      <c r="D8" s="127">
        <v>892</v>
      </c>
      <c r="E8" s="126"/>
      <c r="F8" s="125">
        <v>15750.96</v>
      </c>
      <c r="G8" s="100"/>
      <c r="H8" s="104">
        <v>3</v>
      </c>
      <c r="I8" s="128"/>
      <c r="J8" s="104">
        <v>11</v>
      </c>
      <c r="K8" s="128"/>
      <c r="L8" s="104">
        <v>23</v>
      </c>
      <c r="M8" s="116"/>
      <c r="N8" s="117">
        <f t="shared" ref="N8:N11" si="0">SUM(P8:R8)</f>
        <v>15750.96</v>
      </c>
      <c r="O8" s="100"/>
      <c r="P8" s="101">
        <v>515.47</v>
      </c>
      <c r="Q8" s="100"/>
      <c r="R8" s="101">
        <v>15235.49</v>
      </c>
      <c r="S8" s="102"/>
      <c r="T8" s="103">
        <v>15750.96</v>
      </c>
      <c r="U8" s="80"/>
      <c r="V8" s="172">
        <v>15750.96</v>
      </c>
      <c r="W8" s="171"/>
    </row>
    <row r="9" spans="1:23" ht="20.100000000000001" customHeight="1" x14ac:dyDescent="0.2">
      <c r="A9" s="115" t="s">
        <v>163</v>
      </c>
      <c r="B9" s="127">
        <v>165051</v>
      </c>
      <c r="C9" s="126"/>
      <c r="D9" s="127">
        <v>862</v>
      </c>
      <c r="E9" s="126"/>
      <c r="F9" s="125">
        <v>15558.76</v>
      </c>
      <c r="G9" s="100"/>
      <c r="H9" s="104">
        <v>3</v>
      </c>
      <c r="I9" s="128"/>
      <c r="J9" s="104">
        <v>11</v>
      </c>
      <c r="K9" s="128"/>
      <c r="L9" s="104">
        <v>25</v>
      </c>
      <c r="M9" s="116"/>
      <c r="N9" s="117">
        <f t="shared" si="0"/>
        <v>15558.759999999998</v>
      </c>
      <c r="O9" s="100"/>
      <c r="P9" s="101">
        <v>639.29999999999995</v>
      </c>
      <c r="Q9" s="100"/>
      <c r="R9" s="101">
        <v>14919.46</v>
      </c>
      <c r="S9" s="102"/>
      <c r="T9" s="103">
        <v>15558.76</v>
      </c>
      <c r="U9" s="80"/>
      <c r="V9" s="172">
        <v>15558.76</v>
      </c>
      <c r="W9" s="171"/>
    </row>
    <row r="10" spans="1:23" ht="20.100000000000001" customHeight="1" x14ac:dyDescent="0.2">
      <c r="A10" s="115" t="s">
        <v>181</v>
      </c>
      <c r="B10" s="127">
        <v>162439</v>
      </c>
      <c r="C10" s="126"/>
      <c r="D10" s="127">
        <v>807</v>
      </c>
      <c r="E10" s="126"/>
      <c r="F10" s="125">
        <v>14960.99</v>
      </c>
      <c r="G10" s="100"/>
      <c r="H10" s="104">
        <v>3</v>
      </c>
      <c r="I10" s="128"/>
      <c r="J10" s="104">
        <v>11</v>
      </c>
      <c r="K10" s="128"/>
      <c r="L10" s="104">
        <v>29</v>
      </c>
      <c r="M10" s="116"/>
      <c r="N10" s="117">
        <f t="shared" si="0"/>
        <v>14960.99</v>
      </c>
      <c r="O10" s="100"/>
      <c r="P10" s="101">
        <v>668.69</v>
      </c>
      <c r="Q10" s="100"/>
      <c r="R10" s="101">
        <v>14292.3</v>
      </c>
      <c r="S10" s="102"/>
      <c r="T10" s="103">
        <v>14960.99</v>
      </c>
      <c r="U10" s="80"/>
      <c r="V10" s="172">
        <v>14960.99</v>
      </c>
      <c r="W10" s="171"/>
    </row>
    <row r="11" spans="1:23" ht="20.100000000000001" customHeight="1" x14ac:dyDescent="0.2">
      <c r="A11" s="115" t="s">
        <v>195</v>
      </c>
      <c r="B11" s="127">
        <v>161976</v>
      </c>
      <c r="C11" s="126"/>
      <c r="D11" s="127">
        <v>759</v>
      </c>
      <c r="E11" s="126"/>
      <c r="F11" s="125">
        <v>14829.67</v>
      </c>
      <c r="G11" s="100"/>
      <c r="H11" s="104">
        <v>3</v>
      </c>
      <c r="I11" s="128"/>
      <c r="J11" s="104">
        <v>11</v>
      </c>
      <c r="K11" s="128"/>
      <c r="L11" s="104">
        <v>28</v>
      </c>
      <c r="M11" s="116"/>
      <c r="N11" s="117">
        <f t="shared" si="0"/>
        <v>14829.67</v>
      </c>
      <c r="O11" s="100"/>
      <c r="P11" s="101">
        <v>538.12</v>
      </c>
      <c r="Q11" s="100"/>
      <c r="R11" s="101">
        <v>14291.55</v>
      </c>
      <c r="S11" s="102"/>
      <c r="T11" s="103">
        <f>N11</f>
        <v>14829.67</v>
      </c>
      <c r="U11" s="52"/>
      <c r="V11" s="172">
        <f>N11</f>
        <v>14829.67</v>
      </c>
      <c r="W11" s="171"/>
    </row>
    <row r="12" spans="1:23" ht="20.100000000000001" customHeight="1" x14ac:dyDescent="0.2">
      <c r="A12" s="115" t="s">
        <v>214</v>
      </c>
      <c r="B12" s="127">
        <v>161652</v>
      </c>
      <c r="C12" s="126"/>
      <c r="D12" s="127">
        <v>623</v>
      </c>
      <c r="E12" s="126"/>
      <c r="F12" s="125">
        <v>14316.29</v>
      </c>
      <c r="G12" s="100"/>
      <c r="H12" s="104">
        <v>3</v>
      </c>
      <c r="I12" s="128"/>
      <c r="J12" s="104">
        <v>11</v>
      </c>
      <c r="K12" s="128"/>
      <c r="L12" s="104">
        <v>21</v>
      </c>
      <c r="M12" s="116"/>
      <c r="N12" s="117">
        <v>14316.29</v>
      </c>
      <c r="O12" s="100"/>
      <c r="P12" s="101">
        <v>524.24</v>
      </c>
      <c r="Q12" s="100"/>
      <c r="R12" s="101">
        <v>13792.05</v>
      </c>
      <c r="S12" s="102"/>
      <c r="T12" s="103">
        <f>N12</f>
        <v>14316.29</v>
      </c>
      <c r="U12" s="52"/>
      <c r="V12" s="172">
        <f>N12</f>
        <v>14316.29</v>
      </c>
      <c r="W12" s="171"/>
    </row>
    <row r="13" spans="1:23" ht="20.100000000000001" customHeight="1" x14ac:dyDescent="0.2">
      <c r="A13" s="115" t="s">
        <v>230</v>
      </c>
      <c r="B13" s="127">
        <v>161278</v>
      </c>
      <c r="C13" s="126"/>
      <c r="D13" s="127">
        <v>579</v>
      </c>
      <c r="E13" s="126"/>
      <c r="F13" s="125">
        <v>14079.96</v>
      </c>
      <c r="G13" s="100"/>
      <c r="H13" s="104">
        <v>3</v>
      </c>
      <c r="I13" s="128"/>
      <c r="J13" s="104">
        <v>9</v>
      </c>
      <c r="K13" s="128"/>
      <c r="L13" s="104">
        <v>21</v>
      </c>
      <c r="M13" s="232"/>
      <c r="N13" s="117">
        <f>SUM(P13,R13)</f>
        <v>14079.960000000001</v>
      </c>
      <c r="O13" s="100"/>
      <c r="P13" s="101">
        <v>417.18</v>
      </c>
      <c r="Q13" s="100"/>
      <c r="R13" s="101">
        <v>13662.78</v>
      </c>
      <c r="S13" s="102"/>
      <c r="T13" s="103">
        <f>N13</f>
        <v>14079.960000000001</v>
      </c>
      <c r="U13" s="80"/>
      <c r="V13" s="172">
        <f>N13</f>
        <v>14079.960000000001</v>
      </c>
      <c r="W13" s="171"/>
    </row>
    <row r="14" spans="1:23" ht="14.1" customHeight="1" x14ac:dyDescent="0.2">
      <c r="A14" s="19"/>
      <c r="B14" s="20"/>
      <c r="C14" s="21"/>
      <c r="D14" s="20"/>
      <c r="E14" s="21"/>
      <c r="F14" s="22"/>
      <c r="G14" s="21"/>
      <c r="H14" s="20"/>
      <c r="I14" s="21"/>
      <c r="J14" s="20"/>
      <c r="K14" s="21"/>
      <c r="L14" s="20"/>
      <c r="M14" s="21"/>
      <c r="N14" s="22"/>
      <c r="O14" s="21"/>
      <c r="P14" s="20"/>
      <c r="Q14" s="21"/>
      <c r="R14" s="20"/>
      <c r="S14" s="21"/>
      <c r="T14" s="23"/>
      <c r="U14" s="173"/>
      <c r="V14" s="22"/>
      <c r="W14" s="174"/>
    </row>
    <row r="15" spans="1:23" ht="13.5" customHeight="1" x14ac:dyDescent="0.2">
      <c r="A15" s="300" t="s">
        <v>187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175"/>
      <c r="N15" s="82"/>
      <c r="O15" s="81"/>
      <c r="P15" s="82"/>
      <c r="Q15" s="81"/>
      <c r="R15" s="82"/>
      <c r="S15" s="81"/>
      <c r="T15" s="82"/>
      <c r="U15" s="81"/>
      <c r="V15" s="82"/>
      <c r="W15" s="81"/>
    </row>
    <row r="16" spans="1:23" ht="22.95" customHeight="1" x14ac:dyDescent="0.2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131"/>
      <c r="N16" s="82"/>
      <c r="O16" s="81"/>
      <c r="P16" s="82"/>
      <c r="Q16" s="81"/>
      <c r="R16" s="82"/>
      <c r="S16" s="81"/>
      <c r="T16" s="82"/>
      <c r="U16" s="81"/>
      <c r="V16" s="82"/>
      <c r="W16" s="81"/>
    </row>
    <row r="17" ht="23.1" customHeight="1" x14ac:dyDescent="0.2"/>
    <row r="71" spans="2:22" x14ac:dyDescent="0.2">
      <c r="B71" s="79"/>
      <c r="D71" s="79"/>
      <c r="F71" s="39"/>
      <c r="G71" s="40"/>
      <c r="H71" s="39"/>
      <c r="J71" s="79"/>
      <c r="L71" s="79"/>
      <c r="N71" s="79"/>
      <c r="P71" s="79"/>
      <c r="R71" s="79"/>
      <c r="T71" s="79"/>
      <c r="V71" s="79"/>
    </row>
    <row r="72" spans="2:22" x14ac:dyDescent="0.2">
      <c r="B72" s="79"/>
      <c r="D72" s="79"/>
      <c r="F72" s="39"/>
      <c r="G72" s="40"/>
      <c r="H72" s="39"/>
      <c r="J72" s="79"/>
      <c r="L72" s="79"/>
      <c r="N72" s="79"/>
      <c r="P72" s="79"/>
      <c r="R72" s="79"/>
      <c r="T72" s="79"/>
      <c r="V72" s="79"/>
    </row>
    <row r="73" spans="2:22" x14ac:dyDescent="0.2">
      <c r="B73" s="79"/>
      <c r="D73" s="79"/>
      <c r="F73" s="39"/>
      <c r="G73" s="40"/>
      <c r="H73" s="39"/>
      <c r="J73" s="79"/>
      <c r="L73" s="79"/>
      <c r="N73" s="79"/>
      <c r="P73" s="79"/>
      <c r="R73" s="79"/>
      <c r="T73" s="79"/>
      <c r="V73" s="79"/>
    </row>
    <row r="74" spans="2:22" x14ac:dyDescent="0.2">
      <c r="B74" s="79"/>
      <c r="D74" s="79"/>
      <c r="F74" s="39"/>
      <c r="G74" s="40"/>
      <c r="H74" s="39"/>
      <c r="J74" s="79"/>
      <c r="L74" s="79"/>
      <c r="N74" s="79"/>
      <c r="P74" s="79"/>
      <c r="R74" s="79"/>
      <c r="T74" s="79"/>
      <c r="V74" s="79"/>
    </row>
    <row r="75" spans="2:22" x14ac:dyDescent="0.2">
      <c r="B75" s="79"/>
      <c r="D75" s="79"/>
      <c r="F75" s="39"/>
      <c r="G75" s="40"/>
      <c r="H75" s="39"/>
      <c r="J75" s="79"/>
      <c r="L75" s="79"/>
      <c r="N75" s="79"/>
      <c r="P75" s="79"/>
      <c r="R75" s="79"/>
      <c r="T75" s="79"/>
      <c r="V75" s="79"/>
    </row>
    <row r="76" spans="2:22" x14ac:dyDescent="0.2">
      <c r="B76" s="79"/>
      <c r="D76" s="79"/>
      <c r="F76" s="39"/>
      <c r="G76" s="40"/>
      <c r="H76" s="39"/>
      <c r="J76" s="79"/>
      <c r="L76" s="79"/>
      <c r="N76" s="79"/>
      <c r="P76" s="79"/>
      <c r="R76" s="79"/>
      <c r="T76" s="79"/>
      <c r="V76" s="79"/>
    </row>
    <row r="77" spans="2:22" x14ac:dyDescent="0.2">
      <c r="B77" s="79"/>
      <c r="D77" s="79"/>
      <c r="F77" s="39"/>
      <c r="G77" s="40"/>
      <c r="H77" s="39"/>
      <c r="J77" s="79"/>
      <c r="L77" s="79"/>
      <c r="N77" s="79"/>
      <c r="P77" s="79"/>
      <c r="R77" s="79"/>
      <c r="T77" s="79"/>
      <c r="V77" s="79"/>
    </row>
  </sheetData>
  <sheetProtection algorithmName="SHA-512" hashValue="CzDG2MmxKsy7xCQszjH2Pmz3iq+RpqOzZn8DVDti3j7UE4Zx0I5mpgeC6MG0mpneDoO34ijdDz8tzl2bn5DCAw==" saltValue="ZJIXh4/1ofDCUu/yVR9Cmg==" spinCount="100000" sheet="1" objects="1" scenarios="1"/>
  <mergeCells count="21">
    <mergeCell ref="A4:A6"/>
    <mergeCell ref="B4:C6"/>
    <mergeCell ref="D4:E6"/>
    <mergeCell ref="F4:M4"/>
    <mergeCell ref="A1:V1"/>
    <mergeCell ref="A15:L15"/>
    <mergeCell ref="A16:L16"/>
    <mergeCell ref="T6:U6"/>
    <mergeCell ref="N4:W4"/>
    <mergeCell ref="F5:G6"/>
    <mergeCell ref="H5:I6"/>
    <mergeCell ref="J5:M5"/>
    <mergeCell ref="N5:S5"/>
    <mergeCell ref="T5:U5"/>
    <mergeCell ref="V5:W5"/>
    <mergeCell ref="J6:K6"/>
    <mergeCell ref="L6:M6"/>
    <mergeCell ref="R6:S6"/>
    <mergeCell ref="V6:W6"/>
    <mergeCell ref="N6:O6"/>
    <mergeCell ref="P6:Q6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showGridLines="0" zoomScaleNormal="100" workbookViewId="0">
      <selection sqref="A1:AD1"/>
    </sheetView>
  </sheetViews>
  <sheetFormatPr defaultColWidth="9" defaultRowHeight="13.2" x14ac:dyDescent="0.2"/>
  <cols>
    <col min="1" max="1" width="8.77734375" style="79" customWidth="1"/>
    <col min="2" max="2" width="5.44140625" style="80" customWidth="1"/>
    <col min="3" max="3" width="0.44140625" style="79" customWidth="1"/>
    <col min="4" max="4" width="5.44140625" style="80" customWidth="1"/>
    <col min="5" max="5" width="0.44140625" style="79" customWidth="1"/>
    <col min="6" max="6" width="4.44140625" style="80" customWidth="1"/>
    <col min="7" max="7" width="0.44140625" style="79" customWidth="1"/>
    <col min="8" max="8" width="4.44140625" style="80" customWidth="1"/>
    <col min="9" max="9" width="0.44140625" style="79" customWidth="1"/>
    <col min="10" max="10" width="4.21875" style="80" customWidth="1"/>
    <col min="11" max="11" width="0.44140625" style="79" customWidth="1"/>
    <col min="12" max="12" width="5.44140625" style="80" customWidth="1"/>
    <col min="13" max="13" width="0.44140625" style="79" customWidth="1"/>
    <col min="14" max="14" width="5.44140625" style="80" customWidth="1"/>
    <col min="15" max="15" width="0.44140625" style="79" customWidth="1"/>
    <col min="16" max="16" width="4.44140625" style="80" customWidth="1"/>
    <col min="17" max="17" width="0.44140625" style="79" customWidth="1"/>
    <col min="18" max="18" width="4.44140625" style="80" customWidth="1"/>
    <col min="19" max="19" width="0.44140625" style="79" customWidth="1"/>
    <col min="20" max="20" width="4.21875" style="80" customWidth="1"/>
    <col min="21" max="21" width="0.44140625" style="79" customWidth="1"/>
    <col min="22" max="22" width="5.44140625" style="80" customWidth="1"/>
    <col min="23" max="23" width="0.44140625" style="79" customWidth="1"/>
    <col min="24" max="24" width="5.44140625" style="80" customWidth="1"/>
    <col min="25" max="25" width="0.44140625" style="79" customWidth="1"/>
    <col min="26" max="26" width="4.44140625" style="80" customWidth="1"/>
    <col min="27" max="27" width="0.44140625" style="79" customWidth="1"/>
    <col min="28" max="28" width="4.44140625" style="80" customWidth="1"/>
    <col min="29" max="29" width="0.44140625" style="79" customWidth="1"/>
    <col min="30" max="30" width="4.21875" style="80" customWidth="1"/>
    <col min="31" max="31" width="0.44140625" style="79" customWidth="1"/>
    <col min="32" max="32" width="1.44140625" style="79" customWidth="1"/>
    <col min="33" max="16384" width="9" style="79"/>
  </cols>
  <sheetData>
    <row r="1" spans="1:31" ht="22.95" customHeight="1" x14ac:dyDescent="0.2">
      <c r="A1" s="316" t="s">
        <v>170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81"/>
    </row>
    <row r="2" spans="1:31" ht="22.95" customHeight="1" x14ac:dyDescent="0.2">
      <c r="A2" s="81"/>
      <c r="B2" s="82"/>
      <c r="C2" s="81"/>
      <c r="D2" s="82"/>
      <c r="E2" s="81"/>
      <c r="F2" s="82"/>
      <c r="G2" s="81"/>
      <c r="H2" s="82"/>
      <c r="I2" s="81"/>
      <c r="J2" s="82"/>
      <c r="K2" s="81"/>
      <c r="L2" s="82"/>
      <c r="M2" s="81"/>
      <c r="N2" s="82"/>
      <c r="O2" s="81"/>
      <c r="P2" s="82"/>
      <c r="Q2" s="81"/>
      <c r="R2" s="82"/>
      <c r="S2" s="81"/>
      <c r="T2" s="82"/>
      <c r="U2" s="81"/>
      <c r="V2" s="82"/>
      <c r="W2" s="81"/>
      <c r="X2" s="82"/>
      <c r="Y2" s="81"/>
      <c r="Z2" s="82"/>
      <c r="AA2" s="81"/>
      <c r="AB2" s="82"/>
      <c r="AC2" s="81"/>
      <c r="AD2" s="82"/>
      <c r="AE2" s="81"/>
    </row>
    <row r="3" spans="1:31" ht="22.95" customHeight="1" x14ac:dyDescent="0.2">
      <c r="A3" s="226" t="s">
        <v>201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7"/>
    </row>
    <row r="4" spans="1:31" ht="20.100000000000001" customHeight="1" x14ac:dyDescent="0.2">
      <c r="A4" s="306" t="s">
        <v>0</v>
      </c>
      <c r="B4" s="310" t="s">
        <v>116</v>
      </c>
      <c r="C4" s="313"/>
      <c r="D4" s="313"/>
      <c r="E4" s="313"/>
      <c r="F4" s="313"/>
      <c r="G4" s="313"/>
      <c r="H4" s="313"/>
      <c r="I4" s="313"/>
      <c r="J4" s="313"/>
      <c r="K4" s="314"/>
      <c r="L4" s="312" t="s">
        <v>117</v>
      </c>
      <c r="M4" s="313"/>
      <c r="N4" s="313"/>
      <c r="O4" s="313"/>
      <c r="P4" s="313"/>
      <c r="Q4" s="313"/>
      <c r="R4" s="313"/>
      <c r="S4" s="313"/>
      <c r="T4" s="313"/>
      <c r="U4" s="311"/>
      <c r="V4" s="310" t="s">
        <v>118</v>
      </c>
      <c r="W4" s="313"/>
      <c r="X4" s="313"/>
      <c r="Y4" s="313"/>
      <c r="Z4" s="313"/>
      <c r="AA4" s="313"/>
      <c r="AB4" s="313"/>
      <c r="AC4" s="313"/>
      <c r="AD4" s="313"/>
      <c r="AE4" s="311"/>
    </row>
    <row r="5" spans="1:31" ht="20.100000000000001" customHeight="1" x14ac:dyDescent="0.2">
      <c r="A5" s="307"/>
      <c r="B5" s="310" t="s">
        <v>76</v>
      </c>
      <c r="C5" s="311"/>
      <c r="D5" s="310" t="s">
        <v>119</v>
      </c>
      <c r="E5" s="311"/>
      <c r="F5" s="310" t="s">
        <v>120</v>
      </c>
      <c r="G5" s="311"/>
      <c r="H5" s="308" t="s">
        <v>171</v>
      </c>
      <c r="I5" s="309"/>
      <c r="J5" s="308" t="s">
        <v>172</v>
      </c>
      <c r="K5" s="315"/>
      <c r="L5" s="312" t="s">
        <v>76</v>
      </c>
      <c r="M5" s="311"/>
      <c r="N5" s="310" t="s">
        <v>119</v>
      </c>
      <c r="O5" s="311"/>
      <c r="P5" s="310" t="s">
        <v>120</v>
      </c>
      <c r="Q5" s="311"/>
      <c r="R5" s="308" t="s">
        <v>121</v>
      </c>
      <c r="S5" s="309"/>
      <c r="T5" s="308" t="s">
        <v>61</v>
      </c>
      <c r="U5" s="309"/>
      <c r="V5" s="310" t="s">
        <v>76</v>
      </c>
      <c r="W5" s="311"/>
      <c r="X5" s="310" t="s">
        <v>119</v>
      </c>
      <c r="Y5" s="311"/>
      <c r="Z5" s="310" t="s">
        <v>120</v>
      </c>
      <c r="AA5" s="311"/>
      <c r="AB5" s="308" t="s">
        <v>121</v>
      </c>
      <c r="AC5" s="309"/>
      <c r="AD5" s="308" t="s">
        <v>61</v>
      </c>
      <c r="AE5" s="309"/>
    </row>
    <row r="6" spans="1:31" ht="5.25" customHeight="1" x14ac:dyDescent="0.2">
      <c r="A6" s="24"/>
      <c r="B6" s="41"/>
      <c r="C6" s="42"/>
      <c r="D6" s="41"/>
      <c r="E6" s="42"/>
      <c r="F6" s="41"/>
      <c r="G6" s="42"/>
      <c r="H6" s="43"/>
      <c r="I6" s="42"/>
      <c r="J6" s="43"/>
      <c r="K6" s="44"/>
      <c r="L6" s="45"/>
      <c r="M6" s="42"/>
      <c r="N6" s="41"/>
      <c r="O6" s="42"/>
      <c r="P6" s="41"/>
      <c r="Q6" s="42"/>
      <c r="R6" s="43"/>
      <c r="S6" s="46"/>
      <c r="T6" s="43"/>
      <c r="U6" s="46"/>
      <c r="V6" s="41"/>
      <c r="W6" s="42"/>
      <c r="X6" s="41"/>
      <c r="Y6" s="42"/>
      <c r="Z6" s="41"/>
      <c r="AA6" s="42"/>
      <c r="AB6" s="43"/>
      <c r="AC6" s="46"/>
      <c r="AD6" s="43"/>
      <c r="AE6" s="46"/>
    </row>
    <row r="7" spans="1:31" ht="20.100000000000001" customHeight="1" x14ac:dyDescent="0.2">
      <c r="A7" s="110" t="s">
        <v>229</v>
      </c>
      <c r="B7" s="111">
        <f t="shared" ref="B7:B8" si="0">SUM(D7:J7)</f>
        <v>1855</v>
      </c>
      <c r="C7" s="113"/>
      <c r="D7" s="111">
        <v>1711</v>
      </c>
      <c r="E7" s="113"/>
      <c r="F7" s="111">
        <v>2</v>
      </c>
      <c r="G7" s="113"/>
      <c r="H7" s="111">
        <v>22</v>
      </c>
      <c r="I7" s="113"/>
      <c r="J7" s="111">
        <v>120</v>
      </c>
      <c r="K7" s="113"/>
      <c r="L7" s="112">
        <f t="shared" ref="L7:L8" si="1">SUM(N7:T7)</f>
        <v>1665</v>
      </c>
      <c r="M7" s="113"/>
      <c r="N7" s="111">
        <v>1532</v>
      </c>
      <c r="O7" s="113"/>
      <c r="P7" s="111">
        <v>1</v>
      </c>
      <c r="Q7" s="113"/>
      <c r="R7" s="111">
        <v>22</v>
      </c>
      <c r="S7" s="113"/>
      <c r="T7" s="111">
        <v>110</v>
      </c>
      <c r="U7" s="113"/>
      <c r="V7" s="111">
        <f t="shared" ref="V7:V11" si="2">SUM(X7:AD7)</f>
        <v>190</v>
      </c>
      <c r="W7" s="113"/>
      <c r="X7" s="111">
        <v>179</v>
      </c>
      <c r="Y7" s="113"/>
      <c r="Z7" s="111">
        <v>1</v>
      </c>
      <c r="AA7" s="113"/>
      <c r="AB7" s="111">
        <v>0</v>
      </c>
      <c r="AC7" s="113"/>
      <c r="AD7" s="111">
        <v>10</v>
      </c>
      <c r="AE7" s="83"/>
    </row>
    <row r="8" spans="1:31" ht="20.100000000000001" customHeight="1" x14ac:dyDescent="0.2">
      <c r="A8" s="110" t="s">
        <v>163</v>
      </c>
      <c r="B8" s="111">
        <f t="shared" si="0"/>
        <v>1767</v>
      </c>
      <c r="C8" s="113"/>
      <c r="D8" s="111">
        <v>1668</v>
      </c>
      <c r="E8" s="113"/>
      <c r="F8" s="111">
        <v>3</v>
      </c>
      <c r="G8" s="113"/>
      <c r="H8" s="111">
        <v>14</v>
      </c>
      <c r="I8" s="113"/>
      <c r="J8" s="111">
        <v>82</v>
      </c>
      <c r="K8" s="113"/>
      <c r="L8" s="112">
        <f t="shared" si="1"/>
        <v>1538</v>
      </c>
      <c r="M8" s="113"/>
      <c r="N8" s="111">
        <v>1445</v>
      </c>
      <c r="O8" s="113"/>
      <c r="P8" s="111">
        <v>3</v>
      </c>
      <c r="Q8" s="113"/>
      <c r="R8" s="111">
        <v>14</v>
      </c>
      <c r="S8" s="113"/>
      <c r="T8" s="111">
        <v>76</v>
      </c>
      <c r="U8" s="113"/>
      <c r="V8" s="111">
        <f t="shared" si="2"/>
        <v>229</v>
      </c>
      <c r="W8" s="113"/>
      <c r="X8" s="111">
        <v>223</v>
      </c>
      <c r="Y8" s="113"/>
      <c r="Z8" s="111">
        <v>0</v>
      </c>
      <c r="AA8" s="113"/>
      <c r="AB8" s="111">
        <v>0</v>
      </c>
      <c r="AC8" s="113"/>
      <c r="AD8" s="111">
        <v>6</v>
      </c>
      <c r="AE8" s="83"/>
    </row>
    <row r="9" spans="1:31" ht="20.100000000000001" customHeight="1" x14ac:dyDescent="0.2">
      <c r="A9" s="110" t="s">
        <v>181</v>
      </c>
      <c r="B9" s="111">
        <f>SUM(D9:J9)</f>
        <v>1881</v>
      </c>
      <c r="C9" s="113"/>
      <c r="D9" s="111">
        <f>N9+X9</f>
        <v>1741</v>
      </c>
      <c r="E9" s="113"/>
      <c r="F9" s="111">
        <f>P9+Z9</f>
        <v>1</v>
      </c>
      <c r="G9" s="113"/>
      <c r="H9" s="111">
        <f>R9+AB9</f>
        <v>12</v>
      </c>
      <c r="I9" s="113"/>
      <c r="J9" s="111">
        <f>T9+AD9</f>
        <v>127</v>
      </c>
      <c r="K9" s="113"/>
      <c r="L9" s="112">
        <f>SUM(N9:T9)</f>
        <v>1656</v>
      </c>
      <c r="M9" s="113"/>
      <c r="N9" s="111">
        <v>1525</v>
      </c>
      <c r="O9" s="113"/>
      <c r="P9" s="111">
        <v>1</v>
      </c>
      <c r="Q9" s="113"/>
      <c r="R9" s="111">
        <v>12</v>
      </c>
      <c r="S9" s="113"/>
      <c r="T9" s="111">
        <f>104+14</f>
        <v>118</v>
      </c>
      <c r="U9" s="113"/>
      <c r="V9" s="111">
        <f t="shared" si="2"/>
        <v>225</v>
      </c>
      <c r="W9" s="113"/>
      <c r="X9" s="111">
        <v>216</v>
      </c>
      <c r="Y9" s="113"/>
      <c r="Z9" s="111">
        <v>0</v>
      </c>
      <c r="AA9" s="113"/>
      <c r="AB9" s="111">
        <v>0</v>
      </c>
      <c r="AC9" s="113"/>
      <c r="AD9" s="111">
        <v>9</v>
      </c>
      <c r="AE9" s="83"/>
    </row>
    <row r="10" spans="1:31" ht="20.100000000000001" customHeight="1" x14ac:dyDescent="0.2">
      <c r="A10" s="110" t="s">
        <v>195</v>
      </c>
      <c r="B10" s="111">
        <f>SUM(D10:J10)</f>
        <v>1978</v>
      </c>
      <c r="C10" s="113"/>
      <c r="D10" s="111">
        <f>N10+X10</f>
        <v>1842</v>
      </c>
      <c r="E10" s="113"/>
      <c r="F10" s="111">
        <f>P10+Z10</f>
        <v>4</v>
      </c>
      <c r="G10" s="113"/>
      <c r="H10" s="111">
        <f>R10+AB10</f>
        <v>9</v>
      </c>
      <c r="I10" s="113"/>
      <c r="J10" s="111">
        <f>T10+AD10</f>
        <v>123</v>
      </c>
      <c r="K10" s="113"/>
      <c r="L10" s="112">
        <f>SUM(N10:T10)</f>
        <v>1759</v>
      </c>
      <c r="M10" s="113"/>
      <c r="N10" s="111">
        <v>1633</v>
      </c>
      <c r="O10" s="113"/>
      <c r="P10" s="111">
        <v>4</v>
      </c>
      <c r="Q10" s="113"/>
      <c r="R10" s="111">
        <v>9</v>
      </c>
      <c r="S10" s="113"/>
      <c r="T10" s="111">
        <v>113</v>
      </c>
      <c r="U10" s="113"/>
      <c r="V10" s="111">
        <f t="shared" si="2"/>
        <v>219</v>
      </c>
      <c r="W10" s="113"/>
      <c r="X10" s="111">
        <v>209</v>
      </c>
      <c r="Y10" s="113"/>
      <c r="Z10" s="111">
        <v>0</v>
      </c>
      <c r="AA10" s="113"/>
      <c r="AB10" s="111">
        <v>0</v>
      </c>
      <c r="AC10" s="113"/>
      <c r="AD10" s="111">
        <v>10</v>
      </c>
      <c r="AE10" s="83"/>
    </row>
    <row r="11" spans="1:31" ht="20.100000000000001" customHeight="1" x14ac:dyDescent="0.2">
      <c r="A11" s="110" t="s">
        <v>214</v>
      </c>
      <c r="B11" s="229">
        <f>SUM(D11:J11)</f>
        <v>2226</v>
      </c>
      <c r="C11" s="230"/>
      <c r="D11" s="229">
        <f>N11+X11</f>
        <v>2082</v>
      </c>
      <c r="E11" s="230"/>
      <c r="F11" s="229">
        <f>P11+Z11</f>
        <v>3</v>
      </c>
      <c r="G11" s="230"/>
      <c r="H11" s="229">
        <f>R11+AB11</f>
        <v>14</v>
      </c>
      <c r="I11" s="230"/>
      <c r="J11" s="229">
        <f>T11+AD11</f>
        <v>127</v>
      </c>
      <c r="K11" s="230"/>
      <c r="L11" s="231">
        <f>SUM(N11:T11)</f>
        <v>1983</v>
      </c>
      <c r="M11" s="230"/>
      <c r="N11" s="229">
        <v>1853</v>
      </c>
      <c r="O11" s="230"/>
      <c r="P11" s="229">
        <v>3</v>
      </c>
      <c r="Q11" s="230"/>
      <c r="R11" s="229">
        <v>12</v>
      </c>
      <c r="S11" s="230"/>
      <c r="T11" s="229">
        <f>8+107</f>
        <v>115</v>
      </c>
      <c r="U11" s="230"/>
      <c r="V11" s="229">
        <f t="shared" si="2"/>
        <v>243</v>
      </c>
      <c r="W11" s="230"/>
      <c r="X11" s="229">
        <v>229</v>
      </c>
      <c r="Y11" s="230"/>
      <c r="Z11" s="229">
        <v>0</v>
      </c>
      <c r="AA11" s="230"/>
      <c r="AB11" s="229">
        <v>2</v>
      </c>
      <c r="AC11" s="230"/>
      <c r="AD11" s="229">
        <f>2+10</f>
        <v>12</v>
      </c>
      <c r="AE11" s="47"/>
    </row>
    <row r="12" spans="1:31" s="80" customFormat="1" ht="20.100000000000001" customHeight="1" x14ac:dyDescent="0.2">
      <c r="A12" s="114" t="s">
        <v>230</v>
      </c>
      <c r="B12" s="237">
        <f>SUM(D12:J12)</f>
        <v>2236</v>
      </c>
      <c r="C12" s="238"/>
      <c r="D12" s="237">
        <f>N12+X12</f>
        <v>2103</v>
      </c>
      <c r="E12" s="238"/>
      <c r="F12" s="237">
        <f>P12+Z12</f>
        <v>3</v>
      </c>
      <c r="G12" s="238"/>
      <c r="H12" s="237">
        <f>R12+AB12</f>
        <v>14</v>
      </c>
      <c r="I12" s="238"/>
      <c r="J12" s="237">
        <f>T12+AD12</f>
        <v>116</v>
      </c>
      <c r="K12" s="238"/>
      <c r="L12" s="239">
        <f>SUM(N12:T12)</f>
        <v>2041</v>
      </c>
      <c r="M12" s="238"/>
      <c r="N12" s="237">
        <v>1916</v>
      </c>
      <c r="O12" s="238"/>
      <c r="P12" s="237">
        <v>3</v>
      </c>
      <c r="Q12" s="238"/>
      <c r="R12" s="237">
        <v>14</v>
      </c>
      <c r="S12" s="238"/>
      <c r="T12" s="237">
        <v>108</v>
      </c>
      <c r="U12" s="238"/>
      <c r="V12" s="237">
        <v>195</v>
      </c>
      <c r="W12" s="238"/>
      <c r="X12" s="237">
        <v>187</v>
      </c>
      <c r="Y12" s="238"/>
      <c r="Z12" s="237">
        <v>0</v>
      </c>
      <c r="AA12" s="238"/>
      <c r="AB12" s="237">
        <v>0</v>
      </c>
      <c r="AC12" s="238"/>
      <c r="AD12" s="237">
        <v>8</v>
      </c>
      <c r="AE12" s="25"/>
    </row>
    <row r="13" spans="1:31" s="3" customFormat="1" ht="13.5" customHeight="1" x14ac:dyDescent="0.2">
      <c r="A13" s="305" t="s">
        <v>234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16"/>
    </row>
    <row r="14" spans="1:31" ht="23.1" customHeight="1" x14ac:dyDescent="0.2"/>
    <row r="15" spans="1:31" x14ac:dyDescent="0.2">
      <c r="P15" s="2"/>
      <c r="Q15" s="1"/>
    </row>
  </sheetData>
  <sheetProtection algorithmName="SHA-512" hashValue="imqo0znom+m80/DxRVB+cGFyJBO4b2gYvVAsC6zdUuw7sW9dJNSaQEehUqoXJDSd3R06ycETB3Q/cdg8XI8nbQ==" saltValue="gKNv1mGewUBJ3atc+kgVJQ==" spinCount="100000" sheet="1" objects="1" scenarios="1"/>
  <mergeCells count="21">
    <mergeCell ref="A1:AD1"/>
    <mergeCell ref="V4:AE4"/>
    <mergeCell ref="AD5:AE5"/>
    <mergeCell ref="AB5:AC5"/>
    <mergeCell ref="Z5:AA5"/>
    <mergeCell ref="L4:U4"/>
    <mergeCell ref="T5:U5"/>
    <mergeCell ref="A13:AD13"/>
    <mergeCell ref="A4:A5"/>
    <mergeCell ref="R5:S5"/>
    <mergeCell ref="P5:Q5"/>
    <mergeCell ref="N5:O5"/>
    <mergeCell ref="L5:M5"/>
    <mergeCell ref="B4:K4"/>
    <mergeCell ref="J5:K5"/>
    <mergeCell ref="X5:Y5"/>
    <mergeCell ref="V5:W5"/>
    <mergeCell ref="H5:I5"/>
    <mergeCell ref="F5:G5"/>
    <mergeCell ref="D5:E5"/>
    <mergeCell ref="B5:C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showGridLines="0" zoomScaleNormal="100" workbookViewId="0">
      <selection sqref="A1:N1"/>
    </sheetView>
  </sheetViews>
  <sheetFormatPr defaultColWidth="9" defaultRowHeight="13.2" x14ac:dyDescent="0.2"/>
  <cols>
    <col min="1" max="1" width="11.77734375" style="79" customWidth="1"/>
    <col min="2" max="2" width="10.33203125" style="80" customWidth="1"/>
    <col min="3" max="3" width="0.44140625" style="79" customWidth="1"/>
    <col min="4" max="4" width="10.33203125" style="80" customWidth="1"/>
    <col min="5" max="5" width="0.44140625" style="79" customWidth="1"/>
    <col min="6" max="6" width="10.33203125" style="80" customWidth="1"/>
    <col min="7" max="7" width="0.44140625" style="79" customWidth="1"/>
    <col min="8" max="8" width="10.33203125" style="80" customWidth="1"/>
    <col min="9" max="9" width="0.44140625" style="79" customWidth="1"/>
    <col min="10" max="10" width="10.33203125" style="80" customWidth="1"/>
    <col min="11" max="11" width="0.44140625" style="79" customWidth="1"/>
    <col min="12" max="12" width="10.33203125" style="80" customWidth="1"/>
    <col min="13" max="13" width="0.44140625" style="79" customWidth="1"/>
    <col min="14" max="14" width="10.33203125" style="80" customWidth="1"/>
    <col min="15" max="15" width="0.44140625" style="79" customWidth="1"/>
    <col min="16" max="16384" width="9" style="79"/>
  </cols>
  <sheetData>
    <row r="1" spans="1:15" ht="23.1" customHeight="1" x14ac:dyDescent="0.2">
      <c r="A1" s="316" t="s">
        <v>139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81"/>
    </row>
    <row r="2" spans="1:15" ht="23.1" customHeight="1" x14ac:dyDescent="0.2">
      <c r="A2" s="81"/>
      <c r="B2" s="82"/>
      <c r="C2" s="81"/>
      <c r="D2" s="82"/>
      <c r="E2" s="81"/>
      <c r="F2" s="82"/>
      <c r="G2" s="81"/>
      <c r="H2" s="82"/>
      <c r="I2" s="81"/>
      <c r="J2" s="82"/>
      <c r="K2" s="81"/>
      <c r="L2" s="82"/>
      <c r="M2" s="81"/>
      <c r="N2" s="82"/>
      <c r="O2" s="81"/>
    </row>
    <row r="3" spans="1:15" ht="23.1" customHeight="1" x14ac:dyDescent="0.2">
      <c r="A3" s="118" t="s">
        <v>160</v>
      </c>
      <c r="B3" s="118"/>
      <c r="C3" s="118"/>
      <c r="D3" s="118"/>
      <c r="E3" s="118"/>
      <c r="F3" s="118"/>
      <c r="G3" s="118"/>
      <c r="H3" s="118"/>
      <c r="I3" s="118"/>
      <c r="J3" s="288" t="s">
        <v>161</v>
      </c>
      <c r="K3" s="288"/>
      <c r="L3" s="288"/>
      <c r="M3" s="288"/>
      <c r="N3" s="288"/>
      <c r="O3" s="81"/>
    </row>
    <row r="4" spans="1:15" ht="24.9" customHeight="1" x14ac:dyDescent="0.2">
      <c r="A4" s="26" t="s">
        <v>122</v>
      </c>
      <c r="B4" s="317" t="s">
        <v>145</v>
      </c>
      <c r="C4" s="318"/>
      <c r="D4" s="317" t="s">
        <v>159</v>
      </c>
      <c r="E4" s="318"/>
      <c r="F4" s="317" t="s">
        <v>167</v>
      </c>
      <c r="G4" s="318"/>
      <c r="H4" s="317" t="s">
        <v>182</v>
      </c>
      <c r="I4" s="318"/>
      <c r="J4" s="317" t="s">
        <v>196</v>
      </c>
      <c r="K4" s="318"/>
      <c r="L4" s="317" t="s">
        <v>215</v>
      </c>
      <c r="M4" s="318"/>
      <c r="N4" s="317" t="s">
        <v>231</v>
      </c>
      <c r="O4" s="318"/>
    </row>
    <row r="5" spans="1:15" ht="24.9" customHeight="1" x14ac:dyDescent="0.2">
      <c r="A5" s="26" t="s">
        <v>123</v>
      </c>
      <c r="B5" s="66">
        <v>9579</v>
      </c>
      <c r="C5" s="28"/>
      <c r="D5" s="66">
        <v>9386</v>
      </c>
      <c r="E5" s="28"/>
      <c r="F5" s="66">
        <v>9197</v>
      </c>
      <c r="G5" s="28"/>
      <c r="H5" s="66">
        <v>9202</v>
      </c>
      <c r="I5" s="28"/>
      <c r="J5" s="66">
        <v>9199</v>
      </c>
      <c r="K5" s="28"/>
      <c r="L5" s="66">
        <v>9391</v>
      </c>
      <c r="M5" s="28"/>
      <c r="N5" s="66">
        <v>9369</v>
      </c>
      <c r="O5" s="28"/>
    </row>
  </sheetData>
  <sheetProtection algorithmName="SHA-512" hashValue="oJbUlAgISiRagyoBfSCjY641Wsd131kfaarNpRn+hiKjyUlM3PM0vXW2kCDKRs6tJFwn7xRqDirw+IDikCalRA==" saltValue="O23+Zd4YK5/68jzRnF/7fQ==" spinCount="100000" sheet="1" objects="1" scenarios="1"/>
  <mergeCells count="9">
    <mergeCell ref="A1:N1"/>
    <mergeCell ref="L4:M4"/>
    <mergeCell ref="N4:O4"/>
    <mergeCell ref="J3:N3"/>
    <mergeCell ref="B4:C4"/>
    <mergeCell ref="D4:E4"/>
    <mergeCell ref="F4:G4"/>
    <mergeCell ref="H4:I4"/>
    <mergeCell ref="J4:K4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zoomScaleNormal="100" workbookViewId="0">
      <selection sqref="A1:N1"/>
    </sheetView>
  </sheetViews>
  <sheetFormatPr defaultColWidth="9" defaultRowHeight="13.2" x14ac:dyDescent="0.2"/>
  <cols>
    <col min="1" max="1" width="12.77734375" style="6" customWidth="1"/>
    <col min="2" max="2" width="10.109375" style="7" customWidth="1"/>
    <col min="3" max="3" width="0.44140625" style="6" customWidth="1"/>
    <col min="4" max="4" width="10.109375" style="7" customWidth="1"/>
    <col min="5" max="5" width="0.44140625" style="6" customWidth="1"/>
    <col min="6" max="6" width="10.109375" style="7" customWidth="1"/>
    <col min="7" max="7" width="0.44140625" style="6" customWidth="1"/>
    <col min="8" max="8" width="10.109375" style="7" customWidth="1"/>
    <col min="9" max="9" width="0.44140625" style="6" customWidth="1"/>
    <col min="10" max="10" width="10.109375" style="7" customWidth="1"/>
    <col min="11" max="11" width="0.44140625" style="6" customWidth="1"/>
    <col min="12" max="12" width="10.109375" style="7" customWidth="1"/>
    <col min="13" max="13" width="0.44140625" style="6" customWidth="1"/>
    <col min="14" max="14" width="10.109375" style="7" customWidth="1"/>
    <col min="15" max="15" width="0.44140625" style="6" customWidth="1"/>
    <col min="16" max="16384" width="9" style="6"/>
  </cols>
  <sheetData>
    <row r="1" spans="1:15" s="198" customFormat="1" ht="23.1" customHeight="1" x14ac:dyDescent="0.2">
      <c r="A1" s="251" t="s">
        <v>162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5" s="198" customFormat="1" ht="23.1" customHeight="1" x14ac:dyDescent="0.2">
      <c r="B2" s="199"/>
      <c r="D2" s="199"/>
      <c r="F2" s="199"/>
      <c r="H2" s="199"/>
      <c r="J2" s="199"/>
      <c r="L2" s="199"/>
      <c r="N2" s="199"/>
    </row>
    <row r="3" spans="1:15" s="198" customFormat="1" ht="23.1" customHeight="1" x14ac:dyDescent="0.2">
      <c r="A3" s="252" t="s">
        <v>157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5" s="198" customFormat="1" ht="24.9" customHeight="1" x14ac:dyDescent="0.2">
      <c r="A4" s="183" t="s">
        <v>13</v>
      </c>
      <c r="B4" s="244" t="s">
        <v>14</v>
      </c>
      <c r="C4" s="246"/>
      <c r="D4" s="244" t="s">
        <v>15</v>
      </c>
      <c r="E4" s="246"/>
      <c r="F4" s="244" t="s">
        <v>16</v>
      </c>
      <c r="G4" s="246"/>
      <c r="H4" s="244" t="s">
        <v>17</v>
      </c>
      <c r="I4" s="246"/>
      <c r="J4" s="244" t="s">
        <v>18</v>
      </c>
      <c r="K4" s="246"/>
      <c r="L4" s="244" t="s">
        <v>19</v>
      </c>
      <c r="M4" s="246"/>
      <c r="N4" s="244" t="s">
        <v>20</v>
      </c>
      <c r="O4" s="246"/>
    </row>
    <row r="5" spans="1:15" s="198" customFormat="1" ht="18" customHeight="1" x14ac:dyDescent="0.2">
      <c r="A5" s="216" t="s">
        <v>223</v>
      </c>
      <c r="B5" s="201">
        <v>218</v>
      </c>
      <c r="C5" s="217"/>
      <c r="D5" s="201">
        <v>111</v>
      </c>
      <c r="E5" s="217"/>
      <c r="F5" s="201">
        <v>291</v>
      </c>
      <c r="G5" s="217"/>
      <c r="H5" s="201">
        <v>47</v>
      </c>
      <c r="I5" s="217"/>
      <c r="J5" s="201">
        <v>14</v>
      </c>
      <c r="K5" s="217"/>
      <c r="L5" s="218">
        <v>1204</v>
      </c>
      <c r="M5" s="217"/>
      <c r="N5" s="201">
        <v>233</v>
      </c>
      <c r="O5" s="205"/>
    </row>
    <row r="6" spans="1:15" s="198" customFormat="1" ht="18" customHeight="1" x14ac:dyDescent="0.2">
      <c r="A6" s="216" t="s">
        <v>197</v>
      </c>
      <c r="B6" s="201">
        <v>217</v>
      </c>
      <c r="C6" s="217"/>
      <c r="D6" s="201">
        <v>121</v>
      </c>
      <c r="E6" s="217"/>
      <c r="F6" s="201">
        <v>304</v>
      </c>
      <c r="G6" s="217"/>
      <c r="H6" s="201">
        <v>45</v>
      </c>
      <c r="I6" s="217"/>
      <c r="J6" s="201">
        <v>11</v>
      </c>
      <c r="K6" s="217"/>
      <c r="L6" s="218">
        <v>1255</v>
      </c>
      <c r="M6" s="217"/>
      <c r="N6" s="201">
        <v>205</v>
      </c>
      <c r="O6" s="205"/>
    </row>
    <row r="7" spans="1:15" s="198" customFormat="1" ht="18" customHeight="1" x14ac:dyDescent="0.2">
      <c r="A7" s="216" t="s">
        <v>216</v>
      </c>
      <c r="B7" s="201">
        <v>213</v>
      </c>
      <c r="C7" s="217"/>
      <c r="D7" s="201">
        <v>120</v>
      </c>
      <c r="E7" s="217"/>
      <c r="F7" s="201">
        <v>310</v>
      </c>
      <c r="G7" s="217"/>
      <c r="H7" s="201">
        <v>54</v>
      </c>
      <c r="I7" s="217"/>
      <c r="J7" s="201">
        <v>10</v>
      </c>
      <c r="K7" s="217"/>
      <c r="L7" s="218">
        <v>1299</v>
      </c>
      <c r="M7" s="217"/>
      <c r="N7" s="201">
        <v>171</v>
      </c>
      <c r="O7" s="205"/>
    </row>
    <row r="8" spans="1:15" s="199" customFormat="1" ht="18" customHeight="1" x14ac:dyDescent="0.2">
      <c r="A8" s="219" t="s">
        <v>232</v>
      </c>
      <c r="B8" s="220">
        <v>215</v>
      </c>
      <c r="C8" s="221"/>
      <c r="D8" s="220">
        <v>113</v>
      </c>
      <c r="E8" s="221"/>
      <c r="F8" s="220">
        <v>301</v>
      </c>
      <c r="G8" s="221"/>
      <c r="H8" s="220">
        <v>49</v>
      </c>
      <c r="I8" s="221"/>
      <c r="J8" s="220">
        <v>13</v>
      </c>
      <c r="K8" s="221"/>
      <c r="L8" s="222">
        <v>1307</v>
      </c>
      <c r="M8" s="221"/>
      <c r="N8" s="220">
        <v>143</v>
      </c>
      <c r="O8" s="215"/>
    </row>
    <row r="9" spans="1:15" s="198" customFormat="1" ht="14.1" customHeight="1" x14ac:dyDescent="0.2">
      <c r="A9" s="253" t="s">
        <v>206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</row>
    <row r="10" spans="1:15" s="198" customFormat="1" ht="14.1" customHeight="1" x14ac:dyDescent="0.2">
      <c r="A10" s="254" t="s">
        <v>207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</row>
    <row r="11" spans="1:15" s="198" customFormat="1" ht="14.1" customHeight="1" x14ac:dyDescent="0.2">
      <c r="A11" s="254" t="s">
        <v>153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</row>
  </sheetData>
  <sheetProtection algorithmName="SHA-512" hashValue="3cLn3DCGQlG05TnapYQsKhaFkfq9OOw5lid2Gf0WRfIz8Fd5JhPih0Ahe/ZT7SVSiT3thbkMaCsJ8TdkG5eYLg==" saltValue="sDCLI5HE8mc+uDCNWOGsXA==" spinCount="100000" sheet="1" objects="1" scenarios="1"/>
  <mergeCells count="12">
    <mergeCell ref="A1:N1"/>
    <mergeCell ref="A3:N3"/>
    <mergeCell ref="A9:N9"/>
    <mergeCell ref="A10:N10"/>
    <mergeCell ref="A11:N11"/>
    <mergeCell ref="B4:C4"/>
    <mergeCell ref="D4:E4"/>
    <mergeCell ref="F4:G4"/>
    <mergeCell ref="H4:I4"/>
    <mergeCell ref="J4:K4"/>
    <mergeCell ref="L4:M4"/>
    <mergeCell ref="N4:O4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Normal="100" zoomScaleSheetLayoutView="100" workbookViewId="0">
      <selection sqref="A1:M1"/>
    </sheetView>
  </sheetViews>
  <sheetFormatPr defaultColWidth="9" defaultRowHeight="13.2" x14ac:dyDescent="0.2"/>
  <cols>
    <col min="1" max="1" width="12.77734375" style="6" customWidth="1"/>
    <col min="2" max="2" width="10.109375" style="7" customWidth="1"/>
    <col min="3" max="3" width="0.44140625" style="6" customWidth="1"/>
    <col min="4" max="4" width="10.109375" style="7" customWidth="1"/>
    <col min="5" max="5" width="0.44140625" style="6" customWidth="1"/>
    <col min="6" max="7" width="10.109375" style="7" customWidth="1"/>
    <col min="8" max="8" width="0.44140625" style="6" customWidth="1"/>
    <col min="9" max="9" width="10.109375" style="7" customWidth="1"/>
    <col min="10" max="10" width="0.44140625" style="6" customWidth="1"/>
    <col min="11" max="11" width="10.109375" style="7" customWidth="1"/>
    <col min="12" max="12" width="0.6640625" style="6" customWidth="1"/>
    <col min="13" max="13" width="10.109375" style="7" customWidth="1"/>
    <col min="14" max="14" width="0.44140625" style="6" customWidth="1"/>
    <col min="15" max="16384" width="9" style="6"/>
  </cols>
  <sheetData>
    <row r="1" spans="1:14" s="198" customFormat="1" ht="23.1" customHeight="1" x14ac:dyDescent="0.2">
      <c r="A1" s="251" t="s">
        <v>151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4" s="198" customFormat="1" ht="23.1" customHeight="1" x14ac:dyDescent="0.2">
      <c r="B2" s="199"/>
      <c r="D2" s="199"/>
      <c r="F2" s="199"/>
      <c r="G2" s="199"/>
      <c r="I2" s="199"/>
      <c r="K2" s="199"/>
      <c r="M2" s="199"/>
    </row>
    <row r="3" spans="1:14" s="198" customFormat="1" ht="23.1" customHeight="1" x14ac:dyDescent="0.2">
      <c r="A3" s="255" t="s">
        <v>173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4" s="198" customFormat="1" ht="18" customHeight="1" x14ac:dyDescent="0.2">
      <c r="A4" s="241" t="s">
        <v>0</v>
      </c>
      <c r="B4" s="247" t="s">
        <v>21</v>
      </c>
      <c r="C4" s="248"/>
      <c r="D4" s="247" t="s">
        <v>154</v>
      </c>
      <c r="E4" s="248"/>
      <c r="F4" s="234" t="s">
        <v>22</v>
      </c>
      <c r="G4" s="247" t="s">
        <v>25</v>
      </c>
      <c r="H4" s="248"/>
      <c r="I4" s="247" t="s">
        <v>26</v>
      </c>
      <c r="J4" s="248"/>
      <c r="K4" s="247" t="s">
        <v>28</v>
      </c>
      <c r="L4" s="248"/>
      <c r="M4" s="247" t="s">
        <v>28</v>
      </c>
      <c r="N4" s="248"/>
    </row>
    <row r="5" spans="1:14" s="198" customFormat="1" ht="18" customHeight="1" x14ac:dyDescent="0.2">
      <c r="A5" s="243"/>
      <c r="B5" s="249"/>
      <c r="C5" s="250"/>
      <c r="D5" s="249" t="s">
        <v>155</v>
      </c>
      <c r="E5" s="250"/>
      <c r="F5" s="233" t="s">
        <v>24</v>
      </c>
      <c r="G5" s="249" t="s">
        <v>23</v>
      </c>
      <c r="H5" s="250"/>
      <c r="I5" s="249" t="s">
        <v>27</v>
      </c>
      <c r="J5" s="250"/>
      <c r="K5" s="249" t="s">
        <v>29</v>
      </c>
      <c r="L5" s="250"/>
      <c r="M5" s="249" t="s">
        <v>30</v>
      </c>
      <c r="N5" s="250"/>
    </row>
    <row r="6" spans="1:14" s="198" customFormat="1" ht="18" customHeight="1" x14ac:dyDescent="0.2">
      <c r="A6" s="235" t="s">
        <v>159</v>
      </c>
      <c r="B6" s="201">
        <v>62</v>
      </c>
      <c r="C6" s="202"/>
      <c r="D6" s="201">
        <v>2</v>
      </c>
      <c r="E6" s="202"/>
      <c r="F6" s="201">
        <v>31</v>
      </c>
      <c r="G6" s="201">
        <v>7</v>
      </c>
      <c r="H6" s="202"/>
      <c r="I6" s="201">
        <v>5</v>
      </c>
      <c r="J6" s="202"/>
      <c r="K6" s="201">
        <v>6</v>
      </c>
      <c r="L6" s="202"/>
      <c r="M6" s="201">
        <v>39</v>
      </c>
      <c r="N6" s="205"/>
    </row>
    <row r="7" spans="1:14" s="198" customFormat="1" ht="18" customHeight="1" x14ac:dyDescent="0.2">
      <c r="A7" s="235" t="s">
        <v>164</v>
      </c>
      <c r="B7" s="201">
        <v>62</v>
      </c>
      <c r="C7" s="202"/>
      <c r="D7" s="201">
        <v>3</v>
      </c>
      <c r="E7" s="202"/>
      <c r="F7" s="201">
        <v>31</v>
      </c>
      <c r="G7" s="201">
        <v>8</v>
      </c>
      <c r="H7" s="202"/>
      <c r="I7" s="201">
        <v>6</v>
      </c>
      <c r="J7" s="202"/>
      <c r="K7" s="201">
        <v>7</v>
      </c>
      <c r="L7" s="202"/>
      <c r="M7" s="201">
        <v>43</v>
      </c>
      <c r="N7" s="205"/>
    </row>
    <row r="8" spans="1:14" s="198" customFormat="1" ht="18" customHeight="1" x14ac:dyDescent="0.2">
      <c r="A8" s="235" t="s">
        <v>178</v>
      </c>
      <c r="B8" s="207">
        <v>62</v>
      </c>
      <c r="C8" s="202"/>
      <c r="D8" s="207">
        <v>3</v>
      </c>
      <c r="E8" s="202"/>
      <c r="F8" s="207">
        <v>33</v>
      </c>
      <c r="G8" s="207">
        <v>9</v>
      </c>
      <c r="H8" s="202"/>
      <c r="I8" s="207">
        <v>7</v>
      </c>
      <c r="J8" s="202"/>
      <c r="K8" s="207">
        <v>7</v>
      </c>
      <c r="L8" s="202"/>
      <c r="M8" s="207">
        <v>43</v>
      </c>
      <c r="N8" s="205"/>
    </row>
    <row r="9" spans="1:14" s="198" customFormat="1" ht="18" customHeight="1" x14ac:dyDescent="0.2">
      <c r="A9" s="235" t="s">
        <v>191</v>
      </c>
      <c r="B9" s="201">
        <v>66</v>
      </c>
      <c r="C9" s="208"/>
      <c r="D9" s="201">
        <v>3</v>
      </c>
      <c r="E9" s="208"/>
      <c r="F9" s="201">
        <v>33</v>
      </c>
      <c r="G9" s="201">
        <v>9</v>
      </c>
      <c r="H9" s="208"/>
      <c r="I9" s="201">
        <v>7</v>
      </c>
      <c r="J9" s="208"/>
      <c r="K9" s="201">
        <v>7</v>
      </c>
      <c r="L9" s="208"/>
      <c r="M9" s="201">
        <v>43</v>
      </c>
      <c r="N9" s="205"/>
    </row>
    <row r="10" spans="1:14" s="198" customFormat="1" ht="18" customHeight="1" x14ac:dyDescent="0.2">
      <c r="A10" s="235" t="s">
        <v>210</v>
      </c>
      <c r="B10" s="201">
        <v>70</v>
      </c>
      <c r="C10" s="202"/>
      <c r="D10" s="201">
        <v>3</v>
      </c>
      <c r="E10" s="202"/>
      <c r="F10" s="228">
        <v>34</v>
      </c>
      <c r="G10" s="201">
        <v>10</v>
      </c>
      <c r="H10" s="202"/>
      <c r="I10" s="201">
        <v>7</v>
      </c>
      <c r="J10" s="202"/>
      <c r="K10" s="201">
        <v>7</v>
      </c>
      <c r="L10" s="202"/>
      <c r="M10" s="201">
        <v>39</v>
      </c>
      <c r="N10" s="205"/>
    </row>
    <row r="11" spans="1:14" s="199" customFormat="1" ht="18" customHeight="1" x14ac:dyDescent="0.2">
      <c r="A11" s="236" t="s">
        <v>224</v>
      </c>
      <c r="B11" s="220">
        <v>73</v>
      </c>
      <c r="C11" s="223"/>
      <c r="D11" s="220">
        <v>3</v>
      </c>
      <c r="E11" s="223"/>
      <c r="F11" s="224">
        <v>34</v>
      </c>
      <c r="G11" s="220">
        <v>11</v>
      </c>
      <c r="H11" s="223"/>
      <c r="I11" s="220">
        <v>8</v>
      </c>
      <c r="J11" s="223"/>
      <c r="K11" s="220">
        <v>7</v>
      </c>
      <c r="L11" s="223"/>
      <c r="M11" s="220">
        <v>31</v>
      </c>
      <c r="N11" s="215"/>
    </row>
    <row r="12" spans="1:14" s="198" customFormat="1" ht="14.1" customHeight="1" x14ac:dyDescent="0.2">
      <c r="A12" s="253" t="s">
        <v>152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</row>
  </sheetData>
  <sheetProtection algorithmName="SHA-512" hashValue="TLCTuPYFFy1W2iyBe/xLWY42urX1UB9MhyfB8F6K3v9SwEIMvs27JRfet7edhhi2Sl18057xIKMwTyOrsLZwyw==" saltValue="QZFUASmFgUtV3AunE7txuQ==" spinCount="100000" sheet="1" objects="1" scenarios="1"/>
  <mergeCells count="15">
    <mergeCell ref="A12:M12"/>
    <mergeCell ref="A1:M1"/>
    <mergeCell ref="A4:A5"/>
    <mergeCell ref="B4:C5"/>
    <mergeCell ref="D4:E4"/>
    <mergeCell ref="G4:H4"/>
    <mergeCell ref="I4:J4"/>
    <mergeCell ref="K4:L4"/>
    <mergeCell ref="M4:N4"/>
    <mergeCell ref="D5:E5"/>
    <mergeCell ref="G5:H5"/>
    <mergeCell ref="A3:M3"/>
    <mergeCell ref="I5:J5"/>
    <mergeCell ref="K5:L5"/>
    <mergeCell ref="M5:N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showGridLines="0" zoomScaleNormal="100" zoomScaleSheetLayoutView="100" workbookViewId="0">
      <selection sqref="A1:AK1"/>
    </sheetView>
  </sheetViews>
  <sheetFormatPr defaultColWidth="9" defaultRowHeight="13.2" x14ac:dyDescent="0.2"/>
  <cols>
    <col min="1" max="1" width="9.33203125" style="6" customWidth="1"/>
    <col min="2" max="2" width="8.21875" style="7" customWidth="1"/>
    <col min="3" max="3" width="0.44140625" style="6" customWidth="1"/>
    <col min="4" max="4" width="8.109375" style="7" customWidth="1"/>
    <col min="5" max="5" width="0.44140625" style="6" customWidth="1"/>
    <col min="6" max="6" width="8.109375" style="7" customWidth="1"/>
    <col min="7" max="7" width="0.44140625" style="6" customWidth="1"/>
    <col min="8" max="8" width="8.109375" style="7" customWidth="1"/>
    <col min="9" max="9" width="0.44140625" style="6" customWidth="1"/>
    <col min="10" max="10" width="8.109375" style="7" customWidth="1"/>
    <col min="11" max="11" width="0.44140625" style="6" customWidth="1"/>
    <col min="12" max="12" width="7.77734375" style="6" customWidth="1"/>
    <col min="13" max="13" width="8.109375" style="7" customWidth="1"/>
    <col min="14" max="14" width="0.44140625" style="6" customWidth="1"/>
    <col min="15" max="15" width="8.109375" style="7" customWidth="1"/>
    <col min="16" max="16" width="0.44140625" style="6" customWidth="1"/>
    <col min="17" max="17" width="8.109375" style="7" customWidth="1"/>
    <col min="18" max="18" width="0.44140625" style="6" customWidth="1"/>
    <col min="19" max="19" width="8.109375" style="7" customWidth="1"/>
    <col min="20" max="20" width="0.44140625" style="6" customWidth="1"/>
    <col min="21" max="21" width="7.88671875" style="7" customWidth="1"/>
    <col min="22" max="22" width="0.44140625" style="6" customWidth="1"/>
    <col min="23" max="23" width="7.88671875" style="7" customWidth="1"/>
    <col min="24" max="24" width="0.44140625" style="6" customWidth="1"/>
    <col min="25" max="25" width="7.88671875" style="7" customWidth="1"/>
    <col min="26" max="26" width="0.44140625" style="6" customWidth="1"/>
    <col min="27" max="27" width="9.6640625" style="7" customWidth="1"/>
    <col min="28" max="28" width="0.44140625" style="6" customWidth="1"/>
    <col min="29" max="29" width="7.88671875" style="7" customWidth="1"/>
    <col min="30" max="30" width="0.44140625" style="6" customWidth="1"/>
    <col min="31" max="31" width="7.88671875" style="7" customWidth="1"/>
    <col min="32" max="32" width="0.44140625" style="6" customWidth="1"/>
    <col min="33" max="33" width="7.88671875" style="7" customWidth="1"/>
    <col min="34" max="34" width="0.44140625" style="6" customWidth="1"/>
    <col min="35" max="35" width="7.88671875" style="7" customWidth="1"/>
    <col min="36" max="36" width="0.44140625" style="6" customWidth="1"/>
    <col min="37" max="37" width="7.88671875" style="7" customWidth="1"/>
    <col min="38" max="38" width="0.44140625" style="6" customWidth="1"/>
    <col min="39" max="16384" width="9" style="6"/>
  </cols>
  <sheetData>
    <row r="1" spans="1:38" s="198" customFormat="1" ht="23.1" customHeight="1" x14ac:dyDescent="0.2">
      <c r="A1" s="256" t="s">
        <v>235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180"/>
    </row>
    <row r="2" spans="1:38" s="198" customFormat="1" ht="23.1" customHeight="1" x14ac:dyDescent="0.2">
      <c r="B2" s="199"/>
      <c r="D2" s="199"/>
      <c r="F2" s="199"/>
      <c r="H2" s="199"/>
      <c r="J2" s="199"/>
      <c r="M2" s="199"/>
      <c r="O2" s="199"/>
      <c r="Q2" s="199"/>
      <c r="S2" s="199"/>
      <c r="U2" s="199"/>
      <c r="W2" s="199"/>
      <c r="Y2" s="199"/>
      <c r="AA2" s="199"/>
      <c r="AC2" s="199"/>
      <c r="AE2" s="199"/>
      <c r="AG2" s="199"/>
      <c r="AI2" s="199"/>
      <c r="AK2" s="199"/>
    </row>
    <row r="3" spans="1:38" s="198" customFormat="1" ht="23.1" customHeight="1" x14ac:dyDescent="0.2">
      <c r="A3" s="252" t="s">
        <v>176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</row>
    <row r="4" spans="1:38" s="198" customFormat="1" ht="20.100000000000001" customHeight="1" x14ac:dyDescent="0.2">
      <c r="A4" s="241" t="s">
        <v>13</v>
      </c>
      <c r="B4" s="247" t="s">
        <v>42</v>
      </c>
      <c r="C4" s="257"/>
      <c r="D4" s="245" t="s">
        <v>31</v>
      </c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6"/>
      <c r="S4" s="244" t="s">
        <v>31</v>
      </c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6"/>
      <c r="AG4" s="244" t="s">
        <v>34</v>
      </c>
      <c r="AH4" s="245"/>
      <c r="AI4" s="245"/>
      <c r="AJ4" s="245"/>
      <c r="AK4" s="245"/>
      <c r="AL4" s="246"/>
    </row>
    <row r="5" spans="1:38" s="198" customFormat="1" ht="39.9" customHeight="1" x14ac:dyDescent="0.2">
      <c r="A5" s="243"/>
      <c r="B5" s="249"/>
      <c r="C5" s="258"/>
      <c r="D5" s="245" t="s">
        <v>7</v>
      </c>
      <c r="E5" s="246"/>
      <c r="F5" s="244" t="s">
        <v>43</v>
      </c>
      <c r="G5" s="246"/>
      <c r="H5" s="244" t="s">
        <v>32</v>
      </c>
      <c r="I5" s="246"/>
      <c r="J5" s="244" t="s">
        <v>44</v>
      </c>
      <c r="K5" s="246"/>
      <c r="L5" s="244" t="s">
        <v>45</v>
      </c>
      <c r="M5" s="245"/>
      <c r="N5" s="246"/>
      <c r="O5" s="244" t="s">
        <v>46</v>
      </c>
      <c r="P5" s="246"/>
      <c r="Q5" s="244" t="s">
        <v>33</v>
      </c>
      <c r="R5" s="246"/>
      <c r="S5" s="244" t="s">
        <v>47</v>
      </c>
      <c r="T5" s="246"/>
      <c r="U5" s="244" t="s">
        <v>35</v>
      </c>
      <c r="V5" s="246"/>
      <c r="W5" s="244" t="s">
        <v>36</v>
      </c>
      <c r="X5" s="246"/>
      <c r="Y5" s="244" t="s">
        <v>37</v>
      </c>
      <c r="Z5" s="246"/>
      <c r="AA5" s="244" t="s">
        <v>132</v>
      </c>
      <c r="AB5" s="259"/>
      <c r="AC5" s="244" t="s">
        <v>38</v>
      </c>
      <c r="AD5" s="246"/>
      <c r="AE5" s="244" t="s">
        <v>39</v>
      </c>
      <c r="AF5" s="246"/>
      <c r="AG5" s="249" t="s">
        <v>40</v>
      </c>
      <c r="AH5" s="250"/>
      <c r="AI5" s="249" t="s">
        <v>41</v>
      </c>
      <c r="AJ5" s="250"/>
      <c r="AK5" s="249" t="s">
        <v>39</v>
      </c>
      <c r="AL5" s="250"/>
    </row>
    <row r="6" spans="1:38" s="198" customFormat="1" ht="15.9" customHeight="1" x14ac:dyDescent="0.2">
      <c r="A6" s="235" t="s">
        <v>225</v>
      </c>
      <c r="B6" s="55">
        <f t="shared" ref="B6:B11" ca="1" si="0">SUM(D6:AK6)</f>
        <v>1440</v>
      </c>
      <c r="C6" s="87"/>
      <c r="D6" s="88">
        <v>2</v>
      </c>
      <c r="E6" s="89"/>
      <c r="F6" s="90">
        <v>432</v>
      </c>
      <c r="G6" s="89"/>
      <c r="H6" s="90">
        <v>11</v>
      </c>
      <c r="I6" s="89"/>
      <c r="J6" s="90">
        <v>5</v>
      </c>
      <c r="K6" s="90"/>
      <c r="L6" s="91"/>
      <c r="M6" s="90">
        <v>215</v>
      </c>
      <c r="N6" s="89"/>
      <c r="O6" s="90">
        <v>90</v>
      </c>
      <c r="P6" s="89"/>
      <c r="Q6" s="90">
        <v>118</v>
      </c>
      <c r="R6" s="89"/>
      <c r="S6" s="92">
        <v>34</v>
      </c>
      <c r="T6" s="90"/>
      <c r="U6" s="92">
        <v>1</v>
      </c>
      <c r="V6" s="89"/>
      <c r="W6" s="90">
        <v>15</v>
      </c>
      <c r="X6" s="89"/>
      <c r="Y6" s="90">
        <v>26</v>
      </c>
      <c r="Z6" s="89"/>
      <c r="AA6" s="92">
        <v>2</v>
      </c>
      <c r="AB6" s="89"/>
      <c r="AC6" s="90">
        <v>123</v>
      </c>
      <c r="AD6" s="89"/>
      <c r="AE6" s="90">
        <v>288</v>
      </c>
      <c r="AF6" s="89"/>
      <c r="AG6" s="92">
        <v>4</v>
      </c>
      <c r="AH6" s="89"/>
      <c r="AI6" s="90">
        <v>20</v>
      </c>
      <c r="AJ6" s="89"/>
      <c r="AK6" s="90">
        <v>54</v>
      </c>
      <c r="AL6" s="205"/>
    </row>
    <row r="7" spans="1:38" s="198" customFormat="1" ht="15.9" customHeight="1" x14ac:dyDescent="0.2">
      <c r="A7" s="235" t="s">
        <v>165</v>
      </c>
      <c r="B7" s="55">
        <f t="shared" ca="1" si="0"/>
        <v>1552</v>
      </c>
      <c r="C7" s="87"/>
      <c r="D7" s="88">
        <v>2</v>
      </c>
      <c r="E7" s="89"/>
      <c r="F7" s="90">
        <v>457</v>
      </c>
      <c r="G7" s="89"/>
      <c r="H7" s="90">
        <v>17</v>
      </c>
      <c r="I7" s="89"/>
      <c r="J7" s="90">
        <v>3</v>
      </c>
      <c r="K7" s="90"/>
      <c r="L7" s="91"/>
      <c r="M7" s="90">
        <v>211</v>
      </c>
      <c r="N7" s="89"/>
      <c r="O7" s="90">
        <v>120</v>
      </c>
      <c r="P7" s="89"/>
      <c r="Q7" s="90">
        <v>119</v>
      </c>
      <c r="R7" s="89"/>
      <c r="S7" s="92">
        <v>28</v>
      </c>
      <c r="T7" s="90"/>
      <c r="U7" s="92">
        <v>2</v>
      </c>
      <c r="V7" s="89"/>
      <c r="W7" s="90">
        <v>15</v>
      </c>
      <c r="X7" s="89"/>
      <c r="Y7" s="90">
        <v>19</v>
      </c>
      <c r="Z7" s="89"/>
      <c r="AA7" s="92">
        <v>2</v>
      </c>
      <c r="AB7" s="89"/>
      <c r="AC7" s="90">
        <v>124</v>
      </c>
      <c r="AD7" s="89"/>
      <c r="AE7" s="90">
        <v>336</v>
      </c>
      <c r="AF7" s="89"/>
      <c r="AG7" s="92">
        <v>3</v>
      </c>
      <c r="AH7" s="89"/>
      <c r="AI7" s="90">
        <v>34</v>
      </c>
      <c r="AJ7" s="89"/>
      <c r="AK7" s="90">
        <v>60</v>
      </c>
      <c r="AL7" s="205"/>
    </row>
    <row r="8" spans="1:38" s="198" customFormat="1" ht="15.9" customHeight="1" x14ac:dyDescent="0.2">
      <c r="A8" s="145" t="s">
        <v>179</v>
      </c>
      <c r="B8" s="55">
        <f t="shared" ca="1" si="0"/>
        <v>1527</v>
      </c>
      <c r="C8" s="87"/>
      <c r="D8" s="148">
        <v>4</v>
      </c>
      <c r="E8" s="89"/>
      <c r="F8" s="150">
        <v>449</v>
      </c>
      <c r="G8" s="89"/>
      <c r="H8" s="150">
        <v>15</v>
      </c>
      <c r="I8" s="89"/>
      <c r="J8" s="150">
        <v>6</v>
      </c>
      <c r="K8" s="90"/>
      <c r="L8" s="91"/>
      <c r="M8" s="150">
        <v>194</v>
      </c>
      <c r="N8" s="89"/>
      <c r="O8" s="150">
        <v>127</v>
      </c>
      <c r="P8" s="89"/>
      <c r="Q8" s="150">
        <v>106</v>
      </c>
      <c r="R8" s="89"/>
      <c r="S8" s="152">
        <v>24</v>
      </c>
      <c r="T8" s="90"/>
      <c r="U8" s="152" t="s">
        <v>148</v>
      </c>
      <c r="V8" s="89"/>
      <c r="W8" s="150">
        <v>27</v>
      </c>
      <c r="X8" s="89"/>
      <c r="Y8" s="150">
        <v>23</v>
      </c>
      <c r="Z8" s="89"/>
      <c r="AA8" s="152">
        <v>2</v>
      </c>
      <c r="AB8" s="89"/>
      <c r="AC8" s="150">
        <v>153</v>
      </c>
      <c r="AD8" s="89"/>
      <c r="AE8" s="150">
        <v>305</v>
      </c>
      <c r="AF8" s="149"/>
      <c r="AG8" s="152">
        <v>2</v>
      </c>
      <c r="AH8" s="149"/>
      <c r="AI8" s="150">
        <v>27</v>
      </c>
      <c r="AJ8" s="149"/>
      <c r="AK8" s="150">
        <v>63</v>
      </c>
      <c r="AL8" s="205"/>
    </row>
    <row r="9" spans="1:38" s="198" customFormat="1" ht="15.9" customHeight="1" x14ac:dyDescent="0.2">
      <c r="A9" s="145" t="s">
        <v>193</v>
      </c>
      <c r="B9" s="146">
        <f t="shared" ca="1" si="0"/>
        <v>1573</v>
      </c>
      <c r="C9" s="147"/>
      <c r="D9" s="148">
        <v>3</v>
      </c>
      <c r="E9" s="149"/>
      <c r="F9" s="150">
        <v>473</v>
      </c>
      <c r="G9" s="149"/>
      <c r="H9" s="150">
        <v>18</v>
      </c>
      <c r="I9" s="149"/>
      <c r="J9" s="150">
        <v>7</v>
      </c>
      <c r="K9" s="150"/>
      <c r="L9" s="151"/>
      <c r="M9" s="150">
        <v>192</v>
      </c>
      <c r="N9" s="149"/>
      <c r="O9" s="150">
        <v>107</v>
      </c>
      <c r="P9" s="149"/>
      <c r="Q9" s="150">
        <v>89</v>
      </c>
      <c r="R9" s="149"/>
      <c r="S9" s="152">
        <v>16</v>
      </c>
      <c r="T9" s="150"/>
      <c r="U9" s="152">
        <v>3</v>
      </c>
      <c r="V9" s="149"/>
      <c r="W9" s="150">
        <v>26</v>
      </c>
      <c r="X9" s="149"/>
      <c r="Y9" s="150">
        <v>21</v>
      </c>
      <c r="Z9" s="149"/>
      <c r="AA9" s="152">
        <v>2</v>
      </c>
      <c r="AB9" s="149"/>
      <c r="AC9" s="150">
        <v>173</v>
      </c>
      <c r="AD9" s="149"/>
      <c r="AE9" s="150">
        <v>367</v>
      </c>
      <c r="AF9" s="149"/>
      <c r="AG9" s="152">
        <v>2</v>
      </c>
      <c r="AH9" s="149"/>
      <c r="AI9" s="150">
        <v>25</v>
      </c>
      <c r="AJ9" s="149"/>
      <c r="AK9" s="150">
        <v>49</v>
      </c>
      <c r="AL9" s="205"/>
    </row>
    <row r="10" spans="1:38" s="198" customFormat="1" ht="15.9" customHeight="1" x14ac:dyDescent="0.2">
      <c r="A10" s="145" t="s">
        <v>211</v>
      </c>
      <c r="B10" s="146">
        <f t="shared" ca="1" si="0"/>
        <v>1624</v>
      </c>
      <c r="C10" s="147"/>
      <c r="D10" s="148">
        <v>2</v>
      </c>
      <c r="E10" s="149"/>
      <c r="F10" s="150">
        <v>480</v>
      </c>
      <c r="G10" s="149"/>
      <c r="H10" s="150">
        <v>15</v>
      </c>
      <c r="I10" s="149"/>
      <c r="J10" s="150">
        <v>9</v>
      </c>
      <c r="K10" s="150"/>
      <c r="L10" s="151"/>
      <c r="M10" s="150">
        <v>209</v>
      </c>
      <c r="N10" s="149"/>
      <c r="O10" s="150">
        <v>119</v>
      </c>
      <c r="P10" s="149"/>
      <c r="Q10" s="150">
        <v>83</v>
      </c>
      <c r="R10" s="149"/>
      <c r="S10" s="152">
        <v>15</v>
      </c>
      <c r="T10" s="150"/>
      <c r="U10" s="152">
        <v>1</v>
      </c>
      <c r="V10" s="149"/>
      <c r="W10" s="150">
        <v>19</v>
      </c>
      <c r="X10" s="149"/>
      <c r="Y10" s="150">
        <v>22</v>
      </c>
      <c r="Z10" s="149"/>
      <c r="AA10" s="152">
        <v>3</v>
      </c>
      <c r="AB10" s="149"/>
      <c r="AC10" s="150">
        <v>189</v>
      </c>
      <c r="AD10" s="149"/>
      <c r="AE10" s="150">
        <v>370</v>
      </c>
      <c r="AF10" s="149"/>
      <c r="AG10" s="152">
        <v>5</v>
      </c>
      <c r="AH10" s="149"/>
      <c r="AI10" s="150">
        <v>20</v>
      </c>
      <c r="AJ10" s="149"/>
      <c r="AK10" s="150">
        <v>63</v>
      </c>
      <c r="AL10" s="205"/>
    </row>
    <row r="11" spans="1:38" s="199" customFormat="1" ht="15.9" customHeight="1" x14ac:dyDescent="0.2">
      <c r="A11" s="135" t="s">
        <v>233</v>
      </c>
      <c r="B11" s="136">
        <f t="shared" ca="1" si="0"/>
        <v>1889</v>
      </c>
      <c r="C11" s="137"/>
      <c r="D11" s="138">
        <v>1</v>
      </c>
      <c r="E11" s="139"/>
      <c r="F11" s="140">
        <v>496</v>
      </c>
      <c r="G11" s="139"/>
      <c r="H11" s="140">
        <v>20</v>
      </c>
      <c r="I11" s="139"/>
      <c r="J11" s="140">
        <v>9</v>
      </c>
      <c r="K11" s="140"/>
      <c r="L11" s="141"/>
      <c r="M11" s="140">
        <v>254</v>
      </c>
      <c r="N11" s="139"/>
      <c r="O11" s="140">
        <v>153</v>
      </c>
      <c r="P11" s="139"/>
      <c r="Q11" s="140">
        <v>80</v>
      </c>
      <c r="R11" s="139"/>
      <c r="S11" s="142">
        <v>20</v>
      </c>
      <c r="T11" s="140"/>
      <c r="U11" s="142">
        <v>1</v>
      </c>
      <c r="V11" s="139"/>
      <c r="W11" s="140">
        <v>33</v>
      </c>
      <c r="X11" s="139"/>
      <c r="Y11" s="140">
        <v>30</v>
      </c>
      <c r="Z11" s="139"/>
      <c r="AA11" s="142">
        <v>1</v>
      </c>
      <c r="AB11" s="139"/>
      <c r="AC11" s="140">
        <v>228</v>
      </c>
      <c r="AD11" s="139"/>
      <c r="AE11" s="140">
        <v>457</v>
      </c>
      <c r="AF11" s="139"/>
      <c r="AG11" s="142">
        <v>2</v>
      </c>
      <c r="AH11" s="139"/>
      <c r="AI11" s="140">
        <v>26</v>
      </c>
      <c r="AJ11" s="139"/>
      <c r="AK11" s="140">
        <v>78</v>
      </c>
      <c r="AL11" s="215"/>
    </row>
    <row r="12" spans="1:38" s="199" customFormat="1" ht="13.5" customHeight="1" x14ac:dyDescent="0.2">
      <c r="A12" s="225" t="s">
        <v>174</v>
      </c>
      <c r="B12" s="123"/>
      <c r="C12" s="90"/>
      <c r="D12" s="90"/>
      <c r="E12" s="90"/>
      <c r="F12" s="90"/>
      <c r="G12" s="90"/>
      <c r="H12" s="90"/>
      <c r="I12" s="90"/>
      <c r="J12" s="90"/>
      <c r="K12" s="90"/>
      <c r="L12" s="124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</row>
    <row r="13" spans="1:38" ht="23.1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38" ht="14.1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38" ht="14.1" customHeigh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27" ht="9.75" customHeight="1" x14ac:dyDescent="0.2"/>
    <row r="28" ht="23.1" customHeight="1" x14ac:dyDescent="0.2"/>
  </sheetData>
  <sheetProtection algorithmName="SHA-512" hashValue="f1F4qSl5VtAsw8Oi+ExTuAYf0epSDvkM2OL10Vpe5j/3lKBhYZx/t8y9GAIwoilw/DqUZm+QVZnsA6xajvpQaw==" saltValue="ZDZ/Cd2/KTBKayNJfglOFw==" spinCount="100000" sheet="1" objects="1" scenarios="1"/>
  <mergeCells count="24">
    <mergeCell ref="AI5:AJ5"/>
    <mergeCell ref="AK5:AL5"/>
    <mergeCell ref="W5:X5"/>
    <mergeCell ref="Y5:Z5"/>
    <mergeCell ref="AA5:AB5"/>
    <mergeCell ref="AC5:AD5"/>
    <mergeCell ref="AE5:AF5"/>
    <mergeCell ref="AG5:AH5"/>
    <mergeCell ref="A1:AK1"/>
    <mergeCell ref="U5:V5"/>
    <mergeCell ref="A3:AK3"/>
    <mergeCell ref="A4:A5"/>
    <mergeCell ref="B4:C5"/>
    <mergeCell ref="D4:R4"/>
    <mergeCell ref="S4:AF4"/>
    <mergeCell ref="AG4:AL4"/>
    <mergeCell ref="D5:E5"/>
    <mergeCell ref="F5:G5"/>
    <mergeCell ref="H5:I5"/>
    <mergeCell ref="J5:K5"/>
    <mergeCell ref="L5:N5"/>
    <mergeCell ref="O5:P5"/>
    <mergeCell ref="Q5:R5"/>
    <mergeCell ref="S5:T5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showGridLines="0" zoomScaleNormal="100" workbookViewId="0">
      <selection sqref="A1:AC1"/>
    </sheetView>
  </sheetViews>
  <sheetFormatPr defaultColWidth="9" defaultRowHeight="13.2" x14ac:dyDescent="0.2"/>
  <cols>
    <col min="1" max="1" width="12.6640625" style="4" customWidth="1"/>
    <col min="2" max="2" width="12.77734375" style="37" customWidth="1"/>
    <col min="3" max="3" width="0.88671875" style="4" customWidth="1"/>
    <col min="4" max="4" width="11" style="37" customWidth="1"/>
    <col min="5" max="5" width="0.88671875" style="4" customWidth="1"/>
    <col min="6" max="6" width="11" style="37" customWidth="1"/>
    <col min="7" max="7" width="0.88671875" style="4" customWidth="1"/>
    <col min="8" max="8" width="11" style="37" customWidth="1"/>
    <col min="9" max="9" width="0.88671875" style="4" customWidth="1"/>
    <col min="10" max="10" width="11" style="37" customWidth="1"/>
    <col min="11" max="11" width="0.88671875" style="4" customWidth="1"/>
    <col min="12" max="12" width="11" style="37" customWidth="1"/>
    <col min="13" max="13" width="0.88671875" style="4" customWidth="1"/>
    <col min="14" max="14" width="9.6640625" style="37" customWidth="1"/>
    <col min="15" max="15" width="0.88671875" style="4" customWidth="1"/>
    <col min="16" max="16" width="9.6640625" style="37" customWidth="1"/>
    <col min="17" max="17" width="0.88671875" style="4" customWidth="1"/>
    <col min="18" max="18" width="9.6640625" style="37" customWidth="1"/>
    <col min="19" max="19" width="0.88671875" style="4" customWidth="1"/>
    <col min="20" max="20" width="9.6640625" style="37" customWidth="1"/>
    <col min="21" max="21" width="0.88671875" style="4" customWidth="1"/>
    <col min="22" max="22" width="9.109375" style="37" customWidth="1"/>
    <col min="23" max="23" width="0.88671875" style="4" customWidth="1"/>
    <col min="24" max="24" width="9.109375" style="37" customWidth="1"/>
    <col min="25" max="25" width="0.88671875" style="4" customWidth="1"/>
    <col min="26" max="26" width="9.109375" style="37" customWidth="1"/>
    <col min="27" max="27" width="0.88671875" style="4" customWidth="1"/>
    <col min="28" max="28" width="12" style="37" customWidth="1"/>
    <col min="29" max="29" width="0.88671875" style="4" customWidth="1"/>
    <col min="30" max="16384" width="9" style="4"/>
  </cols>
  <sheetData>
    <row r="1" spans="1:30" s="79" customFormat="1" ht="23.1" customHeight="1" x14ac:dyDescent="0.2">
      <c r="A1" s="265" t="s">
        <v>236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81"/>
    </row>
    <row r="2" spans="1:30" s="79" customFormat="1" ht="23.1" customHeight="1" x14ac:dyDescent="0.2">
      <c r="A2" s="48"/>
      <c r="B2" s="93"/>
      <c r="C2" s="48"/>
      <c r="D2" s="93"/>
      <c r="E2" s="48"/>
      <c r="F2" s="93"/>
      <c r="G2" s="48"/>
      <c r="H2" s="93"/>
      <c r="I2" s="48"/>
      <c r="J2" s="93"/>
      <c r="K2" s="48"/>
      <c r="L2" s="93"/>
      <c r="M2" s="48"/>
      <c r="N2" s="93"/>
      <c r="O2" s="48"/>
      <c r="P2" s="93"/>
      <c r="Q2" s="48"/>
      <c r="R2" s="93"/>
      <c r="S2" s="48"/>
      <c r="T2" s="93"/>
      <c r="U2" s="48"/>
      <c r="V2" s="93"/>
      <c r="W2" s="48"/>
      <c r="X2" s="93"/>
      <c r="Y2" s="48"/>
      <c r="Z2" s="93"/>
      <c r="AA2" s="48"/>
      <c r="AB2" s="93"/>
      <c r="AC2" s="48"/>
      <c r="AD2" s="81"/>
    </row>
    <row r="3" spans="1:30" s="79" customFormat="1" ht="23.1" customHeight="1" x14ac:dyDescent="0.2">
      <c r="A3" s="118" t="s">
        <v>168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93"/>
      <c r="Y3" s="118"/>
      <c r="Z3" s="118" t="s">
        <v>136</v>
      </c>
      <c r="AA3" s="118"/>
      <c r="AB3" s="118"/>
      <c r="AC3" s="118"/>
      <c r="AD3" s="81"/>
    </row>
    <row r="4" spans="1:30" s="79" customFormat="1" ht="20.100000000000001" customHeight="1" x14ac:dyDescent="0.2">
      <c r="A4" s="260" t="s">
        <v>0</v>
      </c>
      <c r="B4" s="262" t="s">
        <v>55</v>
      </c>
      <c r="C4" s="263"/>
      <c r="D4" s="263"/>
      <c r="E4" s="263"/>
      <c r="F4" s="263"/>
      <c r="G4" s="263"/>
      <c r="H4" s="263"/>
      <c r="I4" s="264"/>
      <c r="J4" s="262" t="s">
        <v>56</v>
      </c>
      <c r="K4" s="263"/>
      <c r="L4" s="263"/>
      <c r="M4" s="264"/>
      <c r="N4" s="262" t="s">
        <v>63</v>
      </c>
      <c r="O4" s="263"/>
      <c r="P4" s="263"/>
      <c r="Q4" s="263"/>
      <c r="R4" s="263"/>
      <c r="S4" s="263"/>
      <c r="T4" s="263"/>
      <c r="U4" s="264"/>
      <c r="V4" s="262" t="s">
        <v>64</v>
      </c>
      <c r="W4" s="263"/>
      <c r="X4" s="263"/>
      <c r="Y4" s="263"/>
      <c r="Z4" s="263"/>
      <c r="AA4" s="264"/>
      <c r="AB4" s="266" t="s">
        <v>65</v>
      </c>
      <c r="AC4" s="267"/>
      <c r="AD4" s="81"/>
    </row>
    <row r="5" spans="1:30" s="79" customFormat="1" ht="24.9" customHeight="1" x14ac:dyDescent="0.2">
      <c r="A5" s="261"/>
      <c r="B5" s="262" t="s">
        <v>57</v>
      </c>
      <c r="C5" s="264"/>
      <c r="D5" s="262" t="s">
        <v>58</v>
      </c>
      <c r="E5" s="264"/>
      <c r="F5" s="262" t="s">
        <v>59</v>
      </c>
      <c r="G5" s="264"/>
      <c r="H5" s="262" t="s">
        <v>60</v>
      </c>
      <c r="I5" s="264"/>
      <c r="J5" s="262" t="s">
        <v>62</v>
      </c>
      <c r="K5" s="264"/>
      <c r="L5" s="262" t="s">
        <v>61</v>
      </c>
      <c r="M5" s="264"/>
      <c r="N5" s="262" t="s">
        <v>130</v>
      </c>
      <c r="O5" s="264"/>
      <c r="P5" s="262" t="s">
        <v>66</v>
      </c>
      <c r="Q5" s="264"/>
      <c r="R5" s="262" t="s">
        <v>67</v>
      </c>
      <c r="S5" s="264"/>
      <c r="T5" s="262" t="s">
        <v>68</v>
      </c>
      <c r="U5" s="264"/>
      <c r="V5" s="262" t="s">
        <v>69</v>
      </c>
      <c r="W5" s="264"/>
      <c r="X5" s="262" t="s">
        <v>70</v>
      </c>
      <c r="Y5" s="264"/>
      <c r="Z5" s="262" t="s">
        <v>128</v>
      </c>
      <c r="AA5" s="264"/>
      <c r="AB5" s="268"/>
      <c r="AC5" s="269"/>
      <c r="AD5" s="81"/>
    </row>
    <row r="6" spans="1:30" s="79" customFormat="1" ht="14.85" customHeight="1" x14ac:dyDescent="0.2">
      <c r="A6" s="143" t="s">
        <v>159</v>
      </c>
      <c r="B6" s="70">
        <f t="shared" ref="B6:B12" si="0">SUM(D6:H6)</f>
        <v>8166</v>
      </c>
      <c r="C6" s="73"/>
      <c r="D6" s="70">
        <v>3919</v>
      </c>
      <c r="E6" s="73"/>
      <c r="F6" s="70">
        <v>1416</v>
      </c>
      <c r="G6" s="73"/>
      <c r="H6" s="70">
        <v>2831</v>
      </c>
      <c r="I6" s="73"/>
      <c r="J6" s="70">
        <v>16</v>
      </c>
      <c r="K6" s="73"/>
      <c r="L6" s="70">
        <v>8150</v>
      </c>
      <c r="M6" s="71"/>
      <c r="N6" s="70">
        <v>1935</v>
      </c>
      <c r="O6" s="73"/>
      <c r="P6" s="70">
        <v>1374</v>
      </c>
      <c r="Q6" s="73"/>
      <c r="R6" s="70">
        <v>3583</v>
      </c>
      <c r="S6" s="73"/>
      <c r="T6" s="70">
        <v>1274</v>
      </c>
      <c r="U6" s="71"/>
      <c r="V6" s="70">
        <v>7404</v>
      </c>
      <c r="W6" s="73"/>
      <c r="X6" s="70">
        <v>593</v>
      </c>
      <c r="Y6" s="73"/>
      <c r="Z6" s="70">
        <v>169</v>
      </c>
      <c r="AA6" s="73"/>
      <c r="AB6" s="70">
        <v>73</v>
      </c>
      <c r="AC6" s="49"/>
      <c r="AD6" s="81"/>
    </row>
    <row r="7" spans="1:30" s="79" customFormat="1" ht="14.85" customHeight="1" x14ac:dyDescent="0.2">
      <c r="A7" s="143"/>
      <c r="B7" s="72">
        <f t="shared" si="0"/>
        <v>4366</v>
      </c>
      <c r="C7" s="74"/>
      <c r="D7" s="72">
        <v>2086</v>
      </c>
      <c r="E7" s="74"/>
      <c r="F7" s="72">
        <v>780</v>
      </c>
      <c r="G7" s="74"/>
      <c r="H7" s="72">
        <v>1500</v>
      </c>
      <c r="I7" s="74"/>
      <c r="J7" s="72">
        <v>15</v>
      </c>
      <c r="K7" s="74"/>
      <c r="L7" s="72">
        <v>4351</v>
      </c>
      <c r="M7" s="75"/>
      <c r="N7" s="72">
        <v>1021</v>
      </c>
      <c r="O7" s="74"/>
      <c r="P7" s="72">
        <v>766</v>
      </c>
      <c r="Q7" s="74"/>
      <c r="R7" s="72">
        <v>2062</v>
      </c>
      <c r="S7" s="74"/>
      <c r="T7" s="72">
        <v>517</v>
      </c>
      <c r="U7" s="75"/>
      <c r="V7" s="72">
        <v>4036</v>
      </c>
      <c r="W7" s="74"/>
      <c r="X7" s="72">
        <v>273</v>
      </c>
      <c r="Y7" s="74"/>
      <c r="Z7" s="72">
        <v>57</v>
      </c>
      <c r="AA7" s="74"/>
      <c r="AB7" s="72">
        <v>292</v>
      </c>
      <c r="AC7" s="49"/>
      <c r="AD7" s="81"/>
    </row>
    <row r="8" spans="1:30" s="79" customFormat="1" ht="14.85" customHeight="1" x14ac:dyDescent="0.2">
      <c r="A8" s="143" t="s">
        <v>164</v>
      </c>
      <c r="B8" s="70">
        <f t="shared" si="0"/>
        <v>7647</v>
      </c>
      <c r="C8" s="73"/>
      <c r="D8" s="70">
        <v>3511</v>
      </c>
      <c r="E8" s="73"/>
      <c r="F8" s="70">
        <v>1439</v>
      </c>
      <c r="G8" s="73"/>
      <c r="H8" s="70">
        <v>2697</v>
      </c>
      <c r="I8" s="73"/>
      <c r="J8" s="70">
        <v>23</v>
      </c>
      <c r="K8" s="73"/>
      <c r="L8" s="70">
        <v>7624</v>
      </c>
      <c r="M8" s="71"/>
      <c r="N8" s="70">
        <v>1899</v>
      </c>
      <c r="O8" s="73"/>
      <c r="P8" s="70">
        <v>1233</v>
      </c>
      <c r="Q8" s="73"/>
      <c r="R8" s="70">
        <v>3237</v>
      </c>
      <c r="S8" s="73"/>
      <c r="T8" s="70">
        <v>1278</v>
      </c>
      <c r="U8" s="71"/>
      <c r="V8" s="70">
        <v>6916</v>
      </c>
      <c r="W8" s="73"/>
      <c r="X8" s="70">
        <v>559</v>
      </c>
      <c r="Y8" s="73"/>
      <c r="Z8" s="70">
        <v>172</v>
      </c>
      <c r="AA8" s="73"/>
      <c r="AB8" s="70">
        <v>76</v>
      </c>
      <c r="AC8" s="49"/>
      <c r="AD8" s="81"/>
    </row>
    <row r="9" spans="1:30" s="79" customFormat="1" ht="14.85" customHeight="1" x14ac:dyDescent="0.2">
      <c r="A9" s="143"/>
      <c r="B9" s="72">
        <f t="shared" si="0"/>
        <v>3936</v>
      </c>
      <c r="C9" s="74"/>
      <c r="D9" s="72">
        <v>1791</v>
      </c>
      <c r="E9" s="74"/>
      <c r="F9" s="72">
        <v>751</v>
      </c>
      <c r="G9" s="74"/>
      <c r="H9" s="72">
        <v>1394</v>
      </c>
      <c r="I9" s="74"/>
      <c r="J9" s="72">
        <v>10</v>
      </c>
      <c r="K9" s="74"/>
      <c r="L9" s="72">
        <v>3926</v>
      </c>
      <c r="M9" s="75"/>
      <c r="N9" s="72">
        <v>985</v>
      </c>
      <c r="O9" s="74"/>
      <c r="P9" s="72">
        <v>725</v>
      </c>
      <c r="Q9" s="74"/>
      <c r="R9" s="72">
        <v>1755</v>
      </c>
      <c r="S9" s="74"/>
      <c r="T9" s="72">
        <v>471</v>
      </c>
      <c r="U9" s="75"/>
      <c r="V9" s="72">
        <v>3626</v>
      </c>
      <c r="W9" s="74"/>
      <c r="X9" s="72">
        <v>258</v>
      </c>
      <c r="Y9" s="74"/>
      <c r="Z9" s="72">
        <v>52</v>
      </c>
      <c r="AA9" s="74"/>
      <c r="AB9" s="72">
        <v>290</v>
      </c>
      <c r="AC9" s="49"/>
      <c r="AD9" s="81"/>
    </row>
    <row r="10" spans="1:30" s="79" customFormat="1" ht="14.85" customHeight="1" x14ac:dyDescent="0.2">
      <c r="A10" s="143" t="s">
        <v>178</v>
      </c>
      <c r="B10" s="70">
        <f t="shared" si="0"/>
        <v>2941</v>
      </c>
      <c r="C10" s="73"/>
      <c r="D10" s="70">
        <v>1295</v>
      </c>
      <c r="E10" s="73"/>
      <c r="F10" s="70">
        <v>1144</v>
      </c>
      <c r="G10" s="73"/>
      <c r="H10" s="70">
        <v>502</v>
      </c>
      <c r="I10" s="73"/>
      <c r="J10" s="70">
        <v>3</v>
      </c>
      <c r="K10" s="73"/>
      <c r="L10" s="70">
        <v>2938</v>
      </c>
      <c r="M10" s="71"/>
      <c r="N10" s="70">
        <v>506</v>
      </c>
      <c r="O10" s="73"/>
      <c r="P10" s="70">
        <v>321</v>
      </c>
      <c r="Q10" s="73"/>
      <c r="R10" s="70">
        <v>1265</v>
      </c>
      <c r="S10" s="73"/>
      <c r="T10" s="70">
        <v>849</v>
      </c>
      <c r="U10" s="71"/>
      <c r="V10" s="70">
        <v>2674</v>
      </c>
      <c r="W10" s="73"/>
      <c r="X10" s="70">
        <v>233</v>
      </c>
      <c r="Y10" s="73"/>
      <c r="Z10" s="70">
        <v>34</v>
      </c>
      <c r="AA10" s="73"/>
      <c r="AB10" s="70">
        <v>72</v>
      </c>
      <c r="AC10" s="49"/>
      <c r="AD10" s="81"/>
    </row>
    <row r="11" spans="1:30" s="79" customFormat="1" ht="14.85" customHeight="1" x14ac:dyDescent="0.2">
      <c r="A11" s="143"/>
      <c r="B11" s="72">
        <f t="shared" si="0"/>
        <v>1737</v>
      </c>
      <c r="C11" s="74"/>
      <c r="D11" s="72">
        <v>798</v>
      </c>
      <c r="E11" s="74"/>
      <c r="F11" s="72">
        <v>578</v>
      </c>
      <c r="G11" s="74"/>
      <c r="H11" s="72">
        <v>361</v>
      </c>
      <c r="I11" s="74"/>
      <c r="J11" s="72">
        <v>6</v>
      </c>
      <c r="K11" s="74"/>
      <c r="L11" s="72">
        <v>1731</v>
      </c>
      <c r="M11" s="75"/>
      <c r="N11" s="72">
        <v>328</v>
      </c>
      <c r="O11" s="74"/>
      <c r="P11" s="72">
        <v>247</v>
      </c>
      <c r="Q11" s="74"/>
      <c r="R11" s="72">
        <v>802</v>
      </c>
      <c r="S11" s="74"/>
      <c r="T11" s="72">
        <v>360</v>
      </c>
      <c r="U11" s="75"/>
      <c r="V11" s="72">
        <v>1590</v>
      </c>
      <c r="W11" s="74"/>
      <c r="X11" s="72">
        <v>142</v>
      </c>
      <c r="Y11" s="74"/>
      <c r="Z11" s="72">
        <v>5</v>
      </c>
      <c r="AA11" s="74"/>
      <c r="AB11" s="72">
        <v>293</v>
      </c>
      <c r="AC11" s="49"/>
      <c r="AD11" s="81"/>
    </row>
    <row r="12" spans="1:30" s="79" customFormat="1" ht="14.85" customHeight="1" x14ac:dyDescent="0.2">
      <c r="A12" s="143" t="s">
        <v>191</v>
      </c>
      <c r="B12" s="70">
        <f t="shared" si="0"/>
        <v>3368</v>
      </c>
      <c r="C12" s="73"/>
      <c r="D12" s="70">
        <v>1450</v>
      </c>
      <c r="E12" s="73"/>
      <c r="F12" s="70">
        <v>1091</v>
      </c>
      <c r="G12" s="73"/>
      <c r="H12" s="70">
        <v>827</v>
      </c>
      <c r="I12" s="73"/>
      <c r="J12" s="70">
        <v>0</v>
      </c>
      <c r="K12" s="73"/>
      <c r="L12" s="70">
        <v>3368</v>
      </c>
      <c r="M12" s="71"/>
      <c r="N12" s="70">
        <v>703</v>
      </c>
      <c r="O12" s="73"/>
      <c r="P12" s="70">
        <v>452</v>
      </c>
      <c r="Q12" s="73"/>
      <c r="R12" s="70">
        <v>1422</v>
      </c>
      <c r="S12" s="73"/>
      <c r="T12" s="70">
        <v>791</v>
      </c>
      <c r="U12" s="71"/>
      <c r="V12" s="70">
        <v>3057</v>
      </c>
      <c r="W12" s="73"/>
      <c r="X12" s="70">
        <v>270</v>
      </c>
      <c r="Y12" s="73"/>
      <c r="Z12" s="70">
        <v>41</v>
      </c>
      <c r="AA12" s="73"/>
      <c r="AB12" s="70">
        <v>72</v>
      </c>
      <c r="AC12" s="49"/>
      <c r="AD12" s="81"/>
    </row>
    <row r="13" spans="1:30" s="79" customFormat="1" ht="14.85" customHeight="1" x14ac:dyDescent="0.2">
      <c r="A13" s="143"/>
      <c r="B13" s="72">
        <f>SUM(D13:H13)</f>
        <v>2024</v>
      </c>
      <c r="C13" s="74"/>
      <c r="D13" s="72">
        <v>886</v>
      </c>
      <c r="E13" s="74"/>
      <c r="F13" s="72">
        <v>557</v>
      </c>
      <c r="G13" s="74"/>
      <c r="H13" s="72">
        <v>581</v>
      </c>
      <c r="I13" s="74"/>
      <c r="J13" s="72">
        <v>16</v>
      </c>
      <c r="K13" s="74"/>
      <c r="L13" s="72">
        <v>2008</v>
      </c>
      <c r="M13" s="75"/>
      <c r="N13" s="72">
        <v>477</v>
      </c>
      <c r="O13" s="74"/>
      <c r="P13" s="72">
        <v>322</v>
      </c>
      <c r="Q13" s="74"/>
      <c r="R13" s="72">
        <v>857</v>
      </c>
      <c r="S13" s="74"/>
      <c r="T13" s="72">
        <v>368</v>
      </c>
      <c r="U13" s="75"/>
      <c r="V13" s="72">
        <v>1901</v>
      </c>
      <c r="W13" s="74"/>
      <c r="X13" s="72">
        <v>115</v>
      </c>
      <c r="Y13" s="74"/>
      <c r="Z13" s="72">
        <v>8</v>
      </c>
      <c r="AA13" s="74"/>
      <c r="AB13" s="72">
        <v>293</v>
      </c>
      <c r="AC13" s="49"/>
      <c r="AD13" s="81"/>
    </row>
    <row r="14" spans="1:30" s="79" customFormat="1" ht="14.85" customHeight="1" x14ac:dyDescent="0.2">
      <c r="A14" s="143" t="s">
        <v>210</v>
      </c>
      <c r="B14" s="70">
        <f>SUM(D14:H14)</f>
        <v>8616</v>
      </c>
      <c r="C14" s="73"/>
      <c r="D14" s="70">
        <v>4393</v>
      </c>
      <c r="E14" s="73"/>
      <c r="F14" s="70">
        <v>1447</v>
      </c>
      <c r="G14" s="73"/>
      <c r="H14" s="70">
        <v>2776</v>
      </c>
      <c r="I14" s="73"/>
      <c r="J14" s="70">
        <v>13</v>
      </c>
      <c r="K14" s="73"/>
      <c r="L14" s="70">
        <v>8603</v>
      </c>
      <c r="M14" s="71"/>
      <c r="N14" s="70">
        <v>1786</v>
      </c>
      <c r="O14" s="73"/>
      <c r="P14" s="70">
        <v>1436</v>
      </c>
      <c r="Q14" s="73"/>
      <c r="R14" s="70">
        <v>3955</v>
      </c>
      <c r="S14" s="73"/>
      <c r="T14" s="70">
        <v>1439</v>
      </c>
      <c r="U14" s="71"/>
      <c r="V14" s="70">
        <v>7927</v>
      </c>
      <c r="W14" s="73"/>
      <c r="X14" s="70">
        <v>608</v>
      </c>
      <c r="Y14" s="73"/>
      <c r="Z14" s="70">
        <v>81</v>
      </c>
      <c r="AA14" s="73"/>
      <c r="AB14" s="70">
        <v>72</v>
      </c>
      <c r="AC14" s="49"/>
      <c r="AD14" s="93"/>
    </row>
    <row r="15" spans="1:30" s="79" customFormat="1" ht="14.85" customHeight="1" x14ac:dyDescent="0.2">
      <c r="A15" s="143"/>
      <c r="B15" s="72">
        <f>SUM(D15:H15)</f>
        <v>3526</v>
      </c>
      <c r="C15" s="74"/>
      <c r="D15" s="72">
        <v>1895</v>
      </c>
      <c r="E15" s="74"/>
      <c r="F15" s="72">
        <v>512</v>
      </c>
      <c r="G15" s="74"/>
      <c r="H15" s="72">
        <v>1119</v>
      </c>
      <c r="I15" s="74"/>
      <c r="J15" s="72">
        <v>13</v>
      </c>
      <c r="K15" s="74"/>
      <c r="L15" s="72">
        <v>3513</v>
      </c>
      <c r="M15" s="75"/>
      <c r="N15" s="72">
        <v>673</v>
      </c>
      <c r="O15" s="74"/>
      <c r="P15" s="72">
        <v>636</v>
      </c>
      <c r="Q15" s="74"/>
      <c r="R15" s="72">
        <v>1690</v>
      </c>
      <c r="S15" s="74"/>
      <c r="T15" s="72">
        <v>527</v>
      </c>
      <c r="U15" s="75"/>
      <c r="V15" s="72">
        <v>3280</v>
      </c>
      <c r="W15" s="74"/>
      <c r="X15" s="72">
        <v>225</v>
      </c>
      <c r="Y15" s="74"/>
      <c r="Z15" s="72">
        <v>21</v>
      </c>
      <c r="AA15" s="74"/>
      <c r="AB15" s="72">
        <v>293</v>
      </c>
      <c r="AC15" s="49"/>
      <c r="AD15" s="48"/>
    </row>
    <row r="16" spans="1:30" s="52" customFormat="1" ht="14.85" customHeight="1" x14ac:dyDescent="0.2">
      <c r="A16" s="143" t="s">
        <v>224</v>
      </c>
      <c r="B16" s="70">
        <f>SUM(D16:H16)</f>
        <v>12128</v>
      </c>
      <c r="C16" s="73"/>
      <c r="D16" s="70">
        <v>5969</v>
      </c>
      <c r="E16" s="73"/>
      <c r="F16" s="70">
        <v>1562</v>
      </c>
      <c r="G16" s="73"/>
      <c r="H16" s="70">
        <v>4597</v>
      </c>
      <c r="I16" s="73"/>
      <c r="J16" s="70">
        <v>8</v>
      </c>
      <c r="K16" s="73"/>
      <c r="L16" s="70">
        <v>12120</v>
      </c>
      <c r="M16" s="71"/>
      <c r="N16" s="70">
        <v>2180</v>
      </c>
      <c r="O16" s="73"/>
      <c r="P16" s="70">
        <v>2894</v>
      </c>
      <c r="Q16" s="73"/>
      <c r="R16" s="70">
        <v>5406</v>
      </c>
      <c r="S16" s="73"/>
      <c r="T16" s="70">
        <v>1648</v>
      </c>
      <c r="U16" s="71"/>
      <c r="V16" s="70">
        <v>11431</v>
      </c>
      <c r="W16" s="73"/>
      <c r="X16" s="70">
        <v>583</v>
      </c>
      <c r="Y16" s="73"/>
      <c r="Z16" s="70">
        <v>114</v>
      </c>
      <c r="AA16" s="73"/>
      <c r="AB16" s="70">
        <v>73</v>
      </c>
      <c r="AC16" s="49"/>
      <c r="AD16" s="93"/>
    </row>
    <row r="17" spans="1:30" s="50" customFormat="1" ht="14.85" customHeight="1" x14ac:dyDescent="0.2">
      <c r="A17" s="144"/>
      <c r="B17" s="76">
        <f>SUM(D17:H17)</f>
        <v>4910</v>
      </c>
      <c r="C17" s="77"/>
      <c r="D17" s="76">
        <v>2430</v>
      </c>
      <c r="E17" s="77"/>
      <c r="F17" s="76">
        <v>551</v>
      </c>
      <c r="G17" s="77"/>
      <c r="H17" s="76">
        <v>1929</v>
      </c>
      <c r="I17" s="77"/>
      <c r="J17" s="76">
        <v>8</v>
      </c>
      <c r="K17" s="77"/>
      <c r="L17" s="76">
        <v>4902</v>
      </c>
      <c r="M17" s="78"/>
      <c r="N17" s="76">
        <v>817</v>
      </c>
      <c r="O17" s="77"/>
      <c r="P17" s="76">
        <v>1312</v>
      </c>
      <c r="Q17" s="77"/>
      <c r="R17" s="76">
        <v>2260</v>
      </c>
      <c r="S17" s="77"/>
      <c r="T17" s="76">
        <v>521</v>
      </c>
      <c r="U17" s="78"/>
      <c r="V17" s="76">
        <v>4658</v>
      </c>
      <c r="W17" s="77"/>
      <c r="X17" s="76">
        <v>214</v>
      </c>
      <c r="Y17" s="77"/>
      <c r="Z17" s="76">
        <v>38</v>
      </c>
      <c r="AA17" s="77"/>
      <c r="AB17" s="76">
        <v>293</v>
      </c>
      <c r="AC17" s="51"/>
      <c r="AD17" s="48"/>
    </row>
    <row r="18" spans="1:30" s="79" customFormat="1" ht="14.1" customHeight="1" x14ac:dyDescent="0.2">
      <c r="A18" s="240" t="s">
        <v>156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93"/>
      <c r="O18" s="48"/>
      <c r="P18" s="93"/>
      <c r="Q18" s="48"/>
      <c r="R18" s="93"/>
      <c r="S18" s="48"/>
      <c r="T18" s="93"/>
      <c r="U18" s="48"/>
      <c r="V18" s="93"/>
      <c r="W18" s="48"/>
      <c r="X18" s="93"/>
      <c r="Y18" s="48"/>
      <c r="Z18" s="93"/>
      <c r="AA18" s="48"/>
      <c r="AB18" s="93"/>
      <c r="AC18" s="48"/>
      <c r="AD18" s="81"/>
    </row>
    <row r="19" spans="1:30" ht="13.5" customHeight="1" x14ac:dyDescent="0.2">
      <c r="A19" s="81"/>
      <c r="B19" s="82"/>
      <c r="C19" s="81"/>
      <c r="D19" s="82"/>
      <c r="E19" s="81"/>
      <c r="F19" s="82"/>
      <c r="G19" s="81"/>
      <c r="H19" s="82"/>
      <c r="I19" s="81"/>
      <c r="J19" s="82"/>
      <c r="K19" s="81"/>
      <c r="L19" s="82"/>
      <c r="M19" s="81"/>
      <c r="N19" s="82"/>
      <c r="O19" s="81"/>
      <c r="P19" s="82"/>
      <c r="Q19" s="81"/>
      <c r="R19" s="82"/>
      <c r="S19" s="81"/>
      <c r="T19" s="82"/>
      <c r="U19" s="81"/>
      <c r="V19" s="82"/>
      <c r="W19" s="81"/>
      <c r="X19" s="82"/>
      <c r="Y19" s="81"/>
      <c r="Z19" s="82"/>
      <c r="AA19" s="81"/>
      <c r="AB19" s="82"/>
      <c r="AC19" s="81"/>
      <c r="AD19" s="36"/>
    </row>
    <row r="22" spans="1:30" x14ac:dyDescent="0.2">
      <c r="F22" s="38"/>
    </row>
  </sheetData>
  <sheetProtection algorithmName="SHA-512" hashValue="Qs42XRuaDgQj/KFoZVlwkV7gyr7DwfXR2804XnVLtJWM28vTDDxKsmR7x2fG6gNIvf26SP+FdzvhUqSG4c5b/w==" saltValue="5H5f2HI3gbxBMWEvGylihw==" spinCount="100000" sheet="1" objects="1" scenarios="1"/>
  <mergeCells count="21">
    <mergeCell ref="A1:AC1"/>
    <mergeCell ref="A18:M18"/>
    <mergeCell ref="AB4:AC5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V4:AA4"/>
    <mergeCell ref="V5:W5"/>
    <mergeCell ref="X5:Y5"/>
    <mergeCell ref="Z5:AA5"/>
    <mergeCell ref="A4:A5"/>
    <mergeCell ref="B4:I4"/>
    <mergeCell ref="J4:M4"/>
    <mergeCell ref="N4:U4"/>
    <mergeCell ref="T5:U5"/>
  </mergeCells>
  <phoneticPr fontId="6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Normal="100" zoomScaleSheetLayoutView="50" workbookViewId="0">
      <selection sqref="A1:I1"/>
    </sheetView>
  </sheetViews>
  <sheetFormatPr defaultColWidth="9" defaultRowHeight="13.2" x14ac:dyDescent="0.2"/>
  <cols>
    <col min="1" max="2" width="16.109375" style="80" customWidth="1"/>
    <col min="3" max="3" width="1.21875" style="80" customWidth="1"/>
    <col min="4" max="4" width="16.109375" style="80" customWidth="1"/>
    <col min="5" max="5" width="0.88671875" style="80" customWidth="1"/>
    <col min="6" max="6" width="16.109375" style="80" customWidth="1"/>
    <col min="7" max="7" width="0.88671875" style="80" customWidth="1"/>
    <col min="8" max="8" width="16.109375" style="80" customWidth="1"/>
    <col min="9" max="9" width="0.88671875" style="80" customWidth="1"/>
    <col min="10" max="18" width="9" style="80"/>
    <col min="19" max="19" width="5.44140625" style="80" customWidth="1"/>
    <col min="20" max="16384" width="9" style="80"/>
  </cols>
  <sheetData>
    <row r="1" spans="1:9" ht="23.1" customHeight="1" x14ac:dyDescent="0.2">
      <c r="A1" s="270" t="s">
        <v>202</v>
      </c>
      <c r="B1" s="270"/>
      <c r="C1" s="270"/>
      <c r="D1" s="270"/>
      <c r="E1" s="270"/>
      <c r="F1" s="270"/>
      <c r="G1" s="270"/>
      <c r="H1" s="270"/>
      <c r="I1" s="270"/>
    </row>
    <row r="2" spans="1:9" ht="23.1" customHeight="1" x14ac:dyDescent="0.2">
      <c r="A2" s="93"/>
      <c r="B2" s="93"/>
      <c r="C2" s="93"/>
      <c r="D2" s="93"/>
      <c r="E2" s="93"/>
      <c r="F2" s="93"/>
      <c r="G2" s="93"/>
      <c r="H2" s="93"/>
      <c r="I2" s="93"/>
    </row>
    <row r="3" spans="1:9" ht="23.1" customHeight="1" x14ac:dyDescent="0.2">
      <c r="A3" s="271" t="s">
        <v>217</v>
      </c>
      <c r="B3" s="271"/>
      <c r="C3" s="271"/>
      <c r="D3" s="271"/>
      <c r="E3" s="271"/>
      <c r="F3" s="271"/>
      <c r="G3" s="271"/>
      <c r="H3" s="271"/>
      <c r="I3" s="271"/>
    </row>
    <row r="4" spans="1:9" ht="15.9" customHeight="1" x14ac:dyDescent="0.2">
      <c r="A4" s="272" t="s">
        <v>71</v>
      </c>
      <c r="B4" s="274" t="s">
        <v>72</v>
      </c>
      <c r="C4" s="275"/>
      <c r="D4" s="278" t="s">
        <v>73</v>
      </c>
      <c r="E4" s="279"/>
      <c r="F4" s="279"/>
      <c r="G4" s="280"/>
      <c r="H4" s="274" t="s">
        <v>65</v>
      </c>
      <c r="I4" s="275"/>
    </row>
    <row r="5" spans="1:9" ht="15.9" customHeight="1" x14ac:dyDescent="0.2">
      <c r="A5" s="273"/>
      <c r="B5" s="276"/>
      <c r="C5" s="277"/>
      <c r="D5" s="278" t="s">
        <v>74</v>
      </c>
      <c r="E5" s="280"/>
      <c r="F5" s="278" t="s">
        <v>75</v>
      </c>
      <c r="G5" s="280"/>
      <c r="H5" s="276"/>
      <c r="I5" s="277"/>
    </row>
    <row r="6" spans="1:9" ht="13.2" customHeight="1" x14ac:dyDescent="0.2">
      <c r="A6" s="94"/>
      <c r="B6" s="96" t="s">
        <v>133</v>
      </c>
      <c r="C6" s="97"/>
      <c r="D6" s="96" t="s">
        <v>133</v>
      </c>
      <c r="E6" s="97"/>
      <c r="F6" s="96" t="s">
        <v>133</v>
      </c>
      <c r="G6" s="97"/>
      <c r="H6" s="98" t="s">
        <v>134</v>
      </c>
      <c r="I6" s="99"/>
    </row>
    <row r="7" spans="1:9" ht="15" customHeight="1" x14ac:dyDescent="0.2">
      <c r="A7" s="105" t="s">
        <v>159</v>
      </c>
      <c r="B7" s="8">
        <v>318</v>
      </c>
      <c r="C7" s="9"/>
      <c r="D7" s="8">
        <v>283</v>
      </c>
      <c r="E7" s="9"/>
      <c r="F7" s="8">
        <v>35</v>
      </c>
      <c r="G7" s="9"/>
      <c r="H7" s="10">
        <v>73</v>
      </c>
      <c r="I7" s="49"/>
    </row>
    <row r="8" spans="1:9" ht="15" customHeight="1" x14ac:dyDescent="0.2">
      <c r="A8" s="105" t="s">
        <v>164</v>
      </c>
      <c r="B8" s="8">
        <v>438</v>
      </c>
      <c r="C8" s="9"/>
      <c r="D8" s="8">
        <v>398</v>
      </c>
      <c r="E8" s="9"/>
      <c r="F8" s="8">
        <v>40</v>
      </c>
      <c r="G8" s="9"/>
      <c r="H8" s="10">
        <v>76</v>
      </c>
      <c r="I8" s="49"/>
    </row>
    <row r="9" spans="1:9" ht="15" customHeight="1" x14ac:dyDescent="0.2">
      <c r="A9" s="105" t="s">
        <v>178</v>
      </c>
      <c r="B9" s="8">
        <v>300</v>
      </c>
      <c r="C9" s="9"/>
      <c r="D9" s="8">
        <v>274</v>
      </c>
      <c r="E9" s="9"/>
      <c r="F9" s="8">
        <v>26</v>
      </c>
      <c r="G9" s="9"/>
      <c r="H9" s="10">
        <v>72</v>
      </c>
      <c r="I9" s="49"/>
    </row>
    <row r="10" spans="1:9" ht="15" customHeight="1" x14ac:dyDescent="0.2">
      <c r="A10" s="105" t="s">
        <v>190</v>
      </c>
      <c r="B10" s="8">
        <v>268</v>
      </c>
      <c r="C10" s="9"/>
      <c r="D10" s="8">
        <v>234</v>
      </c>
      <c r="E10" s="9"/>
      <c r="F10" s="8">
        <v>34</v>
      </c>
      <c r="G10" s="9"/>
      <c r="H10" s="10">
        <v>72</v>
      </c>
      <c r="I10" s="49"/>
    </row>
    <row r="11" spans="1:9" ht="15" customHeight="1" x14ac:dyDescent="0.2">
      <c r="A11" s="105" t="s">
        <v>212</v>
      </c>
      <c r="B11" s="10">
        <v>244</v>
      </c>
      <c r="C11" s="9"/>
      <c r="D11" s="10">
        <v>218</v>
      </c>
      <c r="E11" s="9"/>
      <c r="F11" s="10">
        <v>26</v>
      </c>
      <c r="G11" s="9"/>
      <c r="H11" s="10">
        <v>72</v>
      </c>
      <c r="I11" s="49"/>
    </row>
    <row r="12" spans="1:9" s="52" customFormat="1" ht="15" customHeight="1" x14ac:dyDescent="0.2">
      <c r="A12" s="106" t="s">
        <v>226</v>
      </c>
      <c r="B12" s="68">
        <v>294</v>
      </c>
      <c r="C12" s="95"/>
      <c r="D12" s="68">
        <v>266</v>
      </c>
      <c r="E12" s="95"/>
      <c r="F12" s="68">
        <v>28</v>
      </c>
      <c r="G12" s="95"/>
      <c r="H12" s="68">
        <v>73</v>
      </c>
      <c r="I12" s="51"/>
    </row>
    <row r="13" spans="1:9" ht="18" customHeight="1" x14ac:dyDescent="0.2"/>
    <row r="32" ht="13.5" customHeight="1" x14ac:dyDescent="0.2"/>
    <row r="34" ht="23.1" customHeight="1" x14ac:dyDescent="0.2"/>
    <row r="57" spans="10:21" ht="16.2" x14ac:dyDescent="0.2"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</sheetData>
  <sheetProtection algorithmName="SHA-512" hashValue="iMVU3oZW7e/Pvvi8yBP6Pi3QuxDfo178STeUDuEBvsRT+DZxpUy82tvC7wrL1zPb8h8WEvvkpeZwCyqmbDhz9Q==" saltValue="tcBzWHHF2BQgLnL/m/6Srw==" spinCount="100000" sheet="1" objects="1" scenarios="1"/>
  <mergeCells count="8">
    <mergeCell ref="A1:I1"/>
    <mergeCell ref="A3:I3"/>
    <mergeCell ref="A4:A5"/>
    <mergeCell ref="B4:C5"/>
    <mergeCell ref="D4:G4"/>
    <mergeCell ref="H4:I5"/>
    <mergeCell ref="D5:E5"/>
    <mergeCell ref="F5:G5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/>
  </sheetViews>
  <sheetFormatPr defaultColWidth="9" defaultRowHeight="13.2" x14ac:dyDescent="0.2"/>
  <cols>
    <col min="1" max="1" width="19.6640625" style="81" customWidth="1"/>
    <col min="2" max="2" width="20.6640625" style="82" customWidth="1"/>
    <col min="3" max="3" width="0.88671875" style="81" customWidth="1"/>
    <col min="4" max="4" width="20.6640625" style="82" customWidth="1"/>
    <col min="5" max="5" width="0.88671875" style="81" customWidth="1"/>
    <col min="6" max="6" width="20.6640625" style="82" customWidth="1"/>
    <col min="7" max="7" width="0.88671875" style="81" customWidth="1"/>
    <col min="8" max="16384" width="9" style="81"/>
  </cols>
  <sheetData>
    <row r="1" spans="1:7" s="182" customFormat="1" ht="23.1" customHeight="1" x14ac:dyDescent="0.2">
      <c r="A1" s="180" t="s">
        <v>204</v>
      </c>
      <c r="B1" s="181"/>
      <c r="D1" s="181"/>
      <c r="F1" s="181"/>
    </row>
    <row r="2" spans="1:7" s="182" customFormat="1" ht="23.1" customHeight="1" x14ac:dyDescent="0.2">
      <c r="B2" s="181"/>
      <c r="D2" s="181"/>
      <c r="F2" s="181"/>
    </row>
    <row r="3" spans="1:7" s="182" customFormat="1" ht="23.1" customHeight="1" x14ac:dyDescent="0.2">
      <c r="A3" s="255" t="s">
        <v>138</v>
      </c>
      <c r="B3" s="255"/>
      <c r="C3" s="255"/>
      <c r="D3" s="255"/>
      <c r="E3" s="255"/>
      <c r="F3" s="255"/>
    </row>
    <row r="4" spans="1:7" s="182" customFormat="1" ht="14.4" customHeight="1" x14ac:dyDescent="0.2">
      <c r="A4" s="183" t="s">
        <v>48</v>
      </c>
      <c r="B4" s="244" t="s">
        <v>49</v>
      </c>
      <c r="C4" s="246"/>
      <c r="D4" s="244" t="s">
        <v>129</v>
      </c>
      <c r="E4" s="246"/>
      <c r="F4" s="244" t="s">
        <v>51</v>
      </c>
      <c r="G4" s="246"/>
    </row>
    <row r="5" spans="1:7" s="182" customFormat="1" ht="14.1" customHeight="1" x14ac:dyDescent="0.2">
      <c r="A5" s="86"/>
      <c r="B5" s="90" t="s">
        <v>52</v>
      </c>
      <c r="C5" s="89"/>
      <c r="D5" s="90" t="s">
        <v>52</v>
      </c>
      <c r="E5" s="89"/>
      <c r="F5" s="92" t="s">
        <v>53</v>
      </c>
      <c r="G5" s="184"/>
    </row>
    <row r="6" spans="1:7" s="182" customFormat="1" ht="14.1" customHeight="1" x14ac:dyDescent="0.2">
      <c r="A6" s="185" t="s">
        <v>227</v>
      </c>
      <c r="B6" s="186">
        <v>4414</v>
      </c>
      <c r="C6" s="187"/>
      <c r="D6" s="188">
        <v>238</v>
      </c>
      <c r="E6" s="189"/>
      <c r="F6" s="190">
        <v>5.4</v>
      </c>
      <c r="G6" s="184"/>
    </row>
    <row r="7" spans="1:7" s="182" customFormat="1" ht="14.1" customHeight="1" x14ac:dyDescent="0.2">
      <c r="A7" s="185" t="s">
        <v>166</v>
      </c>
      <c r="B7" s="186">
        <v>4148</v>
      </c>
      <c r="C7" s="187"/>
      <c r="D7" s="188">
        <v>177</v>
      </c>
      <c r="E7" s="189"/>
      <c r="F7" s="190">
        <v>4.3</v>
      </c>
      <c r="G7" s="184"/>
    </row>
    <row r="8" spans="1:7" s="182" customFormat="1" ht="14.1" customHeight="1" x14ac:dyDescent="0.2">
      <c r="A8" s="185" t="s">
        <v>180</v>
      </c>
      <c r="B8" s="186">
        <v>3614</v>
      </c>
      <c r="C8" s="187"/>
      <c r="D8" s="188">
        <v>168</v>
      </c>
      <c r="E8" s="189"/>
      <c r="F8" s="190">
        <v>4.5999999999999996</v>
      </c>
      <c r="G8" s="184"/>
    </row>
    <row r="9" spans="1:7" s="182" customFormat="1" ht="14.1" customHeight="1" x14ac:dyDescent="0.2">
      <c r="A9" s="185" t="s">
        <v>192</v>
      </c>
      <c r="B9" s="186">
        <v>4169</v>
      </c>
      <c r="C9" s="187"/>
      <c r="D9" s="188">
        <v>186</v>
      </c>
      <c r="E9" s="189"/>
      <c r="F9" s="190">
        <v>4.5</v>
      </c>
      <c r="G9" s="184"/>
    </row>
    <row r="10" spans="1:7" s="182" customFormat="1" ht="14.1" customHeight="1" x14ac:dyDescent="0.2">
      <c r="A10" s="185" t="s">
        <v>213</v>
      </c>
      <c r="B10" s="186">
        <v>3767</v>
      </c>
      <c r="C10" s="187"/>
      <c r="D10" s="188">
        <v>192</v>
      </c>
      <c r="E10" s="189"/>
      <c r="F10" s="190">
        <v>5.0999999999999996</v>
      </c>
      <c r="G10" s="184"/>
    </row>
    <row r="11" spans="1:7" s="181" customFormat="1" ht="14.1" customHeight="1" x14ac:dyDescent="0.2">
      <c r="A11" s="191" t="s">
        <v>228</v>
      </c>
      <c r="B11" s="192">
        <v>3634</v>
      </c>
      <c r="C11" s="193"/>
      <c r="D11" s="194">
        <v>203</v>
      </c>
      <c r="E11" s="195"/>
      <c r="F11" s="197">
        <v>5.6</v>
      </c>
      <c r="G11" s="196"/>
    </row>
    <row r="12" spans="1:7" ht="23.1" customHeight="1" x14ac:dyDescent="0.2">
      <c r="A12" s="48"/>
      <c r="B12" s="93"/>
      <c r="C12" s="48"/>
      <c r="D12" s="93"/>
      <c r="E12" s="48"/>
      <c r="F12" s="93"/>
      <c r="G12" s="48"/>
    </row>
    <row r="13" spans="1:7" ht="23.1" customHeight="1" x14ac:dyDescent="0.2">
      <c r="A13" s="5" t="s">
        <v>203</v>
      </c>
      <c r="B13" s="93"/>
      <c r="C13" s="48"/>
      <c r="D13" s="93"/>
      <c r="E13" s="48"/>
      <c r="F13" s="93"/>
      <c r="G13" s="48"/>
    </row>
    <row r="14" spans="1:7" ht="23.1" customHeight="1" x14ac:dyDescent="0.2">
      <c r="A14" s="48"/>
      <c r="B14" s="93"/>
      <c r="C14" s="48"/>
      <c r="D14" s="93"/>
      <c r="E14" s="48"/>
      <c r="F14" s="93"/>
      <c r="G14" s="48"/>
    </row>
    <row r="15" spans="1:7" ht="23.1" customHeight="1" x14ac:dyDescent="0.2">
      <c r="A15" s="271" t="s">
        <v>137</v>
      </c>
      <c r="B15" s="271"/>
      <c r="C15" s="271"/>
      <c r="D15" s="271"/>
      <c r="E15" s="271"/>
      <c r="F15" s="271"/>
      <c r="G15" s="48"/>
    </row>
    <row r="16" spans="1:7" ht="14.4" customHeight="1" x14ac:dyDescent="0.2">
      <c r="A16" s="26" t="s">
        <v>48</v>
      </c>
      <c r="B16" s="262" t="s">
        <v>49</v>
      </c>
      <c r="C16" s="264"/>
      <c r="D16" s="262" t="s">
        <v>50</v>
      </c>
      <c r="E16" s="264"/>
      <c r="F16" s="262" t="s">
        <v>51</v>
      </c>
      <c r="G16" s="264"/>
    </row>
    <row r="17" spans="1:7" ht="14.1" customHeight="1" x14ac:dyDescent="0.2">
      <c r="A17" s="176" t="s">
        <v>54</v>
      </c>
      <c r="B17" s="14" t="s">
        <v>52</v>
      </c>
      <c r="C17" s="15"/>
      <c r="D17" s="14" t="s">
        <v>52</v>
      </c>
      <c r="E17" s="15"/>
      <c r="F17" s="84" t="s">
        <v>53</v>
      </c>
      <c r="G17" s="27"/>
    </row>
    <row r="18" spans="1:7" ht="14.1" customHeight="1" x14ac:dyDescent="0.2">
      <c r="A18" s="143" t="s">
        <v>227</v>
      </c>
      <c r="B18" s="85">
        <v>9862</v>
      </c>
      <c r="C18" s="85"/>
      <c r="D18" s="10">
        <v>14</v>
      </c>
      <c r="E18" s="8"/>
      <c r="F18" s="129">
        <v>0.14000000000000001</v>
      </c>
      <c r="G18" s="27"/>
    </row>
    <row r="19" spans="1:7" ht="14.1" customHeight="1" x14ac:dyDescent="0.2">
      <c r="A19" s="143" t="s">
        <v>166</v>
      </c>
      <c r="B19" s="85">
        <v>9462</v>
      </c>
      <c r="C19" s="85"/>
      <c r="D19" s="10">
        <v>23</v>
      </c>
      <c r="E19" s="8"/>
      <c r="F19" s="129">
        <v>0.24</v>
      </c>
      <c r="G19" s="27"/>
    </row>
    <row r="20" spans="1:7" ht="14.1" customHeight="1" x14ac:dyDescent="0.2">
      <c r="A20" s="143" t="s">
        <v>180</v>
      </c>
      <c r="B20" s="85">
        <v>9463</v>
      </c>
      <c r="C20" s="85"/>
      <c r="D20" s="10">
        <v>12</v>
      </c>
      <c r="E20" s="8"/>
      <c r="F20" s="129">
        <v>0.13</v>
      </c>
      <c r="G20" s="27"/>
    </row>
    <row r="21" spans="1:7" ht="14.1" customHeight="1" x14ac:dyDescent="0.2">
      <c r="A21" s="143" t="s">
        <v>192</v>
      </c>
      <c r="B21" s="85">
        <v>9402</v>
      </c>
      <c r="C21" s="85"/>
      <c r="D21" s="10">
        <v>14</v>
      </c>
      <c r="E21" s="8"/>
      <c r="F21" s="129">
        <v>0.14000000000000001</v>
      </c>
      <c r="G21" s="27"/>
    </row>
    <row r="22" spans="1:7" ht="14.1" customHeight="1" x14ac:dyDescent="0.2">
      <c r="A22" s="143" t="s">
        <v>213</v>
      </c>
      <c r="B22" s="65">
        <v>9471</v>
      </c>
      <c r="C22" s="85"/>
      <c r="D22" s="10">
        <v>21</v>
      </c>
      <c r="E22" s="8"/>
      <c r="F22" s="129">
        <v>0.22</v>
      </c>
      <c r="G22" s="27"/>
    </row>
    <row r="23" spans="1:7" s="93" customFormat="1" ht="14.1" customHeight="1" x14ac:dyDescent="0.2">
      <c r="A23" s="144" t="s">
        <v>228</v>
      </c>
      <c r="B23" s="66">
        <v>10611</v>
      </c>
      <c r="C23" s="67"/>
      <c r="D23" s="68">
        <v>20</v>
      </c>
      <c r="E23" s="69"/>
      <c r="F23" s="130">
        <v>0.18</v>
      </c>
      <c r="G23" s="28"/>
    </row>
  </sheetData>
  <sheetProtection algorithmName="SHA-512" hashValue="AnPEH2cHaGMvQonouxpYLPqLaMaW5DbgP4NsKqDAHufb1ubMdd299pQfyqoJBT+cv4JSzdoy6erTRs9jn185KQ==" saltValue="ppecIwR00pHxF4g0j9J8YQ==" spinCount="100000" sheet="1" objects="1" scenarios="1"/>
  <mergeCells count="8">
    <mergeCell ref="B16:C16"/>
    <mergeCell ref="D16:E16"/>
    <mergeCell ref="F16:G16"/>
    <mergeCell ref="A3:F3"/>
    <mergeCell ref="B4:C4"/>
    <mergeCell ref="D4:E4"/>
    <mergeCell ref="F4:G4"/>
    <mergeCell ref="A15:F15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zoomScaleSheetLayoutView="80" workbookViewId="0">
      <selection sqref="A1:M1"/>
    </sheetView>
  </sheetViews>
  <sheetFormatPr defaultColWidth="9" defaultRowHeight="13.2" x14ac:dyDescent="0.2"/>
  <cols>
    <col min="1" max="1" width="11.77734375" style="53" customWidth="1"/>
    <col min="2" max="2" width="11.44140625" style="54" customWidth="1"/>
    <col min="3" max="3" width="0.88671875" style="53" customWidth="1"/>
    <col min="4" max="4" width="11.44140625" style="54" customWidth="1"/>
    <col min="5" max="5" width="0.88671875" style="53" customWidth="1"/>
    <col min="6" max="6" width="11.44140625" style="54" customWidth="1"/>
    <col min="7" max="7" width="0.88671875" style="53" customWidth="1"/>
    <col min="8" max="8" width="11.44140625" style="54" customWidth="1"/>
    <col min="9" max="9" width="0.88671875" style="53" customWidth="1"/>
    <col min="10" max="10" width="11.44140625" style="54" customWidth="1"/>
    <col min="11" max="11" width="0.88671875" style="53" customWidth="1"/>
    <col min="12" max="12" width="11.44140625" style="54" customWidth="1"/>
    <col min="13" max="13" width="0.88671875" style="53" customWidth="1"/>
    <col min="14" max="16384" width="9" style="53"/>
  </cols>
  <sheetData>
    <row r="1" spans="1:13" ht="23.1" customHeight="1" x14ac:dyDescent="0.2">
      <c r="A1" s="281" t="s">
        <v>200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1" customHeight="1" x14ac:dyDescent="0.2">
      <c r="A2" s="29"/>
    </row>
    <row r="3" spans="1:13" ht="23.1" customHeight="1" x14ac:dyDescent="0.2">
      <c r="A3" s="170" t="s">
        <v>199</v>
      </c>
      <c r="B3" s="56"/>
      <c r="C3" s="56"/>
      <c r="D3" s="56"/>
      <c r="E3" s="56"/>
      <c r="F3" s="56"/>
      <c r="G3" s="56"/>
      <c r="H3" s="56"/>
      <c r="I3" s="56"/>
      <c r="J3" s="54" t="s">
        <v>146</v>
      </c>
      <c r="K3" s="56"/>
      <c r="L3" s="56"/>
      <c r="M3" s="56"/>
    </row>
    <row r="4" spans="1:13" ht="15.9" customHeight="1" x14ac:dyDescent="0.2">
      <c r="A4" s="282" t="s">
        <v>0</v>
      </c>
      <c r="B4" s="285" t="s">
        <v>80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</row>
    <row r="5" spans="1:13" ht="15.9" customHeight="1" x14ac:dyDescent="0.2">
      <c r="A5" s="283"/>
      <c r="B5" s="285" t="s">
        <v>81</v>
      </c>
      <c r="C5" s="286"/>
      <c r="D5" s="286"/>
      <c r="E5" s="287"/>
      <c r="F5" s="285" t="s">
        <v>82</v>
      </c>
      <c r="G5" s="286"/>
      <c r="H5" s="286"/>
      <c r="I5" s="287"/>
      <c r="J5" s="285" t="s">
        <v>83</v>
      </c>
      <c r="K5" s="286"/>
      <c r="L5" s="286"/>
      <c r="M5" s="287"/>
    </row>
    <row r="6" spans="1:13" ht="15.9" customHeight="1" x14ac:dyDescent="0.2">
      <c r="A6" s="284"/>
      <c r="B6" s="285" t="s">
        <v>84</v>
      </c>
      <c r="C6" s="287"/>
      <c r="D6" s="285" t="s">
        <v>85</v>
      </c>
      <c r="E6" s="287"/>
      <c r="F6" s="285" t="s">
        <v>84</v>
      </c>
      <c r="G6" s="287"/>
      <c r="H6" s="285" t="s">
        <v>85</v>
      </c>
      <c r="I6" s="287"/>
      <c r="J6" s="285" t="s">
        <v>84</v>
      </c>
      <c r="K6" s="287"/>
      <c r="L6" s="285" t="s">
        <v>85</v>
      </c>
      <c r="M6" s="287"/>
    </row>
    <row r="7" spans="1:13" ht="12" customHeight="1" x14ac:dyDescent="0.2">
      <c r="A7" s="153"/>
      <c r="B7" s="30" t="s">
        <v>86</v>
      </c>
      <c r="C7" s="31"/>
      <c r="D7" s="32" t="s">
        <v>147</v>
      </c>
      <c r="E7" s="31"/>
      <c r="F7" s="32" t="s">
        <v>185</v>
      </c>
      <c r="G7" s="31"/>
      <c r="H7" s="32" t="s">
        <v>185</v>
      </c>
      <c r="I7" s="31"/>
      <c r="J7" s="32" t="s">
        <v>86</v>
      </c>
      <c r="K7" s="31"/>
      <c r="L7" s="32" t="s">
        <v>86</v>
      </c>
      <c r="M7" s="31"/>
    </row>
    <row r="8" spans="1:13" ht="15" customHeight="1" x14ac:dyDescent="0.2">
      <c r="A8" s="154" t="s">
        <v>145</v>
      </c>
      <c r="B8" s="33">
        <v>144.9</v>
      </c>
      <c r="C8" s="34"/>
      <c r="D8" s="35">
        <v>146.4</v>
      </c>
      <c r="E8" s="34"/>
      <c r="F8" s="35">
        <v>37.799999999999997</v>
      </c>
      <c r="G8" s="34"/>
      <c r="H8" s="35">
        <v>38.700000000000003</v>
      </c>
      <c r="I8" s="34"/>
      <c r="J8" s="35" t="s">
        <v>148</v>
      </c>
      <c r="K8" s="34"/>
      <c r="L8" s="35" t="s">
        <v>148</v>
      </c>
      <c r="M8" s="34"/>
    </row>
    <row r="9" spans="1:13" ht="15" customHeight="1" x14ac:dyDescent="0.2">
      <c r="A9" s="154" t="s">
        <v>149</v>
      </c>
      <c r="B9" s="33">
        <v>144.69999999999999</v>
      </c>
      <c r="C9" s="34"/>
      <c r="D9" s="35">
        <v>146.6</v>
      </c>
      <c r="E9" s="34"/>
      <c r="F9" s="35">
        <v>37.9</v>
      </c>
      <c r="G9" s="34"/>
      <c r="H9" s="35">
        <v>38.6</v>
      </c>
      <c r="I9" s="34"/>
      <c r="J9" s="35" t="s">
        <v>148</v>
      </c>
      <c r="K9" s="34"/>
      <c r="L9" s="35" t="s">
        <v>148</v>
      </c>
      <c r="M9" s="34"/>
    </row>
    <row r="10" spans="1:13" ht="15" customHeight="1" x14ac:dyDescent="0.2">
      <c r="A10" s="154" t="s">
        <v>164</v>
      </c>
      <c r="B10" s="33">
        <v>145.4</v>
      </c>
      <c r="C10" s="34"/>
      <c r="D10" s="35">
        <v>146.19999999999999</v>
      </c>
      <c r="E10" s="34"/>
      <c r="F10" s="35">
        <v>38.9</v>
      </c>
      <c r="G10" s="34"/>
      <c r="H10" s="35">
        <v>38.5</v>
      </c>
      <c r="I10" s="34"/>
      <c r="J10" s="35" t="s">
        <v>148</v>
      </c>
      <c r="K10" s="34"/>
      <c r="L10" s="35" t="s">
        <v>148</v>
      </c>
      <c r="M10" s="34"/>
    </row>
    <row r="11" spans="1:13" ht="15" customHeight="1" x14ac:dyDescent="0.2">
      <c r="A11" s="154" t="s">
        <v>178</v>
      </c>
      <c r="B11" s="35" t="s">
        <v>148</v>
      </c>
      <c r="C11" s="34"/>
      <c r="D11" s="35" t="s">
        <v>148</v>
      </c>
      <c r="E11" s="34"/>
      <c r="F11" s="35" t="s">
        <v>148</v>
      </c>
      <c r="G11" s="34"/>
      <c r="H11" s="35" t="s">
        <v>148</v>
      </c>
      <c r="I11" s="34"/>
      <c r="J11" s="35" t="s">
        <v>148</v>
      </c>
      <c r="K11" s="34"/>
      <c r="L11" s="35" t="s">
        <v>148</v>
      </c>
      <c r="M11" s="34"/>
    </row>
    <row r="12" spans="1:13" ht="15" customHeight="1" x14ac:dyDescent="0.2">
      <c r="A12" s="154" t="s">
        <v>191</v>
      </c>
      <c r="B12" s="35">
        <v>145.5</v>
      </c>
      <c r="C12" s="34"/>
      <c r="D12" s="35">
        <v>147.4</v>
      </c>
      <c r="E12" s="34"/>
      <c r="F12" s="35">
        <v>39.6</v>
      </c>
      <c r="G12" s="34"/>
      <c r="H12" s="35">
        <v>39.299999999999997</v>
      </c>
      <c r="I12" s="34"/>
      <c r="J12" s="35" t="s">
        <v>148</v>
      </c>
      <c r="K12" s="34"/>
      <c r="L12" s="35" t="s">
        <v>148</v>
      </c>
      <c r="M12" s="34"/>
    </row>
    <row r="13" spans="1:13" ht="15" customHeight="1" x14ac:dyDescent="0.2">
      <c r="A13" s="154" t="s">
        <v>210</v>
      </c>
      <c r="B13" s="35">
        <v>146.1</v>
      </c>
      <c r="C13" s="34"/>
      <c r="D13" s="35">
        <v>147.6</v>
      </c>
      <c r="E13" s="34"/>
      <c r="F13" s="35">
        <v>40.5</v>
      </c>
      <c r="G13" s="34"/>
      <c r="H13" s="35">
        <v>40.1</v>
      </c>
      <c r="I13" s="34"/>
      <c r="J13" s="35" t="s">
        <v>148</v>
      </c>
      <c r="K13" s="34"/>
      <c r="L13" s="35" t="s">
        <v>148</v>
      </c>
      <c r="M13" s="34"/>
    </row>
    <row r="14" spans="1:13" ht="15" customHeight="1" x14ac:dyDescent="0.2">
      <c r="A14" s="154" t="s">
        <v>224</v>
      </c>
      <c r="B14" s="35">
        <v>146.19999999999999</v>
      </c>
      <c r="C14" s="34"/>
      <c r="D14" s="35">
        <v>148</v>
      </c>
      <c r="E14" s="34"/>
      <c r="F14" s="35">
        <v>40.6</v>
      </c>
      <c r="G14" s="34"/>
      <c r="H14" s="35">
        <v>40.9</v>
      </c>
      <c r="I14" s="34"/>
      <c r="J14" s="35" t="s">
        <v>148</v>
      </c>
      <c r="K14" s="34"/>
      <c r="L14" s="35" t="s">
        <v>148</v>
      </c>
      <c r="M14" s="34"/>
    </row>
    <row r="15" spans="1:13" ht="12" customHeight="1" x14ac:dyDescent="0.2">
      <c r="A15" s="156"/>
      <c r="B15" s="157"/>
      <c r="C15" s="158"/>
      <c r="D15" s="157"/>
      <c r="E15" s="158"/>
      <c r="F15" s="157"/>
      <c r="G15" s="158"/>
      <c r="H15" s="157"/>
      <c r="I15" s="158"/>
      <c r="J15" s="157"/>
      <c r="K15" s="158"/>
      <c r="L15" s="157"/>
      <c r="M15" s="158"/>
    </row>
    <row r="16" spans="1:13" s="54" customFormat="1" ht="23.1" customHeight="1" x14ac:dyDescent="0.2">
      <c r="A16" s="16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ht="23.1" customHeight="1" x14ac:dyDescent="0.2">
      <c r="A17" s="170" t="s">
        <v>198</v>
      </c>
      <c r="B17" s="56"/>
      <c r="C17" s="56"/>
      <c r="D17" s="56"/>
      <c r="E17" s="56"/>
      <c r="F17" s="56"/>
      <c r="G17" s="56"/>
      <c r="H17" s="56"/>
      <c r="I17" s="56"/>
      <c r="J17" s="54" t="s">
        <v>146</v>
      </c>
      <c r="K17" s="56"/>
      <c r="L17" s="56"/>
      <c r="M17" s="56"/>
    </row>
    <row r="18" spans="1:13" ht="15" customHeight="1" x14ac:dyDescent="0.2">
      <c r="A18" s="282" t="s">
        <v>0</v>
      </c>
      <c r="B18" s="285" t="s">
        <v>87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7"/>
    </row>
    <row r="19" spans="1:13" ht="15" customHeight="1" x14ac:dyDescent="0.2">
      <c r="A19" s="283"/>
      <c r="B19" s="285" t="s">
        <v>81</v>
      </c>
      <c r="C19" s="286"/>
      <c r="D19" s="286"/>
      <c r="E19" s="287"/>
      <c r="F19" s="285" t="s">
        <v>82</v>
      </c>
      <c r="G19" s="286"/>
      <c r="H19" s="286"/>
      <c r="I19" s="287"/>
      <c r="J19" s="285" t="s">
        <v>83</v>
      </c>
      <c r="K19" s="286"/>
      <c r="L19" s="286"/>
      <c r="M19" s="287"/>
    </row>
    <row r="20" spans="1:13" ht="15" customHeight="1" x14ac:dyDescent="0.2">
      <c r="A20" s="284"/>
      <c r="B20" s="285" t="s">
        <v>84</v>
      </c>
      <c r="C20" s="287"/>
      <c r="D20" s="285" t="s">
        <v>85</v>
      </c>
      <c r="E20" s="287"/>
      <c r="F20" s="285" t="s">
        <v>184</v>
      </c>
      <c r="G20" s="287"/>
      <c r="H20" s="285" t="s">
        <v>85</v>
      </c>
      <c r="I20" s="287"/>
      <c r="J20" s="285" t="s">
        <v>84</v>
      </c>
      <c r="K20" s="287"/>
      <c r="L20" s="285" t="s">
        <v>85</v>
      </c>
      <c r="M20" s="287"/>
    </row>
    <row r="21" spans="1:13" ht="15" customHeight="1" x14ac:dyDescent="0.2">
      <c r="A21" s="153"/>
      <c r="B21" s="30" t="s">
        <v>86</v>
      </c>
      <c r="C21" s="31"/>
      <c r="D21" s="32" t="s">
        <v>86</v>
      </c>
      <c r="E21" s="31"/>
      <c r="F21" s="32" t="s">
        <v>185</v>
      </c>
      <c r="G21" s="31"/>
      <c r="H21" s="32" t="s">
        <v>185</v>
      </c>
      <c r="I21" s="31"/>
      <c r="J21" s="32" t="s">
        <v>86</v>
      </c>
      <c r="K21" s="31"/>
      <c r="L21" s="32" t="s">
        <v>86</v>
      </c>
      <c r="M21" s="57"/>
    </row>
    <row r="22" spans="1:13" ht="15" customHeight="1" x14ac:dyDescent="0.2">
      <c r="A22" s="154" t="s">
        <v>145</v>
      </c>
      <c r="B22" s="33">
        <v>164.6</v>
      </c>
      <c r="C22" s="34"/>
      <c r="D22" s="35">
        <v>156.1</v>
      </c>
      <c r="E22" s="34"/>
      <c r="F22" s="35">
        <v>52.9</v>
      </c>
      <c r="G22" s="34"/>
      <c r="H22" s="35">
        <v>49.7</v>
      </c>
      <c r="I22" s="34"/>
      <c r="J22" s="35" t="s">
        <v>148</v>
      </c>
      <c r="K22" s="34"/>
      <c r="L22" s="35" t="s">
        <v>148</v>
      </c>
      <c r="M22" s="57"/>
    </row>
    <row r="23" spans="1:13" ht="15" customHeight="1" x14ac:dyDescent="0.2">
      <c r="A23" s="154" t="s">
        <v>149</v>
      </c>
      <c r="B23" s="33">
        <v>164.7</v>
      </c>
      <c r="C23" s="34"/>
      <c r="D23" s="35">
        <v>156.1</v>
      </c>
      <c r="E23" s="34"/>
      <c r="F23" s="35">
        <v>54.1</v>
      </c>
      <c r="G23" s="34"/>
      <c r="H23" s="35">
        <v>49.5</v>
      </c>
      <c r="I23" s="34"/>
      <c r="J23" s="35" t="s">
        <v>148</v>
      </c>
      <c r="K23" s="34"/>
      <c r="L23" s="35" t="s">
        <v>148</v>
      </c>
      <c r="M23" s="57"/>
    </row>
    <row r="24" spans="1:13" ht="15" customHeight="1" x14ac:dyDescent="0.2">
      <c r="A24" s="154" t="s">
        <v>164</v>
      </c>
      <c r="B24" s="33">
        <v>164.3</v>
      </c>
      <c r="C24" s="34"/>
      <c r="D24" s="35">
        <v>156.30000000000001</v>
      </c>
      <c r="E24" s="34"/>
      <c r="F24" s="35">
        <v>53.5</v>
      </c>
      <c r="G24" s="34"/>
      <c r="H24" s="35">
        <v>49.9</v>
      </c>
      <c r="I24" s="34"/>
      <c r="J24" s="35" t="s">
        <v>148</v>
      </c>
      <c r="K24" s="34"/>
      <c r="L24" s="35" t="s">
        <v>148</v>
      </c>
      <c r="M24" s="57"/>
    </row>
    <row r="25" spans="1:13" ht="15" customHeight="1" x14ac:dyDescent="0.2">
      <c r="A25" s="154" t="s">
        <v>178</v>
      </c>
      <c r="B25" s="33" t="s">
        <v>148</v>
      </c>
      <c r="C25" s="34"/>
      <c r="D25" s="35" t="s">
        <v>148</v>
      </c>
      <c r="E25" s="34"/>
      <c r="F25" s="35" t="s">
        <v>148</v>
      </c>
      <c r="G25" s="34"/>
      <c r="H25" s="35" t="s">
        <v>148</v>
      </c>
      <c r="I25" s="34"/>
      <c r="J25" s="35" t="s">
        <v>148</v>
      </c>
      <c r="K25" s="34"/>
      <c r="L25" s="35" t="s">
        <v>148</v>
      </c>
      <c r="M25" s="57"/>
    </row>
    <row r="26" spans="1:13" ht="15" customHeight="1" x14ac:dyDescent="0.2">
      <c r="A26" s="154" t="s">
        <v>191</v>
      </c>
      <c r="B26" s="33">
        <v>165.5</v>
      </c>
      <c r="C26" s="34"/>
      <c r="D26" s="35">
        <v>156.5</v>
      </c>
      <c r="E26" s="34"/>
      <c r="F26" s="35">
        <v>54.1</v>
      </c>
      <c r="G26" s="34"/>
      <c r="H26" s="35">
        <v>49.4</v>
      </c>
      <c r="I26" s="34"/>
      <c r="J26" s="35" t="s">
        <v>148</v>
      </c>
      <c r="K26" s="34"/>
      <c r="L26" s="35" t="s">
        <v>148</v>
      </c>
      <c r="M26" s="57"/>
    </row>
    <row r="27" spans="1:13" ht="15" customHeight="1" x14ac:dyDescent="0.2">
      <c r="A27" s="154" t="s">
        <v>210</v>
      </c>
      <c r="B27" s="33">
        <v>165.7</v>
      </c>
      <c r="C27" s="34"/>
      <c r="D27" s="35">
        <v>155.9</v>
      </c>
      <c r="E27" s="34"/>
      <c r="F27" s="35">
        <v>55</v>
      </c>
      <c r="G27" s="34"/>
      <c r="H27" s="35">
        <v>49</v>
      </c>
      <c r="I27" s="34"/>
      <c r="J27" s="35" t="s">
        <v>148</v>
      </c>
      <c r="K27" s="34"/>
      <c r="L27" s="35" t="s">
        <v>148</v>
      </c>
      <c r="M27" s="120"/>
    </row>
    <row r="28" spans="1:13" ht="15" customHeight="1" x14ac:dyDescent="0.2">
      <c r="A28" s="154" t="s">
        <v>224</v>
      </c>
      <c r="B28" s="33">
        <v>165.5</v>
      </c>
      <c r="C28" s="34"/>
      <c r="D28" s="35">
        <v>156.1</v>
      </c>
      <c r="E28" s="34"/>
      <c r="F28" s="35">
        <v>55.1</v>
      </c>
      <c r="G28" s="34"/>
      <c r="H28" s="35">
        <v>49.3</v>
      </c>
      <c r="I28" s="34"/>
      <c r="J28" s="35" t="s">
        <v>12</v>
      </c>
      <c r="K28" s="34"/>
      <c r="L28" s="35" t="s">
        <v>12</v>
      </c>
      <c r="M28" s="120"/>
    </row>
    <row r="29" spans="1:13" ht="12" customHeight="1" x14ac:dyDescent="0.2">
      <c r="A29" s="156"/>
      <c r="B29" s="159"/>
      <c r="C29" s="158"/>
      <c r="D29" s="157"/>
      <c r="E29" s="158"/>
      <c r="F29" s="157"/>
      <c r="G29" s="158"/>
      <c r="H29" s="157"/>
      <c r="I29" s="158"/>
      <c r="J29" s="157"/>
      <c r="K29" s="158"/>
      <c r="L29" s="157"/>
      <c r="M29" s="160"/>
    </row>
    <row r="30" spans="1:13" s="122" customFormat="1" ht="13.5" customHeight="1" x14ac:dyDescent="0.2">
      <c r="A30" s="133" t="s">
        <v>188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13" s="122" customFormat="1" ht="13.5" customHeight="1" x14ac:dyDescent="0.2">
      <c r="A31" s="178" t="s">
        <v>186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3" ht="13.5" customHeight="1" x14ac:dyDescent="0.2">
      <c r="A32" s="134" t="s">
        <v>189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ht="13.5" customHeight="1" x14ac:dyDescent="0.2">
      <c r="A33" s="134" t="s">
        <v>208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ht="23.1" customHeight="1" x14ac:dyDescent="0.2">
      <c r="A34" s="132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</sheetData>
  <sheetProtection algorithmName="SHA-512" hashValue="kfCZyzuyhZUh8Nk4f9z73RsmcQaHyI+UUEpdUaPFqc1uNYv9P4xGV7qgQHQLsP71BD5xW0/bsL1Xi60BVtFb2A==" saltValue="At87pL1VSv1yAVd961EOGg==" spinCount="100000" sheet="1" objects="1" scenarios="1"/>
  <mergeCells count="23">
    <mergeCell ref="A18:A20"/>
    <mergeCell ref="B18:M18"/>
    <mergeCell ref="B19:E19"/>
    <mergeCell ref="F19:I19"/>
    <mergeCell ref="J19:M19"/>
    <mergeCell ref="B20:C20"/>
    <mergeCell ref="D20:E20"/>
    <mergeCell ref="F20:G20"/>
    <mergeCell ref="H20:I20"/>
    <mergeCell ref="J20:K20"/>
    <mergeCell ref="L20:M20"/>
    <mergeCell ref="A1:M1"/>
    <mergeCell ref="A4:A6"/>
    <mergeCell ref="B4:M4"/>
    <mergeCell ref="B5:E5"/>
    <mergeCell ref="F5:I5"/>
    <mergeCell ref="J5:M5"/>
    <mergeCell ref="B6:C6"/>
    <mergeCell ref="D6:E6"/>
    <mergeCell ref="F6:G6"/>
    <mergeCell ref="H6:I6"/>
    <mergeCell ref="J6:K6"/>
    <mergeCell ref="L6:M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Normal="100" workbookViewId="0"/>
  </sheetViews>
  <sheetFormatPr defaultColWidth="9" defaultRowHeight="13.2" x14ac:dyDescent="0.2"/>
  <cols>
    <col min="1" max="1" width="16.6640625" style="79" customWidth="1"/>
    <col min="2" max="2" width="16.6640625" style="80" customWidth="1"/>
    <col min="3" max="3" width="0.44140625" style="79" customWidth="1"/>
    <col min="4" max="4" width="16.6640625" style="80" customWidth="1"/>
    <col min="5" max="5" width="0.44140625" style="79" customWidth="1"/>
    <col min="6" max="6" width="16.6640625" style="80" customWidth="1"/>
    <col min="7" max="7" width="0.44140625" style="79" customWidth="1"/>
    <col min="8" max="8" width="16.6640625" style="80" customWidth="1"/>
    <col min="9" max="9" width="0.44140625" style="79" customWidth="1"/>
    <col min="10" max="16384" width="9" style="79"/>
  </cols>
  <sheetData>
    <row r="1" spans="1:9" ht="23.1" customHeight="1" x14ac:dyDescent="0.2">
      <c r="A1" s="5" t="s">
        <v>205</v>
      </c>
      <c r="B1" s="93"/>
      <c r="C1" s="48"/>
      <c r="D1" s="93"/>
      <c r="E1" s="48"/>
      <c r="F1" s="93"/>
      <c r="G1" s="48"/>
      <c r="H1" s="93"/>
      <c r="I1" s="48"/>
    </row>
    <row r="2" spans="1:9" ht="23.1" customHeight="1" x14ac:dyDescent="0.2">
      <c r="A2" s="48"/>
      <c r="B2" s="93"/>
      <c r="C2" s="48"/>
      <c r="D2" s="93"/>
      <c r="E2" s="48"/>
      <c r="F2" s="93"/>
      <c r="G2" s="48"/>
      <c r="H2" s="93"/>
      <c r="I2" s="48"/>
    </row>
    <row r="3" spans="1:9" ht="23.1" customHeight="1" x14ac:dyDescent="0.2">
      <c r="A3" s="288" t="s">
        <v>125</v>
      </c>
      <c r="B3" s="288"/>
      <c r="C3" s="288"/>
      <c r="D3" s="288"/>
      <c r="E3" s="288"/>
      <c r="F3" s="288"/>
      <c r="G3" s="288"/>
      <c r="H3" s="288"/>
      <c r="I3" s="48"/>
    </row>
    <row r="4" spans="1:9" ht="20.100000000000001" customHeight="1" x14ac:dyDescent="0.2">
      <c r="A4" s="272" t="s">
        <v>77</v>
      </c>
      <c r="B4" s="274" t="s">
        <v>78</v>
      </c>
      <c r="C4" s="275"/>
      <c r="D4" s="274" t="s">
        <v>79</v>
      </c>
      <c r="E4" s="275"/>
      <c r="F4" s="274" t="s">
        <v>131</v>
      </c>
      <c r="G4" s="275"/>
      <c r="H4" s="274" t="s">
        <v>126</v>
      </c>
      <c r="I4" s="275"/>
    </row>
    <row r="5" spans="1:9" ht="20.100000000000001" customHeight="1" x14ac:dyDescent="0.2">
      <c r="A5" s="273"/>
      <c r="B5" s="276"/>
      <c r="C5" s="277"/>
      <c r="D5" s="276"/>
      <c r="E5" s="277"/>
      <c r="F5" s="276"/>
      <c r="G5" s="277"/>
      <c r="H5" s="276"/>
      <c r="I5" s="277"/>
    </row>
    <row r="6" spans="1:9" ht="15.9" customHeight="1" x14ac:dyDescent="0.2">
      <c r="A6" s="119"/>
      <c r="B6" s="11" t="s">
        <v>52</v>
      </c>
      <c r="C6" s="12"/>
      <c r="D6" s="11" t="s">
        <v>52</v>
      </c>
      <c r="E6" s="12"/>
      <c r="F6" s="11" t="s">
        <v>52</v>
      </c>
      <c r="G6" s="12"/>
      <c r="H6" s="13" t="s">
        <v>127</v>
      </c>
      <c r="I6" s="49"/>
    </row>
    <row r="7" spans="1:9" ht="15.9" customHeight="1" x14ac:dyDescent="0.2">
      <c r="A7" s="105" t="s">
        <v>159</v>
      </c>
      <c r="B7" s="85">
        <v>3730</v>
      </c>
      <c r="C7" s="85"/>
      <c r="D7" s="65">
        <v>3178</v>
      </c>
      <c r="E7" s="85"/>
      <c r="F7" s="10">
        <v>552</v>
      </c>
      <c r="G7" s="8"/>
      <c r="H7" s="65">
        <v>3784</v>
      </c>
      <c r="I7" s="49"/>
    </row>
    <row r="8" spans="1:9" ht="15.9" customHeight="1" x14ac:dyDescent="0.2">
      <c r="A8" s="105" t="s">
        <v>164</v>
      </c>
      <c r="B8" s="85">
        <v>3465</v>
      </c>
      <c r="C8" s="85"/>
      <c r="D8" s="65">
        <v>3142</v>
      </c>
      <c r="E8" s="85"/>
      <c r="F8" s="10">
        <v>323</v>
      </c>
      <c r="G8" s="8"/>
      <c r="H8" s="65">
        <v>3690</v>
      </c>
      <c r="I8" s="49"/>
    </row>
    <row r="9" spans="1:9" ht="15.9" customHeight="1" x14ac:dyDescent="0.2">
      <c r="A9" s="105" t="s">
        <v>178</v>
      </c>
      <c r="B9" s="85">
        <v>3332</v>
      </c>
      <c r="C9" s="85"/>
      <c r="D9" s="65">
        <v>2963</v>
      </c>
      <c r="E9" s="85"/>
      <c r="F9" s="10">
        <v>369</v>
      </c>
      <c r="G9" s="8"/>
      <c r="H9" s="65">
        <v>2945</v>
      </c>
      <c r="I9" s="49"/>
    </row>
    <row r="10" spans="1:9" ht="15.9" customHeight="1" x14ac:dyDescent="0.2">
      <c r="A10" s="105" t="s">
        <v>191</v>
      </c>
      <c r="B10" s="85">
        <v>3082</v>
      </c>
      <c r="C10" s="85"/>
      <c r="D10" s="65">
        <v>2723</v>
      </c>
      <c r="E10" s="85"/>
      <c r="F10" s="10">
        <v>359</v>
      </c>
      <c r="G10" s="8"/>
      <c r="H10" s="65">
        <v>3218</v>
      </c>
      <c r="I10" s="49"/>
    </row>
    <row r="11" spans="1:9" ht="15.9" customHeight="1" x14ac:dyDescent="0.2">
      <c r="A11" s="105" t="s">
        <v>210</v>
      </c>
      <c r="B11" s="65">
        <v>3588</v>
      </c>
      <c r="C11" s="85"/>
      <c r="D11" s="65">
        <v>3227</v>
      </c>
      <c r="E11" s="85"/>
      <c r="F11" s="10">
        <v>361</v>
      </c>
      <c r="G11" s="8"/>
      <c r="H11" s="65">
        <v>2978</v>
      </c>
      <c r="I11" s="49"/>
    </row>
    <row r="12" spans="1:9" s="52" customFormat="1" ht="15.9" customHeight="1" x14ac:dyDescent="0.2">
      <c r="A12" s="106" t="s">
        <v>224</v>
      </c>
      <c r="B12" s="66">
        <v>4106</v>
      </c>
      <c r="C12" s="67"/>
      <c r="D12" s="66">
        <v>3693</v>
      </c>
      <c r="E12" s="67"/>
      <c r="F12" s="68">
        <v>413</v>
      </c>
      <c r="G12" s="69"/>
      <c r="H12" s="66">
        <v>2899</v>
      </c>
      <c r="I12" s="51"/>
    </row>
    <row r="13" spans="1:9" s="3" customFormat="1" ht="14.1" customHeight="1" x14ac:dyDescent="0.2">
      <c r="A13" s="16"/>
      <c r="B13" s="17"/>
      <c r="C13" s="16"/>
      <c r="D13" s="17"/>
      <c r="E13" s="16"/>
      <c r="F13" s="17"/>
      <c r="G13" s="16"/>
      <c r="H13" s="17"/>
      <c r="I13" s="16"/>
    </row>
  </sheetData>
  <sheetProtection algorithmName="SHA-512" hashValue="pOs3JbDv+C62ZqZ5lbscx8N1uswhGEZs91W8G99KEyo8O3xdQf6vF0b2En8+FHWK1pfNMznUYl1kPxDvP6Rx5A==" saltValue="d03+vhNKdCTRsbLtkSImCA==" spinCount="100000" sheet="1" objects="1" scenarios="1"/>
  <mergeCells count="6">
    <mergeCell ref="A3:H3"/>
    <mergeCell ref="A4:A5"/>
    <mergeCell ref="B4:C5"/>
    <mergeCell ref="D4:E5"/>
    <mergeCell ref="F4:G5"/>
    <mergeCell ref="H4:I5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4</vt:i4>
      </vt:variant>
    </vt:vector>
  </HeadingPairs>
  <TitlesOfParts>
    <vt:vector size="17" baseType="lpstr">
      <vt:lpstr>130 </vt:lpstr>
      <vt:lpstr>131 </vt:lpstr>
      <vt:lpstr>132 </vt:lpstr>
      <vt:lpstr>133</vt:lpstr>
      <vt:lpstr>134</vt:lpstr>
      <vt:lpstr>135</vt:lpstr>
      <vt:lpstr>136・137</vt:lpstr>
      <vt:lpstr>138</vt:lpstr>
      <vt:lpstr>139</vt:lpstr>
      <vt:lpstr>140</vt:lpstr>
      <vt:lpstr>141 </vt:lpstr>
      <vt:lpstr>142 </vt:lpstr>
      <vt:lpstr>143 </vt:lpstr>
      <vt:lpstr>'130 '!Print_Area</vt:lpstr>
      <vt:lpstr>'133'!Print_Area</vt:lpstr>
      <vt:lpstr>'135'!Print_Area</vt:lpstr>
      <vt:lpstr>'138'!Print_Area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2025-06-23T06:40:15Z</cp:lastPrinted>
  <dcterms:created xsi:type="dcterms:W3CDTF">2005-04-04T00:56:17Z</dcterms:created>
  <dcterms:modified xsi:type="dcterms:W3CDTF">2025-06-26T05:39:53Z</dcterms:modified>
</cp:coreProperties>
</file>