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3349\Desktop\pdf\Excel版\"/>
    </mc:Choice>
  </mc:AlternateContent>
  <bookViews>
    <workbookView xWindow="0" yWindow="0" windowWidth="19152" windowHeight="11736" tabRatio="697"/>
  </bookViews>
  <sheets>
    <sheet name="94" sheetId="27" r:id="rId1"/>
    <sheet name="95" sheetId="28" r:id="rId2"/>
    <sheet name="96" sheetId="29" r:id="rId3"/>
    <sheet name="97" sheetId="38" r:id="rId4"/>
    <sheet name="98" sheetId="5" r:id="rId5"/>
    <sheet name="99(1)(2) " sheetId="35" r:id="rId6"/>
    <sheet name="100(1)(2)" sheetId="26" r:id="rId7"/>
    <sheet name="101" sheetId="34" r:id="rId8"/>
    <sheet name="102" sheetId="31" r:id="rId9"/>
    <sheet name="103" sheetId="21" r:id="rId10"/>
    <sheet name="104" sheetId="33" r:id="rId11"/>
  </sheets>
  <definedNames>
    <definedName name="_xlnm.Print_Area" localSheetId="7">'101'!#REF!</definedName>
    <definedName name="_xlnm.Print_Area" localSheetId="8">'102'!$A$1:$S$52</definedName>
    <definedName name="_xlnm.Print_Area" localSheetId="9">'103'!$A$1:$K$30</definedName>
    <definedName name="_xlnm.Print_Area" localSheetId="0">'94'!$A$1:$T$46</definedName>
    <definedName name="_xlnm.Print_Area" localSheetId="1">'95'!$A$1:$G$39</definedName>
    <definedName name="_xlnm.Print_Area" localSheetId="2">'96'!$A$1:$Y$18</definedName>
    <definedName name="_xlnm.Print_Area" localSheetId="3">'97'!$A$1:$G$33</definedName>
    <definedName name="_xlnm.Print_Area" localSheetId="5">'99(1)(2) '!$A$1:$M$74</definedName>
  </definedNames>
  <calcPr calcId="162913"/>
</workbook>
</file>

<file path=xl/calcChain.xml><?xml version="1.0" encoding="utf-8"?>
<calcChain xmlns="http://schemas.openxmlformats.org/spreadsheetml/2006/main">
  <c r="D12" i="21" l="1"/>
  <c r="B8" i="33" l="1"/>
  <c r="B29" i="38"/>
  <c r="B15" i="38"/>
  <c r="B22" i="38"/>
  <c r="B21" i="38"/>
  <c r="B20" i="38"/>
  <c r="B28" i="38"/>
  <c r="B7" i="33" l="1"/>
  <c r="B6" i="33"/>
  <c r="D11" i="21" l="1"/>
  <c r="B11" i="21"/>
  <c r="D10" i="21"/>
  <c r="B10" i="21"/>
  <c r="D9" i="21"/>
  <c r="B9" i="21"/>
  <c r="D8" i="21"/>
  <c r="B8" i="21"/>
  <c r="D7" i="21"/>
  <c r="B7" i="21"/>
  <c r="L11" i="31"/>
  <c r="B11" i="31"/>
  <c r="L10" i="31"/>
  <c r="B10" i="31"/>
  <c r="L9" i="31"/>
  <c r="B9" i="31"/>
  <c r="L8" i="31"/>
  <c r="B8" i="31"/>
  <c r="L7" i="31"/>
  <c r="B7" i="31"/>
  <c r="B12" i="38" l="1"/>
  <c r="B11" i="38"/>
  <c r="B9" i="38"/>
  <c r="B8" i="38"/>
  <c r="B6" i="38"/>
  <c r="B5" i="38"/>
  <c r="B13" i="29"/>
  <c r="B12" i="29"/>
  <c r="D11" i="29"/>
  <c r="B11" i="29"/>
  <c r="D10" i="29"/>
  <c r="B10" i="29"/>
  <c r="D9" i="29"/>
  <c r="B9" i="29"/>
  <c r="O44" i="27"/>
  <c r="I44" i="27"/>
  <c r="O43" i="27"/>
  <c r="I43" i="27"/>
  <c r="O42" i="27"/>
  <c r="I42" i="27"/>
  <c r="Q41" i="27"/>
  <c r="O41" i="27"/>
  <c r="I41" i="27"/>
  <c r="Q40" i="27"/>
  <c r="O40" i="27" s="1"/>
  <c r="I40" i="27"/>
  <c r="O36" i="27"/>
  <c r="I36" i="27"/>
  <c r="O35" i="27"/>
  <c r="I35" i="27"/>
  <c r="O34" i="27"/>
  <c r="I34" i="27"/>
  <c r="Q33" i="27"/>
  <c r="O33" i="27"/>
  <c r="I33" i="27"/>
  <c r="Q32" i="27"/>
  <c r="O32" i="27" s="1"/>
  <c r="I32" i="27"/>
  <c r="O28" i="27"/>
  <c r="I28" i="27"/>
  <c r="O27" i="27"/>
  <c r="I27" i="27"/>
  <c r="O26" i="27"/>
  <c r="I26" i="27"/>
  <c r="Q25" i="27"/>
  <c r="O25" i="27"/>
  <c r="I25" i="27"/>
  <c r="Q24" i="27"/>
  <c r="O24" i="27" s="1"/>
  <c r="I24" i="27"/>
  <c r="O20" i="27"/>
  <c r="I20" i="27"/>
  <c r="O19" i="27"/>
  <c r="I19" i="27"/>
  <c r="O18" i="27"/>
  <c r="I18" i="27"/>
  <c r="Q17" i="27"/>
  <c r="O17" i="27"/>
  <c r="I17" i="27"/>
  <c r="Q16" i="27"/>
  <c r="O16" i="27"/>
  <c r="I16" i="27"/>
  <c r="B12" i="21" l="1"/>
  <c r="L12" i="31"/>
  <c r="B12" i="31"/>
  <c r="B30" i="38"/>
  <c r="B14" i="38"/>
  <c r="B14" i="29"/>
  <c r="O45" i="27"/>
  <c r="I45" i="27"/>
  <c r="Q8" i="27"/>
  <c r="O37" i="27"/>
  <c r="I37" i="27"/>
  <c r="O29" i="27"/>
  <c r="I29" i="27"/>
  <c r="Q10" i="27"/>
  <c r="O21" i="27"/>
  <c r="I21" i="27"/>
  <c r="S13" i="27"/>
  <c r="Q13" i="27"/>
  <c r="M13" i="27"/>
  <c r="K13" i="27"/>
  <c r="I13" i="27" s="1"/>
  <c r="G13" i="27"/>
  <c r="E13" i="27"/>
  <c r="C13" i="27"/>
  <c r="S12" i="27"/>
  <c r="Q12" i="27"/>
  <c r="M12" i="27"/>
  <c r="K12" i="27"/>
  <c r="G12" i="27"/>
  <c r="E12" i="27"/>
  <c r="C12" i="27"/>
  <c r="S11" i="27"/>
  <c r="Q11" i="27"/>
  <c r="M11" i="27"/>
  <c r="K11" i="27"/>
  <c r="G11" i="27"/>
  <c r="E11" i="27"/>
  <c r="C11" i="27"/>
  <c r="S10" i="27"/>
  <c r="M10" i="27"/>
  <c r="K10" i="27"/>
  <c r="I10" i="27" s="1"/>
  <c r="G10" i="27"/>
  <c r="E10" i="27"/>
  <c r="C10" i="27"/>
  <c r="S9" i="27"/>
  <c r="Q9" i="27"/>
  <c r="O9" i="27" s="1"/>
  <c r="M9" i="27"/>
  <c r="K9" i="27"/>
  <c r="I9" i="27" s="1"/>
  <c r="G9" i="27"/>
  <c r="E9" i="27"/>
  <c r="C9" i="27"/>
  <c r="S8" i="27"/>
  <c r="M8" i="27"/>
  <c r="K8" i="27"/>
  <c r="G8" i="27"/>
  <c r="E8" i="27"/>
  <c r="C8" i="27"/>
  <c r="O11" i="27" l="1"/>
  <c r="O13" i="27"/>
  <c r="I8" i="27"/>
  <c r="I12" i="27"/>
  <c r="O12" i="27"/>
  <c r="I11" i="27"/>
  <c r="O10" i="27"/>
  <c r="O8" i="27"/>
  <c r="F46" i="34" l="1"/>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J7" i="34"/>
  <c r="H7" i="34"/>
  <c r="F7" i="34" s="1"/>
  <c r="H37" i="5" l="1"/>
  <c r="H36" i="5"/>
  <c r="H35" i="5"/>
  <c r="H34" i="5"/>
  <c r="H32" i="5"/>
  <c r="F31" i="5"/>
  <c r="F24" i="5" s="1"/>
  <c r="H30" i="5"/>
  <c r="H28" i="5"/>
  <c r="H27" i="5"/>
  <c r="H26" i="5"/>
  <c r="L24" i="5"/>
  <c r="J24" i="5"/>
  <c r="J16" i="5" s="1"/>
  <c r="J7" i="5" s="1"/>
  <c r="H22" i="5"/>
  <c r="H21" i="5"/>
  <c r="H20" i="5"/>
  <c r="L18" i="5"/>
  <c r="F18" i="5"/>
  <c r="H18" i="5" s="1"/>
  <c r="D16" i="5"/>
  <c r="D7" i="5" s="1"/>
  <c r="L9" i="5"/>
  <c r="H9" i="5"/>
  <c r="F9" i="5"/>
  <c r="L16" i="5" l="1"/>
  <c r="F16" i="5"/>
  <c r="F7" i="5" s="1"/>
  <c r="L7" i="5"/>
  <c r="H31" i="5"/>
  <c r="H24" i="5" s="1"/>
  <c r="H16" i="5" s="1"/>
  <c r="H7" i="5" s="1"/>
  <c r="F11" i="33"/>
  <c r="F10" i="33"/>
  <c r="F9" i="33"/>
</calcChain>
</file>

<file path=xl/sharedStrings.xml><?xml version="1.0" encoding="utf-8"?>
<sst xmlns="http://schemas.openxmlformats.org/spreadsheetml/2006/main" count="535" uniqueCount="304">
  <si>
    <t>駅　名</t>
  </si>
  <si>
    <t>年 度 別</t>
  </si>
  <si>
    <t>乗車人員</t>
  </si>
  <si>
    <t>降車人員</t>
  </si>
  <si>
    <t>計</t>
  </si>
  <si>
    <t>一　　　日　　　平　　　均</t>
  </si>
  <si>
    <t>降　車　人　員</t>
  </si>
  <si>
    <t>定　期</t>
  </si>
  <si>
    <t>定期外</t>
  </si>
  <si>
    <t>合　　　計</t>
  </si>
  <si>
    <t>人</t>
  </si>
  <si>
    <t>千円</t>
  </si>
  <si>
    <t>鶴巻温泉駅</t>
  </si>
  <si>
    <t>東海大学前駅</t>
  </si>
  <si>
    <t>秦　野　駅</t>
  </si>
  <si>
    <t>渋　沢　駅</t>
  </si>
  <si>
    <t>年度別</t>
  </si>
  <si>
    <t>神奈川中央交通（株）</t>
  </si>
  <si>
    <t>系統数</t>
  </si>
  <si>
    <t>年間輸送人員</t>
  </si>
  <si>
    <t>総　計</t>
  </si>
  <si>
    <t>登　　　　録　　　　自　　　　動　　　　車</t>
  </si>
  <si>
    <t>乗　　用</t>
  </si>
  <si>
    <t>軽　自
動　車</t>
    <rPh sb="4" eb="5">
      <t>ドウ</t>
    </rPh>
    <rPh sb="6" eb="7">
      <t>シャ</t>
    </rPh>
    <phoneticPr fontId="6"/>
  </si>
  <si>
    <t>小　型
二　輪</t>
    <rPh sb="4" eb="5">
      <t>ニ</t>
    </rPh>
    <rPh sb="6" eb="7">
      <t>リン</t>
    </rPh>
    <phoneticPr fontId="6"/>
  </si>
  <si>
    <t>大　型
特　殊</t>
    <rPh sb="4" eb="5">
      <t>トク</t>
    </rPh>
    <rPh sb="6" eb="7">
      <t>コト</t>
    </rPh>
    <phoneticPr fontId="6"/>
  </si>
  <si>
    <t>特　種
用　途</t>
    <rPh sb="4" eb="5">
      <t>ヨウ</t>
    </rPh>
    <rPh sb="6" eb="7">
      <t>ト</t>
    </rPh>
    <phoneticPr fontId="6"/>
  </si>
  <si>
    <t>被けん
引　車</t>
    <rPh sb="4" eb="5">
      <t>ヒ</t>
    </rPh>
    <rPh sb="6" eb="7">
      <t>シャ</t>
    </rPh>
    <phoneticPr fontId="6"/>
  </si>
  <si>
    <t>入</t>
  </si>
  <si>
    <t>出</t>
  </si>
  <si>
    <t>区　　　　　分</t>
  </si>
  <si>
    <t>路線数</t>
  </si>
  <si>
    <t>舗　装　道</t>
  </si>
  <si>
    <t>ｍ</t>
  </si>
  <si>
    <t>－</t>
  </si>
  <si>
    <t>主要地方道計</t>
  </si>
  <si>
    <t>平塚秦野線</t>
  </si>
  <si>
    <t>秦野二宮線</t>
  </si>
  <si>
    <t>一般県道計</t>
  </si>
  <si>
    <t>上粕屋南金目線</t>
  </si>
  <si>
    <t>曽屋鶴巻線</t>
  </si>
  <si>
    <t>渋沢停車場線</t>
  </si>
  <si>
    <t>１級市道</t>
  </si>
  <si>
    <t>２級市道</t>
  </si>
  <si>
    <t>一般市道</t>
  </si>
  <si>
    <t>道　　路　　延　　長</t>
  </si>
  <si>
    <t>実　延　長</t>
  </si>
  <si>
    <t>合　　　　　　　　計</t>
  </si>
  <si>
    <t>箇　所　数</t>
  </si>
  <si>
    <t>延　　　長</t>
  </si>
  <si>
    <t>トンネル</t>
  </si>
  <si>
    <t>歩道設置道路延長</t>
  </si>
  <si>
    <t>規格改良未改良別・車道幅員区分実延長内訳</t>
  </si>
  <si>
    <t>規格改良済</t>
  </si>
  <si>
    <t>未　改　良</t>
  </si>
  <si>
    <t>セメント系</t>
  </si>
  <si>
    <t>アスファルト系</t>
  </si>
  <si>
    <t>高　　　級</t>
  </si>
  <si>
    <t>簡　　　易</t>
  </si>
  <si>
    <t>未　　舗　　装　　道</t>
  </si>
  <si>
    <t>鉄道との交差箇所</t>
  </si>
  <si>
    <t>立　　　体</t>
  </si>
  <si>
    <t>平　　　面</t>
  </si>
  <si>
    <t>道　路　敷</t>
  </si>
  <si>
    <t>道　路　部</t>
  </si>
  <si>
    <t>車　　　道</t>
  </si>
  <si>
    <t>区　分</t>
  </si>
  <si>
    <t>橋</t>
  </si>
  <si>
    <t>一般市道計</t>
  </si>
  <si>
    <t>本町地区</t>
  </si>
  <si>
    <t>南地区</t>
  </si>
  <si>
    <t>東地区</t>
  </si>
  <si>
    <t>北地区</t>
  </si>
  <si>
    <t>大根地区</t>
  </si>
  <si>
    <t>西地区</t>
  </si>
  <si>
    <t>上地区</t>
  </si>
  <si>
    <t>　(2)　道路面積</t>
  </si>
  <si>
    <t>名　　　　　　称</t>
  </si>
  <si>
    <t>幅　　　員</t>
  </si>
  <si>
    <t>道　　　路　　　延　　　長</t>
  </si>
  <si>
    <t>改　良　済</t>
  </si>
  <si>
    <t>秦野駅南口線</t>
  </si>
  <si>
    <t>国道２４６号線</t>
  </si>
  <si>
    <t>西大竹堀川線</t>
  </si>
  <si>
    <t>秦野駅連絡線</t>
  </si>
  <si>
    <t>尾尻諏訪原線</t>
  </si>
  <si>
    <t>渋沢並木線</t>
  </si>
  <si>
    <t>堀西羽根線</t>
  </si>
  <si>
    <t>渋沢駅南口線</t>
  </si>
  <si>
    <t>渋沢駅前落合線</t>
  </si>
  <si>
    <t>東海大学前駅真田線</t>
  </si>
  <si>
    <t>田中鶴巻温泉駅線</t>
  </si>
  <si>
    <t>入船平沢線</t>
  </si>
  <si>
    <t>秦野駅前線</t>
  </si>
  <si>
    <t>秦野水無川線</t>
  </si>
  <si>
    <t>駅前水無川線</t>
  </si>
  <si>
    <t>水無川九沢線</t>
  </si>
  <si>
    <t>峯榎戸線</t>
  </si>
  <si>
    <t>水無川右岸線</t>
  </si>
  <si>
    <t>西大竹尾尻線</t>
  </si>
  <si>
    <t>大原堀ノ内線</t>
  </si>
  <si>
    <t>横町塩貝線</t>
  </si>
  <si>
    <t>東北久保塩貝線</t>
  </si>
  <si>
    <t>屋敷上ノ原線</t>
  </si>
  <si>
    <t>曽屋台町線</t>
  </si>
  <si>
    <t>大上線</t>
  </si>
  <si>
    <t>秦野駅前歩行者専用道</t>
  </si>
  <si>
    <t>曽屋名古木線</t>
  </si>
  <si>
    <t>渋沢駅東西線</t>
  </si>
  <si>
    <t>西大竹八幡山線</t>
  </si>
  <si>
    <t>今泉台線</t>
  </si>
  <si>
    <t>第二東名自動車道</t>
  </si>
  <si>
    <t>厚木秦野道路</t>
  </si>
  <si>
    <t>渋沢小原線</t>
  </si>
  <si>
    <t>年次別</t>
  </si>
  <si>
    <t>郵　　　　便　　　　局</t>
  </si>
  <si>
    <t>郵　便　差　出　箱</t>
  </si>
  <si>
    <t>私書箱</t>
  </si>
  <si>
    <t>簡　易</t>
  </si>
  <si>
    <t>官　設</t>
  </si>
  <si>
    <t>私　設</t>
  </si>
  <si>
    <t>郵便切手
収入印紙
販 売 所</t>
    <rPh sb="5" eb="7">
      <t>シュウニュウ</t>
    </rPh>
    <rPh sb="7" eb="8">
      <t>イン</t>
    </rPh>
    <rPh sb="8" eb="9">
      <t>シ</t>
    </rPh>
    <rPh sb="10" eb="11">
      <t>ハン</t>
    </rPh>
    <rPh sb="12" eb="13">
      <t>バイ</t>
    </rPh>
    <rPh sb="14" eb="15">
      <t>ジョ</t>
    </rPh>
    <phoneticPr fontId="6"/>
  </si>
  <si>
    <t>総　　　数</t>
  </si>
  <si>
    <t>加　　　入　　　者　　　数</t>
  </si>
  <si>
    <t>公衆電話数</t>
  </si>
  <si>
    <t>事業所用</t>
  </si>
  <si>
    <t>家　庭　用</t>
  </si>
  <si>
    <t>年　　度　　別</t>
  </si>
  <si>
    <t>衛星受信契約数</t>
  </si>
  <si>
    <t>地上受信契約数</t>
  </si>
  <si>
    <t>取扱収入</t>
    <rPh sb="0" eb="2">
      <t>トリアツカイ</t>
    </rPh>
    <rPh sb="2" eb="4">
      <t>シュウニュウ</t>
    </rPh>
    <phoneticPr fontId="6"/>
  </si>
  <si>
    <t>備　　　　　　考</t>
    <rPh sb="0" eb="1">
      <t>ソノウ</t>
    </rPh>
    <rPh sb="7" eb="8">
      <t>コウ</t>
    </rPh>
    <phoneticPr fontId="10"/>
  </si>
  <si>
    <t>未舗装道</t>
    <rPh sb="0" eb="3">
      <t>ミホソウ</t>
    </rPh>
    <rPh sb="3" eb="4">
      <t>ミチ</t>
    </rPh>
    <phoneticPr fontId="10"/>
  </si>
  <si>
    <t>橋りょう(数)</t>
    <rPh sb="0" eb="1">
      <t>ハシ</t>
    </rPh>
    <rPh sb="5" eb="6">
      <t>カズ</t>
    </rPh>
    <phoneticPr fontId="10"/>
  </si>
  <si>
    <t>本</t>
    <rPh sb="0" eb="1">
      <t>ホン</t>
    </rPh>
    <phoneticPr fontId="10"/>
  </si>
  <si>
    <t>橋</t>
    <rPh sb="0" eb="1">
      <t>ハシ</t>
    </rPh>
    <phoneticPr fontId="10"/>
  </si>
  <si>
    <t>国県道の合計</t>
    <rPh sb="0" eb="1">
      <t>クニ</t>
    </rPh>
    <rPh sb="1" eb="3">
      <t>ケンドウ</t>
    </rPh>
    <rPh sb="4" eb="6">
      <t>ゴウケイ</t>
    </rPh>
    <phoneticPr fontId="10"/>
  </si>
  <si>
    <t>　　　　　　　　【614号】</t>
    <rPh sb="12" eb="13">
      <t>ゴウ</t>
    </rPh>
    <phoneticPr fontId="10"/>
  </si>
  <si>
    <t>資料提供</t>
    <rPh sb="0" eb="2">
      <t>シリョウ</t>
    </rPh>
    <rPh sb="2" eb="4">
      <t>テイキョウ</t>
    </rPh>
    <phoneticPr fontId="10"/>
  </si>
  <si>
    <t>年度別</t>
    <rPh sb="0" eb="2">
      <t>ネンド</t>
    </rPh>
    <rPh sb="2" eb="3">
      <t>ベツ</t>
    </rPh>
    <phoneticPr fontId="6"/>
  </si>
  <si>
    <t>※1　普通自動車とは、小型自動車、軽自動車、大型特殊自動車及び小型特殊自動車以外の自動車</t>
    <rPh sb="3" eb="5">
      <t>フツウ</t>
    </rPh>
    <rPh sb="5" eb="8">
      <t>ジドウシャ</t>
    </rPh>
    <rPh sb="11" eb="13">
      <t>コガタ</t>
    </rPh>
    <rPh sb="13" eb="16">
      <t>ジドウシャ</t>
    </rPh>
    <rPh sb="17" eb="21">
      <t>ケイジドウシャ</t>
    </rPh>
    <rPh sb="22" eb="24">
      <t>オオガタ</t>
    </rPh>
    <rPh sb="24" eb="26">
      <t>トクシュ</t>
    </rPh>
    <rPh sb="26" eb="29">
      <t>ジドウシャ</t>
    </rPh>
    <rPh sb="29" eb="30">
      <t>オヨ</t>
    </rPh>
    <rPh sb="31" eb="33">
      <t>コガタ</t>
    </rPh>
    <rPh sb="33" eb="35">
      <t>トクシュ</t>
    </rPh>
    <rPh sb="35" eb="38">
      <t>ジドウシャ</t>
    </rPh>
    <rPh sb="38" eb="40">
      <t>イガイ</t>
    </rPh>
    <rPh sb="41" eb="44">
      <t>ジドウシャ</t>
    </rPh>
    <phoneticPr fontId="6"/>
  </si>
  <si>
    <t>　一般国道２４６号</t>
    <rPh sb="1" eb="3">
      <t>イッパン</t>
    </rPh>
    <phoneticPr fontId="10"/>
  </si>
  <si>
    <t>　丹沢公園松原町【706号】</t>
    <rPh sb="12" eb="13">
      <t>ゴウ</t>
    </rPh>
    <phoneticPr fontId="10"/>
  </si>
  <si>
    <t xml:space="preserve"> 県道計</t>
    <rPh sb="1" eb="3">
      <t>ケンドウ</t>
    </rPh>
    <rPh sb="3" eb="4">
      <t>ケイ</t>
    </rPh>
    <phoneticPr fontId="10"/>
  </si>
  <si>
    <t>　 第一東海自動車道</t>
    <rPh sb="2" eb="4">
      <t>ダイイチ</t>
    </rPh>
    <rPh sb="4" eb="6">
      <t>トウカイ</t>
    </rPh>
    <rPh sb="6" eb="9">
      <t>ジドウシャ</t>
    </rPh>
    <rPh sb="9" eb="10">
      <t>ドウ</t>
    </rPh>
    <phoneticPr fontId="10"/>
  </si>
  <si>
    <t>　平塚秦野 　 【62号】</t>
    <rPh sb="11" eb="12">
      <t>ゴウ</t>
    </rPh>
    <phoneticPr fontId="10"/>
  </si>
  <si>
    <t>　秦野清川  　【70号】</t>
    <rPh sb="11" eb="12">
      <t>ゴウ</t>
    </rPh>
    <phoneticPr fontId="10"/>
  </si>
  <si>
    <t>　秦野二宮  　【71号】</t>
    <rPh sb="11" eb="12">
      <t>ゴウ</t>
    </rPh>
    <phoneticPr fontId="10"/>
  </si>
  <si>
    <t xml:space="preserve">   上粕屋南金目　【612号】</t>
    <rPh sb="14" eb="15">
      <t>ゴウ</t>
    </rPh>
    <phoneticPr fontId="10"/>
  </si>
  <si>
    <t>　曽屋鶴巻 　【613号】</t>
    <rPh sb="11" eb="12">
      <t>ゴウ</t>
    </rPh>
    <phoneticPr fontId="10"/>
  </si>
  <si>
    <t xml:space="preserve">　南矢名東海大学前停車場 </t>
    <rPh sb="9" eb="11">
      <t>テイシャ</t>
    </rPh>
    <rPh sb="11" eb="12">
      <t>バ</t>
    </rPh>
    <phoneticPr fontId="10"/>
  </si>
  <si>
    <t>　大山秦野 　【701号】</t>
    <rPh sb="11" eb="12">
      <t>ゴウ</t>
    </rPh>
    <phoneticPr fontId="10"/>
  </si>
  <si>
    <t>　秦野停車場 【704号】</t>
    <rPh sb="11" eb="12">
      <t>ゴウ</t>
    </rPh>
    <phoneticPr fontId="10"/>
  </si>
  <si>
    <t>　　　　　　　　【705号】</t>
    <rPh sb="12" eb="13">
      <t>ゴウ</t>
    </rPh>
    <phoneticPr fontId="10"/>
  </si>
  <si>
    <t>　渋沢停車場 【707号】</t>
    <rPh sb="11" eb="12">
      <t>ゴウ</t>
    </rPh>
    <phoneticPr fontId="10"/>
  </si>
  <si>
    <t>　秦野大井 　【708号】</t>
    <rPh sb="11" eb="12">
      <t>ゴウ</t>
    </rPh>
    <phoneticPr fontId="10"/>
  </si>
  <si>
    <t>　神縄神山 　【710号】</t>
    <rPh sb="11" eb="12">
      <t>ゴウ</t>
    </rPh>
    <phoneticPr fontId="10"/>
  </si>
  <si>
    <t>合　　計</t>
    <phoneticPr fontId="6"/>
  </si>
  <si>
    <t>(注）１　市外局番「０４６３」（平塚市、秦野市、伊勢原市、二宮町、大磯町）管内の集計</t>
    <rPh sb="1" eb="2">
      <t>チュウ</t>
    </rPh>
    <rPh sb="5" eb="7">
      <t>シガイ</t>
    </rPh>
    <phoneticPr fontId="6"/>
  </si>
  <si>
    <t>　　 ２　公衆電話数は秦野市のみの集計</t>
    <rPh sb="5" eb="7">
      <t>コウシュウ</t>
    </rPh>
    <rPh sb="7" eb="9">
      <t>デンワ</t>
    </rPh>
    <rPh sb="9" eb="10">
      <t>スウ</t>
    </rPh>
    <rPh sb="11" eb="14">
      <t>ハダノシ</t>
    </rPh>
    <rPh sb="17" eb="19">
      <t>シュウケイ</t>
    </rPh>
    <phoneticPr fontId="6"/>
  </si>
  <si>
    <t>郵便局</t>
    <rPh sb="0" eb="2">
      <t>ユウビン</t>
    </rPh>
    <rPh sb="2" eb="3">
      <t>キョク</t>
    </rPh>
    <phoneticPr fontId="6"/>
  </si>
  <si>
    <t>　　　　　　　　　　　　　　　　　　（各年３月末日現在）日本郵便株式会社南関東支社調　</t>
    <rPh sb="28" eb="30">
      <t>ニホン</t>
    </rPh>
    <rPh sb="30" eb="32">
      <t>ユウビン</t>
    </rPh>
    <rPh sb="32" eb="36">
      <t>カブシキガイシャ</t>
    </rPh>
    <rPh sb="36" eb="37">
      <t>ミナミ</t>
    </rPh>
    <rPh sb="37" eb="39">
      <t>カントウ</t>
    </rPh>
    <rPh sb="39" eb="41">
      <t>シシャ</t>
    </rPh>
    <rPh sb="41" eb="42">
      <t>チョウ</t>
    </rPh>
    <phoneticPr fontId="6"/>
  </si>
  <si>
    <t>　９８　市内国道及び県道の整備状況</t>
    <rPh sb="4" eb="6">
      <t>シナイ</t>
    </rPh>
    <phoneticPr fontId="10"/>
  </si>
  <si>
    <t>　単位：台　　　　　　　　　　　 　　　　　     　 　中日本高速道路（株）東京支社調　</t>
    <rPh sb="30" eb="31">
      <t>ナカ</t>
    </rPh>
    <rPh sb="31" eb="33">
      <t>ニホン</t>
    </rPh>
    <rPh sb="33" eb="35">
      <t>コウソク</t>
    </rPh>
    <rPh sb="35" eb="37">
      <t>ドウロ</t>
    </rPh>
    <rPh sb="38" eb="39">
      <t>カブ</t>
    </rPh>
    <rPh sb="40" eb="42">
      <t>トウキョウ</t>
    </rPh>
    <rPh sb="42" eb="44">
      <t>シシャ</t>
    </rPh>
    <phoneticPr fontId="6"/>
  </si>
  <si>
    <t>路　　　線　　　数</t>
    <phoneticPr fontId="6"/>
  </si>
  <si>
    <t>橋りょう</t>
    <phoneticPr fontId="6"/>
  </si>
  <si>
    <t>　９９　市道の状況（その２）</t>
    <phoneticPr fontId="6"/>
  </si>
  <si>
    <t>総        延        長</t>
    <phoneticPr fontId="6"/>
  </si>
  <si>
    <t>重　　 用　 　延 　　長</t>
    <phoneticPr fontId="6"/>
  </si>
  <si>
    <t>規格改良未改良別・車道幅員区分実延長内訳</t>
    <phoneticPr fontId="6"/>
  </si>
  <si>
    <t>　９５　バス路線輸送状況</t>
    <phoneticPr fontId="6"/>
  </si>
  <si>
    <t>　１０４　テレビ契約数</t>
    <phoneticPr fontId="6"/>
  </si>
  <si>
    <t xml:space="preserve">              </t>
    <phoneticPr fontId="6"/>
  </si>
  <si>
    <t>　単位：人　　　　　　　　　　　　　　 　神奈川中央交通(株)、神奈川中央交通西(株)調　</t>
    <rPh sb="1" eb="3">
      <t>タンイ</t>
    </rPh>
    <rPh sb="4" eb="5">
      <t>ニン</t>
    </rPh>
    <rPh sb="32" eb="35">
      <t>カナガワ</t>
    </rPh>
    <rPh sb="35" eb="37">
      <t>チュウオウ</t>
    </rPh>
    <rPh sb="37" eb="39">
      <t>コウツウ</t>
    </rPh>
    <rPh sb="39" eb="40">
      <t>ニシ</t>
    </rPh>
    <rPh sb="41" eb="42">
      <t>カブ</t>
    </rPh>
    <phoneticPr fontId="6"/>
  </si>
  <si>
    <t>※2　小型自動車とは、四輪以上の自動車及び被けん引自動車で、自動車の大きさが全長4.7m、全幅1.7m、</t>
    <rPh sb="3" eb="5">
      <t>コガタ</t>
    </rPh>
    <rPh sb="5" eb="8">
      <t>ジドウシャ</t>
    </rPh>
    <rPh sb="11" eb="13">
      <t>ヨンリン</t>
    </rPh>
    <rPh sb="13" eb="15">
      <t>イジョウ</t>
    </rPh>
    <rPh sb="16" eb="19">
      <t>ジドウシャ</t>
    </rPh>
    <rPh sb="19" eb="20">
      <t>オヨ</t>
    </rPh>
    <rPh sb="21" eb="22">
      <t>ヒ</t>
    </rPh>
    <rPh sb="24" eb="25">
      <t>イン</t>
    </rPh>
    <rPh sb="25" eb="28">
      <t>ジドウシャ</t>
    </rPh>
    <rPh sb="30" eb="33">
      <t>ジドウシャ</t>
    </rPh>
    <rPh sb="34" eb="35">
      <t>オオ</t>
    </rPh>
    <rPh sb="38" eb="40">
      <t>ゼンチョウ</t>
    </rPh>
    <rPh sb="45" eb="47">
      <t>ゼンプク</t>
    </rPh>
    <phoneticPr fontId="6"/>
  </si>
  <si>
    <t xml:space="preserve">        高さ2m、排気量2000cc以下のもののうち、軽自動車、大型特殊自動車及び小型特殊自動車以外のもの</t>
    <rPh sb="13" eb="16">
      <t>ハイキリョウ</t>
    </rPh>
    <rPh sb="22" eb="24">
      <t>イカ</t>
    </rPh>
    <rPh sb="31" eb="35">
      <t>ケイジドウシャ</t>
    </rPh>
    <rPh sb="36" eb="38">
      <t>オオガタ</t>
    </rPh>
    <rPh sb="38" eb="40">
      <t>トクシュ</t>
    </rPh>
    <rPh sb="40" eb="43">
      <t>ジドウシャ</t>
    </rPh>
    <rPh sb="43" eb="44">
      <t>オヨ</t>
    </rPh>
    <rPh sb="45" eb="47">
      <t>コガタ</t>
    </rPh>
    <rPh sb="47" eb="49">
      <t>トクシュ</t>
    </rPh>
    <rPh sb="49" eb="52">
      <t>ジドウシャ</t>
    </rPh>
    <rPh sb="52" eb="54">
      <t>イガイ</t>
    </rPh>
    <phoneticPr fontId="6"/>
  </si>
  <si>
    <t>※　平成２９年１月１日から、（株）湘南神奈交バスが神奈川中央交通西（株）に社名を変更</t>
    <rPh sb="2" eb="4">
      <t>ヘイセイ</t>
    </rPh>
    <rPh sb="6" eb="7">
      <t>ネン</t>
    </rPh>
    <rPh sb="8" eb="9">
      <t>ガツ</t>
    </rPh>
    <rPh sb="10" eb="11">
      <t>ヒ</t>
    </rPh>
    <rPh sb="15" eb="16">
      <t>カブ</t>
    </rPh>
    <rPh sb="17" eb="19">
      <t>ショウナン</t>
    </rPh>
    <rPh sb="19" eb="21">
      <t>カンナ</t>
    </rPh>
    <rPh sb="21" eb="22">
      <t>コウ</t>
    </rPh>
    <rPh sb="25" eb="28">
      <t>カナガワ</t>
    </rPh>
    <rPh sb="28" eb="30">
      <t>チュウオウ</t>
    </rPh>
    <rPh sb="30" eb="32">
      <t>コウツウ</t>
    </rPh>
    <rPh sb="32" eb="33">
      <t>ニシ</t>
    </rPh>
    <rPh sb="34" eb="35">
      <t>カブ</t>
    </rPh>
    <rPh sb="37" eb="39">
      <t>シャメイ</t>
    </rPh>
    <rPh sb="40" eb="42">
      <t>ヘンコウ</t>
    </rPh>
    <phoneticPr fontId="6"/>
  </si>
  <si>
    <t>（注）　小数点以下については四捨五入としているため、計とは一致しない場合がある</t>
    <phoneticPr fontId="6"/>
  </si>
  <si>
    <t>（注）　小数点以下については四捨五入としているため、計とは一致しない場合がある</t>
    <rPh sb="1" eb="2">
      <t>チュウ</t>
    </rPh>
    <phoneticPr fontId="6"/>
  </si>
  <si>
    <t>　（東名高速道路）</t>
    <phoneticPr fontId="10"/>
  </si>
  <si>
    <r>
      <rPr>
        <sz val="8"/>
        <rFont val="ＭＳ 明朝"/>
        <family val="1"/>
        <charset val="128"/>
      </rPr>
      <t>※</t>
    </r>
    <r>
      <rPr>
        <sz val="10"/>
        <rFont val="ＭＳ 明朝"/>
        <family val="1"/>
        <charset val="128"/>
      </rPr>
      <t xml:space="preserve"> 神奈川中央交通西(株)</t>
    </r>
    <phoneticPr fontId="6"/>
  </si>
  <si>
    <t>　１０２　郵便局数等</t>
    <phoneticPr fontId="6"/>
  </si>
  <si>
    <t>　　一日平均</t>
    <phoneticPr fontId="6"/>
  </si>
  <si>
    <r>
      <rPr>
        <sz val="9"/>
        <rFont val="ＭＳ 明朝"/>
        <family val="1"/>
        <charset val="128"/>
      </rPr>
      <t>普　通</t>
    </r>
    <r>
      <rPr>
        <sz val="8"/>
        <rFont val="ＭＳ 明朝"/>
        <family val="1"/>
        <charset val="128"/>
      </rPr>
      <t>※1</t>
    </r>
    <phoneticPr fontId="6"/>
  </si>
  <si>
    <r>
      <rPr>
        <sz val="9"/>
        <rFont val="ＭＳ 明朝"/>
        <family val="1"/>
        <charset val="128"/>
      </rPr>
      <t>小　型</t>
    </r>
    <r>
      <rPr>
        <sz val="8"/>
        <rFont val="ＭＳ 明朝"/>
        <family val="1"/>
        <charset val="128"/>
      </rPr>
      <t>※2</t>
    </r>
    <phoneticPr fontId="6"/>
  </si>
  <si>
    <t>令和　元年度</t>
    <rPh sb="0" eb="2">
      <t>レイワ</t>
    </rPh>
    <rPh sb="3" eb="5">
      <t>ガンネン</t>
    </rPh>
    <rPh sb="5" eb="6">
      <t>ド</t>
    </rPh>
    <phoneticPr fontId="6"/>
  </si>
  <si>
    <t>令和元年度</t>
    <rPh sb="0" eb="2">
      <t>レイワ</t>
    </rPh>
    <rPh sb="2" eb="4">
      <t>ガンネン</t>
    </rPh>
    <phoneticPr fontId="6"/>
  </si>
  <si>
    <t>令和　元年度</t>
    <rPh sb="0" eb="2">
      <t>レイワ</t>
    </rPh>
    <rPh sb="3" eb="5">
      <t>ガンネン</t>
    </rPh>
    <phoneticPr fontId="6"/>
  </si>
  <si>
    <t>令和　２年</t>
    <rPh sb="0" eb="2">
      <t>レイワ</t>
    </rPh>
    <rPh sb="4" eb="5">
      <t>ネン</t>
    </rPh>
    <phoneticPr fontId="6"/>
  </si>
  <si>
    <t>令　和　　元　年　度</t>
    <rPh sb="0" eb="1">
      <t>レイ</t>
    </rPh>
    <rPh sb="2" eb="3">
      <t>ワ</t>
    </rPh>
    <rPh sb="5" eb="6">
      <t>モト</t>
    </rPh>
    <phoneticPr fontId="6"/>
  </si>
  <si>
    <t>　９４　鉄道乗降者人員状況</t>
    <phoneticPr fontId="6"/>
  </si>
  <si>
    <t>乗　車　人　員</t>
    <phoneticPr fontId="6"/>
  </si>
  <si>
    <t>　９６　自動車総数</t>
    <phoneticPr fontId="6"/>
  </si>
  <si>
    <t>貨　物</t>
    <phoneticPr fontId="6"/>
  </si>
  <si>
    <t>乗合</t>
    <phoneticPr fontId="6"/>
  </si>
  <si>
    <t xml:space="preserve"> 国道計</t>
    <phoneticPr fontId="10"/>
  </si>
  <si>
    <t xml:space="preserve">堀山下秦野停車場    </t>
    <phoneticPr fontId="10"/>
  </si>
  <si>
    <t>－</t>
    <phoneticPr fontId="10"/>
  </si>
  <si>
    <t>　９９　市道の状況（その１）</t>
    <phoneticPr fontId="6"/>
  </si>
  <si>
    <t>総　  　 延　   　長</t>
    <phoneticPr fontId="6"/>
  </si>
  <si>
    <t>重　 　用　　 延　 　長</t>
    <phoneticPr fontId="6"/>
  </si>
  <si>
    <t>未   供   用   延   長</t>
    <phoneticPr fontId="6"/>
  </si>
  <si>
    <t>道　　 　路　　 　分</t>
    <phoneticPr fontId="6"/>
  </si>
  <si>
    <t>道　路　面　積</t>
    <phoneticPr fontId="6"/>
  </si>
  <si>
    <t>　　　２　少数点以下については四捨五入としているため計とは一致しない場合がある</t>
    <phoneticPr fontId="6"/>
  </si>
  <si>
    <t>未 　供　 用 　延　 長</t>
    <phoneticPr fontId="6"/>
  </si>
  <si>
    <t>道　　 　路　 　　分</t>
    <phoneticPr fontId="6"/>
  </si>
  <si>
    <t>１級市道</t>
    <phoneticPr fontId="6"/>
  </si>
  <si>
    <t>　１００　市道の道路延長・道路面積　－　幅員別　－</t>
    <phoneticPr fontId="6"/>
  </si>
  <si>
    <t>－</t>
    <phoneticPr fontId="6"/>
  </si>
  <si>
    <t>　１０１　都市計画道路整備状況</t>
    <phoneticPr fontId="6"/>
  </si>
  <si>
    <t>Ⅹ</t>
    <phoneticPr fontId="6"/>
  </si>
  <si>
    <t>　１０３　電話加入数</t>
    <phoneticPr fontId="6"/>
  </si>
  <si>
    <t>２年度</t>
    <rPh sb="1" eb="3">
      <t>ネンド</t>
    </rPh>
    <rPh sb="2" eb="3">
      <t>ド</t>
    </rPh>
    <phoneticPr fontId="6"/>
  </si>
  <si>
    <t>　　２年度</t>
    <rPh sb="3" eb="5">
      <t>ネンド</t>
    </rPh>
    <phoneticPr fontId="6"/>
  </si>
  <si>
    <t>　　　２年度</t>
    <rPh sb="4" eb="6">
      <t>ネンド</t>
    </rPh>
    <phoneticPr fontId="6"/>
  </si>
  <si>
    <t>　　　３年</t>
    <rPh sb="4" eb="5">
      <t>ネン</t>
    </rPh>
    <phoneticPr fontId="6"/>
  </si>
  <si>
    <t>　　　２年度</t>
    <rPh sb="4" eb="6">
      <t>ネンド</t>
    </rPh>
    <rPh sb="5" eb="6">
      <t>ド</t>
    </rPh>
    <phoneticPr fontId="6"/>
  </si>
  <si>
    <t>　　　　　２　年　度</t>
    <phoneticPr fontId="6"/>
  </si>
  <si>
    <t>令和３年</t>
    <rPh sb="0" eb="2">
      <t>レイワ</t>
    </rPh>
    <phoneticPr fontId="6"/>
  </si>
  <si>
    <t>　(1)　道路延長</t>
    <phoneticPr fontId="6"/>
  </si>
  <si>
    <t>小田急電鉄（株）調　</t>
    <phoneticPr fontId="6"/>
  </si>
  <si>
    <t>　－</t>
    <phoneticPr fontId="6"/>
  </si>
  <si>
    <t>Ⅹ</t>
    <phoneticPr fontId="23"/>
  </si>
  <si>
    <t>－</t>
    <phoneticPr fontId="23"/>
  </si>
  <si>
    <t>　　　　　３　年　度</t>
    <phoneticPr fontId="6"/>
  </si>
  <si>
    <t>　　　３年度</t>
    <rPh sb="4" eb="6">
      <t>ネンド</t>
    </rPh>
    <phoneticPr fontId="6"/>
  </si>
  <si>
    <t>３年度</t>
    <rPh sb="1" eb="3">
      <t>ネンド</t>
    </rPh>
    <rPh sb="2" eb="3">
      <t>ド</t>
    </rPh>
    <phoneticPr fontId="6"/>
  </si>
  <si>
    <t>　　３年度</t>
    <rPh sb="3" eb="5">
      <t>ネンド</t>
    </rPh>
    <phoneticPr fontId="6"/>
  </si>
  <si>
    <t>　　　４年</t>
    <rPh sb="4" eb="5">
      <t>ネン</t>
    </rPh>
    <phoneticPr fontId="6"/>
  </si>
  <si>
    <t>　 第二東海自動車道</t>
    <rPh sb="2" eb="4">
      <t>ダイニ</t>
    </rPh>
    <rPh sb="4" eb="6">
      <t>トウカイ</t>
    </rPh>
    <rPh sb="6" eb="9">
      <t>ジドウシャ</t>
    </rPh>
    <rPh sb="9" eb="10">
      <t>ドウ</t>
    </rPh>
    <phoneticPr fontId="10"/>
  </si>
  <si>
    <t>（うち自動車通行不能区間）</t>
    <phoneticPr fontId="6"/>
  </si>
  <si>
    <t>セメント系</t>
    <phoneticPr fontId="6"/>
  </si>
  <si>
    <t>令和４年</t>
    <rPh sb="0" eb="2">
      <t>レイワ</t>
    </rPh>
    <phoneticPr fontId="6"/>
  </si>
  <si>
    <t>1.5ｍ以上</t>
    <rPh sb="4" eb="6">
      <t>イジョウ</t>
    </rPh>
    <phoneticPr fontId="6"/>
  </si>
  <si>
    <t>2.5ｍ以上</t>
    <rPh sb="4" eb="6">
      <t>イジョウ</t>
    </rPh>
    <phoneticPr fontId="6"/>
  </si>
  <si>
    <t>3.0ｍ以上</t>
    <rPh sb="4" eb="6">
      <t>イジョウ</t>
    </rPh>
    <phoneticPr fontId="6"/>
  </si>
  <si>
    <t>4.0ｍ以上</t>
    <rPh sb="4" eb="6">
      <t>イジョウ</t>
    </rPh>
    <phoneticPr fontId="6"/>
  </si>
  <si>
    <t>4.5ｍ以上</t>
    <rPh sb="4" eb="6">
      <t>イジョウ</t>
    </rPh>
    <phoneticPr fontId="6"/>
  </si>
  <si>
    <t>5.0ｍ以上</t>
    <rPh sb="4" eb="6">
      <t>イジョウ</t>
    </rPh>
    <phoneticPr fontId="6"/>
  </si>
  <si>
    <t>2.5ｍ未満</t>
    <rPh sb="4" eb="6">
      <t>ミマン</t>
    </rPh>
    <phoneticPr fontId="6"/>
  </si>
  <si>
    <t>3.0ｍ未満</t>
    <rPh sb="4" eb="6">
      <t>ミマン</t>
    </rPh>
    <phoneticPr fontId="6"/>
  </si>
  <si>
    <t>4.0ｍ未満</t>
    <rPh sb="4" eb="6">
      <t>ミマン</t>
    </rPh>
    <phoneticPr fontId="6"/>
  </si>
  <si>
    <t>4.5ｍ未満</t>
    <rPh sb="4" eb="6">
      <t>ミマン</t>
    </rPh>
    <phoneticPr fontId="6"/>
  </si>
  <si>
    <t>5.0ｍ未満</t>
    <rPh sb="4" eb="6">
      <t>ミマン</t>
    </rPh>
    <phoneticPr fontId="6"/>
  </si>
  <si>
    <t>6.0ｍ未満</t>
    <rPh sb="4" eb="6">
      <t>ミマン</t>
    </rPh>
    <phoneticPr fontId="6"/>
  </si>
  <si>
    <t>２級市道</t>
    <phoneticPr fontId="6"/>
  </si>
  <si>
    <t>　　　３年度</t>
    <phoneticPr fontId="6"/>
  </si>
  <si>
    <t>6.0ｍ
  以上</t>
    <rPh sb="8" eb="10">
      <t>イジョウ</t>
    </rPh>
    <phoneticPr fontId="6"/>
  </si>
  <si>
    <t>1.5ｍ
 未満</t>
    <rPh sb="8" eb="10">
      <t>ミマン</t>
    </rPh>
    <phoneticPr fontId="6"/>
  </si>
  <si>
    <t>6.0ｍ
 以上</t>
    <rPh sb="8" eb="10">
      <t>イジョウ</t>
    </rPh>
    <phoneticPr fontId="6"/>
  </si>
  <si>
    <t>車道　　５.５ｍ未満</t>
    <phoneticPr fontId="6"/>
  </si>
  <si>
    <t>車道　　５.５ｍ以上 １３.０ｍ未満</t>
    <rPh sb="8" eb="10">
      <t>イジョウ</t>
    </rPh>
    <rPh sb="16" eb="18">
      <t>ミマン</t>
    </rPh>
    <phoneticPr fontId="6"/>
  </si>
  <si>
    <t>車道　１３.０ｍ以上 １９.５ｍ未満</t>
    <rPh sb="8" eb="10">
      <t>イジョウ</t>
    </rPh>
    <rPh sb="16" eb="18">
      <t>ミマン</t>
    </rPh>
    <phoneticPr fontId="6"/>
  </si>
  <si>
    <t>車道　１９.５ｍ以上</t>
    <phoneticPr fontId="6"/>
  </si>
  <si>
    <t>車道　　３.５ｍ未満</t>
    <phoneticPr fontId="6"/>
  </si>
  <si>
    <t>車道　　３.５ｍ以上 ５.５ｍ未満</t>
    <rPh sb="8" eb="10">
      <t>イジョウ</t>
    </rPh>
    <rPh sb="15" eb="17">
      <t>ミマン</t>
    </rPh>
    <phoneticPr fontId="6"/>
  </si>
  <si>
    <t>車道　　５.５ｍ以上</t>
    <phoneticPr fontId="6"/>
  </si>
  <si>
    <t>　（新東名高速道路）</t>
    <rPh sb="2" eb="3">
      <t>シン</t>
    </rPh>
    <phoneticPr fontId="10"/>
  </si>
  <si>
    <t>４年度</t>
    <rPh sb="1" eb="3">
      <t>ネンド</t>
    </rPh>
    <rPh sb="2" eb="3">
      <t>ド</t>
    </rPh>
    <phoneticPr fontId="6"/>
  </si>
  <si>
    <t>　　４年度</t>
    <rPh sb="3" eb="5">
      <t>ネンド</t>
    </rPh>
    <phoneticPr fontId="6"/>
  </si>
  <si>
    <t>　　　４年度</t>
    <rPh sb="4" eb="6">
      <t>ネンド</t>
    </rPh>
    <phoneticPr fontId="6"/>
  </si>
  <si>
    <t>令和５年</t>
    <rPh sb="0" eb="2">
      <t>レイワ</t>
    </rPh>
    <phoneticPr fontId="6"/>
  </si>
  <si>
    <t>　　　５年</t>
    <rPh sb="4" eb="5">
      <t>ネン</t>
    </rPh>
    <phoneticPr fontId="6"/>
  </si>
  <si>
    <t>　　　４年度</t>
    <phoneticPr fontId="6"/>
  </si>
  <si>
    <t>　　　　　４　年　度</t>
    <phoneticPr fontId="6"/>
  </si>
  <si>
    <t>　９７　高速道路インターチェンジ利用状況</t>
    <phoneticPr fontId="6"/>
  </si>
  <si>
    <t>（注）　令和４年４月１６日開通</t>
    <rPh sb="1" eb="2">
      <t>チュウ</t>
    </rPh>
    <rPh sb="4" eb="6">
      <t>レイワ</t>
    </rPh>
    <rPh sb="7" eb="8">
      <t>ネン</t>
    </rPh>
    <rPh sb="9" eb="10">
      <t>ガツ</t>
    </rPh>
    <rPh sb="12" eb="13">
      <t>ニチ</t>
    </rPh>
    <rPh sb="13" eb="15">
      <t>カイツウ</t>
    </rPh>
    <phoneticPr fontId="6"/>
  </si>
  <si>
    <t xml:space="preserve"> (1)　東名高速道路秦野中井インターチェンジ</t>
    <rPh sb="5" eb="7">
      <t>トウメイ</t>
    </rPh>
    <rPh sb="7" eb="9">
      <t>コウソク</t>
    </rPh>
    <rPh sb="9" eb="11">
      <t>ドウロ</t>
    </rPh>
    <rPh sb="11" eb="13">
      <t>ハダノ</t>
    </rPh>
    <rPh sb="13" eb="15">
      <t>ナカイ</t>
    </rPh>
    <phoneticPr fontId="6"/>
  </si>
  <si>
    <t xml:space="preserve"> (3)　新東名高速道路秦野丹沢スマートインターチェンジ</t>
    <rPh sb="5" eb="6">
      <t>シン</t>
    </rPh>
    <rPh sb="6" eb="8">
      <t>トウメイ</t>
    </rPh>
    <rPh sb="8" eb="10">
      <t>コウソク</t>
    </rPh>
    <rPh sb="10" eb="12">
      <t>ドウロ</t>
    </rPh>
    <rPh sb="12" eb="14">
      <t>ハダノ</t>
    </rPh>
    <rPh sb="14" eb="16">
      <t>タンザワ</t>
    </rPh>
    <phoneticPr fontId="6"/>
  </si>
  <si>
    <t xml:space="preserve"> (2)　新東名高速道路新秦野インターチェンジ</t>
    <rPh sb="5" eb="6">
      <t>シン</t>
    </rPh>
    <rPh sb="6" eb="8">
      <t>トウメイ</t>
    </rPh>
    <rPh sb="8" eb="10">
      <t>コウソク</t>
    </rPh>
    <rPh sb="10" eb="12">
      <t>ドウロ</t>
    </rPh>
    <rPh sb="12" eb="13">
      <t>シン</t>
    </rPh>
    <rPh sb="13" eb="15">
      <t>ハダノ</t>
    </rPh>
    <phoneticPr fontId="6"/>
  </si>
  <si>
    <t>　単位：ｍ、㎡　　　　　　　　　　  　　     　　　（各年４月１日現在）建設総務課調　</t>
    <rPh sb="30" eb="32">
      <t>カクネン</t>
    </rPh>
    <phoneticPr fontId="6"/>
  </si>
  <si>
    <t>菩提横野線</t>
    <rPh sb="0" eb="2">
      <t>ボダイ</t>
    </rPh>
    <rPh sb="2" eb="4">
      <t>ヨコノ</t>
    </rPh>
    <rPh sb="4" eb="5">
      <t>セン</t>
    </rPh>
    <phoneticPr fontId="6"/>
  </si>
  <si>
    <t>秦野丹沢
スマートインター線</t>
    <rPh sb="0" eb="4">
      <t>ハダノタンザワ</t>
    </rPh>
    <rPh sb="13" eb="14">
      <t>セン</t>
    </rPh>
    <phoneticPr fontId="6"/>
  </si>
  <si>
    <t>Ⅹ</t>
  </si>
  <si>
    <t>年　度　別</t>
    <phoneticPr fontId="6"/>
  </si>
  <si>
    <t>　単位：回線、台　　　　　　　　　　　　　 　　東日本電信電話株式会社　神奈川事業部調　</t>
    <rPh sb="4" eb="6">
      <t>カイセン</t>
    </rPh>
    <rPh sb="24" eb="31">
      <t>ヒガシニホンデンシンデンワ</t>
    </rPh>
    <rPh sb="31" eb="35">
      <t>カブシキガイシャ</t>
    </rPh>
    <rPh sb="39" eb="41">
      <t>ジギョウ</t>
    </rPh>
    <rPh sb="41" eb="42">
      <t>ブ</t>
    </rPh>
    <phoneticPr fontId="6"/>
  </si>
  <si>
    <t>平成３０年度</t>
    <rPh sb="0" eb="2">
      <t>ヘイセイ</t>
    </rPh>
    <phoneticPr fontId="6"/>
  </si>
  <si>
    <t>５年度</t>
    <rPh sb="1" eb="3">
      <t>ネンド</t>
    </rPh>
    <rPh sb="2" eb="3">
      <t>ド</t>
    </rPh>
    <phoneticPr fontId="6"/>
  </si>
  <si>
    <t>平成30年度</t>
    <rPh sb="0" eb="2">
      <t>ヘイセイ</t>
    </rPh>
    <rPh sb="5" eb="6">
      <t>ド</t>
    </rPh>
    <phoneticPr fontId="6"/>
  </si>
  <si>
    <t>　　５年度</t>
    <rPh sb="3" eb="5">
      <t>ネンド</t>
    </rPh>
    <phoneticPr fontId="6"/>
  </si>
  <si>
    <t>　　　５年度</t>
    <rPh sb="4" eb="6">
      <t>ネンド</t>
    </rPh>
    <phoneticPr fontId="6"/>
  </si>
  <si>
    <t>令和　２年度</t>
    <rPh sb="0" eb="2">
      <t>レイワ</t>
    </rPh>
    <rPh sb="4" eb="6">
      <t>ネンド</t>
    </rPh>
    <phoneticPr fontId="6"/>
  </si>
  <si>
    <t xml:space="preserve">　　　　　　　　　　　　　　   　  　（令和６年１２月１日現在）国県事業推進課調  </t>
    <rPh sb="25" eb="26">
      <t>ネン</t>
    </rPh>
    <phoneticPr fontId="6"/>
  </si>
  <si>
    <t>令和６年</t>
    <rPh sb="0" eb="2">
      <t>レイワ</t>
    </rPh>
    <phoneticPr fontId="6"/>
  </si>
  <si>
    <t>　単位：ｍ　　　　　　　　　　　　　 　　　　　（令和６年４月１日現在）建設総務課調　</t>
    <rPh sb="25" eb="27">
      <t>レイワ</t>
    </rPh>
    <rPh sb="36" eb="38">
      <t>ケンセツ</t>
    </rPh>
    <rPh sb="38" eb="41">
      <t>ソウムカ</t>
    </rPh>
    <rPh sb="41" eb="42">
      <t>チョウ</t>
    </rPh>
    <phoneticPr fontId="6"/>
  </si>
  <si>
    <t>　単位：㎡　　　　　　　　　　　　　　 　　　　（令和６年４月１日現在）建設総務課調　</t>
    <rPh sb="25" eb="27">
      <t>レイワ</t>
    </rPh>
    <phoneticPr fontId="6"/>
  </si>
  <si>
    <t>平成３１年</t>
    <rPh sb="0" eb="2">
      <t>ヘイセイ</t>
    </rPh>
    <phoneticPr fontId="6"/>
  </si>
  <si>
    <t>　　　６年</t>
    <rPh sb="4" eb="5">
      <t>ネン</t>
    </rPh>
    <phoneticPr fontId="6"/>
  </si>
  <si>
    <t>　　　５年度</t>
    <phoneticPr fontId="6"/>
  </si>
  <si>
    <t>平　成  ３０　年　度</t>
    <rPh sb="0" eb="1">
      <t>ヒラ</t>
    </rPh>
    <rPh sb="2" eb="3">
      <t>シゲル</t>
    </rPh>
    <phoneticPr fontId="6"/>
  </si>
  <si>
    <t>　　　　　５　年　度</t>
    <phoneticPr fontId="6"/>
  </si>
  <si>
    <t>令和　４年度</t>
    <rPh sb="0" eb="2">
      <t>レイワ</t>
    </rPh>
    <rPh sb="4" eb="6">
      <t>ネンド</t>
    </rPh>
    <phoneticPr fontId="6"/>
  </si>
  <si>
    <t>　単位：ｍ、㎡　　　　　　　　　　　　 　　   　（令和６年４月１日現在）建設総務課調　</t>
    <rPh sb="27" eb="29">
      <t>レイワ</t>
    </rPh>
    <rPh sb="30" eb="31">
      <t>ネン</t>
    </rPh>
    <rPh sb="38" eb="40">
      <t>ケンセツ</t>
    </rPh>
    <rPh sb="40" eb="43">
      <t>ソウムカ</t>
    </rPh>
    <phoneticPr fontId="6"/>
  </si>
  <si>
    <t>（注）１　舗装率：６２７,１５９÷６４２,０１７＝９７．７％</t>
    <phoneticPr fontId="6"/>
  </si>
  <si>
    <t>　　　　　改良率：５４３,３７９÷６４２,０１７＝８４．６％</t>
    <phoneticPr fontId="6"/>
  </si>
  <si>
    <t>－</t>
    <phoneticPr fontId="6"/>
  </si>
  <si>
    <t>　単位：件　　　　　　　　　　　　　　　　　　　　  　　　　　　　ＮＨＫ横浜放送局調　</t>
    <rPh sb="37" eb="42">
      <t>ヨコハマホウソウキョク</t>
    </rPh>
    <rPh sb="42" eb="43">
      <t>シラ</t>
    </rPh>
    <phoneticPr fontId="6"/>
  </si>
  <si>
    <t>市　内
延　長</t>
    <rPh sb="0" eb="1">
      <t>シ</t>
    </rPh>
    <rPh sb="2" eb="3">
      <t>ウチ</t>
    </rPh>
    <rPh sb="4" eb="5">
      <t>エン</t>
    </rPh>
    <rPh sb="6" eb="7">
      <t>チョウ</t>
    </rPh>
    <phoneticPr fontId="10"/>
  </si>
  <si>
    <t>中日本高速道路株式会社伊勢原保全・サービスセンター</t>
    <rPh sb="0" eb="1">
      <t>ナカ</t>
    </rPh>
    <rPh sb="1" eb="3">
      <t>ニホン</t>
    </rPh>
    <rPh sb="3" eb="7">
      <t>コウソクドウロ</t>
    </rPh>
    <rPh sb="7" eb="11">
      <t>カブシキガイシャ</t>
    </rPh>
    <rPh sb="11" eb="14">
      <t>イセハラ</t>
    </rPh>
    <rPh sb="14" eb="16">
      <t>ホゼン</t>
    </rPh>
    <phoneticPr fontId="10"/>
  </si>
  <si>
    <t>関東地方整備局横浜国道事務所</t>
    <rPh sb="0" eb="7">
      <t>カントウチホウセイビキョク</t>
    </rPh>
    <rPh sb="7" eb="9">
      <t>ヨコハマ</t>
    </rPh>
    <rPh sb="9" eb="11">
      <t>コクドウ</t>
    </rPh>
    <rPh sb="11" eb="13">
      <t>ジム</t>
    </rPh>
    <rPh sb="13" eb="14">
      <t>ショ</t>
    </rPh>
    <phoneticPr fontId="10"/>
  </si>
  <si>
    <t>神奈川県平塚土木事務所道路維持課</t>
    <rPh sb="0" eb="4">
      <t>カナガワケン</t>
    </rPh>
    <rPh sb="4" eb="6">
      <t>ヒラツカ</t>
    </rPh>
    <rPh sb="6" eb="8">
      <t>ドボク</t>
    </rPh>
    <rPh sb="8" eb="10">
      <t>ジム</t>
    </rPh>
    <rPh sb="10" eb="11">
      <t>ショ</t>
    </rPh>
    <rPh sb="11" eb="13">
      <t>ドウロ</t>
    </rPh>
    <rPh sb="13" eb="15">
      <t>イジ</t>
    </rPh>
    <rPh sb="15" eb="16">
      <t>カ</t>
    </rPh>
    <phoneticPr fontId="10"/>
  </si>
  <si>
    <t>　　　　　　　　    　　　（令和６年１１月１日現在）まちづくり計画課・道路整備課調　</t>
    <rPh sb="19" eb="20">
      <t>ネン</t>
    </rPh>
    <rPh sb="22" eb="23">
      <t>ガツ</t>
    </rPh>
    <rPh sb="24" eb="25">
      <t>ニチ</t>
    </rPh>
    <rPh sb="33" eb="35">
      <t>ケイカク</t>
    </rPh>
    <rPh sb="35" eb="36">
      <t>カ</t>
    </rPh>
    <rPh sb="37" eb="39">
      <t>ドウロ</t>
    </rPh>
    <rPh sb="39" eb="42">
      <t>セイビカ</t>
    </rPh>
    <phoneticPr fontId="6"/>
  </si>
  <si>
    <r>
      <t>　単位：台　　　　　　　関東運輸局神奈川運輸支局　　</t>
    </r>
    <r>
      <rPr>
        <sz val="11"/>
        <rFont val="ＭＳ 明朝"/>
        <family val="1"/>
        <charset val="128"/>
      </rPr>
      <t>(一社)全国軽自動車協会連合会調　</t>
    </r>
    <rPh sb="27" eb="28">
      <t>１</t>
    </rPh>
    <rPh sb="28" eb="29">
      <t>シャ</t>
    </rPh>
    <rPh sb="30" eb="32">
      <t>ゼンコク</t>
    </rPh>
    <rPh sb="32" eb="36">
      <t>ケイジドウシャ</t>
    </rPh>
    <rPh sb="36" eb="38">
      <t>キョウカイ</t>
    </rPh>
    <rPh sb="38" eb="41">
      <t>レンゴウカイ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</si>
</sst>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Red]\(#,##0.0\)"/>
    <numFmt numFmtId="177" formatCode="#,##0_ "/>
    <numFmt numFmtId="178" formatCode="0_);\(0\)"/>
    <numFmt numFmtId="179" formatCode="#,##0_);\(#,##0\)"/>
    <numFmt numFmtId="180" formatCode="#,##0_);[Red]\(#,##0\)"/>
    <numFmt numFmtId="181" formatCode="#,##0_ ;[Red]\-#,##0\ "/>
    <numFmt numFmtId="182" formatCode="0_);[Red]\(0\)"/>
    <numFmt numFmtId="183" formatCode="0_ "/>
    <numFmt numFmtId="184" formatCode="\(General\)"/>
  </numFmts>
  <fonts count="26" x14ac:knownFonts="1">
    <font>
      <sz val="11"/>
      <name val="ＭＳ 明朝"/>
      <family val="1"/>
      <charset val="128"/>
    </font>
    <font>
      <sz val="11"/>
      <name val="ＭＳ 明朝"/>
      <family val="1"/>
      <charset val="128"/>
    </font>
    <font>
      <sz val="12"/>
      <name val="ＭＳ 明朝"/>
      <family val="1"/>
      <charset val="128"/>
    </font>
    <font>
      <sz val="14"/>
      <name val="ＭＳ ゴシック"/>
      <family val="3"/>
      <charset val="128"/>
    </font>
    <font>
      <sz val="9"/>
      <name val="ＭＳ 明朝"/>
      <family val="1"/>
      <charset val="128"/>
    </font>
    <font>
      <sz val="8"/>
      <name val="ＭＳ 明朝"/>
      <family val="1"/>
      <charset val="128"/>
    </font>
    <font>
      <sz val="6"/>
      <name val="ＭＳ 明朝"/>
      <family val="1"/>
      <charset val="128"/>
    </font>
    <font>
      <sz val="11"/>
      <name val="Century"/>
      <family val="1"/>
    </font>
    <font>
      <sz val="10"/>
      <name val="ＭＳ 明朝"/>
      <family val="1"/>
      <charset val="128"/>
    </font>
    <font>
      <sz val="9"/>
      <name val="HG丸ｺﾞｼｯｸM-PRO"/>
      <family val="3"/>
      <charset val="128"/>
    </font>
    <font>
      <sz val="6"/>
      <name val="ＭＳ Ｐゴシック"/>
      <family val="3"/>
      <charset val="128"/>
    </font>
    <font>
      <sz val="8"/>
      <name val="ＭＳ Ｐ明朝"/>
      <family val="1"/>
      <charset val="128"/>
    </font>
    <font>
      <sz val="10"/>
      <name val="ＭＳ Ｐ明朝"/>
      <family val="1"/>
      <charset val="128"/>
    </font>
    <font>
      <sz val="10"/>
      <name val="Century"/>
      <family val="1"/>
    </font>
    <font>
      <b/>
      <sz val="11"/>
      <name val="ＭＳ 明朝"/>
      <family val="1"/>
      <charset val="128"/>
    </font>
    <font>
      <b/>
      <sz val="10"/>
      <name val="ＭＳ 明朝"/>
      <family val="1"/>
      <charset val="128"/>
    </font>
    <font>
      <b/>
      <sz val="11"/>
      <name val="Century"/>
      <family val="1"/>
    </font>
    <font>
      <b/>
      <sz val="9"/>
      <name val="ＭＳ 明朝"/>
      <family val="1"/>
      <charset val="128"/>
    </font>
    <font>
      <sz val="10"/>
      <color indexed="10"/>
      <name val="ＭＳ 明朝"/>
      <family val="1"/>
      <charset val="128"/>
    </font>
    <font>
      <sz val="8"/>
      <color indexed="10"/>
      <name val="ＭＳ 明朝"/>
      <family val="1"/>
      <charset val="128"/>
    </font>
    <font>
      <sz val="9"/>
      <color indexed="10"/>
      <name val="ＭＳ 明朝"/>
      <family val="1"/>
      <charset val="128"/>
    </font>
    <font>
      <b/>
      <sz val="8"/>
      <name val="ＭＳ 明朝"/>
      <family val="1"/>
      <charset val="128"/>
    </font>
    <font>
      <sz val="10"/>
      <color theme="1"/>
      <name val="ＭＳ 明朝"/>
      <family val="1"/>
      <charset val="128"/>
    </font>
    <font>
      <sz val="6"/>
      <name val="ＭＳ Ｐゴシック"/>
      <family val="2"/>
      <charset val="128"/>
      <scheme val="minor"/>
    </font>
    <font>
      <sz val="11"/>
      <color rgb="FFFF0000"/>
      <name val="ＭＳ 明朝"/>
      <family val="1"/>
      <charset val="128"/>
    </font>
    <font>
      <sz val="11"/>
      <color theme="1"/>
      <name val="Century"/>
      <family val="1"/>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8">
    <xf numFmtId="0" fontId="0" fillId="0" borderId="0"/>
    <xf numFmtId="0" fontId="1" fillId="0" borderId="0"/>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558">
    <xf numFmtId="0" fontId="0" fillId="0" borderId="0" xfId="0"/>
    <xf numFmtId="0" fontId="0" fillId="0" borderId="0" xfId="0"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3" fontId="8" fillId="0" borderId="1" xfId="0" applyNumberFormat="1" applyFont="1" applyBorder="1" applyAlignment="1">
      <alignment horizontal="right" vertical="center" wrapText="1"/>
    </xf>
    <xf numFmtId="0" fontId="9" fillId="0" borderId="0" xfId="0" applyFont="1" applyAlignment="1">
      <alignment horizontal="justify" vertical="center"/>
    </xf>
    <xf numFmtId="0" fontId="5" fillId="0" borderId="5" xfId="0" applyFont="1" applyBorder="1" applyAlignment="1">
      <alignment horizontal="distributed" vertical="center" wrapText="1"/>
    </xf>
    <xf numFmtId="0" fontId="0" fillId="0" borderId="0" xfId="0" applyAlignment="1" applyProtection="1">
      <alignment vertical="center"/>
    </xf>
    <xf numFmtId="0" fontId="0" fillId="0" borderId="0" xfId="0" applyBorder="1" applyAlignment="1" applyProtection="1">
      <alignment vertical="center"/>
    </xf>
    <xf numFmtId="3" fontId="5" fillId="0" borderId="0" xfId="0" applyNumberFormat="1" applyFont="1" applyBorder="1" applyAlignment="1" applyProtection="1">
      <alignment horizontal="right" vertical="center" wrapText="1"/>
    </xf>
    <xf numFmtId="0" fontId="1" fillId="0" borderId="0" xfId="1" applyAlignment="1">
      <alignment vertical="center"/>
    </xf>
    <xf numFmtId="0" fontId="1" fillId="0" borderId="0" xfId="1" applyBorder="1" applyAlignment="1">
      <alignment vertical="center"/>
    </xf>
    <xf numFmtId="0" fontId="7" fillId="0" borderId="3" xfId="1" applyFont="1" applyFill="1" applyBorder="1" applyAlignment="1">
      <alignment horizontal="right" vertical="center" wrapText="1"/>
    </xf>
    <xf numFmtId="0" fontId="7" fillId="0" borderId="0" xfId="1" applyFont="1" applyFill="1" applyBorder="1" applyAlignment="1">
      <alignment horizontal="justify" vertical="center" wrapText="1"/>
    </xf>
    <xf numFmtId="0" fontId="7" fillId="0" borderId="1" xfId="1" applyFont="1" applyFill="1" applyBorder="1" applyAlignment="1">
      <alignment horizontal="right" vertical="center" wrapText="1"/>
    </xf>
    <xf numFmtId="0" fontId="5" fillId="0" borderId="0" xfId="1" applyFont="1" applyFill="1" applyBorder="1" applyAlignment="1">
      <alignment horizontal="right" vertical="center" wrapText="1"/>
    </xf>
    <xf numFmtId="0" fontId="5" fillId="0" borderId="1" xfId="1" applyFont="1" applyFill="1" applyBorder="1" applyAlignment="1">
      <alignment horizontal="right" vertical="center" wrapText="1"/>
    </xf>
    <xf numFmtId="0" fontId="5" fillId="0" borderId="3" xfId="1" applyFont="1" applyFill="1" applyBorder="1" applyAlignment="1">
      <alignment horizontal="right" vertical="center" wrapText="1"/>
    </xf>
    <xf numFmtId="0" fontId="1" fillId="0" borderId="1" xfId="1" applyFont="1" applyFill="1" applyBorder="1" applyAlignment="1">
      <alignment vertical="center"/>
    </xf>
    <xf numFmtId="3" fontId="8" fillId="0" borderId="3" xfId="1" applyNumberFormat="1" applyFont="1" applyFill="1" applyBorder="1" applyAlignment="1">
      <alignment horizontal="right" vertical="center" wrapText="1"/>
    </xf>
    <xf numFmtId="3" fontId="8" fillId="0" borderId="1" xfId="1" applyNumberFormat="1" applyFont="1" applyFill="1" applyBorder="1" applyAlignment="1">
      <alignment horizontal="right" vertical="center" wrapText="1"/>
    </xf>
    <xf numFmtId="3" fontId="8" fillId="0" borderId="0" xfId="1" applyNumberFormat="1" applyFont="1" applyFill="1" applyBorder="1" applyAlignment="1">
      <alignment horizontal="right" vertical="center" wrapText="1"/>
    </xf>
    <xf numFmtId="0" fontId="8" fillId="0" borderId="0" xfId="1" applyFont="1" applyFill="1" applyBorder="1" applyAlignment="1">
      <alignment horizontal="distributed" vertical="center" wrapText="1"/>
    </xf>
    <xf numFmtId="0" fontId="8" fillId="0" borderId="0" xfId="1" applyFont="1" applyFill="1" applyBorder="1" applyAlignment="1">
      <alignment horizontal="right" vertical="center" wrapText="1"/>
    </xf>
    <xf numFmtId="0" fontId="8" fillId="0" borderId="1" xfId="1" applyFont="1" applyFill="1" applyBorder="1" applyAlignment="1">
      <alignment horizontal="right" vertical="center" wrapText="1"/>
    </xf>
    <xf numFmtId="0" fontId="7" fillId="0" borderId="4" xfId="1" applyFont="1" applyFill="1" applyBorder="1" applyAlignment="1">
      <alignment horizontal="right" vertical="center" wrapText="1"/>
    </xf>
    <xf numFmtId="0" fontId="7" fillId="0" borderId="10" xfId="1" applyFont="1" applyFill="1" applyBorder="1" applyAlignment="1">
      <alignment horizontal="distributed" vertical="center" wrapText="1"/>
    </xf>
    <xf numFmtId="0" fontId="7" fillId="0" borderId="2" xfId="1" applyFont="1" applyFill="1" applyBorder="1" applyAlignment="1">
      <alignment horizontal="right" vertical="center" wrapText="1"/>
    </xf>
    <xf numFmtId="0" fontId="1" fillId="0" borderId="2" xfId="1" applyFont="1" applyFill="1" applyBorder="1" applyAlignment="1">
      <alignment vertical="center"/>
    </xf>
    <xf numFmtId="178" fontId="0" fillId="0" borderId="0" xfId="0" applyNumberFormat="1" applyAlignment="1">
      <alignment vertical="center"/>
    </xf>
    <xf numFmtId="178" fontId="1" fillId="0" borderId="0" xfId="0" applyNumberFormat="1" applyFont="1" applyAlignment="1">
      <alignment horizontal="center" vertical="center"/>
    </xf>
    <xf numFmtId="179" fontId="0" fillId="0" borderId="0" xfId="0" applyNumberFormat="1" applyBorder="1" applyAlignment="1">
      <alignment vertical="center"/>
    </xf>
    <xf numFmtId="176" fontId="8" fillId="0" borderId="0" xfId="0" applyNumberFormat="1" applyFont="1" applyBorder="1" applyAlignment="1">
      <alignment vertical="center"/>
    </xf>
    <xf numFmtId="0" fontId="9" fillId="0" borderId="0" xfId="0" applyFont="1" applyAlignment="1">
      <alignment vertical="center"/>
    </xf>
    <xf numFmtId="0" fontId="8" fillId="0" borderId="0" xfId="0" applyFont="1" applyFill="1" applyBorder="1" applyAlignment="1">
      <alignment horizontal="right" vertical="center" wrapText="1"/>
    </xf>
    <xf numFmtId="0" fontId="5" fillId="0" borderId="0" xfId="0" applyFont="1" applyBorder="1" applyAlignment="1" applyProtection="1">
      <alignment horizontal="justify" vertical="center" wrapText="1"/>
    </xf>
    <xf numFmtId="0" fontId="5" fillId="0" borderId="0" xfId="0" applyFont="1" applyBorder="1" applyAlignment="1" applyProtection="1">
      <alignment vertical="center" wrapText="1"/>
    </xf>
    <xf numFmtId="0" fontId="5" fillId="0" borderId="7" xfId="0" applyFont="1" applyBorder="1" applyAlignment="1" applyProtection="1">
      <alignment vertical="center" wrapText="1"/>
    </xf>
    <xf numFmtId="3" fontId="17"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4" fillId="0" borderId="5" xfId="0" applyFont="1" applyBorder="1" applyAlignment="1">
      <alignment horizontal="distributed" vertical="center" wrapText="1"/>
    </xf>
    <xf numFmtId="0" fontId="4" fillId="0" borderId="8" xfId="0" applyFont="1" applyBorder="1" applyAlignment="1">
      <alignment horizontal="distributed" vertical="center" wrapText="1"/>
    </xf>
    <xf numFmtId="0" fontId="15" fillId="0" borderId="0" xfId="1" applyFont="1" applyFill="1" applyBorder="1" applyAlignment="1">
      <alignment horizontal="center" vertical="center" wrapText="1"/>
    </xf>
    <xf numFmtId="0" fontId="16" fillId="0" borderId="1" xfId="1" applyFont="1" applyFill="1" applyBorder="1" applyAlignment="1">
      <alignment horizontal="right" vertical="center" wrapText="1"/>
    </xf>
    <xf numFmtId="0" fontId="14" fillId="0" borderId="0" xfId="1" applyFont="1" applyFill="1" applyBorder="1" applyAlignment="1">
      <alignment horizontal="right" vertical="center" wrapText="1"/>
    </xf>
    <xf numFmtId="0" fontId="14" fillId="0" borderId="1" xfId="1" applyFont="1" applyFill="1" applyBorder="1" applyAlignment="1">
      <alignment horizontal="right" vertical="center" wrapText="1"/>
    </xf>
    <xf numFmtId="3" fontId="15" fillId="0" borderId="3" xfId="1" applyNumberFormat="1" applyFont="1" applyFill="1" applyBorder="1" applyAlignment="1">
      <alignment horizontal="right" vertical="center" wrapText="1"/>
    </xf>
    <xf numFmtId="3" fontId="15" fillId="0" borderId="1" xfId="1" applyNumberFormat="1" applyFont="1" applyFill="1" applyBorder="1" applyAlignment="1">
      <alignment horizontal="right" vertical="center" wrapText="1"/>
    </xf>
    <xf numFmtId="0" fontId="14" fillId="0" borderId="0" xfId="0" applyFont="1" applyAlignment="1">
      <alignment vertical="center"/>
    </xf>
    <xf numFmtId="0" fontId="0" fillId="0" borderId="1" xfId="0" applyFont="1" applyBorder="1" applyAlignment="1">
      <alignment vertical="center"/>
    </xf>
    <xf numFmtId="0" fontId="0" fillId="0" borderId="0" xfId="0" applyFont="1" applyAlignment="1">
      <alignment vertical="center"/>
    </xf>
    <xf numFmtId="178" fontId="0" fillId="0" borderId="0" xfId="0" applyNumberFormat="1" applyFont="1" applyAlignment="1">
      <alignment vertical="center"/>
    </xf>
    <xf numFmtId="0" fontId="17" fillId="0" borderId="5" xfId="0" applyFont="1" applyBorder="1" applyAlignment="1">
      <alignment horizontal="distributed" vertical="center" wrapText="1"/>
    </xf>
    <xf numFmtId="3" fontId="5" fillId="0" borderId="0" xfId="0" applyNumberFormat="1" applyFont="1" applyBorder="1" applyAlignment="1">
      <alignment horizontal="right" vertical="center" wrapText="1"/>
    </xf>
    <xf numFmtId="0" fontId="0" fillId="0" borderId="0" xfId="0" applyFont="1" applyAlignment="1" applyProtection="1">
      <alignment vertical="center"/>
    </xf>
    <xf numFmtId="0" fontId="0" fillId="0" borderId="0" xfId="0" applyFont="1" applyBorder="1" applyAlignment="1" applyProtection="1">
      <alignment vertical="center"/>
    </xf>
    <xf numFmtId="0" fontId="0" fillId="0" borderId="0" xfId="0" applyFont="1" applyBorder="1" applyAlignment="1">
      <alignment vertical="center"/>
    </xf>
    <xf numFmtId="0" fontId="0" fillId="0" borderId="2" xfId="0" applyFont="1" applyBorder="1" applyAlignment="1">
      <alignment vertical="center"/>
    </xf>
    <xf numFmtId="38" fontId="4" fillId="0" borderId="0" xfId="2" applyFont="1" applyBorder="1" applyAlignment="1" applyProtection="1">
      <alignment horizontal="right" vertical="center" wrapText="1"/>
    </xf>
    <xf numFmtId="38" fontId="4" fillId="0" borderId="1" xfId="2" applyFont="1" applyBorder="1" applyAlignment="1" applyProtection="1">
      <alignment horizontal="right" vertical="center" wrapText="1"/>
    </xf>
    <xf numFmtId="38" fontId="4" fillId="0" borderId="3" xfId="2" applyFont="1" applyBorder="1" applyAlignment="1" applyProtection="1">
      <alignment horizontal="right" vertical="center" wrapText="1"/>
    </xf>
    <xf numFmtId="38" fontId="5" fillId="0" borderId="10" xfId="2" applyFont="1" applyBorder="1" applyAlignment="1" applyProtection="1">
      <alignment horizontal="right" vertical="center" wrapText="1"/>
    </xf>
    <xf numFmtId="38" fontId="5" fillId="0" borderId="2" xfId="2" applyFont="1" applyBorder="1" applyAlignment="1" applyProtection="1">
      <alignment horizontal="right" vertical="center" wrapText="1"/>
    </xf>
    <xf numFmtId="38" fontId="5" fillId="0" borderId="4" xfId="2" applyFont="1" applyBorder="1" applyAlignment="1" applyProtection="1">
      <alignment horizontal="right" vertical="center" wrapText="1"/>
    </xf>
    <xf numFmtId="0" fontId="1" fillId="0" borderId="0" xfId="1" applyFont="1" applyFill="1" applyBorder="1" applyAlignment="1">
      <alignment horizontal="right" vertical="center" wrapText="1"/>
    </xf>
    <xf numFmtId="0" fontId="1" fillId="0" borderId="1" xfId="1" applyFont="1" applyFill="1" applyBorder="1" applyAlignment="1">
      <alignment horizontal="right" vertical="center" wrapText="1"/>
    </xf>
    <xf numFmtId="0" fontId="1" fillId="0" borderId="3" xfId="1" applyFont="1" applyFill="1" applyBorder="1" applyAlignment="1">
      <alignment horizontal="right" vertical="center" wrapText="1"/>
    </xf>
    <xf numFmtId="0" fontId="1" fillId="0" borderId="0" xfId="1" applyFont="1" applyFill="1" applyBorder="1" applyAlignment="1">
      <alignment horizontal="justify" vertical="center" wrapText="1"/>
    </xf>
    <xf numFmtId="0" fontId="1" fillId="0" borderId="10" xfId="1" applyFont="1" applyFill="1" applyBorder="1" applyAlignment="1">
      <alignment horizontal="right" vertical="center" wrapText="1"/>
    </xf>
    <xf numFmtId="0" fontId="1" fillId="0" borderId="2" xfId="1" applyFont="1" applyFill="1" applyBorder="1" applyAlignment="1">
      <alignment horizontal="right" vertical="center" wrapText="1"/>
    </xf>
    <xf numFmtId="0" fontId="1" fillId="0" borderId="4" xfId="1" applyFont="1" applyFill="1" applyBorder="1" applyAlignment="1">
      <alignment horizontal="right" vertical="center" wrapText="1"/>
    </xf>
    <xf numFmtId="38" fontId="8" fillId="0" borderId="4" xfId="2" applyFont="1" applyBorder="1" applyAlignment="1">
      <alignment horizontal="right" vertical="center" wrapText="1"/>
    </xf>
    <xf numFmtId="38" fontId="8" fillId="0" borderId="3" xfId="2" applyFont="1" applyBorder="1" applyAlignment="1">
      <alignment horizontal="right" vertical="center" wrapText="1"/>
    </xf>
    <xf numFmtId="0" fontId="7" fillId="0" borderId="3" xfId="0" applyFont="1" applyFill="1" applyBorder="1" applyAlignment="1">
      <alignment horizontal="justify" vertical="center" wrapText="1"/>
    </xf>
    <xf numFmtId="0" fontId="12" fillId="0" borderId="0" xfId="0" applyFont="1" applyFill="1" applyBorder="1" applyAlignment="1">
      <alignment horizontal="distributed" wrapText="1"/>
    </xf>
    <xf numFmtId="0" fontId="13" fillId="0" borderId="1" xfId="0" applyFont="1" applyFill="1" applyBorder="1" applyAlignment="1">
      <alignment horizontal="right" wrapText="1"/>
    </xf>
    <xf numFmtId="178" fontId="8" fillId="0" borderId="0" xfId="0" applyNumberFormat="1" applyFont="1" applyFill="1" applyBorder="1" applyAlignment="1">
      <alignment horizontal="right"/>
    </xf>
    <xf numFmtId="0" fontId="8" fillId="0" borderId="1" xfId="0" applyFont="1" applyFill="1" applyBorder="1" applyAlignment="1">
      <alignment horizontal="right" wrapText="1"/>
    </xf>
    <xf numFmtId="179" fontId="8" fillId="0" borderId="0" xfId="0" applyNumberFormat="1" applyFont="1" applyFill="1" applyBorder="1" applyAlignment="1">
      <alignment horizontal="right"/>
    </xf>
    <xf numFmtId="180" fontId="8" fillId="0" borderId="0" xfId="0" applyNumberFormat="1" applyFont="1" applyFill="1" applyBorder="1" applyAlignment="1">
      <alignment horizontal="right" wrapText="1"/>
    </xf>
    <xf numFmtId="180" fontId="8" fillId="0" borderId="13" xfId="0" applyNumberFormat="1" applyFont="1" applyFill="1" applyBorder="1" applyAlignment="1">
      <alignment horizontal="right"/>
    </xf>
    <xf numFmtId="179" fontId="8" fillId="0" borderId="3" xfId="2" applyNumberFormat="1" applyFont="1" applyFill="1" applyBorder="1" applyAlignment="1">
      <alignment horizontal="right"/>
    </xf>
    <xf numFmtId="178" fontId="8" fillId="0" borderId="3" xfId="0" applyNumberFormat="1" applyFont="1" applyFill="1" applyBorder="1" applyAlignment="1">
      <alignment horizontal="right"/>
    </xf>
    <xf numFmtId="0" fontId="0" fillId="0" borderId="1" xfId="0" applyFont="1" applyFill="1" applyBorder="1" applyAlignment="1">
      <alignment vertical="center"/>
    </xf>
    <xf numFmtId="0" fontId="12" fillId="0" borderId="0" xfId="0" applyFont="1" applyFill="1" applyBorder="1" applyAlignment="1">
      <alignment horizontal="distributed" vertical="center" wrapText="1"/>
    </xf>
    <xf numFmtId="0" fontId="13" fillId="0" borderId="1" xfId="0" applyFont="1" applyFill="1" applyBorder="1" applyAlignment="1">
      <alignment horizontal="right" vertical="center" wrapText="1"/>
    </xf>
    <xf numFmtId="178" fontId="8" fillId="0" borderId="0" xfId="0" applyNumberFormat="1" applyFont="1" applyFill="1" applyBorder="1" applyAlignment="1">
      <alignment horizontal="right" vertical="center"/>
    </xf>
    <xf numFmtId="0" fontId="8" fillId="0" borderId="1" xfId="0" applyFont="1" applyFill="1" applyBorder="1" applyAlignment="1">
      <alignment horizontal="right" vertical="center" wrapText="1"/>
    </xf>
    <xf numFmtId="179" fontId="8" fillId="0" borderId="0" xfId="0" applyNumberFormat="1" applyFont="1" applyFill="1" applyBorder="1" applyAlignment="1">
      <alignment horizontal="right" vertical="top"/>
    </xf>
    <xf numFmtId="180" fontId="8" fillId="0" borderId="0" xfId="0" applyNumberFormat="1" applyFont="1" applyFill="1" applyBorder="1" applyAlignment="1">
      <alignment horizontal="right" vertical="center" wrapText="1"/>
    </xf>
    <xf numFmtId="180" fontId="8" fillId="0" borderId="13" xfId="0" applyNumberFormat="1" applyFont="1" applyFill="1" applyBorder="1" applyAlignment="1">
      <alignment horizontal="right" vertical="top"/>
    </xf>
    <xf numFmtId="179" fontId="8" fillId="0" borderId="3" xfId="2" applyNumberFormat="1" applyFont="1" applyFill="1" applyBorder="1" applyAlignment="1">
      <alignment horizontal="right" vertical="center"/>
    </xf>
    <xf numFmtId="178" fontId="8" fillId="0" borderId="3" xfId="0" applyNumberFormat="1" applyFont="1" applyFill="1" applyBorder="1" applyAlignment="1">
      <alignment horizontal="right" vertical="top"/>
    </xf>
    <xf numFmtId="0" fontId="16" fillId="0" borderId="3" xfId="0" applyFont="1" applyFill="1" applyBorder="1" applyAlignment="1">
      <alignment horizontal="justify" vertical="center" wrapText="1"/>
    </xf>
    <xf numFmtId="0" fontId="15" fillId="0" borderId="0" xfId="0" applyFont="1" applyFill="1" applyBorder="1" applyAlignment="1">
      <alignment horizontal="distributed" wrapText="1"/>
    </xf>
    <xf numFmtId="0" fontId="16" fillId="0" borderId="1" xfId="0" applyFont="1" applyFill="1" applyBorder="1" applyAlignment="1">
      <alignment horizontal="right" wrapText="1"/>
    </xf>
    <xf numFmtId="178" fontId="15" fillId="0" borderId="0" xfId="0" applyNumberFormat="1" applyFont="1" applyFill="1" applyBorder="1" applyAlignment="1">
      <alignment horizontal="right"/>
    </xf>
    <xf numFmtId="0" fontId="15" fillId="0" borderId="1" xfId="0" applyFont="1" applyFill="1" applyBorder="1" applyAlignment="1">
      <alignment horizontal="right" wrapText="1"/>
    </xf>
    <xf numFmtId="179" fontId="15" fillId="0" borderId="0" xfId="0" applyNumberFormat="1" applyFont="1" applyFill="1" applyBorder="1" applyAlignment="1">
      <alignment horizontal="right"/>
    </xf>
    <xf numFmtId="180" fontId="15" fillId="0" borderId="0" xfId="0" applyNumberFormat="1" applyFont="1" applyFill="1" applyBorder="1" applyAlignment="1">
      <alignment horizontal="right" wrapText="1"/>
    </xf>
    <xf numFmtId="179" fontId="15" fillId="0" borderId="13" xfId="2" applyNumberFormat="1" applyFont="1" applyFill="1" applyBorder="1" applyAlignment="1">
      <alignment horizontal="right"/>
    </xf>
    <xf numFmtId="179" fontId="15" fillId="0" borderId="3" xfId="2" applyNumberFormat="1" applyFont="1" applyFill="1" applyBorder="1" applyAlignment="1">
      <alignment horizontal="right"/>
    </xf>
    <xf numFmtId="178" fontId="15" fillId="0" borderId="3" xfId="0" applyNumberFormat="1" applyFont="1" applyFill="1" applyBorder="1" applyAlignment="1">
      <alignment horizontal="right"/>
    </xf>
    <xf numFmtId="0" fontId="14" fillId="0" borderId="1" xfId="0" applyFont="1" applyFill="1" applyBorder="1" applyAlignment="1">
      <alignment vertical="center"/>
    </xf>
    <xf numFmtId="0" fontId="8" fillId="0" borderId="0" xfId="0" applyFont="1" applyFill="1" applyBorder="1" applyAlignment="1">
      <alignment horizontal="distributed" vertical="center" wrapText="1"/>
    </xf>
    <xf numFmtId="0" fontId="7" fillId="0" borderId="1" xfId="0" applyFont="1" applyFill="1" applyBorder="1" applyAlignment="1">
      <alignment horizontal="right" vertical="center" wrapText="1"/>
    </xf>
    <xf numFmtId="179" fontId="8" fillId="0" borderId="13" xfId="2" applyNumberFormat="1" applyFont="1" applyFill="1" applyBorder="1" applyAlignment="1">
      <alignment horizontal="right" vertical="top"/>
    </xf>
    <xf numFmtId="178" fontId="7"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79" fontId="8" fillId="0" borderId="13" xfId="2" applyNumberFormat="1" applyFont="1" applyFill="1" applyBorder="1" applyAlignment="1">
      <alignment horizontal="right" vertical="center"/>
    </xf>
    <xf numFmtId="178" fontId="8" fillId="0" borderId="3" xfId="0" applyNumberFormat="1" applyFont="1" applyFill="1" applyBorder="1" applyAlignment="1">
      <alignment horizontal="right" vertical="center"/>
    </xf>
    <xf numFmtId="0" fontId="7" fillId="0" borderId="1" xfId="0" applyFont="1" applyFill="1" applyBorder="1" applyAlignment="1">
      <alignment horizontal="right" wrapText="1"/>
    </xf>
    <xf numFmtId="178" fontId="7" fillId="0" borderId="0" xfId="0" applyNumberFormat="1" applyFont="1" applyFill="1" applyBorder="1" applyAlignment="1">
      <alignment horizontal="right"/>
    </xf>
    <xf numFmtId="179" fontId="8" fillId="0" borderId="13" xfId="2" applyNumberFormat="1" applyFont="1" applyFill="1" applyBorder="1" applyAlignment="1">
      <alignment horizontal="right"/>
    </xf>
    <xf numFmtId="0" fontId="0" fillId="0" borderId="0" xfId="0" applyFont="1" applyFill="1" applyBorder="1" applyAlignment="1">
      <alignment vertical="center" shrinkToFit="1"/>
    </xf>
    <xf numFmtId="0" fontId="7" fillId="0" borderId="0" xfId="0" applyFont="1" applyFill="1" applyBorder="1" applyAlignment="1">
      <alignment horizontal="distributed" vertical="center" wrapText="1"/>
    </xf>
    <xf numFmtId="180" fontId="7" fillId="0" borderId="0" xfId="0" applyNumberFormat="1" applyFont="1" applyFill="1" applyBorder="1" applyAlignment="1">
      <alignment horizontal="right" vertical="center" wrapText="1"/>
    </xf>
    <xf numFmtId="180" fontId="7" fillId="0" borderId="13" xfId="0" applyNumberFormat="1" applyFont="1" applyFill="1" applyBorder="1" applyAlignment="1">
      <alignment horizontal="right" vertical="center" wrapText="1"/>
    </xf>
    <xf numFmtId="179" fontId="7" fillId="0" borderId="3" xfId="2" applyNumberFormat="1" applyFont="1" applyFill="1" applyBorder="1" applyAlignment="1">
      <alignment horizontal="right" vertical="center"/>
    </xf>
    <xf numFmtId="178" fontId="7" fillId="0" borderId="3" xfId="0" applyNumberFormat="1" applyFont="1" applyFill="1" applyBorder="1" applyAlignment="1">
      <alignment horizontal="right" vertical="center" wrapText="1"/>
    </xf>
    <xf numFmtId="180" fontId="15" fillId="0" borderId="13" xfId="0" applyNumberFormat="1" applyFont="1" applyFill="1" applyBorder="1" applyAlignment="1">
      <alignment horizontal="right"/>
    </xf>
    <xf numFmtId="4" fontId="15" fillId="0" borderId="1" xfId="0" applyNumberFormat="1" applyFont="1" applyFill="1" applyBorder="1" applyAlignment="1">
      <alignment horizontal="right" wrapText="1"/>
    </xf>
    <xf numFmtId="179" fontId="8" fillId="0" borderId="13" xfId="0" applyNumberFormat="1" applyFont="1" applyFill="1" applyBorder="1" applyAlignment="1">
      <alignment horizontal="right" vertical="top"/>
    </xf>
    <xf numFmtId="4" fontId="8" fillId="0" borderId="1" xfId="0" applyNumberFormat="1" applyFont="1" applyFill="1" applyBorder="1" applyAlignment="1">
      <alignment horizontal="right" vertical="center" wrapText="1"/>
    </xf>
    <xf numFmtId="180" fontId="8" fillId="0" borderId="13" xfId="0" applyNumberFormat="1" applyFont="1" applyFill="1" applyBorder="1" applyAlignment="1">
      <alignment horizontal="right" vertical="center"/>
    </xf>
    <xf numFmtId="0" fontId="0" fillId="0" borderId="3" xfId="0" applyFont="1" applyFill="1" applyBorder="1" applyAlignment="1">
      <alignment vertical="center"/>
    </xf>
    <xf numFmtId="0" fontId="0" fillId="0" borderId="1" xfId="0" applyFont="1" applyFill="1" applyBorder="1" applyAlignment="1">
      <alignment shrinkToFit="1"/>
    </xf>
    <xf numFmtId="0" fontId="0" fillId="0" borderId="1" xfId="0" applyFont="1" applyFill="1" applyBorder="1" applyAlignment="1">
      <alignment vertical="center" shrinkToFit="1"/>
    </xf>
    <xf numFmtId="181" fontId="8" fillId="0" borderId="0" xfId="0" applyNumberFormat="1" applyFont="1" applyFill="1" applyBorder="1" applyAlignment="1">
      <alignment horizontal="right" vertical="center"/>
    </xf>
    <xf numFmtId="0" fontId="7" fillId="0" borderId="4" xfId="0" applyFont="1" applyFill="1" applyBorder="1" applyAlignment="1">
      <alignment horizontal="justify" vertical="center" wrapText="1"/>
    </xf>
    <xf numFmtId="0" fontId="7" fillId="0" borderId="2" xfId="0" applyFont="1" applyFill="1" applyBorder="1" applyAlignment="1">
      <alignment horizontal="right" vertical="center" wrapText="1"/>
    </xf>
    <xf numFmtId="178" fontId="7" fillId="0" borderId="10" xfId="0" applyNumberFormat="1" applyFont="1" applyFill="1" applyBorder="1" applyAlignment="1">
      <alignment horizontal="right" vertical="center"/>
    </xf>
    <xf numFmtId="179" fontId="8" fillId="0" borderId="10" xfId="0" applyNumberFormat="1" applyFont="1" applyFill="1" applyBorder="1" applyAlignment="1">
      <alignment horizontal="right" vertical="center"/>
    </xf>
    <xf numFmtId="180" fontId="8" fillId="0" borderId="10" xfId="0" applyNumberFormat="1" applyFont="1" applyFill="1" applyBorder="1" applyAlignment="1">
      <alignment horizontal="right" vertical="center" wrapText="1"/>
    </xf>
    <xf numFmtId="180" fontId="8" fillId="0" borderId="14" xfId="0" applyNumberFormat="1" applyFont="1" applyFill="1" applyBorder="1" applyAlignment="1">
      <alignment horizontal="right" vertical="center"/>
    </xf>
    <xf numFmtId="179" fontId="8" fillId="0" borderId="4" xfId="2" applyNumberFormat="1" applyFont="1" applyFill="1" applyBorder="1" applyAlignment="1">
      <alignment horizontal="right" vertical="center"/>
    </xf>
    <xf numFmtId="0" fontId="8" fillId="0" borderId="2" xfId="0" applyFont="1" applyFill="1" applyBorder="1" applyAlignment="1">
      <alignment horizontal="right" vertical="center" wrapText="1"/>
    </xf>
    <xf numFmtId="178" fontId="8" fillId="0" borderId="4" xfId="0" applyNumberFormat="1" applyFont="1" applyFill="1" applyBorder="1" applyAlignment="1">
      <alignment horizontal="right" vertical="center"/>
    </xf>
    <xf numFmtId="0" fontId="0" fillId="0" borderId="2" xfId="0" applyFont="1" applyFill="1" applyBorder="1" applyAlignment="1">
      <alignment vertical="center"/>
    </xf>
    <xf numFmtId="0" fontId="1" fillId="0" borderId="0" xfId="3" applyAlignment="1" applyProtection="1">
      <alignment vertical="center"/>
    </xf>
    <xf numFmtId="0" fontId="1" fillId="0" borderId="0" xfId="3" applyBorder="1" applyAlignment="1" applyProtection="1">
      <alignment vertical="center"/>
    </xf>
    <xf numFmtId="0" fontId="8" fillId="0" borderId="5" xfId="3" applyFont="1" applyBorder="1" applyAlignment="1" applyProtection="1">
      <alignment horizontal="center" vertical="center" wrapText="1"/>
    </xf>
    <xf numFmtId="0" fontId="1" fillId="0" borderId="1" xfId="3" applyBorder="1" applyAlignment="1" applyProtection="1">
      <alignment vertical="center"/>
    </xf>
    <xf numFmtId="0" fontId="0" fillId="0" borderId="0" xfId="0" applyFont="1" applyFill="1" applyBorder="1" applyAlignment="1">
      <alignment vertical="center"/>
    </xf>
    <xf numFmtId="178" fontId="11" fillId="0" borderId="0" xfId="0" applyNumberFormat="1" applyFont="1" applyFill="1" applyBorder="1" applyAlignment="1">
      <alignment horizontal="right" vertical="center"/>
    </xf>
    <xf numFmtId="0" fontId="7" fillId="0" borderId="1" xfId="0" applyFont="1" applyFill="1" applyBorder="1" applyAlignment="1">
      <alignment horizontal="justify" vertical="center" wrapText="1"/>
    </xf>
    <xf numFmtId="179" fontId="5" fillId="0" borderId="0" xfId="0" applyNumberFormat="1" applyFont="1" applyFill="1" applyBorder="1" applyAlignment="1">
      <alignment horizontal="right" vertical="center" wrapText="1"/>
    </xf>
    <xf numFmtId="176" fontId="5" fillId="0" borderId="0" xfId="0" applyNumberFormat="1" applyFont="1" applyFill="1" applyBorder="1" applyAlignment="1">
      <alignment horizontal="right" vertical="center" wrapText="1"/>
    </xf>
    <xf numFmtId="176" fontId="5" fillId="0" borderId="12"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center" wrapText="1"/>
    </xf>
    <xf numFmtId="0" fontId="5" fillId="0" borderId="1"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0" fillId="0" borderId="6" xfId="0" applyFont="1" applyFill="1" applyBorder="1" applyAlignment="1">
      <alignment vertical="center"/>
    </xf>
    <xf numFmtId="179" fontId="15" fillId="0" borderId="0" xfId="0" applyNumberFormat="1" applyFont="1" applyFill="1" applyBorder="1" applyAlignment="1"/>
    <xf numFmtId="179" fontId="7" fillId="0" borderId="0" xfId="0" applyNumberFormat="1" applyFont="1" applyFill="1" applyBorder="1" applyAlignment="1">
      <alignment horizontal="right" vertical="center" wrapText="1"/>
    </xf>
    <xf numFmtId="179" fontId="8" fillId="0" borderId="0" xfId="0" applyNumberFormat="1" applyFont="1" applyFill="1" applyBorder="1" applyAlignment="1">
      <alignment vertical="center"/>
    </xf>
    <xf numFmtId="0" fontId="8" fillId="0" borderId="0" xfId="0" applyFont="1" applyFill="1" applyBorder="1" applyAlignment="1">
      <alignment horizontal="right" wrapText="1"/>
    </xf>
    <xf numFmtId="179" fontId="8" fillId="0" borderId="3" xfId="0" applyNumberFormat="1" applyFont="1" applyFill="1" applyBorder="1" applyAlignment="1"/>
    <xf numFmtId="180" fontId="8" fillId="0" borderId="13" xfId="0" applyNumberFormat="1" applyFont="1" applyFill="1" applyBorder="1" applyAlignment="1"/>
    <xf numFmtId="0" fontId="8" fillId="0" borderId="0" xfId="0" applyFont="1" applyFill="1" applyBorder="1" applyAlignment="1">
      <alignment horizontal="right" vertical="top" wrapText="1"/>
    </xf>
    <xf numFmtId="180" fontId="8" fillId="0" borderId="0" xfId="0" applyNumberFormat="1" applyFont="1" applyFill="1" applyBorder="1" applyAlignment="1">
      <alignment vertical="center" wrapText="1"/>
    </xf>
    <xf numFmtId="0" fontId="0" fillId="0" borderId="13" xfId="0" applyFont="1" applyFill="1" applyBorder="1" applyAlignment="1">
      <alignment vertical="center"/>
    </xf>
    <xf numFmtId="0" fontId="9" fillId="0" borderId="0" xfId="0" applyFont="1" applyFill="1" applyBorder="1" applyAlignment="1">
      <alignment vertical="center"/>
    </xf>
    <xf numFmtId="0" fontId="9" fillId="0" borderId="7" xfId="0" applyFont="1" applyFill="1" applyBorder="1" applyAlignment="1">
      <alignment vertical="center" wrapText="1"/>
    </xf>
    <xf numFmtId="0" fontId="9" fillId="0" borderId="0" xfId="0" applyFont="1" applyFill="1" applyBorder="1" applyAlignment="1">
      <alignment horizontal="right" vertical="center" wrapText="1"/>
    </xf>
    <xf numFmtId="179" fontId="9" fillId="0" borderId="0" xfId="0" applyNumberFormat="1" applyFont="1" applyFill="1" applyBorder="1" applyAlignment="1">
      <alignment horizontal="right" vertical="center" wrapText="1"/>
    </xf>
    <xf numFmtId="176" fontId="9" fillId="0" borderId="0" xfId="0" applyNumberFormat="1" applyFont="1" applyFill="1" applyBorder="1" applyAlignment="1">
      <alignment horizontal="right" vertical="center" wrapText="1"/>
    </xf>
    <xf numFmtId="176" fontId="8"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176" fontId="9" fillId="0" borderId="0" xfId="0" applyNumberFormat="1" applyFont="1" applyFill="1" applyBorder="1" applyAlignment="1">
      <alignment horizontal="left" vertical="center"/>
    </xf>
    <xf numFmtId="176" fontId="8" fillId="0" borderId="0" xfId="0" applyNumberFormat="1" applyFont="1" applyFill="1" applyBorder="1" applyAlignment="1">
      <alignment vertical="center"/>
    </xf>
    <xf numFmtId="0" fontId="8" fillId="0" borderId="12" xfId="5" applyFont="1" applyFill="1" applyBorder="1" applyAlignment="1">
      <alignment horizontal="right" vertical="center" wrapText="1"/>
    </xf>
    <xf numFmtId="3" fontId="8" fillId="0" borderId="13" xfId="5" applyNumberFormat="1" applyFont="1" applyFill="1" applyBorder="1" applyAlignment="1">
      <alignment horizontal="right" vertical="center" wrapText="1"/>
    </xf>
    <xf numFmtId="0" fontId="8" fillId="0" borderId="13" xfId="5" applyFont="1" applyFill="1" applyBorder="1" applyAlignment="1">
      <alignment horizontal="right" vertical="center" wrapText="1"/>
    </xf>
    <xf numFmtId="177" fontId="8" fillId="0" borderId="13" xfId="5" applyNumberFormat="1" applyFont="1" applyFill="1" applyBorder="1" applyAlignment="1">
      <alignment horizontal="right" vertical="center" wrapText="1"/>
    </xf>
    <xf numFmtId="3" fontId="8" fillId="0" borderId="14" xfId="5" applyNumberFormat="1" applyFont="1" applyFill="1" applyBorder="1" applyAlignment="1">
      <alignment horizontal="right" vertical="center" wrapText="1"/>
    </xf>
    <xf numFmtId="0" fontId="8" fillId="0" borderId="11" xfId="5" applyFont="1" applyFill="1" applyBorder="1" applyAlignment="1">
      <alignment horizontal="right" vertical="center" wrapText="1"/>
    </xf>
    <xf numFmtId="3" fontId="8" fillId="0" borderId="3" xfId="5" applyNumberFormat="1" applyFont="1" applyFill="1" applyBorder="1" applyAlignment="1">
      <alignment horizontal="right" vertical="center" wrapText="1"/>
    </xf>
    <xf numFmtId="0" fontId="8" fillId="0" borderId="3" xfId="5" applyFont="1" applyFill="1" applyBorder="1" applyAlignment="1">
      <alignment horizontal="right" vertical="center" wrapText="1"/>
    </xf>
    <xf numFmtId="38" fontId="8" fillId="0" borderId="3" xfId="4" applyFont="1" applyFill="1" applyBorder="1" applyAlignment="1">
      <alignment horizontal="right" vertical="center" wrapText="1"/>
    </xf>
    <xf numFmtId="177" fontId="8" fillId="0" borderId="3" xfId="5" applyNumberFormat="1" applyFont="1" applyFill="1" applyBorder="1" applyAlignment="1">
      <alignment horizontal="right" vertical="center" wrapText="1"/>
    </xf>
    <xf numFmtId="3" fontId="8" fillId="0" borderId="4" xfId="5" applyNumberFormat="1" applyFont="1" applyFill="1" applyBorder="1" applyAlignment="1">
      <alignment horizontal="right" vertical="center" wrapText="1"/>
    </xf>
    <xf numFmtId="0" fontId="9" fillId="0" borderId="7" xfId="5" applyFont="1" applyFill="1" applyBorder="1" applyAlignment="1">
      <alignment horizontal="left" vertical="center"/>
    </xf>
    <xf numFmtId="0" fontId="9" fillId="0" borderId="0" xfId="5" applyFont="1" applyFill="1" applyBorder="1" applyAlignment="1">
      <alignment horizontal="left" vertical="center"/>
    </xf>
    <xf numFmtId="38" fontId="8" fillId="0" borderId="11" xfId="4" applyFont="1" applyFill="1" applyBorder="1" applyAlignment="1">
      <alignment horizontal="right" vertical="center" wrapText="1"/>
    </xf>
    <xf numFmtId="3" fontId="5" fillId="0" borderId="3" xfId="1" applyNumberFormat="1" applyFont="1" applyFill="1" applyBorder="1" applyAlignment="1">
      <alignment horizontal="right" vertical="center" wrapText="1"/>
    </xf>
    <xf numFmtId="3" fontId="5" fillId="0" borderId="4" xfId="1" applyNumberFormat="1" applyFont="1" applyFill="1" applyBorder="1" applyAlignment="1">
      <alignment horizontal="right" vertical="center" wrapText="1"/>
    </xf>
    <xf numFmtId="3" fontId="5" fillId="0" borderId="11" xfId="1" applyNumberFormat="1" applyFont="1" applyFill="1" applyBorder="1" applyAlignment="1">
      <alignment horizontal="right" vertical="center" wrapText="1"/>
    </xf>
    <xf numFmtId="3" fontId="5" fillId="0" borderId="1" xfId="0" applyNumberFormat="1" applyFont="1" applyBorder="1" applyAlignment="1">
      <alignment horizontal="right" vertical="center" wrapText="1"/>
    </xf>
    <xf numFmtId="3" fontId="21"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3" fontId="21"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3" fontId="5" fillId="0" borderId="2" xfId="0" applyNumberFormat="1" applyFont="1" applyBorder="1" applyAlignment="1">
      <alignment horizontal="right" vertical="center" wrapText="1"/>
    </xf>
    <xf numFmtId="0" fontId="5" fillId="0" borderId="2" xfId="0" applyFont="1" applyBorder="1" applyAlignment="1">
      <alignment horizontal="left" vertical="center"/>
    </xf>
    <xf numFmtId="38" fontId="4" fillId="0" borderId="0" xfId="2" applyFont="1" applyFill="1" applyBorder="1" applyAlignment="1" applyProtection="1">
      <alignment horizontal="right" vertical="center" wrapText="1"/>
    </xf>
    <xf numFmtId="38" fontId="4" fillId="0" borderId="1" xfId="2" applyFont="1" applyFill="1" applyBorder="1" applyAlignment="1" applyProtection="1">
      <alignment horizontal="right" vertical="center" wrapText="1"/>
    </xf>
    <xf numFmtId="38" fontId="4" fillId="0" borderId="3" xfId="2" applyFont="1" applyFill="1" applyBorder="1" applyAlignment="1" applyProtection="1">
      <alignment horizontal="right" vertical="center" wrapText="1"/>
    </xf>
    <xf numFmtId="177" fontId="8" fillId="0" borderId="0" xfId="5" applyNumberFormat="1" applyFont="1" applyFill="1" applyBorder="1" applyAlignment="1">
      <alignment horizontal="right" vertical="center" wrapText="1"/>
    </xf>
    <xf numFmtId="0" fontId="1" fillId="0" borderId="0" xfId="1" applyFont="1" applyAlignment="1">
      <alignment vertical="center"/>
    </xf>
    <xf numFmtId="0" fontId="1" fillId="0" borderId="0" xfId="1" applyFont="1" applyBorder="1" applyAlignment="1">
      <alignment vertical="center"/>
    </xf>
    <xf numFmtId="0" fontId="8" fillId="0" borderId="9" xfId="3" applyFont="1" applyBorder="1" applyAlignment="1" applyProtection="1">
      <alignment horizontal="center" vertical="center" wrapText="1"/>
    </xf>
    <xf numFmtId="3" fontId="8" fillId="0" borderId="3" xfId="3" applyNumberFormat="1" applyFont="1" applyBorder="1" applyAlignment="1" applyProtection="1">
      <alignment horizontal="right" vertical="center" wrapText="1"/>
    </xf>
    <xf numFmtId="3" fontId="8" fillId="0" borderId="0" xfId="3" applyNumberFormat="1" applyFont="1" applyBorder="1" applyAlignment="1" applyProtection="1">
      <alignment horizontal="right" vertical="center" wrapText="1"/>
    </xf>
    <xf numFmtId="0" fontId="18" fillId="0" borderId="8" xfId="3" applyFont="1" applyBorder="1" applyAlignment="1" applyProtection="1">
      <alignment horizontal="center" vertical="center" wrapText="1"/>
    </xf>
    <xf numFmtId="3" fontId="18" fillId="0" borderId="4" xfId="3" applyNumberFormat="1" applyFont="1" applyBorder="1" applyAlignment="1" applyProtection="1">
      <alignment horizontal="right" vertical="center" wrapText="1"/>
    </xf>
    <xf numFmtId="3" fontId="8" fillId="0" borderId="10" xfId="3" applyNumberFormat="1" applyFont="1" applyBorder="1" applyAlignment="1" applyProtection="1">
      <alignment horizontal="right" vertical="center" wrapText="1"/>
    </xf>
    <xf numFmtId="3" fontId="8" fillId="0" borderId="4" xfId="3" applyNumberFormat="1" applyFont="1" applyBorder="1" applyAlignment="1" applyProtection="1">
      <alignment horizontal="right" vertical="center" wrapText="1"/>
    </xf>
    <xf numFmtId="0" fontId="1" fillId="0" borderId="2" xfId="3" applyBorder="1" applyAlignment="1" applyProtection="1">
      <alignment vertical="center"/>
    </xf>
    <xf numFmtId="182" fontId="5" fillId="0" borderId="1" xfId="0" applyNumberFormat="1" applyFont="1" applyBorder="1" applyAlignment="1">
      <alignment horizontal="right" vertical="center" wrapText="1"/>
    </xf>
    <xf numFmtId="182"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0" fillId="0" borderId="0" xfId="1" applyFont="1" applyFill="1" applyBorder="1" applyAlignment="1">
      <alignment horizontal="right" vertical="center" wrapText="1"/>
    </xf>
    <xf numFmtId="38" fontId="4" fillId="2" borderId="0" xfId="2" applyFont="1" applyFill="1" applyBorder="1" applyAlignment="1" applyProtection="1">
      <alignment horizontal="right" vertical="center" wrapText="1"/>
    </xf>
    <xf numFmtId="0" fontId="1" fillId="0" borderId="0" xfId="3" applyAlignment="1">
      <alignment vertical="center"/>
    </xf>
    <xf numFmtId="0" fontId="1" fillId="0" borderId="0" xfId="3" applyBorder="1" applyAlignment="1">
      <alignment vertical="center"/>
    </xf>
    <xf numFmtId="182" fontId="5" fillId="0" borderId="3" xfId="1" applyNumberFormat="1" applyFont="1" applyFill="1" applyBorder="1" applyAlignment="1">
      <alignment horizontal="right" vertical="center" wrapText="1"/>
    </xf>
    <xf numFmtId="182" fontId="5" fillId="0" borderId="4" xfId="1" applyNumberFormat="1" applyFont="1" applyFill="1" applyBorder="1" applyAlignment="1">
      <alignment horizontal="right" vertical="center" wrapText="1"/>
    </xf>
    <xf numFmtId="3" fontId="15" fillId="0" borderId="0" xfId="1" applyNumberFormat="1" applyFont="1" applyFill="1" applyBorder="1" applyAlignment="1">
      <alignment horizontal="right" vertical="center" wrapText="1"/>
    </xf>
    <xf numFmtId="38" fontId="5" fillId="0" borderId="0" xfId="4" applyFont="1" applyBorder="1" applyAlignment="1">
      <alignment horizontal="right" vertical="center" wrapText="1"/>
    </xf>
    <xf numFmtId="38" fontId="5" fillId="0" borderId="3" xfId="4" applyFont="1" applyBorder="1" applyAlignment="1">
      <alignment horizontal="right" vertical="center" wrapText="1"/>
    </xf>
    <xf numFmtId="38" fontId="21" fillId="0" borderId="1" xfId="4" applyFont="1" applyBorder="1" applyAlignment="1">
      <alignment horizontal="right" vertical="center" wrapText="1"/>
    </xf>
    <xf numFmtId="38" fontId="5" fillId="0" borderId="3" xfId="4" applyFont="1" applyBorder="1" applyAlignment="1">
      <alignment vertical="center"/>
    </xf>
    <xf numFmtId="38" fontId="5" fillId="0" borderId="1" xfId="4" applyFont="1" applyBorder="1" applyAlignment="1">
      <alignment horizontal="right" vertical="center" wrapText="1"/>
    </xf>
    <xf numFmtId="38" fontId="5" fillId="0" borderId="3" xfId="4" applyFont="1" applyFill="1" applyBorder="1" applyAlignment="1">
      <alignment horizontal="right" vertical="center" wrapText="1"/>
    </xf>
    <xf numFmtId="38" fontId="21" fillId="0" borderId="2" xfId="4" applyFont="1" applyBorder="1" applyAlignment="1">
      <alignment horizontal="right" vertical="center" wrapText="1"/>
    </xf>
    <xf numFmtId="38" fontId="5" fillId="0" borderId="4" xfId="4" applyFont="1" applyBorder="1" applyAlignment="1">
      <alignment vertical="center"/>
    </xf>
    <xf numFmtId="38" fontId="5" fillId="0" borderId="2" xfId="4" applyFont="1" applyBorder="1" applyAlignment="1">
      <alignment horizontal="right" vertical="center" wrapText="1"/>
    </xf>
    <xf numFmtId="38" fontId="5" fillId="0" borderId="10" xfId="4" applyFont="1" applyBorder="1" applyAlignment="1">
      <alignment horizontal="right" vertical="center" wrapText="1"/>
    </xf>
    <xf numFmtId="38" fontId="5" fillId="0" borderId="11" xfId="4" applyFont="1" applyBorder="1" applyAlignment="1">
      <alignment horizontal="right" vertical="center" wrapText="1"/>
    </xf>
    <xf numFmtId="38" fontId="5" fillId="0" borderId="6" xfId="4" applyFont="1" applyBorder="1" applyAlignment="1">
      <alignment horizontal="right" vertical="center" wrapText="1"/>
    </xf>
    <xf numFmtId="38" fontId="21" fillId="0" borderId="6" xfId="4" applyFont="1" applyBorder="1" applyAlignment="1">
      <alignment horizontal="right"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right" vertical="top"/>
    </xf>
    <xf numFmtId="0" fontId="8" fillId="0" borderId="10" xfId="0" applyFont="1" applyFill="1" applyBorder="1" applyAlignment="1">
      <alignment horizontal="right" vertical="center"/>
    </xf>
    <xf numFmtId="0" fontId="8" fillId="0" borderId="0" xfId="0" applyFont="1" applyFill="1" applyBorder="1" applyAlignment="1">
      <alignment horizontal="right" shrinkToFit="1"/>
    </xf>
    <xf numFmtId="0" fontId="9" fillId="0" borderId="7" xfId="0" applyFont="1" applyFill="1" applyBorder="1" applyAlignment="1">
      <alignment horizontal="left" vertical="center"/>
    </xf>
    <xf numFmtId="0" fontId="9" fillId="0" borderId="0" xfId="0" applyFont="1" applyFill="1" applyAlignment="1">
      <alignment horizontal="left" vertical="center"/>
    </xf>
    <xf numFmtId="184" fontId="24" fillId="0" borderId="1" xfId="0" applyNumberFormat="1" applyFont="1" applyFill="1" applyBorder="1" applyAlignment="1">
      <alignment vertical="center"/>
    </xf>
    <xf numFmtId="183" fontId="8" fillId="0" borderId="13" xfId="5" applyNumberFormat="1" applyFont="1" applyFill="1" applyBorder="1" applyAlignment="1">
      <alignment horizontal="right" vertical="center" wrapText="1"/>
    </xf>
    <xf numFmtId="183" fontId="8" fillId="0" borderId="3" xfId="5" applyNumberFormat="1" applyFont="1" applyFill="1" applyBorder="1" applyAlignment="1">
      <alignment horizontal="right" vertical="center" wrapText="1"/>
    </xf>
    <xf numFmtId="184" fontId="8" fillId="0" borderId="3" xfId="2" applyNumberFormat="1" applyFont="1" applyFill="1" applyBorder="1" applyAlignment="1">
      <alignment horizontal="right" vertical="center" wrapText="1"/>
    </xf>
    <xf numFmtId="184" fontId="8" fillId="0" borderId="15" xfId="0" applyNumberFormat="1" applyFont="1" applyFill="1" applyBorder="1" applyAlignment="1">
      <alignment horizontal="right" vertical="center" wrapText="1"/>
    </xf>
    <xf numFmtId="184" fontId="8" fillId="0" borderId="13" xfId="5" applyNumberFormat="1" applyFont="1" applyFill="1" applyBorder="1" applyAlignment="1">
      <alignment horizontal="right" vertical="center" wrapText="1"/>
    </xf>
    <xf numFmtId="184" fontId="8" fillId="0" borderId="1" xfId="0" applyNumberFormat="1" applyFont="1" applyFill="1" applyBorder="1" applyAlignment="1">
      <alignment horizontal="right" vertical="center" wrapText="1"/>
    </xf>
    <xf numFmtId="184" fontId="8" fillId="0" borderId="3" xfId="5" applyNumberFormat="1" applyFont="1" applyFill="1" applyBorder="1" applyAlignment="1">
      <alignment horizontal="right" vertical="center" wrapText="1"/>
    </xf>
    <xf numFmtId="184" fontId="0" fillId="0" borderId="1" xfId="0" applyNumberFormat="1" applyFont="1" applyFill="1" applyBorder="1" applyAlignment="1">
      <alignment vertical="center"/>
    </xf>
    <xf numFmtId="0" fontId="7" fillId="0" borderId="0" xfId="1" applyFont="1" applyFill="1" applyBorder="1" applyAlignment="1">
      <alignment horizontal="right" vertical="center" wrapText="1"/>
    </xf>
    <xf numFmtId="0" fontId="1" fillId="0" borderId="3" xfId="1" applyBorder="1" applyAlignment="1">
      <alignmen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3" fillId="0" borderId="0" xfId="0" applyFont="1" applyFill="1" applyBorder="1" applyAlignment="1">
      <alignment horizontal="left" vertical="center"/>
    </xf>
    <xf numFmtId="0" fontId="8" fillId="0" borderId="2" xfId="5" applyFont="1" applyFill="1" applyBorder="1" applyAlignment="1">
      <alignment horizontal="center" vertical="center" wrapText="1"/>
    </xf>
    <xf numFmtId="0" fontId="8" fillId="0" borderId="2" xfId="0" applyFont="1" applyBorder="1" applyAlignment="1">
      <alignment horizontal="center" vertical="center" wrapText="1"/>
    </xf>
    <xf numFmtId="38" fontId="8" fillId="0" borderId="3" xfId="2" applyFont="1" applyFill="1" applyBorder="1" applyAlignment="1">
      <alignment horizontal="right" vertical="center" wrapText="1"/>
    </xf>
    <xf numFmtId="0" fontId="8" fillId="0" borderId="15" xfId="0" applyFont="1" applyFill="1" applyBorder="1" applyAlignment="1">
      <alignment horizontal="right" vertical="center" wrapText="1"/>
    </xf>
    <xf numFmtId="3" fontId="8" fillId="0" borderId="15"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38" fontId="8" fillId="0" borderId="4" xfId="2"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3" fontId="8" fillId="0" borderId="2" xfId="0" applyNumberFormat="1" applyFont="1" applyFill="1" applyBorder="1" applyAlignment="1">
      <alignment horizontal="right" vertical="center" wrapText="1"/>
    </xf>
    <xf numFmtId="38" fontId="5" fillId="0" borderId="0" xfId="4" applyFont="1" applyFill="1" applyBorder="1" applyAlignment="1">
      <alignment horizontal="right" vertical="center" wrapText="1"/>
    </xf>
    <xf numFmtId="0" fontId="8" fillId="0" borderId="3" xfId="3" applyFont="1" applyBorder="1" applyAlignment="1" applyProtection="1">
      <alignment horizontal="center" vertical="center" wrapText="1"/>
    </xf>
    <xf numFmtId="0" fontId="8" fillId="0" borderId="0" xfId="3" applyFont="1" applyBorder="1" applyAlignment="1" applyProtection="1">
      <alignment horizontal="center" vertical="center" wrapText="1"/>
    </xf>
    <xf numFmtId="0" fontId="8" fillId="0" borderId="1" xfId="3" applyFont="1" applyBorder="1" applyAlignment="1" applyProtection="1">
      <alignment horizontal="center" vertical="center" wrapText="1"/>
    </xf>
    <xf numFmtId="0" fontId="22" fillId="0" borderId="0" xfId="1" applyFont="1" applyFill="1" applyBorder="1" applyAlignment="1">
      <alignment horizontal="distributed" vertical="center" wrapText="1"/>
    </xf>
    <xf numFmtId="0" fontId="25" fillId="0" borderId="1" xfId="1" applyFont="1" applyFill="1" applyBorder="1" applyAlignment="1">
      <alignment horizontal="right" vertical="center" wrapText="1"/>
    </xf>
    <xf numFmtId="0" fontId="22" fillId="0" borderId="0" xfId="1" applyFont="1" applyFill="1" applyBorder="1" applyAlignment="1">
      <alignment horizontal="right" vertical="center" wrapText="1"/>
    </xf>
    <xf numFmtId="0" fontId="22" fillId="0" borderId="1" xfId="1" applyFont="1" applyFill="1" applyBorder="1" applyAlignment="1">
      <alignment horizontal="right" vertical="center" wrapText="1"/>
    </xf>
    <xf numFmtId="3" fontId="22" fillId="0" borderId="3" xfId="1" applyNumberFormat="1" applyFont="1" applyFill="1" applyBorder="1" applyAlignment="1">
      <alignment horizontal="right" vertical="center" wrapText="1"/>
    </xf>
    <xf numFmtId="3" fontId="22" fillId="0" borderId="1" xfId="1" applyNumberFormat="1" applyFont="1" applyFill="1" applyBorder="1" applyAlignment="1">
      <alignment horizontal="right" vertical="center" wrapText="1"/>
    </xf>
    <xf numFmtId="3" fontId="22" fillId="0" borderId="0" xfId="1" applyNumberFormat="1" applyFont="1" applyFill="1" applyBorder="1" applyAlignment="1">
      <alignment horizontal="right" vertical="center" wrapText="1"/>
    </xf>
    <xf numFmtId="0" fontId="1" fillId="0" borderId="0" xfId="6" applyFont="1" applyAlignment="1" applyProtection="1">
      <alignment vertical="center"/>
    </xf>
    <xf numFmtId="0" fontId="1" fillId="0" borderId="0" xfId="6" applyFont="1" applyBorder="1" applyAlignment="1" applyProtection="1">
      <alignment vertical="center"/>
    </xf>
    <xf numFmtId="0" fontId="2" fillId="0" borderId="1" xfId="6" applyFont="1" applyBorder="1" applyAlignment="1" applyProtection="1">
      <alignment horizontal="justify" vertical="center" wrapText="1"/>
    </xf>
    <xf numFmtId="0" fontId="5" fillId="0" borderId="0" xfId="6" applyFont="1" applyBorder="1" applyAlignment="1" applyProtection="1">
      <alignment horizontal="right" vertical="center" wrapText="1"/>
    </xf>
    <xf numFmtId="0" fontId="5" fillId="0" borderId="1" xfId="6" applyFont="1" applyBorder="1" applyAlignment="1" applyProtection="1">
      <alignment horizontal="right" vertical="center" wrapText="1"/>
    </xf>
    <xf numFmtId="0" fontId="5" fillId="0" borderId="3" xfId="6" applyFont="1" applyBorder="1" applyAlignment="1" applyProtection="1">
      <alignment horizontal="right" vertical="center" wrapText="1"/>
    </xf>
    <xf numFmtId="0" fontId="5" fillId="0" borderId="11" xfId="6" applyFont="1" applyBorder="1" applyAlignment="1" applyProtection="1">
      <alignment horizontal="right" vertical="center" wrapText="1"/>
    </xf>
    <xf numFmtId="0" fontId="1" fillId="0" borderId="6" xfId="6" applyFont="1" applyBorder="1" applyAlignment="1" applyProtection="1">
      <alignment vertical="center"/>
    </xf>
    <xf numFmtId="0" fontId="5" fillId="0" borderId="5" xfId="6" applyFont="1" applyBorder="1" applyAlignment="1" applyProtection="1">
      <alignment horizontal="right" vertical="center" wrapText="1"/>
    </xf>
    <xf numFmtId="0" fontId="1" fillId="0" borderId="1" xfId="6" applyFont="1" applyBorder="1" applyAlignment="1" applyProtection="1">
      <alignment vertical="center"/>
    </xf>
    <xf numFmtId="0" fontId="14" fillId="0" borderId="3" xfId="6" applyFont="1" applyBorder="1" applyAlignment="1" applyProtection="1">
      <alignment vertical="center"/>
    </xf>
    <xf numFmtId="0" fontId="14" fillId="0" borderId="0" xfId="6" applyFont="1" applyAlignment="1" applyProtection="1">
      <alignment vertical="center"/>
    </xf>
    <xf numFmtId="0" fontId="5" fillId="0" borderId="8" xfId="6" applyFont="1" applyBorder="1" applyAlignment="1" applyProtection="1">
      <alignment horizontal="center" vertical="center" wrapText="1"/>
    </xf>
    <xf numFmtId="0" fontId="1" fillId="0" borderId="2" xfId="6" applyFont="1" applyBorder="1" applyAlignment="1" applyProtection="1">
      <alignment vertical="center"/>
    </xf>
    <xf numFmtId="0" fontId="2" fillId="0" borderId="0" xfId="6" applyFont="1" applyBorder="1" applyAlignment="1" applyProtection="1">
      <alignment horizontal="right" vertical="center" wrapText="1"/>
    </xf>
    <xf numFmtId="0" fontId="2" fillId="0" borderId="1" xfId="6" applyFont="1" applyBorder="1" applyAlignment="1" applyProtection="1">
      <alignment horizontal="right" vertical="center" wrapText="1"/>
    </xf>
    <xf numFmtId="0" fontId="2" fillId="0" borderId="3" xfId="6" applyFont="1" applyBorder="1" applyAlignment="1" applyProtection="1">
      <alignment horizontal="right" vertical="center" wrapText="1"/>
    </xf>
    <xf numFmtId="0" fontId="5" fillId="0" borderId="1" xfId="6" applyFont="1" applyBorder="1" applyAlignment="1" applyProtection="1">
      <alignment vertical="center"/>
    </xf>
    <xf numFmtId="0" fontId="1" fillId="0" borderId="0" xfId="6" applyAlignment="1" applyProtection="1">
      <alignment vertical="center"/>
    </xf>
    <xf numFmtId="0" fontId="1" fillId="0" borderId="0" xfId="6" applyAlignment="1">
      <alignment vertical="center"/>
    </xf>
    <xf numFmtId="0" fontId="8" fillId="0" borderId="2" xfId="6" applyFont="1" applyBorder="1" applyAlignment="1">
      <alignment horizontal="center" vertical="center" wrapText="1"/>
    </xf>
    <xf numFmtId="0" fontId="4" fillId="0" borderId="5" xfId="6" applyFont="1" applyBorder="1" applyAlignment="1">
      <alignment horizontal="justify" vertical="center" wrapText="1"/>
    </xf>
    <xf numFmtId="0" fontId="4" fillId="0" borderId="1" xfId="6" applyFont="1" applyBorder="1" applyAlignment="1">
      <alignment horizontal="center" vertical="center" wrapText="1"/>
    </xf>
    <xf numFmtId="0" fontId="4" fillId="0" borderId="0" xfId="6" applyFont="1" applyAlignment="1">
      <alignment horizontal="right" vertical="center" wrapText="1"/>
    </xf>
    <xf numFmtId="0" fontId="4" fillId="0" borderId="5" xfId="6" applyFont="1" applyBorder="1" applyAlignment="1">
      <alignment horizontal="center" vertical="center" wrapText="1"/>
    </xf>
    <xf numFmtId="0" fontId="4" fillId="0" borderId="7" xfId="6" applyFont="1" applyBorder="1" applyAlignment="1">
      <alignment horizontal="center" vertical="center" wrapText="1"/>
    </xf>
    <xf numFmtId="0" fontId="4" fillId="0" borderId="6" xfId="6" applyFont="1" applyBorder="1" applyAlignment="1">
      <alignment horizontal="center" vertical="center" wrapText="1"/>
    </xf>
    <xf numFmtId="0" fontId="8" fillId="0" borderId="5" xfId="6" applyFont="1" applyBorder="1" applyAlignment="1">
      <alignment horizontal="center" vertical="center" wrapText="1"/>
    </xf>
    <xf numFmtId="3" fontId="8" fillId="0" borderId="0" xfId="6" applyNumberFormat="1" applyFont="1" applyAlignment="1">
      <alignment horizontal="right" vertical="center" wrapText="1"/>
    </xf>
    <xf numFmtId="0" fontId="8" fillId="0" borderId="0" xfId="6" applyFont="1" applyAlignment="1">
      <alignment horizontal="center" vertical="center" wrapText="1"/>
    </xf>
    <xf numFmtId="3" fontId="8" fillId="0" borderId="1" xfId="6" applyNumberFormat="1" applyFont="1" applyBorder="1" applyAlignment="1">
      <alignment horizontal="right" vertical="center" wrapText="1"/>
    </xf>
    <xf numFmtId="0" fontId="18" fillId="0" borderId="8" xfId="6" applyFont="1" applyBorder="1" applyAlignment="1">
      <alignment horizontal="center" vertical="center" wrapText="1"/>
    </xf>
    <xf numFmtId="3" fontId="8" fillId="0" borderId="10" xfId="6" applyNumberFormat="1" applyFont="1" applyBorder="1" applyAlignment="1">
      <alignment horizontal="right" vertical="center" wrapText="1"/>
    </xf>
    <xf numFmtId="0" fontId="8" fillId="0" borderId="10" xfId="6" applyFont="1" applyBorder="1" applyAlignment="1">
      <alignment horizontal="center" vertical="center" wrapText="1"/>
    </xf>
    <xf numFmtId="3" fontId="8" fillId="0" borderId="2" xfId="6" applyNumberFormat="1" applyFont="1" applyBorder="1" applyAlignment="1">
      <alignment horizontal="right" vertical="center" wrapText="1"/>
    </xf>
    <xf numFmtId="0" fontId="9" fillId="0" borderId="0" xfId="6" applyFont="1" applyAlignment="1">
      <alignment vertical="center"/>
    </xf>
    <xf numFmtId="0" fontId="1" fillId="0" borderId="0" xfId="6" applyBorder="1" applyAlignment="1" applyProtection="1">
      <alignment vertical="center"/>
    </xf>
    <xf numFmtId="0" fontId="4" fillId="0" borderId="19" xfId="6" applyFont="1" applyBorder="1" applyAlignment="1" applyProtection="1">
      <alignment horizontal="center" vertical="center" wrapText="1"/>
    </xf>
    <xf numFmtId="0" fontId="4" fillId="0" borderId="11" xfId="6" applyFont="1" applyBorder="1" applyAlignment="1" applyProtection="1">
      <alignment horizontal="center" vertical="center" wrapText="1"/>
    </xf>
    <xf numFmtId="0" fontId="4" fillId="0" borderId="6" xfId="6" applyFont="1" applyBorder="1" applyAlignment="1" applyProtection="1">
      <alignment horizontal="center" vertical="center" wrapText="1"/>
    </xf>
    <xf numFmtId="0" fontId="5" fillId="0" borderId="11" xfId="6" applyFont="1" applyBorder="1"/>
    <xf numFmtId="0" fontId="5" fillId="0" borderId="6" xfId="6" applyFont="1" applyBorder="1"/>
    <xf numFmtId="0" fontId="5" fillId="0" borderId="11" xfId="6" applyFont="1" applyBorder="1" applyAlignment="1" applyProtection="1">
      <alignment horizontal="center" vertical="center" wrapText="1"/>
    </xf>
    <xf numFmtId="0" fontId="5" fillId="0" borderId="6" xfId="6" applyFont="1" applyBorder="1" applyAlignment="1" applyProtection="1">
      <alignment horizontal="center" vertical="center" wrapText="1"/>
    </xf>
    <xf numFmtId="0" fontId="5" fillId="0" borderId="5" xfId="6" applyFont="1" applyBorder="1" applyAlignment="1" applyProtection="1">
      <alignment horizontal="center" vertical="center" wrapText="1"/>
    </xf>
    <xf numFmtId="3" fontId="4" fillId="0" borderId="3" xfId="6" applyNumberFormat="1" applyFont="1" applyBorder="1" applyAlignment="1" applyProtection="1">
      <alignment horizontal="right" vertical="center" wrapText="1"/>
    </xf>
    <xf numFmtId="3" fontId="4" fillId="0" borderId="1" xfId="6" applyNumberFormat="1" applyFont="1" applyBorder="1" applyAlignment="1" applyProtection="1">
      <alignment horizontal="right" vertical="center" wrapText="1"/>
    </xf>
    <xf numFmtId="0" fontId="4" fillId="0" borderId="3" xfId="6" applyFont="1" applyBorder="1" applyAlignment="1" applyProtection="1">
      <alignment horizontal="right" vertical="center" wrapText="1"/>
    </xf>
    <xf numFmtId="0" fontId="4" fillId="0" borderId="1" xfId="6" applyFont="1" applyBorder="1" applyAlignment="1" applyProtection="1">
      <alignment horizontal="right" vertical="center" wrapText="1"/>
    </xf>
    <xf numFmtId="0" fontId="1" fillId="0" borderId="1" xfId="6" applyBorder="1" applyAlignment="1" applyProtection="1">
      <alignment vertical="center"/>
    </xf>
    <xf numFmtId="3" fontId="4" fillId="0" borderId="3" xfId="6" applyNumberFormat="1" applyFont="1" applyBorder="1" applyAlignment="1">
      <alignment horizontal="right" vertical="center" wrapText="1"/>
    </xf>
    <xf numFmtId="0" fontId="19" fillId="0" borderId="8" xfId="6" applyFont="1" applyBorder="1" applyAlignment="1" applyProtection="1">
      <alignment horizontal="center" vertical="center" wrapText="1"/>
    </xf>
    <xf numFmtId="3" fontId="20" fillId="0" borderId="4" xfId="6" applyNumberFormat="1" applyFont="1" applyBorder="1" applyAlignment="1" applyProtection="1">
      <alignment horizontal="right" vertical="center" wrapText="1"/>
    </xf>
    <xf numFmtId="3" fontId="20" fillId="0" borderId="2" xfId="6" applyNumberFormat="1" applyFont="1" applyBorder="1" applyAlignment="1" applyProtection="1">
      <alignment horizontal="right" vertical="center" wrapText="1"/>
    </xf>
    <xf numFmtId="3" fontId="4" fillId="0" borderId="2" xfId="6" applyNumberFormat="1" applyFont="1" applyBorder="1" applyAlignment="1" applyProtection="1">
      <alignment horizontal="right" vertical="center" wrapText="1"/>
    </xf>
    <xf numFmtId="3" fontId="4" fillId="0" borderId="4" xfId="6" applyNumberFormat="1" applyFont="1" applyBorder="1" applyAlignment="1" applyProtection="1">
      <alignment horizontal="right" vertical="center" wrapText="1"/>
    </xf>
    <xf numFmtId="0" fontId="4" fillId="0" borderId="4" xfId="6" applyFont="1" applyBorder="1" applyAlignment="1" applyProtection="1">
      <alignment horizontal="right" vertical="center" wrapText="1"/>
    </xf>
    <xf numFmtId="0" fontId="4" fillId="0" borderId="2" xfId="6" applyFont="1" applyBorder="1" applyAlignment="1" applyProtection="1">
      <alignment horizontal="right" vertical="center" wrapText="1"/>
    </xf>
    <xf numFmtId="0" fontId="1" fillId="0" borderId="2" xfId="6" applyBorder="1" applyAlignment="1" applyProtection="1">
      <alignment vertical="center"/>
    </xf>
    <xf numFmtId="0" fontId="1" fillId="0" borderId="0" xfId="6" applyAlignment="1">
      <alignment horizontal="left" vertical="center"/>
    </xf>
    <xf numFmtId="0" fontId="3" fillId="0" borderId="0" xfId="6" applyFont="1" applyAlignment="1" applyProtection="1">
      <alignment vertical="center"/>
    </xf>
    <xf numFmtId="0" fontId="8" fillId="0" borderId="8" xfId="6" applyFont="1" applyBorder="1" applyAlignment="1" applyProtection="1">
      <alignment horizontal="center" vertical="center" wrapText="1"/>
    </xf>
    <xf numFmtId="0" fontId="5" fillId="0" borderId="0" xfId="6" applyFont="1" applyBorder="1" applyAlignment="1" applyProtection="1">
      <alignment vertical="center" wrapText="1"/>
    </xf>
    <xf numFmtId="0" fontId="8" fillId="0" borderId="5" xfId="6" applyFont="1" applyBorder="1" applyAlignment="1" applyProtection="1">
      <alignment horizontal="center" vertical="center" wrapText="1"/>
    </xf>
    <xf numFmtId="3" fontId="8" fillId="0" borderId="3" xfId="6" applyNumberFormat="1" applyFont="1" applyBorder="1" applyAlignment="1" applyProtection="1">
      <alignment horizontal="right" vertical="center" wrapText="1"/>
    </xf>
    <xf numFmtId="3" fontId="8" fillId="0" borderId="0" xfId="6" applyNumberFormat="1" applyFont="1" applyBorder="1" applyAlignment="1" applyProtection="1">
      <alignment horizontal="right" vertical="center" wrapText="1"/>
    </xf>
    <xf numFmtId="3" fontId="8" fillId="0" borderId="6" xfId="6" applyNumberFormat="1" applyFont="1" applyBorder="1" applyAlignment="1" applyProtection="1">
      <alignment horizontal="right" vertical="center" wrapText="1"/>
    </xf>
    <xf numFmtId="3" fontId="5" fillId="0" borderId="0" xfId="6" applyNumberFormat="1" applyFont="1" applyBorder="1" applyAlignment="1" applyProtection="1">
      <alignment horizontal="right" vertical="center" wrapText="1"/>
    </xf>
    <xf numFmtId="3" fontId="8" fillId="0" borderId="1" xfId="6" applyNumberFormat="1" applyFont="1" applyBorder="1" applyAlignment="1" applyProtection="1">
      <alignment horizontal="right" vertical="center" wrapText="1"/>
    </xf>
    <xf numFmtId="3" fontId="5" fillId="0" borderId="3" xfId="6" applyNumberFormat="1" applyFont="1" applyBorder="1" applyAlignment="1" applyProtection="1">
      <alignment horizontal="right" vertical="center" wrapText="1"/>
    </xf>
    <xf numFmtId="3" fontId="8" fillId="0" borderId="10" xfId="6" applyNumberFormat="1" applyFont="1" applyBorder="1" applyAlignment="1" applyProtection="1">
      <alignment horizontal="right" vertical="center" wrapText="1"/>
    </xf>
    <xf numFmtId="3" fontId="8" fillId="0" borderId="2" xfId="6" applyNumberFormat="1" applyFont="1" applyBorder="1" applyAlignment="1" applyProtection="1">
      <alignment horizontal="right" vertical="center" wrapText="1"/>
    </xf>
    <xf numFmtId="0" fontId="8" fillId="0" borderId="9" xfId="6" applyFont="1" applyBorder="1" applyAlignment="1" applyProtection="1">
      <alignment horizontal="center" vertical="center" wrapText="1"/>
    </xf>
    <xf numFmtId="3" fontId="8" fillId="0" borderId="4" xfId="6" applyNumberFormat="1" applyFont="1" applyBorder="1" applyAlignment="1" applyProtection="1">
      <alignment horizontal="right" vertical="center" wrapText="1"/>
    </xf>
    <xf numFmtId="0" fontId="1" fillId="0" borderId="0" xfId="7" applyAlignment="1" applyProtection="1">
      <alignment vertical="center"/>
    </xf>
    <xf numFmtId="0" fontId="1" fillId="0" borderId="0" xfId="7" applyAlignment="1">
      <alignment vertical="center"/>
    </xf>
    <xf numFmtId="0" fontId="1" fillId="0" borderId="0" xfId="7" applyBorder="1" applyAlignment="1" applyProtection="1">
      <alignment vertical="center"/>
    </xf>
    <xf numFmtId="0" fontId="8" fillId="0" borderId="5" xfId="7" applyFont="1" applyBorder="1" applyAlignment="1" applyProtection="1">
      <alignment horizontal="center" vertical="center" wrapText="1"/>
    </xf>
    <xf numFmtId="0" fontId="8" fillId="0" borderId="3" xfId="7" applyFont="1" applyBorder="1" applyAlignment="1" applyProtection="1">
      <alignment horizontal="center" vertical="center" wrapText="1"/>
    </xf>
    <xf numFmtId="0" fontId="8" fillId="0" borderId="0" xfId="7" applyFont="1" applyBorder="1" applyAlignment="1" applyProtection="1">
      <alignment horizontal="center" vertical="center" wrapText="1"/>
    </xf>
    <xf numFmtId="0" fontId="8" fillId="0" borderId="1" xfId="7" applyFont="1" applyBorder="1" applyAlignment="1" applyProtection="1">
      <alignment horizontal="center" vertical="center" wrapText="1"/>
    </xf>
    <xf numFmtId="0" fontId="22" fillId="0" borderId="5" xfId="7" applyFont="1" applyBorder="1" applyAlignment="1" applyProtection="1">
      <alignment horizontal="center" vertical="center" wrapText="1"/>
    </xf>
    <xf numFmtId="0" fontId="8" fillId="0" borderId="3" xfId="7" applyFont="1" applyBorder="1" applyAlignment="1" applyProtection="1">
      <alignment horizontal="right" vertical="center" wrapText="1"/>
    </xf>
    <xf numFmtId="0" fontId="8" fillId="0" borderId="0" xfId="7" applyFont="1" applyBorder="1" applyAlignment="1" applyProtection="1">
      <alignment horizontal="right" vertical="center" wrapText="1"/>
    </xf>
    <xf numFmtId="0" fontId="1" fillId="0" borderId="1" xfId="7" applyBorder="1" applyAlignment="1" applyProtection="1">
      <alignment vertical="center"/>
    </xf>
    <xf numFmtId="0" fontId="22" fillId="0" borderId="8" xfId="7" applyFont="1" applyBorder="1" applyAlignment="1" applyProtection="1">
      <alignment horizontal="center" vertical="center" wrapText="1"/>
    </xf>
    <xf numFmtId="0" fontId="8" fillId="0" borderId="4" xfId="7" applyFont="1" applyBorder="1" applyAlignment="1" applyProtection="1">
      <alignment horizontal="right" vertical="center" wrapText="1"/>
    </xf>
    <xf numFmtId="0" fontId="8" fillId="0" borderId="10" xfId="7" applyFont="1" applyBorder="1" applyAlignment="1" applyProtection="1">
      <alignment horizontal="right" vertical="center" wrapText="1"/>
    </xf>
    <xf numFmtId="0" fontId="1" fillId="0" borderId="2" xfId="7" applyBorder="1" applyAlignment="1" applyProtection="1">
      <alignment vertical="center"/>
    </xf>
    <xf numFmtId="0" fontId="1" fillId="0" borderId="0" xfId="7" applyBorder="1" applyAlignment="1">
      <alignment vertical="center"/>
    </xf>
    <xf numFmtId="3" fontId="8" fillId="0" borderId="0" xfId="7" applyNumberFormat="1" applyFont="1" applyBorder="1" applyAlignment="1" applyProtection="1">
      <alignment horizontal="right" vertical="center" wrapText="1"/>
    </xf>
    <xf numFmtId="3" fontId="8" fillId="0" borderId="3" xfId="7" applyNumberFormat="1" applyFont="1" applyBorder="1" applyAlignment="1" applyProtection="1">
      <alignment horizontal="right" vertical="center" wrapText="1"/>
    </xf>
    <xf numFmtId="3" fontId="8" fillId="0" borderId="3" xfId="7" applyNumberFormat="1" applyFont="1" applyFill="1" applyBorder="1" applyAlignment="1" applyProtection="1">
      <alignment horizontal="right" vertical="center" wrapText="1"/>
    </xf>
    <xf numFmtId="3" fontId="8" fillId="0" borderId="0" xfId="7" applyNumberFormat="1" applyFont="1" applyFill="1" applyBorder="1" applyAlignment="1" applyProtection="1">
      <alignment horizontal="right" vertical="center" wrapText="1"/>
    </xf>
    <xf numFmtId="3" fontId="8" fillId="0" borderId="10" xfId="7" applyNumberFormat="1" applyFont="1" applyBorder="1" applyAlignment="1" applyProtection="1">
      <alignment horizontal="right" vertical="center" wrapText="1"/>
    </xf>
    <xf numFmtId="0" fontId="8" fillId="0" borderId="5" xfId="6" applyFont="1" applyBorder="1" applyAlignment="1" applyProtection="1">
      <alignment horizontal="center" vertical="center" wrapText="1"/>
    </xf>
    <xf numFmtId="0" fontId="8" fillId="0" borderId="8" xfId="7" applyFont="1" applyBorder="1" applyAlignment="1" applyProtection="1">
      <alignment horizontal="center" vertical="center" wrapText="1"/>
    </xf>
    <xf numFmtId="0" fontId="8" fillId="0" borderId="5" xfId="6" applyFont="1" applyBorder="1" applyAlignment="1" applyProtection="1">
      <alignment horizontal="center" vertical="center" wrapText="1"/>
    </xf>
    <xf numFmtId="179" fontId="9" fillId="0" borderId="0" xfId="0" applyNumberFormat="1" applyFont="1" applyFill="1" applyBorder="1" applyAlignment="1">
      <alignment vertical="center"/>
    </xf>
    <xf numFmtId="0" fontId="8" fillId="0" borderId="8" xfId="6" applyFont="1" applyBorder="1" applyAlignment="1">
      <alignment horizontal="center" vertical="center" wrapText="1"/>
    </xf>
    <xf numFmtId="38" fontId="8" fillId="0" borderId="13" xfId="4" applyFont="1" applyFill="1" applyBorder="1" applyAlignment="1">
      <alignment horizontal="right" vertical="center" wrapText="1"/>
    </xf>
    <xf numFmtId="0" fontId="4" fillId="2" borderId="17" xfId="6" applyFont="1" applyFill="1" applyBorder="1" applyAlignment="1" applyProtection="1">
      <alignment horizontal="center" vertical="center" wrapText="1"/>
    </xf>
    <xf numFmtId="0" fontId="4" fillId="2" borderId="18" xfId="6" applyFont="1" applyFill="1" applyBorder="1" applyAlignment="1" applyProtection="1">
      <alignment horizontal="center" vertical="center" wrapText="1"/>
    </xf>
    <xf numFmtId="0" fontId="3" fillId="0" borderId="0" xfId="6" applyFont="1" applyAlignment="1" applyProtection="1">
      <alignment horizontal="left" vertical="center"/>
    </xf>
    <xf numFmtId="0" fontId="1" fillId="0" borderId="10" xfId="6" applyFont="1" applyBorder="1" applyAlignment="1" applyProtection="1">
      <alignment horizontal="right" vertical="center"/>
    </xf>
    <xf numFmtId="0" fontId="8" fillId="0" borderId="19" xfId="6" applyFont="1" applyBorder="1" applyAlignment="1" applyProtection="1">
      <alignment horizontal="center" vertical="center" textRotation="255" wrapText="1"/>
    </xf>
    <xf numFmtId="0" fontId="8" fillId="0" borderId="5" xfId="6" applyFont="1" applyBorder="1" applyAlignment="1" applyProtection="1">
      <alignment horizontal="center" vertical="center" textRotation="255" wrapText="1"/>
    </xf>
    <xf numFmtId="0" fontId="8" fillId="0" borderId="8" xfId="6" applyFont="1" applyBorder="1" applyAlignment="1" applyProtection="1">
      <alignment horizontal="center" vertical="center" textRotation="255" wrapText="1"/>
    </xf>
    <xf numFmtId="0" fontId="8" fillId="0" borderId="19" xfId="6" applyFont="1" applyBorder="1" applyAlignment="1" applyProtection="1">
      <alignment horizontal="center" vertical="center" wrapText="1"/>
    </xf>
    <xf numFmtId="0" fontId="8" fillId="0" borderId="5" xfId="6" applyFont="1" applyBorder="1" applyAlignment="1" applyProtection="1">
      <alignment horizontal="center" vertical="center" wrapText="1"/>
    </xf>
    <xf numFmtId="0" fontId="8" fillId="0" borderId="8"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8" fillId="0" borderId="6" xfId="6" applyFont="1" applyBorder="1" applyAlignment="1" applyProtection="1">
      <alignment horizontal="center" vertical="center" wrapText="1"/>
    </xf>
    <xf numFmtId="0" fontId="8" fillId="0" borderId="3" xfId="6" applyFont="1" applyBorder="1" applyAlignment="1" applyProtection="1">
      <alignment horizontal="center" vertical="center" wrapText="1"/>
    </xf>
    <xf numFmtId="0" fontId="8" fillId="0" borderId="1" xfId="6" applyFont="1" applyBorder="1" applyAlignment="1" applyProtection="1">
      <alignment horizontal="center" vertical="center" wrapText="1"/>
    </xf>
    <xf numFmtId="0" fontId="8" fillId="0" borderId="4" xfId="6" applyFont="1" applyBorder="1" applyAlignment="1" applyProtection="1">
      <alignment horizontal="center" vertical="center" wrapText="1"/>
    </xf>
    <xf numFmtId="0" fontId="8" fillId="0" borderId="2" xfId="6" applyFont="1" applyBorder="1" applyAlignment="1" applyProtection="1">
      <alignment horizontal="center" vertical="center" wrapText="1"/>
    </xf>
    <xf numFmtId="0" fontId="8" fillId="2" borderId="11" xfId="6" applyFont="1" applyFill="1" applyBorder="1" applyAlignment="1" applyProtection="1">
      <alignment horizontal="center" vertical="center" wrapText="1"/>
    </xf>
    <xf numFmtId="0" fontId="8" fillId="2" borderId="6" xfId="6" applyFont="1" applyFill="1" applyBorder="1" applyAlignment="1" applyProtection="1">
      <alignment horizontal="center" vertical="center" wrapText="1"/>
    </xf>
    <xf numFmtId="0" fontId="8" fillId="2" borderId="3" xfId="6" applyFont="1" applyFill="1" applyBorder="1" applyAlignment="1" applyProtection="1">
      <alignment horizontal="center" vertical="center" wrapText="1"/>
    </xf>
    <xf numFmtId="0" fontId="8" fillId="2" borderId="1" xfId="6" applyFont="1" applyFill="1" applyBorder="1" applyAlignment="1" applyProtection="1">
      <alignment horizontal="center" vertical="center" wrapText="1"/>
    </xf>
    <xf numFmtId="0" fontId="8" fillId="2" borderId="4" xfId="6" applyFont="1" applyFill="1" applyBorder="1" applyAlignment="1" applyProtection="1">
      <alignment horizontal="center" vertical="center" wrapText="1"/>
    </xf>
    <xf numFmtId="0" fontId="8" fillId="2" borderId="2" xfId="6" applyFont="1" applyFill="1" applyBorder="1" applyAlignment="1" applyProtection="1">
      <alignment horizontal="center" vertical="center" wrapText="1"/>
    </xf>
    <xf numFmtId="0" fontId="8" fillId="2" borderId="17" xfId="6" applyFont="1" applyFill="1" applyBorder="1" applyAlignment="1" applyProtection="1">
      <alignment horizontal="center" vertical="center" wrapText="1"/>
    </xf>
    <xf numFmtId="0" fontId="8" fillId="2" borderId="20" xfId="6" applyFont="1" applyFill="1" applyBorder="1" applyAlignment="1" applyProtection="1">
      <alignment horizontal="center" vertical="center" wrapText="1"/>
    </xf>
    <xf numFmtId="0" fontId="8" fillId="2" borderId="18" xfId="6" applyFont="1" applyFill="1" applyBorder="1" applyAlignment="1" applyProtection="1">
      <alignment horizontal="center" vertical="center" wrapText="1"/>
    </xf>
    <xf numFmtId="0" fontId="3" fillId="0" borderId="0" xfId="6" applyFont="1" applyAlignment="1">
      <alignment horizontal="left" vertical="center"/>
    </xf>
    <xf numFmtId="0" fontId="1" fillId="0" borderId="10" xfId="6" applyBorder="1" applyAlignment="1">
      <alignment horizontal="left" vertical="center"/>
    </xf>
    <xf numFmtId="0" fontId="8" fillId="0" borderId="19" xfId="6" applyFont="1" applyBorder="1" applyAlignment="1">
      <alignment horizontal="center" vertical="center" wrapText="1"/>
    </xf>
    <xf numFmtId="0" fontId="8" fillId="0" borderId="8" xfId="6" applyFont="1" applyBorder="1" applyAlignment="1">
      <alignment horizontal="center" vertical="center" wrapText="1"/>
    </xf>
    <xf numFmtId="0" fontId="8" fillId="0" borderId="17" xfId="6" applyFont="1" applyBorder="1" applyAlignment="1">
      <alignment horizontal="center" vertical="center" wrapText="1"/>
    </xf>
    <xf numFmtId="0" fontId="8" fillId="0" borderId="20" xfId="6" applyFont="1" applyBorder="1" applyAlignment="1">
      <alignment horizontal="center" vertical="center" wrapText="1"/>
    </xf>
    <xf numFmtId="0" fontId="8" fillId="0" borderId="18" xfId="6" applyFont="1" applyBorder="1" applyAlignment="1">
      <alignment horizontal="center" vertical="center" wrapText="1"/>
    </xf>
    <xf numFmtId="0" fontId="0" fillId="0" borderId="10" xfId="6" applyFont="1" applyBorder="1" applyAlignment="1" applyProtection="1">
      <alignment horizontal="left" vertical="center"/>
    </xf>
    <xf numFmtId="0" fontId="1" fillId="0" borderId="10" xfId="6" applyFont="1" applyBorder="1" applyAlignment="1" applyProtection="1">
      <alignment horizontal="left" vertical="center"/>
    </xf>
    <xf numFmtId="0" fontId="4" fillId="0" borderId="19" xfId="6" applyFont="1" applyBorder="1" applyAlignment="1" applyProtection="1">
      <alignment horizontal="center" vertical="center" wrapText="1"/>
    </xf>
    <xf numFmtId="0" fontId="4" fillId="0" borderId="5" xfId="6" applyFont="1" applyBorder="1" applyAlignment="1" applyProtection="1">
      <alignment horizontal="center" vertical="center" wrapText="1"/>
    </xf>
    <xf numFmtId="0" fontId="4" fillId="0" borderId="8" xfId="6" applyFont="1" applyBorder="1" applyAlignment="1" applyProtection="1">
      <alignment horizontal="center" vertical="center" wrapText="1"/>
    </xf>
    <xf numFmtId="0" fontId="4" fillId="0" borderId="11" xfId="6" applyFont="1" applyBorder="1" applyAlignment="1" applyProtection="1">
      <alignment horizontal="center" vertical="center" wrapText="1"/>
    </xf>
    <xf numFmtId="0" fontId="4" fillId="0" borderId="6" xfId="6" applyFont="1" applyBorder="1" applyAlignment="1" applyProtection="1">
      <alignment horizontal="center" vertical="center" wrapText="1"/>
    </xf>
    <xf numFmtId="0" fontId="4" fillId="0" borderId="3" xfId="6" applyFont="1" applyBorder="1" applyAlignment="1" applyProtection="1">
      <alignment horizontal="center" vertical="center" wrapText="1"/>
    </xf>
    <xf numFmtId="0" fontId="4" fillId="0" borderId="1" xfId="6" applyFont="1" applyBorder="1" applyAlignment="1" applyProtection="1">
      <alignment horizontal="center" vertical="center" wrapText="1"/>
    </xf>
    <xf numFmtId="0" fontId="4" fillId="0" borderId="4" xfId="6" applyFont="1" applyBorder="1" applyAlignment="1" applyProtection="1">
      <alignment horizontal="center" vertical="center" wrapText="1"/>
    </xf>
    <xf numFmtId="0" fontId="4" fillId="0" borderId="2" xfId="6" applyFont="1" applyBorder="1" applyAlignment="1" applyProtection="1">
      <alignment horizontal="center" vertical="center" wrapText="1"/>
    </xf>
    <xf numFmtId="0" fontId="4" fillId="0" borderId="17" xfId="6" applyFont="1" applyBorder="1" applyAlignment="1" applyProtection="1">
      <alignment horizontal="center" vertical="center" wrapText="1"/>
    </xf>
    <xf numFmtId="0" fontId="4" fillId="0" borderId="20" xfId="6" applyFont="1" applyBorder="1" applyAlignment="1" applyProtection="1">
      <alignment horizontal="center" vertical="center" wrapText="1"/>
    </xf>
    <xf numFmtId="0" fontId="4" fillId="0" borderId="18" xfId="6" applyFont="1" applyBorder="1" applyAlignment="1" applyProtection="1">
      <alignment horizontal="center" vertical="center" wrapText="1"/>
    </xf>
    <xf numFmtId="0" fontId="9" fillId="0" borderId="7" xfId="6" applyFont="1" applyBorder="1" applyAlignment="1">
      <alignment horizontal="left" vertical="center"/>
    </xf>
    <xf numFmtId="0" fontId="9" fillId="0" borderId="0" xfId="6" applyFont="1" applyAlignment="1">
      <alignment horizontal="left" vertical="center"/>
    </xf>
    <xf numFmtId="0" fontId="5" fillId="0" borderId="11" xfId="6" applyFont="1" applyBorder="1" applyAlignment="1" applyProtection="1">
      <alignment horizontal="center" vertical="center" wrapText="1"/>
    </xf>
    <xf numFmtId="0" fontId="5" fillId="0" borderId="6" xfId="6" applyFont="1" applyBorder="1" applyAlignment="1" applyProtection="1">
      <alignment horizontal="center" vertical="center" wrapText="1"/>
    </xf>
    <xf numFmtId="0" fontId="5" fillId="0" borderId="4" xfId="6" applyFont="1" applyBorder="1" applyAlignment="1" applyProtection="1">
      <alignment horizontal="center" vertical="center" wrapText="1"/>
    </xf>
    <xf numFmtId="0" fontId="5" fillId="0" borderId="2" xfId="6" applyFont="1" applyBorder="1" applyAlignment="1" applyProtection="1">
      <alignment horizontal="center" vertical="center" wrapText="1"/>
    </xf>
    <xf numFmtId="0" fontId="1" fillId="0" borderId="10" xfId="6" applyBorder="1" applyAlignment="1" applyProtection="1">
      <alignment horizontal="left" vertical="center"/>
    </xf>
    <xf numFmtId="0" fontId="8" fillId="0" borderId="17" xfId="6" applyFont="1" applyBorder="1" applyAlignment="1" applyProtection="1">
      <alignment horizontal="center" vertical="center" wrapText="1"/>
    </xf>
    <xf numFmtId="0" fontId="8" fillId="0" borderId="18" xfId="6" applyFont="1" applyBorder="1" applyAlignment="1" applyProtection="1">
      <alignment horizontal="center" vertical="center" wrapText="1"/>
    </xf>
    <xf numFmtId="0" fontId="1" fillId="0" borderId="0" xfId="6" applyFont="1" applyAlignment="1">
      <alignment horizontal="left" vertical="center"/>
    </xf>
    <xf numFmtId="0" fontId="5" fillId="0" borderId="0" xfId="0" applyFont="1" applyBorder="1" applyAlignment="1" applyProtection="1">
      <alignment horizontal="center" vertical="center" wrapText="1"/>
    </xf>
    <xf numFmtId="0" fontId="9" fillId="0" borderId="17" xfId="0" applyFont="1" applyFill="1" applyBorder="1" applyAlignment="1">
      <alignment vertical="center"/>
    </xf>
    <xf numFmtId="0" fontId="9" fillId="0" borderId="20" xfId="0" applyFont="1" applyFill="1" applyBorder="1" applyAlignment="1">
      <alignment vertical="center"/>
    </xf>
    <xf numFmtId="0" fontId="9" fillId="0" borderId="18" xfId="0" applyFont="1" applyFill="1" applyBorder="1" applyAlignment="1">
      <alignment vertical="center"/>
    </xf>
    <xf numFmtId="0" fontId="3" fillId="0" borderId="0" xfId="0" applyFont="1" applyFill="1" applyBorder="1" applyAlignment="1">
      <alignment horizontal="left" vertical="center"/>
    </xf>
    <xf numFmtId="0" fontId="0" fillId="0" borderId="10" xfId="0" applyFont="1" applyFill="1" applyBorder="1" applyAlignment="1">
      <alignment horizontal="left" vertical="center"/>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21"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16" xfId="0" applyNumberFormat="1" applyFont="1" applyFill="1" applyBorder="1" applyAlignment="1">
      <alignment horizontal="center"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8" xfId="0" applyFont="1" applyFill="1" applyBorder="1" applyAlignment="1">
      <alignment horizontal="center" vertical="center"/>
    </xf>
    <xf numFmtId="176" fontId="8" fillId="0" borderId="22" xfId="0" applyNumberFormat="1" applyFont="1" applyFill="1" applyBorder="1" applyAlignment="1">
      <alignment horizontal="center" vertical="center"/>
    </xf>
    <xf numFmtId="176" fontId="8" fillId="0" borderId="18" xfId="0" applyNumberFormat="1" applyFont="1" applyFill="1" applyBorder="1" applyAlignment="1">
      <alignment horizontal="center" vertical="center"/>
    </xf>
    <xf numFmtId="176" fontId="8" fillId="0" borderId="17" xfId="0" applyNumberFormat="1" applyFont="1" applyFill="1" applyBorder="1" applyAlignment="1">
      <alignment horizontal="center" vertical="center"/>
    </xf>
    <xf numFmtId="0" fontId="8" fillId="0" borderId="17" xfId="0" applyFont="1" applyFill="1" applyBorder="1" applyAlignment="1">
      <alignment horizontal="center" vertical="center"/>
    </xf>
    <xf numFmtId="0" fontId="9" fillId="0" borderId="17" xfId="0" applyFont="1" applyFill="1" applyBorder="1" applyAlignment="1">
      <alignment vertical="center" shrinkToFit="1"/>
    </xf>
    <xf numFmtId="0" fontId="9" fillId="0" borderId="20" xfId="0" applyFont="1" applyFill="1" applyBorder="1" applyAlignment="1">
      <alignment vertical="center" shrinkToFit="1"/>
    </xf>
    <xf numFmtId="0" fontId="9" fillId="0" borderId="18" xfId="0" applyFont="1" applyFill="1" applyBorder="1" applyAlignment="1">
      <alignment vertical="center" shrinkToFit="1"/>
    </xf>
    <xf numFmtId="179" fontId="9" fillId="0" borderId="11" xfId="0" applyNumberFormat="1" applyFont="1" applyFill="1" applyBorder="1" applyAlignment="1">
      <alignment horizontal="center" vertical="center"/>
    </xf>
    <xf numFmtId="179" fontId="9" fillId="0" borderId="6" xfId="0" applyNumberFormat="1" applyFont="1" applyFill="1" applyBorder="1" applyAlignment="1">
      <alignment horizontal="center" vertical="center"/>
    </xf>
    <xf numFmtId="179" fontId="9" fillId="0" borderId="3"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xf>
    <xf numFmtId="179" fontId="9" fillId="0" borderId="4" xfId="0" applyNumberFormat="1" applyFont="1" applyFill="1" applyBorder="1" applyAlignment="1">
      <alignment horizontal="center" vertical="center"/>
    </xf>
    <xf numFmtId="179" fontId="9" fillId="0" borderId="2" xfId="0" applyNumberFormat="1" applyFont="1" applyFill="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5" applyFont="1" applyFill="1" applyBorder="1" applyAlignment="1">
      <alignment horizontal="center" vertical="center" wrapText="1"/>
    </xf>
    <xf numFmtId="0" fontId="8" fillId="0" borderId="18" xfId="5" applyFont="1" applyFill="1" applyBorder="1" applyAlignment="1">
      <alignment horizontal="center" vertical="center" wrapText="1"/>
    </xf>
    <xf numFmtId="0" fontId="8" fillId="0" borderId="19" xfId="5" applyFont="1" applyFill="1" applyBorder="1" applyAlignment="1">
      <alignment horizontal="center" vertical="center" textRotation="255" wrapText="1"/>
    </xf>
    <xf numFmtId="0" fontId="8" fillId="0" borderId="5" xfId="5" applyFont="1" applyFill="1" applyBorder="1" applyAlignment="1">
      <alignment horizontal="center" vertical="center" textRotation="255" wrapText="1"/>
    </xf>
    <xf numFmtId="0" fontId="8" fillId="0" borderId="8" xfId="5" applyFont="1" applyFill="1" applyBorder="1" applyAlignment="1">
      <alignment horizontal="center" vertical="center" textRotation="255" wrapText="1"/>
    </xf>
    <xf numFmtId="0" fontId="8" fillId="0" borderId="20"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6"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10" xfId="5" applyFont="1" applyFill="1" applyBorder="1" applyAlignment="1">
      <alignment horizontal="center" vertical="center" wrapText="1"/>
    </xf>
    <xf numFmtId="0" fontId="8" fillId="0" borderId="2" xfId="5" applyFont="1" applyFill="1" applyBorder="1" applyAlignment="1">
      <alignment horizontal="center" vertical="center" wrapText="1"/>
    </xf>
    <xf numFmtId="0" fontId="3" fillId="0" borderId="0" xfId="0" applyFont="1" applyAlignment="1">
      <alignment horizontal="left" vertical="center"/>
    </xf>
    <xf numFmtId="0" fontId="0" fillId="0" borderId="10" xfId="0" applyFont="1" applyBorder="1" applyAlignment="1">
      <alignment horizontal="left" vertical="center"/>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5" applyFont="1" applyFill="1" applyBorder="1" applyAlignment="1">
      <alignment horizontal="justify" vertical="center" wrapText="1"/>
    </xf>
    <xf numFmtId="0" fontId="8" fillId="0" borderId="20" xfId="5" applyFont="1" applyFill="1" applyBorder="1" applyAlignment="1">
      <alignment horizontal="justify" vertical="center" wrapText="1"/>
    </xf>
    <xf numFmtId="0" fontId="8" fillId="0" borderId="18" xfId="5" applyFont="1" applyFill="1" applyBorder="1" applyAlignment="1">
      <alignment horizontal="justify" vertical="center" wrapText="1"/>
    </xf>
    <xf numFmtId="0" fontId="8" fillId="0" borderId="11" xfId="5" applyFont="1" applyFill="1" applyBorder="1" applyAlignment="1">
      <alignment horizontal="justify" vertical="center" wrapText="1"/>
    </xf>
    <xf numFmtId="0" fontId="8" fillId="0" borderId="7" xfId="5" applyFont="1" applyFill="1" applyBorder="1" applyAlignment="1">
      <alignment horizontal="justify" vertical="center" wrapText="1"/>
    </xf>
    <xf numFmtId="0" fontId="8" fillId="0" borderId="6" xfId="5" applyFont="1" applyFill="1" applyBorder="1" applyAlignment="1">
      <alignment horizontal="justify" vertical="center" wrapText="1"/>
    </xf>
    <xf numFmtId="0" fontId="8" fillId="0" borderId="4" xfId="5" applyFont="1" applyFill="1" applyBorder="1" applyAlignment="1">
      <alignment horizontal="justify" vertical="center" wrapText="1"/>
    </xf>
    <xf numFmtId="0" fontId="8" fillId="0" borderId="10" xfId="5" applyFont="1" applyFill="1" applyBorder="1" applyAlignment="1">
      <alignment horizontal="justify" vertical="center" wrapText="1"/>
    </xf>
    <xf numFmtId="0" fontId="8" fillId="0" borderId="2" xfId="5" applyFont="1" applyFill="1" applyBorder="1" applyAlignment="1">
      <alignment horizontal="justify" vertical="center" wrapText="1"/>
    </xf>
    <xf numFmtId="0" fontId="8" fillId="0" borderId="3" xfId="5"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9"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20" xfId="0" applyFont="1" applyBorder="1" applyAlignment="1">
      <alignment horizontal="center" vertical="center" wrapText="1"/>
    </xf>
    <xf numFmtId="0" fontId="9" fillId="0" borderId="7" xfId="0" applyFont="1" applyBorder="1" applyAlignment="1">
      <alignment horizontal="left"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Font="1" applyAlignment="1">
      <alignment horizontal="left" vertical="center"/>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0" xfId="1" applyFont="1" applyAlignment="1">
      <alignment horizontal="left" vertical="center"/>
    </xf>
    <xf numFmtId="0" fontId="8" fillId="0" borderId="11"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0" fillId="0" borderId="10" xfId="1" applyFont="1" applyFill="1" applyBorder="1" applyAlignment="1">
      <alignment horizontal="center" vertical="center"/>
    </xf>
    <xf numFmtId="0" fontId="1" fillId="0" borderId="10" xfId="1" applyFont="1" applyFill="1" applyBorder="1" applyAlignment="1">
      <alignment horizontal="center" vertical="center"/>
    </xf>
    <xf numFmtId="0" fontId="8" fillId="0" borderId="3" xfId="7" applyFont="1" applyBorder="1" applyAlignment="1" applyProtection="1">
      <alignment horizontal="center" vertical="center" wrapText="1"/>
    </xf>
    <xf numFmtId="0" fontId="8" fillId="0" borderId="0" xfId="7" applyFont="1" applyBorder="1" applyAlignment="1" applyProtection="1">
      <alignment horizontal="center" vertical="center" wrapText="1"/>
    </xf>
    <xf numFmtId="0" fontId="8" fillId="0" borderId="1" xfId="7" applyFont="1" applyBorder="1" applyAlignment="1" applyProtection="1">
      <alignment horizontal="center" vertical="center" wrapText="1"/>
    </xf>
    <xf numFmtId="0" fontId="8" fillId="0" borderId="4" xfId="7" applyFont="1" applyBorder="1" applyAlignment="1" applyProtection="1">
      <alignment horizontal="center" vertical="center" wrapText="1"/>
    </xf>
    <xf numFmtId="0" fontId="8" fillId="0" borderId="10" xfId="7" applyFont="1" applyBorder="1" applyAlignment="1" applyProtection="1">
      <alignment horizontal="center" vertical="center" wrapText="1"/>
    </xf>
    <xf numFmtId="0" fontId="8" fillId="0" borderId="17" xfId="7" applyFont="1" applyBorder="1" applyAlignment="1" applyProtection="1">
      <alignment horizontal="center" vertical="center" wrapText="1"/>
    </xf>
    <xf numFmtId="0" fontId="8" fillId="0" borderId="18" xfId="7" applyFont="1" applyBorder="1" applyAlignment="1" applyProtection="1">
      <alignment horizontal="center" vertical="center" wrapText="1"/>
    </xf>
    <xf numFmtId="0" fontId="3" fillId="0" borderId="0" xfId="7" applyFont="1" applyAlignment="1" applyProtection="1">
      <alignment horizontal="left" vertical="center"/>
    </xf>
    <xf numFmtId="0" fontId="1" fillId="0" borderId="10" xfId="7" applyBorder="1" applyAlignment="1" applyProtection="1">
      <alignment horizontal="left" vertical="center"/>
    </xf>
    <xf numFmtId="0" fontId="8" fillId="0" borderId="19" xfId="7" applyFont="1" applyBorder="1" applyAlignment="1" applyProtection="1">
      <alignment horizontal="center" vertical="center" wrapText="1"/>
    </xf>
    <xf numFmtId="0" fontId="8" fillId="0" borderId="8" xfId="7" applyFont="1" applyBorder="1" applyAlignment="1" applyProtection="1">
      <alignment horizontal="center" vertical="center" wrapText="1"/>
    </xf>
    <xf numFmtId="0" fontId="8" fillId="0" borderId="20" xfId="7" applyFont="1" applyBorder="1" applyAlignment="1" applyProtection="1">
      <alignment horizontal="center" vertical="center" wrapText="1"/>
    </xf>
    <xf numFmtId="0" fontId="8" fillId="0" borderId="11" xfId="7" applyFont="1" applyBorder="1" applyAlignment="1" applyProtection="1">
      <alignment horizontal="center" vertical="center" wrapText="1"/>
    </xf>
    <xf numFmtId="0" fontId="8" fillId="0" borderId="6" xfId="7" applyFont="1" applyBorder="1" applyAlignment="1" applyProtection="1">
      <alignment horizontal="center" vertical="center" wrapText="1"/>
    </xf>
    <xf numFmtId="0" fontId="8" fillId="0" borderId="2" xfId="7" applyFont="1" applyBorder="1" applyAlignment="1" applyProtection="1">
      <alignment horizontal="center" vertical="center" wrapText="1"/>
    </xf>
    <xf numFmtId="0" fontId="9" fillId="0" borderId="0" xfId="7" applyFont="1" applyBorder="1" applyAlignment="1" applyProtection="1">
      <alignment horizontal="left" vertical="center" wrapText="1"/>
    </xf>
    <xf numFmtId="0" fontId="9" fillId="0" borderId="7" xfId="7" applyFont="1" applyBorder="1" applyAlignment="1" applyProtection="1">
      <alignment horizontal="left" vertical="center" wrapText="1"/>
    </xf>
    <xf numFmtId="0" fontId="0" fillId="0" borderId="10" xfId="7" applyFont="1" applyBorder="1" applyAlignment="1" applyProtection="1">
      <alignment horizontal="left" vertical="center"/>
    </xf>
    <xf numFmtId="0" fontId="1" fillId="0" borderId="10" xfId="7" applyFont="1" applyBorder="1" applyAlignment="1" applyProtection="1">
      <alignment horizontal="left" vertical="center"/>
    </xf>
    <xf numFmtId="0" fontId="3" fillId="0" borderId="0" xfId="3" applyFont="1" applyAlignment="1" applyProtection="1">
      <alignment horizontal="left" vertical="center"/>
    </xf>
    <xf numFmtId="0" fontId="0" fillId="0" borderId="10" xfId="3" applyFont="1" applyBorder="1" applyAlignment="1" applyProtection="1">
      <alignment horizontal="left" vertical="center"/>
    </xf>
    <xf numFmtId="0" fontId="1" fillId="0" borderId="10" xfId="3" applyBorder="1" applyAlignment="1" applyProtection="1">
      <alignment horizontal="left" vertical="center"/>
    </xf>
    <xf numFmtId="0" fontId="1" fillId="0" borderId="0" xfId="3" applyBorder="1" applyAlignment="1" applyProtection="1">
      <alignment horizontal="left" vertical="center"/>
    </xf>
    <xf numFmtId="0" fontId="8" fillId="0" borderId="17" xfId="3" applyFont="1" applyBorder="1" applyAlignment="1" applyProtection="1">
      <alignment horizontal="center" vertical="center" wrapText="1"/>
    </xf>
    <xf numFmtId="0" fontId="8" fillId="0" borderId="18" xfId="3" applyFont="1" applyBorder="1" applyAlignment="1" applyProtection="1">
      <alignment horizontal="center" vertical="center" wrapText="1"/>
    </xf>
  </cellXfs>
  <cellStyles count="8">
    <cellStyle name="桁区切り" xfId="4" builtinId="6"/>
    <cellStyle name="桁区切り 2" xfId="2"/>
    <cellStyle name="標準" xfId="0" builtinId="0"/>
    <cellStyle name="標準 2" xfId="3"/>
    <cellStyle name="標準 2 2" xfId="7"/>
    <cellStyle name="標準 3" xfId="6"/>
    <cellStyle name="標準_⑫　運輸・道路・通信" xfId="1"/>
    <cellStyle name="標準_集計用　運輸・道路・通信"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showGridLines="0" tabSelected="1" zoomScaleNormal="100" workbookViewId="0">
      <selection sqref="A1:S1"/>
    </sheetView>
  </sheetViews>
  <sheetFormatPr defaultColWidth="9" defaultRowHeight="13.2" x14ac:dyDescent="0.2"/>
  <cols>
    <col min="1" max="1" width="3.109375" style="50" customWidth="1"/>
    <col min="2" max="2" width="9.6640625" style="50" customWidth="1"/>
    <col min="3" max="3" width="9.77734375" style="56" customWidth="1"/>
    <col min="4" max="4" width="0.44140625" style="50" customWidth="1"/>
    <col min="5" max="5" width="9.77734375" style="56" customWidth="1"/>
    <col min="6" max="6" width="0.44140625" style="50" customWidth="1"/>
    <col min="7" max="7" width="9.109375" style="56" customWidth="1"/>
    <col min="8" max="8" width="0.44140625" style="50" customWidth="1"/>
    <col min="9" max="9" width="6.6640625" style="56" customWidth="1"/>
    <col min="10" max="10" width="0.44140625" style="50" customWidth="1"/>
    <col min="11" max="11" width="6.6640625" style="56" customWidth="1"/>
    <col min="12" max="12" width="0.44140625" style="50" customWidth="1"/>
    <col min="13" max="13" width="6.6640625" style="56" customWidth="1"/>
    <col min="14" max="14" width="0.44140625" style="50" customWidth="1"/>
    <col min="15" max="15" width="6.6640625" style="56" customWidth="1"/>
    <col min="16" max="16" width="0.44140625" style="50" customWidth="1"/>
    <col min="17" max="17" width="6.6640625" style="56" customWidth="1"/>
    <col min="18" max="18" width="0.44140625" style="50" customWidth="1"/>
    <col min="19" max="19" width="6.6640625" style="56" customWidth="1"/>
    <col min="20" max="20" width="0.44140625" style="50" customWidth="1"/>
    <col min="21" max="16384" width="9" style="50"/>
  </cols>
  <sheetData>
    <row r="1" spans="1:21" s="273" customFormat="1" ht="23.1" customHeight="1" x14ac:dyDescent="0.2">
      <c r="A1" s="376" t="s">
        <v>190</v>
      </c>
      <c r="B1" s="376"/>
      <c r="C1" s="376"/>
      <c r="D1" s="376"/>
      <c r="E1" s="376"/>
      <c r="F1" s="376"/>
      <c r="G1" s="376"/>
      <c r="H1" s="376"/>
      <c r="I1" s="376"/>
      <c r="J1" s="376"/>
      <c r="K1" s="376"/>
      <c r="L1" s="376"/>
      <c r="M1" s="376"/>
      <c r="N1" s="376"/>
      <c r="O1" s="376"/>
      <c r="P1" s="376"/>
      <c r="Q1" s="376"/>
      <c r="R1" s="376"/>
      <c r="S1" s="376"/>
    </row>
    <row r="2" spans="1:21" s="273" customFormat="1" ht="23.1" customHeight="1" x14ac:dyDescent="0.2">
      <c r="C2" s="274"/>
      <c r="E2" s="274"/>
      <c r="G2" s="274"/>
      <c r="I2" s="274"/>
      <c r="K2" s="274"/>
      <c r="M2" s="274"/>
      <c r="O2" s="274"/>
      <c r="Q2" s="274"/>
      <c r="S2" s="274"/>
    </row>
    <row r="3" spans="1:21" s="273" customFormat="1" ht="23.1" customHeight="1" x14ac:dyDescent="0.2">
      <c r="A3" s="377" t="s">
        <v>221</v>
      </c>
      <c r="B3" s="377"/>
      <c r="C3" s="377"/>
      <c r="D3" s="377"/>
      <c r="E3" s="377"/>
      <c r="F3" s="377"/>
      <c r="G3" s="377"/>
      <c r="H3" s="377"/>
      <c r="I3" s="377"/>
      <c r="J3" s="377"/>
      <c r="K3" s="377"/>
      <c r="L3" s="377"/>
      <c r="M3" s="377"/>
      <c r="N3" s="377"/>
      <c r="O3" s="377"/>
      <c r="P3" s="377"/>
      <c r="Q3" s="377"/>
      <c r="R3" s="377"/>
      <c r="S3" s="377"/>
    </row>
    <row r="4" spans="1:21" s="273" customFormat="1" ht="18" customHeight="1" x14ac:dyDescent="0.2">
      <c r="A4" s="378" t="s">
        <v>0</v>
      </c>
      <c r="B4" s="381" t="s">
        <v>1</v>
      </c>
      <c r="C4" s="384" t="s">
        <v>2</v>
      </c>
      <c r="D4" s="385"/>
      <c r="E4" s="384" t="s">
        <v>3</v>
      </c>
      <c r="F4" s="385"/>
      <c r="G4" s="390" t="s">
        <v>130</v>
      </c>
      <c r="H4" s="391"/>
      <c r="I4" s="396" t="s">
        <v>5</v>
      </c>
      <c r="J4" s="397"/>
      <c r="K4" s="397"/>
      <c r="L4" s="397"/>
      <c r="M4" s="397"/>
      <c r="N4" s="397"/>
      <c r="O4" s="397"/>
      <c r="P4" s="397"/>
      <c r="Q4" s="397"/>
      <c r="R4" s="397"/>
      <c r="S4" s="397"/>
      <c r="T4" s="398"/>
    </row>
    <row r="5" spans="1:21" s="273" customFormat="1" ht="18" customHeight="1" x14ac:dyDescent="0.2">
      <c r="A5" s="379"/>
      <c r="B5" s="382"/>
      <c r="C5" s="386"/>
      <c r="D5" s="387"/>
      <c r="E5" s="386"/>
      <c r="F5" s="387"/>
      <c r="G5" s="392"/>
      <c r="H5" s="393"/>
      <c r="I5" s="396" t="s">
        <v>191</v>
      </c>
      <c r="J5" s="397"/>
      <c r="K5" s="397"/>
      <c r="L5" s="397"/>
      <c r="M5" s="397"/>
      <c r="N5" s="398"/>
      <c r="O5" s="396" t="s">
        <v>6</v>
      </c>
      <c r="P5" s="397"/>
      <c r="Q5" s="397"/>
      <c r="R5" s="397"/>
      <c r="S5" s="397"/>
      <c r="T5" s="398"/>
    </row>
    <row r="6" spans="1:21" s="273" customFormat="1" ht="18" customHeight="1" x14ac:dyDescent="0.2">
      <c r="A6" s="380"/>
      <c r="B6" s="383"/>
      <c r="C6" s="388"/>
      <c r="D6" s="389"/>
      <c r="E6" s="388"/>
      <c r="F6" s="389"/>
      <c r="G6" s="394"/>
      <c r="H6" s="395"/>
      <c r="I6" s="374" t="s">
        <v>4</v>
      </c>
      <c r="J6" s="375"/>
      <c r="K6" s="374" t="s">
        <v>7</v>
      </c>
      <c r="L6" s="375"/>
      <c r="M6" s="374" t="s">
        <v>8</v>
      </c>
      <c r="N6" s="375"/>
      <c r="O6" s="374" t="s">
        <v>4</v>
      </c>
      <c r="P6" s="375"/>
      <c r="Q6" s="374" t="s">
        <v>7</v>
      </c>
      <c r="R6" s="375"/>
      <c r="S6" s="374" t="s">
        <v>8</v>
      </c>
      <c r="T6" s="375"/>
    </row>
    <row r="7" spans="1:21" s="273" customFormat="1" ht="15" customHeight="1" x14ac:dyDescent="0.2">
      <c r="A7" s="378" t="s">
        <v>9</v>
      </c>
      <c r="B7" s="275"/>
      <c r="C7" s="276" t="s">
        <v>10</v>
      </c>
      <c r="D7" s="277"/>
      <c r="E7" s="276" t="s">
        <v>10</v>
      </c>
      <c r="F7" s="277"/>
      <c r="G7" s="276" t="s">
        <v>11</v>
      </c>
      <c r="H7" s="277"/>
      <c r="I7" s="278" t="s">
        <v>10</v>
      </c>
      <c r="J7" s="277"/>
      <c r="K7" s="276" t="s">
        <v>10</v>
      </c>
      <c r="L7" s="277"/>
      <c r="M7" s="276" t="s">
        <v>10</v>
      </c>
      <c r="N7" s="277"/>
      <c r="O7" s="276" t="s">
        <v>10</v>
      </c>
      <c r="P7" s="277"/>
      <c r="Q7" s="276" t="s">
        <v>10</v>
      </c>
      <c r="R7" s="277"/>
      <c r="S7" s="279" t="s">
        <v>10</v>
      </c>
      <c r="T7" s="280"/>
    </row>
    <row r="8" spans="1:21" s="273" customFormat="1" ht="15" customHeight="1" x14ac:dyDescent="0.2">
      <c r="A8" s="379"/>
      <c r="B8" s="281" t="s">
        <v>277</v>
      </c>
      <c r="C8" s="58">
        <f t="shared" ref="C8:C12" si="0">C16+C24+C32+C40</f>
        <v>23114714</v>
      </c>
      <c r="D8" s="59"/>
      <c r="E8" s="58">
        <f t="shared" ref="E8:E13" si="1">E16+E24+E32+E40</f>
        <v>22913871</v>
      </c>
      <c r="F8" s="59"/>
      <c r="G8" s="58">
        <f t="shared" ref="G8:G9" si="2">G16+G24+G32+G40</f>
        <v>7151120</v>
      </c>
      <c r="H8" s="59"/>
      <c r="I8" s="58">
        <f t="shared" ref="I8:I12" si="3">SUM(K8:M8)</f>
        <v>63328</v>
      </c>
      <c r="J8" s="58"/>
      <c r="K8" s="60">
        <f t="shared" ref="K8:K10" si="4">K16+K24+K32+K40</f>
        <v>41416</v>
      </c>
      <c r="L8" s="58"/>
      <c r="M8" s="60">
        <f t="shared" ref="M8:M13" si="5">M16+M24+M32+M40</f>
        <v>21912</v>
      </c>
      <c r="N8" s="58"/>
      <c r="O8" s="60">
        <f t="shared" ref="O8:O11" si="6">SUM(Q8:S8)</f>
        <v>62779</v>
      </c>
      <c r="P8" s="58"/>
      <c r="Q8" s="60">
        <f>Q16+Q24+Q32+Q40</f>
        <v>41416</v>
      </c>
      <c r="R8" s="58"/>
      <c r="S8" s="60">
        <f t="shared" ref="S8:S13" si="7">S16+S24+S32+S40</f>
        <v>21363</v>
      </c>
      <c r="T8" s="59"/>
    </row>
    <row r="9" spans="1:21" s="273" customFormat="1" ht="15" customHeight="1" x14ac:dyDescent="0.2">
      <c r="A9" s="379"/>
      <c r="B9" s="281" t="s">
        <v>185</v>
      </c>
      <c r="C9" s="58">
        <f t="shared" si="0"/>
        <v>22613697</v>
      </c>
      <c r="D9" s="59"/>
      <c r="E9" s="58">
        <f t="shared" si="1"/>
        <v>22425676</v>
      </c>
      <c r="F9" s="59"/>
      <c r="G9" s="58">
        <f t="shared" si="2"/>
        <v>7004825</v>
      </c>
      <c r="H9" s="59"/>
      <c r="I9" s="58">
        <f t="shared" si="3"/>
        <v>61786</v>
      </c>
      <c r="J9" s="58"/>
      <c r="K9" s="60">
        <f t="shared" si="4"/>
        <v>40685</v>
      </c>
      <c r="L9" s="58"/>
      <c r="M9" s="60">
        <f t="shared" si="5"/>
        <v>21101</v>
      </c>
      <c r="N9" s="58"/>
      <c r="O9" s="60">
        <f t="shared" si="6"/>
        <v>61272</v>
      </c>
      <c r="P9" s="58"/>
      <c r="Q9" s="60">
        <f t="shared" ref="Q9:Q10" si="8">Q17+Q25+Q33+Q41</f>
        <v>40685</v>
      </c>
      <c r="R9" s="58"/>
      <c r="S9" s="60">
        <f t="shared" si="7"/>
        <v>20587</v>
      </c>
      <c r="T9" s="282"/>
    </row>
    <row r="10" spans="1:21" s="273" customFormat="1" ht="15" customHeight="1" x14ac:dyDescent="0.2">
      <c r="A10" s="379"/>
      <c r="B10" s="281" t="s">
        <v>213</v>
      </c>
      <c r="C10" s="58">
        <f t="shared" si="0"/>
        <v>14493836</v>
      </c>
      <c r="D10" s="59"/>
      <c r="E10" s="58">
        <f t="shared" si="1"/>
        <v>14364039</v>
      </c>
      <c r="F10" s="59"/>
      <c r="G10" s="58">
        <f>G18+G26+G34+G42</f>
        <v>4601061</v>
      </c>
      <c r="H10" s="59"/>
      <c r="I10" s="58">
        <f t="shared" si="3"/>
        <v>39709</v>
      </c>
      <c r="J10" s="58"/>
      <c r="K10" s="60">
        <f t="shared" si="4"/>
        <v>25982</v>
      </c>
      <c r="L10" s="58"/>
      <c r="M10" s="60">
        <f t="shared" si="5"/>
        <v>13727</v>
      </c>
      <c r="N10" s="58"/>
      <c r="O10" s="60">
        <f t="shared" si="6"/>
        <v>39353</v>
      </c>
      <c r="P10" s="58"/>
      <c r="Q10" s="60">
        <f t="shared" si="8"/>
        <v>25982</v>
      </c>
      <c r="R10" s="58"/>
      <c r="S10" s="60">
        <f t="shared" si="7"/>
        <v>13371</v>
      </c>
      <c r="T10" s="282"/>
    </row>
    <row r="11" spans="1:21" s="273" customFormat="1" ht="15" customHeight="1" x14ac:dyDescent="0.2">
      <c r="A11" s="379"/>
      <c r="B11" s="281" t="s">
        <v>227</v>
      </c>
      <c r="C11" s="58">
        <f t="shared" si="0"/>
        <v>16342018</v>
      </c>
      <c r="D11" s="59"/>
      <c r="E11" s="58">
        <f t="shared" si="1"/>
        <v>16182924</v>
      </c>
      <c r="F11" s="59"/>
      <c r="G11" s="58">
        <f>G19+G27+G35+G43</f>
        <v>5011866</v>
      </c>
      <c r="H11" s="59"/>
      <c r="I11" s="58">
        <f t="shared" si="3"/>
        <v>44774</v>
      </c>
      <c r="J11" s="58"/>
      <c r="K11" s="60">
        <f>K19+K27+K35+K43</f>
        <v>28719</v>
      </c>
      <c r="L11" s="58"/>
      <c r="M11" s="60">
        <f t="shared" si="5"/>
        <v>16055</v>
      </c>
      <c r="N11" s="58"/>
      <c r="O11" s="60">
        <f t="shared" si="6"/>
        <v>44338</v>
      </c>
      <c r="P11" s="58"/>
      <c r="Q11" s="60">
        <f>Q19+Q27+Q35+Q43</f>
        <v>28719</v>
      </c>
      <c r="R11" s="58"/>
      <c r="S11" s="60">
        <f t="shared" si="7"/>
        <v>15619</v>
      </c>
      <c r="T11" s="282"/>
    </row>
    <row r="12" spans="1:21" s="273" customFormat="1" ht="15" customHeight="1" x14ac:dyDescent="0.2">
      <c r="A12" s="379"/>
      <c r="B12" s="281" t="s">
        <v>259</v>
      </c>
      <c r="C12" s="58">
        <f t="shared" si="0"/>
        <v>18852861</v>
      </c>
      <c r="D12" s="59"/>
      <c r="E12" s="58">
        <f t="shared" si="1"/>
        <v>18719050</v>
      </c>
      <c r="F12" s="59"/>
      <c r="G12" s="58">
        <f>G20+G28+G36+G44</f>
        <v>5584326</v>
      </c>
      <c r="H12" s="59"/>
      <c r="I12" s="58">
        <f t="shared" si="3"/>
        <v>51651</v>
      </c>
      <c r="J12" s="58"/>
      <c r="K12" s="60">
        <f>K20+K28+K36+K44</f>
        <v>33197</v>
      </c>
      <c r="L12" s="58"/>
      <c r="M12" s="60">
        <f t="shared" si="5"/>
        <v>18454</v>
      </c>
      <c r="N12" s="58"/>
      <c r="O12" s="60">
        <f>SUM(Q12:S12)</f>
        <v>51284</v>
      </c>
      <c r="P12" s="58"/>
      <c r="Q12" s="60">
        <f>Q20+Q28+Q36+Q44</f>
        <v>33197</v>
      </c>
      <c r="R12" s="58"/>
      <c r="S12" s="60">
        <f t="shared" si="7"/>
        <v>18087</v>
      </c>
      <c r="T12" s="59"/>
    </row>
    <row r="13" spans="1:21" s="284" customFormat="1" ht="15" customHeight="1" x14ac:dyDescent="0.2">
      <c r="A13" s="379"/>
      <c r="B13" s="281" t="s">
        <v>278</v>
      </c>
      <c r="C13" s="58">
        <f>C21+C29+C37+C45</f>
        <v>19921412</v>
      </c>
      <c r="D13" s="59"/>
      <c r="E13" s="58">
        <f t="shared" si="1"/>
        <v>19795906</v>
      </c>
      <c r="F13" s="59"/>
      <c r="G13" s="58">
        <f>G21+G29+G37+G45</f>
        <v>6010926</v>
      </c>
      <c r="H13" s="59"/>
      <c r="I13" s="58">
        <f t="shared" ref="I13" si="9">SUM(K13:M13)</f>
        <v>54429</v>
      </c>
      <c r="J13" s="58"/>
      <c r="K13" s="60">
        <f>K21+K29+K37+K45</f>
        <v>34628</v>
      </c>
      <c r="L13" s="58"/>
      <c r="M13" s="60">
        <f t="shared" si="5"/>
        <v>19801</v>
      </c>
      <c r="N13" s="58"/>
      <c r="O13" s="60">
        <f>SUM(Q13:S13)</f>
        <v>54087</v>
      </c>
      <c r="P13" s="58"/>
      <c r="Q13" s="60">
        <f>Q21+Q29+Q37+Q45</f>
        <v>34628</v>
      </c>
      <c r="R13" s="58"/>
      <c r="S13" s="60">
        <f t="shared" si="7"/>
        <v>19459</v>
      </c>
      <c r="T13" s="59"/>
      <c r="U13" s="283"/>
    </row>
    <row r="14" spans="1:21" s="273" customFormat="1" ht="15" customHeight="1" x14ac:dyDescent="0.2">
      <c r="A14" s="380"/>
      <c r="B14" s="285"/>
      <c r="C14" s="61"/>
      <c r="D14" s="62"/>
      <c r="E14" s="61"/>
      <c r="F14" s="62"/>
      <c r="G14" s="61"/>
      <c r="H14" s="62"/>
      <c r="I14" s="63"/>
      <c r="J14" s="62"/>
      <c r="K14" s="61"/>
      <c r="L14" s="62"/>
      <c r="M14" s="61"/>
      <c r="N14" s="62"/>
      <c r="O14" s="61"/>
      <c r="P14" s="62"/>
      <c r="Q14" s="61"/>
      <c r="R14" s="62"/>
      <c r="S14" s="63"/>
      <c r="T14" s="286"/>
    </row>
    <row r="15" spans="1:21" s="273" customFormat="1" ht="15" customHeight="1" x14ac:dyDescent="0.2">
      <c r="A15" s="378" t="s">
        <v>12</v>
      </c>
      <c r="B15" s="275"/>
      <c r="C15" s="287"/>
      <c r="D15" s="288"/>
      <c r="E15" s="287"/>
      <c r="F15" s="288"/>
      <c r="G15" s="287"/>
      <c r="H15" s="288"/>
      <c r="I15" s="289"/>
      <c r="J15" s="288"/>
      <c r="K15" s="287"/>
      <c r="L15" s="288"/>
      <c r="M15" s="287"/>
      <c r="N15" s="288"/>
      <c r="O15" s="287"/>
      <c r="P15" s="288"/>
      <c r="Q15" s="287"/>
      <c r="R15" s="288"/>
      <c r="S15" s="287"/>
      <c r="T15" s="282"/>
    </row>
    <row r="16" spans="1:21" s="273" customFormat="1" ht="15" customHeight="1" x14ac:dyDescent="0.2">
      <c r="A16" s="379"/>
      <c r="B16" s="281" t="s">
        <v>277</v>
      </c>
      <c r="C16" s="195">
        <v>2793760</v>
      </c>
      <c r="D16" s="196"/>
      <c r="E16" s="195">
        <v>2727123</v>
      </c>
      <c r="F16" s="196"/>
      <c r="G16" s="197">
        <v>936656</v>
      </c>
      <c r="H16" s="196"/>
      <c r="I16" s="197">
        <f t="shared" ref="I16:I20" si="10">K16+M16</f>
        <v>7654</v>
      </c>
      <c r="J16" s="196"/>
      <c r="K16" s="195">
        <v>4355</v>
      </c>
      <c r="L16" s="196"/>
      <c r="M16" s="195">
        <v>3299</v>
      </c>
      <c r="N16" s="196"/>
      <c r="O16" s="197">
        <f t="shared" ref="O16:O20" si="11">Q16+S16</f>
        <v>7472</v>
      </c>
      <c r="P16" s="196"/>
      <c r="Q16" s="195">
        <f>K16</f>
        <v>4355</v>
      </c>
      <c r="R16" s="196"/>
      <c r="S16" s="197">
        <v>3117</v>
      </c>
      <c r="T16" s="282"/>
    </row>
    <row r="17" spans="1:20" s="273" customFormat="1" ht="15" customHeight="1" x14ac:dyDescent="0.2">
      <c r="A17" s="379"/>
      <c r="B17" s="281" t="s">
        <v>185</v>
      </c>
      <c r="C17" s="195">
        <v>2774296</v>
      </c>
      <c r="D17" s="196"/>
      <c r="E17" s="195">
        <v>2702154</v>
      </c>
      <c r="F17" s="196"/>
      <c r="G17" s="197">
        <v>952884</v>
      </c>
      <c r="H17" s="196"/>
      <c r="I17" s="197">
        <f t="shared" si="10"/>
        <v>7580</v>
      </c>
      <c r="J17" s="196"/>
      <c r="K17" s="195">
        <v>4365</v>
      </c>
      <c r="L17" s="196"/>
      <c r="M17" s="195">
        <v>3215</v>
      </c>
      <c r="N17" s="196"/>
      <c r="O17" s="197">
        <f t="shared" si="11"/>
        <v>7383</v>
      </c>
      <c r="P17" s="196"/>
      <c r="Q17" s="195">
        <f>K17</f>
        <v>4365</v>
      </c>
      <c r="R17" s="196"/>
      <c r="S17" s="197">
        <v>3018</v>
      </c>
      <c r="T17" s="282"/>
    </row>
    <row r="18" spans="1:20" s="273" customFormat="1" ht="15" customHeight="1" x14ac:dyDescent="0.2">
      <c r="A18" s="379"/>
      <c r="B18" s="281" t="s">
        <v>213</v>
      </c>
      <c r="C18" s="195">
        <v>2034697</v>
      </c>
      <c r="D18" s="196"/>
      <c r="E18" s="195">
        <v>1981027</v>
      </c>
      <c r="F18" s="196"/>
      <c r="G18" s="197">
        <v>644315</v>
      </c>
      <c r="H18" s="196"/>
      <c r="I18" s="197">
        <f t="shared" si="10"/>
        <v>5575</v>
      </c>
      <c r="J18" s="196"/>
      <c r="K18" s="195">
        <v>3365</v>
      </c>
      <c r="L18" s="196"/>
      <c r="M18" s="195">
        <v>2210</v>
      </c>
      <c r="N18" s="196"/>
      <c r="O18" s="197">
        <f t="shared" si="11"/>
        <v>5428</v>
      </c>
      <c r="P18" s="196"/>
      <c r="Q18" s="195">
        <v>3365</v>
      </c>
      <c r="R18" s="196"/>
      <c r="S18" s="197">
        <v>2063</v>
      </c>
      <c r="T18" s="282"/>
    </row>
    <row r="19" spans="1:20" s="273" customFormat="1" ht="15" customHeight="1" x14ac:dyDescent="0.2">
      <c r="A19" s="379"/>
      <c r="B19" s="281" t="s">
        <v>227</v>
      </c>
      <c r="C19" s="195">
        <v>2158561</v>
      </c>
      <c r="D19" s="196"/>
      <c r="E19" s="195">
        <v>2097243</v>
      </c>
      <c r="F19" s="196"/>
      <c r="G19" s="197">
        <v>677939</v>
      </c>
      <c r="H19" s="196"/>
      <c r="I19" s="197">
        <f t="shared" si="10"/>
        <v>5915</v>
      </c>
      <c r="J19" s="196"/>
      <c r="K19" s="195">
        <v>3419</v>
      </c>
      <c r="L19" s="196"/>
      <c r="M19" s="195">
        <v>2496</v>
      </c>
      <c r="N19" s="196"/>
      <c r="O19" s="197">
        <f t="shared" si="11"/>
        <v>5747</v>
      </c>
      <c r="P19" s="196"/>
      <c r="Q19" s="195">
        <v>3419</v>
      </c>
      <c r="R19" s="196"/>
      <c r="S19" s="197">
        <v>2328</v>
      </c>
      <c r="T19" s="282"/>
    </row>
    <row r="20" spans="1:20" s="273" customFormat="1" ht="15" customHeight="1" x14ac:dyDescent="0.2">
      <c r="A20" s="379"/>
      <c r="B20" s="281" t="s">
        <v>259</v>
      </c>
      <c r="C20" s="195">
        <v>2352580</v>
      </c>
      <c r="D20" s="196"/>
      <c r="E20" s="195">
        <v>2296635</v>
      </c>
      <c r="F20" s="196"/>
      <c r="G20" s="197">
        <v>755585</v>
      </c>
      <c r="H20" s="196"/>
      <c r="I20" s="197">
        <f t="shared" si="10"/>
        <v>6445</v>
      </c>
      <c r="J20" s="196"/>
      <c r="K20" s="195">
        <v>3638</v>
      </c>
      <c r="L20" s="196"/>
      <c r="M20" s="195">
        <v>2807</v>
      </c>
      <c r="N20" s="196"/>
      <c r="O20" s="197">
        <f t="shared" si="11"/>
        <v>6292</v>
      </c>
      <c r="P20" s="196"/>
      <c r="Q20" s="195">
        <v>3638</v>
      </c>
      <c r="R20" s="196"/>
      <c r="S20" s="197">
        <v>2654</v>
      </c>
      <c r="T20" s="290"/>
    </row>
    <row r="21" spans="1:20" s="284" customFormat="1" ht="15" customHeight="1" x14ac:dyDescent="0.2">
      <c r="A21" s="379"/>
      <c r="B21" s="281" t="s">
        <v>278</v>
      </c>
      <c r="C21" s="195">
        <v>2480726</v>
      </c>
      <c r="D21" s="196"/>
      <c r="E21" s="195">
        <v>2426224</v>
      </c>
      <c r="F21" s="196"/>
      <c r="G21" s="197">
        <v>822117</v>
      </c>
      <c r="H21" s="196"/>
      <c r="I21" s="197">
        <f t="shared" ref="I21" si="12">K21+M21</f>
        <v>6778</v>
      </c>
      <c r="J21" s="196"/>
      <c r="K21" s="195">
        <v>3742</v>
      </c>
      <c r="L21" s="196"/>
      <c r="M21" s="195">
        <v>3036</v>
      </c>
      <c r="N21" s="196"/>
      <c r="O21" s="197">
        <f t="shared" ref="O21" si="13">Q21+S21</f>
        <v>6629</v>
      </c>
      <c r="P21" s="196"/>
      <c r="Q21" s="195">
        <v>3742</v>
      </c>
      <c r="R21" s="196"/>
      <c r="S21" s="197">
        <v>2887</v>
      </c>
      <c r="T21" s="290"/>
    </row>
    <row r="22" spans="1:20" s="273" customFormat="1" ht="15" customHeight="1" x14ac:dyDescent="0.2">
      <c r="A22" s="380"/>
      <c r="B22" s="285"/>
      <c r="C22" s="61"/>
      <c r="D22" s="62"/>
      <c r="E22" s="61"/>
      <c r="F22" s="62"/>
      <c r="G22" s="61"/>
      <c r="H22" s="62"/>
      <c r="I22" s="63"/>
      <c r="J22" s="62"/>
      <c r="K22" s="61"/>
      <c r="L22" s="62"/>
      <c r="M22" s="61"/>
      <c r="N22" s="62"/>
      <c r="O22" s="61"/>
      <c r="P22" s="62"/>
      <c r="Q22" s="61"/>
      <c r="R22" s="62"/>
      <c r="S22" s="61"/>
      <c r="T22" s="286"/>
    </row>
    <row r="23" spans="1:20" s="273" customFormat="1" ht="15" customHeight="1" x14ac:dyDescent="0.2">
      <c r="A23" s="378" t="s">
        <v>13</v>
      </c>
      <c r="B23" s="275"/>
      <c r="C23" s="287"/>
      <c r="D23" s="288"/>
      <c r="E23" s="287"/>
      <c r="F23" s="288"/>
      <c r="G23" s="287"/>
      <c r="H23" s="288"/>
      <c r="I23" s="289"/>
      <c r="J23" s="288"/>
      <c r="K23" s="287"/>
      <c r="L23" s="288"/>
      <c r="M23" s="287"/>
      <c r="N23" s="288"/>
      <c r="O23" s="287"/>
      <c r="P23" s="288"/>
      <c r="Q23" s="287"/>
      <c r="R23" s="288"/>
      <c r="S23" s="287"/>
      <c r="T23" s="282"/>
    </row>
    <row r="24" spans="1:20" s="273" customFormat="1" ht="15" customHeight="1" x14ac:dyDescent="0.2">
      <c r="A24" s="379"/>
      <c r="B24" s="281" t="s">
        <v>277</v>
      </c>
      <c r="C24" s="195">
        <v>7330422</v>
      </c>
      <c r="D24" s="196"/>
      <c r="E24" s="195">
        <v>7259528</v>
      </c>
      <c r="F24" s="196"/>
      <c r="G24" s="197">
        <v>1639885</v>
      </c>
      <c r="H24" s="196"/>
      <c r="I24" s="197">
        <f t="shared" ref="I24:I28" si="14">K24+M24</f>
        <v>20084</v>
      </c>
      <c r="J24" s="196"/>
      <c r="K24" s="195">
        <v>14032</v>
      </c>
      <c r="L24" s="196"/>
      <c r="M24" s="195">
        <v>6052</v>
      </c>
      <c r="N24" s="196"/>
      <c r="O24" s="197">
        <f t="shared" ref="O24:O28" si="15">Q24+S24</f>
        <v>19890</v>
      </c>
      <c r="P24" s="196"/>
      <c r="Q24" s="195">
        <f>K24</f>
        <v>14032</v>
      </c>
      <c r="R24" s="196"/>
      <c r="S24" s="197">
        <v>5858</v>
      </c>
      <c r="T24" s="282"/>
    </row>
    <row r="25" spans="1:20" s="273" customFormat="1" ht="15" customHeight="1" x14ac:dyDescent="0.2">
      <c r="A25" s="379"/>
      <c r="B25" s="281" t="s">
        <v>185</v>
      </c>
      <c r="C25" s="195">
        <v>7151293</v>
      </c>
      <c r="D25" s="196"/>
      <c r="E25" s="195">
        <v>7089451</v>
      </c>
      <c r="F25" s="196"/>
      <c r="G25" s="197">
        <v>1581937</v>
      </c>
      <c r="H25" s="196"/>
      <c r="I25" s="197">
        <f t="shared" si="14"/>
        <v>19539</v>
      </c>
      <c r="J25" s="196"/>
      <c r="K25" s="195">
        <v>13664</v>
      </c>
      <c r="L25" s="196"/>
      <c r="M25" s="195">
        <v>5875</v>
      </c>
      <c r="N25" s="196"/>
      <c r="O25" s="197">
        <f t="shared" si="15"/>
        <v>19370</v>
      </c>
      <c r="P25" s="196"/>
      <c r="Q25" s="195">
        <f>K25</f>
        <v>13664</v>
      </c>
      <c r="R25" s="196"/>
      <c r="S25" s="197">
        <v>5706</v>
      </c>
      <c r="T25" s="282"/>
    </row>
    <row r="26" spans="1:20" s="273" customFormat="1" ht="15" customHeight="1" x14ac:dyDescent="0.2">
      <c r="A26" s="379"/>
      <c r="B26" s="281" t="s">
        <v>213</v>
      </c>
      <c r="C26" s="195">
        <v>3377626</v>
      </c>
      <c r="D26" s="196"/>
      <c r="E26" s="195">
        <v>3346580</v>
      </c>
      <c r="F26" s="196"/>
      <c r="G26" s="197">
        <v>953244</v>
      </c>
      <c r="H26" s="196"/>
      <c r="I26" s="197">
        <f t="shared" si="14"/>
        <v>9253</v>
      </c>
      <c r="J26" s="196"/>
      <c r="K26" s="195">
        <v>5661</v>
      </c>
      <c r="L26" s="196"/>
      <c r="M26" s="195">
        <v>3592</v>
      </c>
      <c r="N26" s="196"/>
      <c r="O26" s="197">
        <f t="shared" si="15"/>
        <v>9168</v>
      </c>
      <c r="P26" s="196"/>
      <c r="Q26" s="195">
        <v>5661</v>
      </c>
      <c r="R26" s="196"/>
      <c r="S26" s="197">
        <v>3507</v>
      </c>
      <c r="T26" s="282"/>
    </row>
    <row r="27" spans="1:20" s="273" customFormat="1" ht="15" customHeight="1" x14ac:dyDescent="0.2">
      <c r="A27" s="379"/>
      <c r="B27" s="281" t="s">
        <v>227</v>
      </c>
      <c r="C27" s="195">
        <v>4560215</v>
      </c>
      <c r="D27" s="196"/>
      <c r="E27" s="195">
        <v>4520168</v>
      </c>
      <c r="F27" s="196"/>
      <c r="G27" s="197">
        <v>1084084</v>
      </c>
      <c r="H27" s="196"/>
      <c r="I27" s="197">
        <f t="shared" si="14"/>
        <v>12494</v>
      </c>
      <c r="J27" s="196"/>
      <c r="K27" s="195">
        <v>7993</v>
      </c>
      <c r="L27" s="196"/>
      <c r="M27" s="195">
        <v>4501</v>
      </c>
      <c r="N27" s="196"/>
      <c r="O27" s="197">
        <f t="shared" si="15"/>
        <v>12384</v>
      </c>
      <c r="P27" s="196"/>
      <c r="Q27" s="195">
        <v>7993</v>
      </c>
      <c r="R27" s="196"/>
      <c r="S27" s="197">
        <v>4391</v>
      </c>
      <c r="T27" s="282"/>
    </row>
    <row r="28" spans="1:20" s="273" customFormat="1" ht="15" customHeight="1" x14ac:dyDescent="0.2">
      <c r="A28" s="379"/>
      <c r="B28" s="281" t="s">
        <v>259</v>
      </c>
      <c r="C28" s="195">
        <v>5949196</v>
      </c>
      <c r="D28" s="196"/>
      <c r="E28" s="195">
        <v>5899498</v>
      </c>
      <c r="F28" s="196"/>
      <c r="G28" s="197">
        <v>1245272</v>
      </c>
      <c r="H28" s="196"/>
      <c r="I28" s="197">
        <f t="shared" si="14"/>
        <v>16299</v>
      </c>
      <c r="J28" s="196"/>
      <c r="K28" s="195">
        <v>11051</v>
      </c>
      <c r="L28" s="196"/>
      <c r="M28" s="195">
        <v>5248</v>
      </c>
      <c r="N28" s="196"/>
      <c r="O28" s="197">
        <f t="shared" si="15"/>
        <v>16163</v>
      </c>
      <c r="P28" s="196"/>
      <c r="Q28" s="195">
        <v>11051</v>
      </c>
      <c r="R28" s="196"/>
      <c r="S28" s="197">
        <v>5112</v>
      </c>
      <c r="T28" s="282"/>
    </row>
    <row r="29" spans="1:20" s="284" customFormat="1" ht="15" customHeight="1" x14ac:dyDescent="0.2">
      <c r="A29" s="379"/>
      <c r="B29" s="281" t="s">
        <v>278</v>
      </c>
      <c r="C29" s="195">
        <v>6467757</v>
      </c>
      <c r="D29" s="196"/>
      <c r="E29" s="195">
        <v>6418990</v>
      </c>
      <c r="F29" s="196"/>
      <c r="G29" s="197">
        <v>1348465</v>
      </c>
      <c r="H29" s="196"/>
      <c r="I29" s="197">
        <f t="shared" ref="I29" si="16">K29+M29</f>
        <v>17671</v>
      </c>
      <c r="J29" s="196"/>
      <c r="K29" s="195">
        <v>12076</v>
      </c>
      <c r="L29" s="196"/>
      <c r="M29" s="195">
        <v>5595</v>
      </c>
      <c r="N29" s="196"/>
      <c r="O29" s="197">
        <f t="shared" ref="O29" si="17">Q29+S29</f>
        <v>17538</v>
      </c>
      <c r="P29" s="196"/>
      <c r="Q29" s="195">
        <v>12076</v>
      </c>
      <c r="R29" s="196"/>
      <c r="S29" s="197">
        <v>5462</v>
      </c>
      <c r="T29" s="290"/>
    </row>
    <row r="30" spans="1:20" s="273" customFormat="1" ht="15" customHeight="1" x14ac:dyDescent="0.2">
      <c r="A30" s="380"/>
      <c r="B30" s="285"/>
      <c r="C30" s="61"/>
      <c r="D30" s="62"/>
      <c r="E30" s="61"/>
      <c r="F30" s="62"/>
      <c r="G30" s="61"/>
      <c r="H30" s="62"/>
      <c r="I30" s="63"/>
      <c r="J30" s="62"/>
      <c r="K30" s="61"/>
      <c r="L30" s="62"/>
      <c r="M30" s="61"/>
      <c r="N30" s="62"/>
      <c r="O30" s="61"/>
      <c r="P30" s="62"/>
      <c r="Q30" s="61"/>
      <c r="R30" s="62"/>
      <c r="S30" s="63"/>
      <c r="T30" s="286"/>
    </row>
    <row r="31" spans="1:20" s="273" customFormat="1" ht="15" customHeight="1" x14ac:dyDescent="0.2">
      <c r="A31" s="378" t="s">
        <v>14</v>
      </c>
      <c r="B31" s="275"/>
      <c r="C31" s="287"/>
      <c r="D31" s="288"/>
      <c r="E31" s="287"/>
      <c r="F31" s="288"/>
      <c r="G31" s="287"/>
      <c r="H31" s="288"/>
      <c r="I31" s="289"/>
      <c r="J31" s="288"/>
      <c r="K31" s="287"/>
      <c r="L31" s="288"/>
      <c r="M31" s="287"/>
      <c r="N31" s="288"/>
      <c r="O31" s="287"/>
      <c r="P31" s="288"/>
      <c r="Q31" s="287"/>
      <c r="R31" s="288"/>
      <c r="S31" s="287"/>
      <c r="T31" s="282"/>
    </row>
    <row r="32" spans="1:20" s="273" customFormat="1" ht="15" customHeight="1" x14ac:dyDescent="0.2">
      <c r="A32" s="379"/>
      <c r="B32" s="281" t="s">
        <v>277</v>
      </c>
      <c r="C32" s="195">
        <v>7837038</v>
      </c>
      <c r="D32" s="196"/>
      <c r="E32" s="195">
        <v>7852951</v>
      </c>
      <c r="F32" s="196"/>
      <c r="G32" s="197">
        <v>2878505</v>
      </c>
      <c r="H32" s="196"/>
      <c r="I32" s="197">
        <f t="shared" ref="I32:I36" si="18">K32+M32</f>
        <v>21471</v>
      </c>
      <c r="J32" s="196"/>
      <c r="K32" s="195">
        <v>13869</v>
      </c>
      <c r="L32" s="196"/>
      <c r="M32" s="195">
        <v>7602</v>
      </c>
      <c r="N32" s="196"/>
      <c r="O32" s="197">
        <f t="shared" ref="O32:O36" si="19">Q32+S32</f>
        <v>21515</v>
      </c>
      <c r="P32" s="196"/>
      <c r="Q32" s="195">
        <f>K32</f>
        <v>13869</v>
      </c>
      <c r="R32" s="196"/>
      <c r="S32" s="197">
        <v>7646</v>
      </c>
      <c r="T32" s="282"/>
    </row>
    <row r="33" spans="1:20" s="273" customFormat="1" ht="15" customHeight="1" x14ac:dyDescent="0.2">
      <c r="A33" s="379"/>
      <c r="B33" s="281" t="s">
        <v>185</v>
      </c>
      <c r="C33" s="195">
        <v>7681309</v>
      </c>
      <c r="D33" s="196"/>
      <c r="E33" s="195">
        <v>7694934</v>
      </c>
      <c r="F33" s="196"/>
      <c r="G33" s="197">
        <v>2802703</v>
      </c>
      <c r="H33" s="196"/>
      <c r="I33" s="197">
        <f t="shared" si="18"/>
        <v>20987</v>
      </c>
      <c r="J33" s="196"/>
      <c r="K33" s="195">
        <v>13663</v>
      </c>
      <c r="L33" s="196"/>
      <c r="M33" s="195">
        <v>7324</v>
      </c>
      <c r="N33" s="196"/>
      <c r="O33" s="197">
        <f t="shared" si="19"/>
        <v>21024</v>
      </c>
      <c r="P33" s="196"/>
      <c r="Q33" s="195">
        <f>K33</f>
        <v>13663</v>
      </c>
      <c r="R33" s="196"/>
      <c r="S33" s="197">
        <v>7361</v>
      </c>
      <c r="T33" s="282"/>
    </row>
    <row r="34" spans="1:20" s="273" customFormat="1" ht="15" customHeight="1" x14ac:dyDescent="0.2">
      <c r="A34" s="379"/>
      <c r="B34" s="281" t="s">
        <v>213</v>
      </c>
      <c r="C34" s="195">
        <v>5409573</v>
      </c>
      <c r="D34" s="196"/>
      <c r="E34" s="195">
        <v>5422835</v>
      </c>
      <c r="F34" s="196"/>
      <c r="G34" s="197">
        <v>1868872</v>
      </c>
      <c r="H34" s="196"/>
      <c r="I34" s="197">
        <f t="shared" si="18"/>
        <v>14821</v>
      </c>
      <c r="J34" s="196"/>
      <c r="K34" s="195">
        <v>10052</v>
      </c>
      <c r="L34" s="196"/>
      <c r="M34" s="195">
        <v>4769</v>
      </c>
      <c r="N34" s="196"/>
      <c r="O34" s="197">
        <f t="shared" si="19"/>
        <v>14857</v>
      </c>
      <c r="P34" s="196"/>
      <c r="Q34" s="195">
        <v>10052</v>
      </c>
      <c r="R34" s="196"/>
      <c r="S34" s="197">
        <v>4805</v>
      </c>
      <c r="T34" s="282"/>
    </row>
    <row r="35" spans="1:20" s="273" customFormat="1" ht="15" customHeight="1" x14ac:dyDescent="0.2">
      <c r="A35" s="379"/>
      <c r="B35" s="281" t="s">
        <v>227</v>
      </c>
      <c r="C35" s="195">
        <v>5788879</v>
      </c>
      <c r="D35" s="196"/>
      <c r="E35" s="195">
        <v>5813318</v>
      </c>
      <c r="F35" s="196"/>
      <c r="G35" s="197">
        <v>2038192</v>
      </c>
      <c r="H35" s="196"/>
      <c r="I35" s="197">
        <f t="shared" si="18"/>
        <v>15860</v>
      </c>
      <c r="J35" s="196"/>
      <c r="K35" s="195">
        <v>10412</v>
      </c>
      <c r="L35" s="196"/>
      <c r="M35" s="195">
        <v>5448</v>
      </c>
      <c r="N35" s="196"/>
      <c r="O35" s="197">
        <f t="shared" si="19"/>
        <v>15927</v>
      </c>
      <c r="P35" s="196"/>
      <c r="Q35" s="195">
        <v>10412</v>
      </c>
      <c r="R35" s="196"/>
      <c r="S35" s="197">
        <v>5515</v>
      </c>
      <c r="T35" s="282"/>
    </row>
    <row r="36" spans="1:20" s="273" customFormat="1" ht="15" customHeight="1" x14ac:dyDescent="0.2">
      <c r="A36" s="379"/>
      <c r="B36" s="281" t="s">
        <v>259</v>
      </c>
      <c r="C36" s="195">
        <v>6376186</v>
      </c>
      <c r="D36" s="196"/>
      <c r="E36" s="195">
        <v>6418291</v>
      </c>
      <c r="F36" s="196"/>
      <c r="G36" s="197">
        <v>2260097</v>
      </c>
      <c r="H36" s="196"/>
      <c r="I36" s="197">
        <f t="shared" si="18"/>
        <v>17469</v>
      </c>
      <c r="J36" s="196"/>
      <c r="K36" s="195">
        <v>11166</v>
      </c>
      <c r="L36" s="196"/>
      <c r="M36" s="195">
        <v>6303</v>
      </c>
      <c r="N36" s="196"/>
      <c r="O36" s="197">
        <f t="shared" si="19"/>
        <v>17584</v>
      </c>
      <c r="P36" s="196"/>
      <c r="Q36" s="195">
        <v>11166</v>
      </c>
      <c r="R36" s="196"/>
      <c r="S36" s="197">
        <v>6418</v>
      </c>
      <c r="T36" s="282"/>
    </row>
    <row r="37" spans="1:20" s="284" customFormat="1" ht="15" customHeight="1" x14ac:dyDescent="0.2">
      <c r="A37" s="379"/>
      <c r="B37" s="281" t="s">
        <v>278</v>
      </c>
      <c r="C37" s="195">
        <v>6554587</v>
      </c>
      <c r="D37" s="196"/>
      <c r="E37" s="195">
        <v>6608531</v>
      </c>
      <c r="F37" s="196"/>
      <c r="G37" s="197">
        <v>2409799</v>
      </c>
      <c r="H37" s="196"/>
      <c r="I37" s="197">
        <f t="shared" ref="I37" si="20">K37+M37</f>
        <v>17908</v>
      </c>
      <c r="J37" s="196"/>
      <c r="K37" s="195">
        <v>11190</v>
      </c>
      <c r="L37" s="196"/>
      <c r="M37" s="195">
        <v>6718</v>
      </c>
      <c r="N37" s="196"/>
      <c r="O37" s="197">
        <f t="shared" ref="O37" si="21">Q37+S37</f>
        <v>18056</v>
      </c>
      <c r="P37" s="196"/>
      <c r="Q37" s="195">
        <v>11190</v>
      </c>
      <c r="R37" s="196"/>
      <c r="S37" s="197">
        <v>6866</v>
      </c>
      <c r="T37" s="282"/>
    </row>
    <row r="38" spans="1:20" s="273" customFormat="1" ht="15" customHeight="1" x14ac:dyDescent="0.2">
      <c r="A38" s="380"/>
      <c r="B38" s="285"/>
      <c r="C38" s="61"/>
      <c r="D38" s="62"/>
      <c r="E38" s="61"/>
      <c r="F38" s="62"/>
      <c r="G38" s="61"/>
      <c r="H38" s="62"/>
      <c r="I38" s="63"/>
      <c r="J38" s="62"/>
      <c r="K38" s="61"/>
      <c r="L38" s="62"/>
      <c r="M38" s="61"/>
      <c r="N38" s="62"/>
      <c r="O38" s="61"/>
      <c r="P38" s="62"/>
      <c r="Q38" s="61"/>
      <c r="R38" s="62"/>
      <c r="S38" s="63"/>
      <c r="T38" s="286"/>
    </row>
    <row r="39" spans="1:20" s="273" customFormat="1" ht="15" customHeight="1" x14ac:dyDescent="0.2">
      <c r="A39" s="378" t="s">
        <v>15</v>
      </c>
      <c r="B39" s="275"/>
      <c r="C39" s="287"/>
      <c r="D39" s="288"/>
      <c r="E39" s="287"/>
      <c r="F39" s="288"/>
      <c r="G39" s="287"/>
      <c r="H39" s="288"/>
      <c r="I39" s="289"/>
      <c r="J39" s="288"/>
      <c r="K39" s="287"/>
      <c r="L39" s="288"/>
      <c r="M39" s="287"/>
      <c r="N39" s="288"/>
      <c r="O39" s="287"/>
      <c r="P39" s="288"/>
      <c r="Q39" s="287"/>
      <c r="R39" s="288"/>
      <c r="S39" s="287"/>
      <c r="T39" s="282"/>
    </row>
    <row r="40" spans="1:20" s="273" customFormat="1" ht="15" customHeight="1" x14ac:dyDescent="0.2">
      <c r="A40" s="379"/>
      <c r="B40" s="281" t="s">
        <v>277</v>
      </c>
      <c r="C40" s="195">
        <v>5153494</v>
      </c>
      <c r="D40" s="196"/>
      <c r="E40" s="195">
        <v>5074269</v>
      </c>
      <c r="F40" s="196"/>
      <c r="G40" s="197">
        <v>1696074</v>
      </c>
      <c r="H40" s="196"/>
      <c r="I40" s="197">
        <f t="shared" ref="I40:I44" si="22">K40+M40</f>
        <v>14119</v>
      </c>
      <c r="J40" s="196"/>
      <c r="K40" s="213">
        <v>9160</v>
      </c>
      <c r="L40" s="196"/>
      <c r="M40" s="195">
        <v>4959</v>
      </c>
      <c r="N40" s="196"/>
      <c r="O40" s="197">
        <f t="shared" ref="O40:O44" si="23">Q40+S40</f>
        <v>13902</v>
      </c>
      <c r="P40" s="196"/>
      <c r="Q40" s="213">
        <f>K40</f>
        <v>9160</v>
      </c>
      <c r="R40" s="196"/>
      <c r="S40" s="197">
        <v>4742</v>
      </c>
      <c r="T40" s="282"/>
    </row>
    <row r="41" spans="1:20" s="273" customFormat="1" ht="15" customHeight="1" x14ac:dyDescent="0.2">
      <c r="A41" s="379"/>
      <c r="B41" s="281" t="s">
        <v>185</v>
      </c>
      <c r="C41" s="195">
        <v>5006799</v>
      </c>
      <c r="D41" s="196"/>
      <c r="E41" s="195">
        <v>4939137</v>
      </c>
      <c r="F41" s="196"/>
      <c r="G41" s="197">
        <v>1667301</v>
      </c>
      <c r="H41" s="196"/>
      <c r="I41" s="197">
        <f t="shared" si="22"/>
        <v>13680</v>
      </c>
      <c r="J41" s="196"/>
      <c r="K41" s="213">
        <v>8993</v>
      </c>
      <c r="L41" s="196"/>
      <c r="M41" s="195">
        <v>4687</v>
      </c>
      <c r="N41" s="196"/>
      <c r="O41" s="197">
        <f t="shared" si="23"/>
        <v>13495</v>
      </c>
      <c r="P41" s="196"/>
      <c r="Q41" s="213">
        <f>K41</f>
        <v>8993</v>
      </c>
      <c r="R41" s="196"/>
      <c r="S41" s="197">
        <v>4502</v>
      </c>
      <c r="T41" s="282"/>
    </row>
    <row r="42" spans="1:20" s="273" customFormat="1" ht="15" customHeight="1" x14ac:dyDescent="0.2">
      <c r="A42" s="379"/>
      <c r="B42" s="281" t="s">
        <v>213</v>
      </c>
      <c r="C42" s="195">
        <v>3671940</v>
      </c>
      <c r="D42" s="196"/>
      <c r="E42" s="195">
        <v>3613597</v>
      </c>
      <c r="F42" s="196"/>
      <c r="G42" s="197">
        <v>1134630</v>
      </c>
      <c r="H42" s="196"/>
      <c r="I42" s="197">
        <f t="shared" si="22"/>
        <v>10060</v>
      </c>
      <c r="J42" s="196"/>
      <c r="K42" s="213">
        <v>6904</v>
      </c>
      <c r="L42" s="196"/>
      <c r="M42" s="195">
        <v>3156</v>
      </c>
      <c r="N42" s="196"/>
      <c r="O42" s="197">
        <f t="shared" si="23"/>
        <v>9900</v>
      </c>
      <c r="P42" s="196"/>
      <c r="Q42" s="213">
        <v>6904</v>
      </c>
      <c r="R42" s="196"/>
      <c r="S42" s="197">
        <v>2996</v>
      </c>
      <c r="T42" s="282"/>
    </row>
    <row r="43" spans="1:20" s="273" customFormat="1" ht="15" customHeight="1" x14ac:dyDescent="0.2">
      <c r="A43" s="379"/>
      <c r="B43" s="281" t="s">
        <v>227</v>
      </c>
      <c r="C43" s="195">
        <v>3834363</v>
      </c>
      <c r="D43" s="196"/>
      <c r="E43" s="195">
        <v>3752195</v>
      </c>
      <c r="F43" s="196"/>
      <c r="G43" s="197">
        <v>1211651</v>
      </c>
      <c r="H43" s="196"/>
      <c r="I43" s="197">
        <f t="shared" si="22"/>
        <v>10505</v>
      </c>
      <c r="J43" s="196"/>
      <c r="K43" s="213">
        <v>6895</v>
      </c>
      <c r="L43" s="196"/>
      <c r="M43" s="195">
        <v>3610</v>
      </c>
      <c r="N43" s="196"/>
      <c r="O43" s="197">
        <f t="shared" si="23"/>
        <v>10280</v>
      </c>
      <c r="P43" s="196"/>
      <c r="Q43" s="213">
        <v>6895</v>
      </c>
      <c r="R43" s="196"/>
      <c r="S43" s="197">
        <v>3385</v>
      </c>
      <c r="T43" s="282"/>
    </row>
    <row r="44" spans="1:20" s="273" customFormat="1" ht="15" customHeight="1" x14ac:dyDescent="0.2">
      <c r="A44" s="379"/>
      <c r="B44" s="281" t="s">
        <v>259</v>
      </c>
      <c r="C44" s="195">
        <v>4174899</v>
      </c>
      <c r="D44" s="196"/>
      <c r="E44" s="195">
        <v>4104626</v>
      </c>
      <c r="F44" s="196"/>
      <c r="G44" s="197">
        <v>1323372</v>
      </c>
      <c r="H44" s="196"/>
      <c r="I44" s="197">
        <f t="shared" si="22"/>
        <v>11438</v>
      </c>
      <c r="J44" s="196"/>
      <c r="K44" s="213">
        <v>7342</v>
      </c>
      <c r="L44" s="196"/>
      <c r="M44" s="195">
        <v>4096</v>
      </c>
      <c r="N44" s="196"/>
      <c r="O44" s="197">
        <f t="shared" si="23"/>
        <v>11245</v>
      </c>
      <c r="P44" s="196"/>
      <c r="Q44" s="213">
        <v>7342</v>
      </c>
      <c r="R44" s="196"/>
      <c r="S44" s="197">
        <v>3903</v>
      </c>
      <c r="T44" s="282"/>
    </row>
    <row r="45" spans="1:20" s="284" customFormat="1" ht="15" customHeight="1" x14ac:dyDescent="0.2">
      <c r="A45" s="379"/>
      <c r="B45" s="281" t="s">
        <v>278</v>
      </c>
      <c r="C45" s="195">
        <v>4418342</v>
      </c>
      <c r="D45" s="196"/>
      <c r="E45" s="195">
        <v>4342161</v>
      </c>
      <c r="F45" s="196"/>
      <c r="G45" s="197">
        <v>1430545</v>
      </c>
      <c r="H45" s="196"/>
      <c r="I45" s="197">
        <f t="shared" ref="I45" si="24">K45+M45</f>
        <v>12072</v>
      </c>
      <c r="J45" s="196"/>
      <c r="K45" s="213">
        <v>7620</v>
      </c>
      <c r="L45" s="196"/>
      <c r="M45" s="195">
        <v>4452</v>
      </c>
      <c r="N45" s="196"/>
      <c r="O45" s="197">
        <f t="shared" ref="O45" si="25">Q45+S45</f>
        <v>11864</v>
      </c>
      <c r="P45" s="196"/>
      <c r="Q45" s="213">
        <v>7620</v>
      </c>
      <c r="R45" s="196"/>
      <c r="S45" s="197">
        <v>4244</v>
      </c>
      <c r="T45" s="282"/>
    </row>
    <row r="46" spans="1:20" s="273" customFormat="1" ht="15" customHeight="1" x14ac:dyDescent="0.2">
      <c r="A46" s="380"/>
      <c r="B46" s="285"/>
      <c r="C46" s="61"/>
      <c r="D46" s="62"/>
      <c r="E46" s="61"/>
      <c r="F46" s="62"/>
      <c r="G46" s="61"/>
      <c r="H46" s="62"/>
      <c r="I46" s="63"/>
      <c r="J46" s="62"/>
      <c r="K46" s="61"/>
      <c r="L46" s="62"/>
      <c r="M46" s="61"/>
      <c r="N46" s="62"/>
      <c r="O46" s="61"/>
      <c r="P46" s="62"/>
      <c r="Q46" s="61"/>
      <c r="R46" s="62"/>
      <c r="S46" s="63"/>
      <c r="T46" s="286"/>
    </row>
    <row r="47" spans="1:20" s="54" customFormat="1" x14ac:dyDescent="0.2">
      <c r="C47" s="55"/>
      <c r="E47" s="55"/>
      <c r="G47" s="55"/>
      <c r="I47" s="55"/>
      <c r="K47" s="55"/>
      <c r="M47" s="55"/>
      <c r="O47" s="55"/>
      <c r="Q47" s="55"/>
      <c r="S47" s="55"/>
    </row>
    <row r="48" spans="1:20" s="54" customFormat="1" x14ac:dyDescent="0.2">
      <c r="C48" s="55"/>
      <c r="E48" s="55"/>
      <c r="G48" s="55"/>
      <c r="I48" s="55"/>
      <c r="K48" s="55"/>
      <c r="M48" s="55"/>
      <c r="O48" s="55"/>
      <c r="Q48" s="55"/>
      <c r="S48" s="55"/>
    </row>
    <row r="49" spans="3:19" s="54" customFormat="1" x14ac:dyDescent="0.2">
      <c r="C49" s="55"/>
      <c r="E49" s="55"/>
      <c r="G49" s="55"/>
      <c r="I49" s="55"/>
      <c r="K49" s="55"/>
      <c r="M49" s="55"/>
      <c r="O49" s="55"/>
      <c r="Q49" s="55"/>
      <c r="S49" s="55"/>
    </row>
  </sheetData>
  <sheetProtection algorithmName="SHA-512" hashValue="aa8318ZwLQNFEW1NoV6aIXAa6xpzcE+BdY3ykMYANPOD18AfMo0Vnu1OxT4spdiuqS9DmLX2M0/gFaEgulv0WA==" saltValue="E5t/NXlHJl1s4iohBmE3xw==" spinCount="100000" sheet="1" objects="1" scenarios="1"/>
  <mergeCells count="21">
    <mergeCell ref="A7:A14"/>
    <mergeCell ref="A15:A22"/>
    <mergeCell ref="A23:A30"/>
    <mergeCell ref="A31:A38"/>
    <mergeCell ref="A39:A46"/>
    <mergeCell ref="S6:T6"/>
    <mergeCell ref="A1:S1"/>
    <mergeCell ref="A3:S3"/>
    <mergeCell ref="A4:A6"/>
    <mergeCell ref="B4:B6"/>
    <mergeCell ref="C4:D6"/>
    <mergeCell ref="E4:F6"/>
    <mergeCell ref="G4:H6"/>
    <mergeCell ref="I4:T4"/>
    <mergeCell ref="I5:N5"/>
    <mergeCell ref="O5:T5"/>
    <mergeCell ref="I6:J6"/>
    <mergeCell ref="K6:L6"/>
    <mergeCell ref="M6:N6"/>
    <mergeCell ref="O6:P6"/>
    <mergeCell ref="Q6:R6"/>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Normal="100" zoomScaleSheetLayoutView="100" workbookViewId="0">
      <selection sqref="A1:K1"/>
    </sheetView>
  </sheetViews>
  <sheetFormatPr defaultColWidth="9" defaultRowHeight="13.2" x14ac:dyDescent="0.2"/>
  <cols>
    <col min="1" max="1" width="15.33203125" style="7" customWidth="1"/>
    <col min="2" max="2" width="13.6640625" style="8" customWidth="1"/>
    <col min="3" max="3" width="0.88671875" style="7" customWidth="1"/>
    <col min="4" max="4" width="13.6640625" style="8" customWidth="1"/>
    <col min="5" max="5" width="0.88671875" style="7" customWidth="1"/>
    <col min="6" max="6" width="13.6640625" style="8" customWidth="1"/>
    <col min="7" max="7" width="0.88671875" style="7" customWidth="1"/>
    <col min="8" max="8" width="13.6640625" style="8" customWidth="1"/>
    <col min="9" max="9" width="0.88671875" style="7" customWidth="1"/>
    <col min="10" max="10" width="13.33203125" style="8" customWidth="1"/>
    <col min="11" max="11" width="0.88671875" style="7" customWidth="1"/>
    <col min="12" max="16384" width="9" style="7"/>
  </cols>
  <sheetData>
    <row r="1" spans="1:12" s="347" customFormat="1" ht="23.1" customHeight="1" x14ac:dyDescent="0.2">
      <c r="A1" s="540" t="s">
        <v>212</v>
      </c>
      <c r="B1" s="540"/>
      <c r="C1" s="540"/>
      <c r="D1" s="540"/>
      <c r="E1" s="540"/>
      <c r="F1" s="540"/>
      <c r="G1" s="540"/>
      <c r="H1" s="540"/>
      <c r="I1" s="540"/>
      <c r="J1" s="540"/>
      <c r="K1" s="540"/>
    </row>
    <row r="2" spans="1:12" s="347" customFormat="1" ht="23.1" customHeight="1" x14ac:dyDescent="0.2">
      <c r="B2" s="349"/>
      <c r="D2" s="349"/>
      <c r="F2" s="349"/>
      <c r="H2" s="349"/>
      <c r="J2" s="349"/>
    </row>
    <row r="3" spans="1:12" s="347" customFormat="1" ht="23.1" customHeight="1" x14ac:dyDescent="0.2">
      <c r="A3" s="550" t="s">
        <v>276</v>
      </c>
      <c r="B3" s="551"/>
      <c r="C3" s="551"/>
      <c r="D3" s="551"/>
      <c r="E3" s="551"/>
      <c r="F3" s="551"/>
      <c r="G3" s="551"/>
      <c r="H3" s="551"/>
      <c r="I3" s="551"/>
      <c r="J3" s="551"/>
      <c r="K3" s="551"/>
    </row>
    <row r="4" spans="1:12" s="347" customFormat="1" ht="20.100000000000001" customHeight="1" x14ac:dyDescent="0.2">
      <c r="A4" s="542" t="s">
        <v>275</v>
      </c>
      <c r="B4" s="545" t="s">
        <v>122</v>
      </c>
      <c r="C4" s="546"/>
      <c r="D4" s="538" t="s">
        <v>123</v>
      </c>
      <c r="E4" s="544"/>
      <c r="F4" s="544"/>
      <c r="G4" s="544"/>
      <c r="H4" s="544"/>
      <c r="I4" s="539"/>
      <c r="J4" s="545" t="s">
        <v>124</v>
      </c>
      <c r="K4" s="546"/>
    </row>
    <row r="5" spans="1:12" s="347" customFormat="1" ht="20.100000000000001" customHeight="1" x14ac:dyDescent="0.2">
      <c r="A5" s="543"/>
      <c r="B5" s="536"/>
      <c r="C5" s="547"/>
      <c r="D5" s="538" t="s">
        <v>4</v>
      </c>
      <c r="E5" s="539"/>
      <c r="F5" s="538" t="s">
        <v>125</v>
      </c>
      <c r="G5" s="539"/>
      <c r="H5" s="538" t="s">
        <v>126</v>
      </c>
      <c r="I5" s="539"/>
      <c r="J5" s="536"/>
      <c r="K5" s="547"/>
    </row>
    <row r="6" spans="1:12" s="347" customFormat="1" ht="4.5" customHeight="1" x14ac:dyDescent="0.2">
      <c r="A6" s="350"/>
      <c r="B6" s="352"/>
      <c r="C6" s="352"/>
      <c r="D6" s="351"/>
      <c r="E6" s="352"/>
      <c r="F6" s="351"/>
      <c r="G6" s="352"/>
      <c r="H6" s="351"/>
      <c r="I6" s="352"/>
      <c r="J6" s="351"/>
      <c r="K6" s="353"/>
    </row>
    <row r="7" spans="1:12" s="347" customFormat="1" ht="20.100000000000001" customHeight="1" x14ac:dyDescent="0.2">
      <c r="A7" s="350" t="s">
        <v>277</v>
      </c>
      <c r="B7" s="363">
        <f t="shared" ref="B7:B11" si="0">SUM(D7,J7)</f>
        <v>69896</v>
      </c>
      <c r="C7" s="363"/>
      <c r="D7" s="364">
        <f t="shared" ref="D7:D11" si="1">SUM(F7:H7)</f>
        <v>69704</v>
      </c>
      <c r="E7" s="363"/>
      <c r="F7" s="365">
        <v>16305</v>
      </c>
      <c r="G7" s="363"/>
      <c r="H7" s="365">
        <v>53399</v>
      </c>
      <c r="I7" s="363"/>
      <c r="J7" s="355">
        <v>192</v>
      </c>
      <c r="K7" s="357"/>
    </row>
    <row r="8" spans="1:12" s="347" customFormat="1" ht="20.100000000000001" customHeight="1" x14ac:dyDescent="0.2">
      <c r="A8" s="350" t="s">
        <v>185</v>
      </c>
      <c r="B8" s="363">
        <f t="shared" si="0"/>
        <v>63751</v>
      </c>
      <c r="C8" s="363"/>
      <c r="D8" s="364">
        <f t="shared" si="1"/>
        <v>63560</v>
      </c>
      <c r="E8" s="363"/>
      <c r="F8" s="365">
        <v>14777</v>
      </c>
      <c r="G8" s="366"/>
      <c r="H8" s="365">
        <v>48783</v>
      </c>
      <c r="I8" s="363"/>
      <c r="J8" s="355">
        <v>191</v>
      </c>
      <c r="K8" s="357"/>
    </row>
    <row r="9" spans="1:12" s="347" customFormat="1" ht="20.100000000000001" customHeight="1" x14ac:dyDescent="0.2">
      <c r="A9" s="350" t="s">
        <v>217</v>
      </c>
      <c r="B9" s="363">
        <f t="shared" si="0"/>
        <v>59250</v>
      </c>
      <c r="C9" s="363"/>
      <c r="D9" s="364">
        <f t="shared" si="1"/>
        <v>59053</v>
      </c>
      <c r="E9" s="363"/>
      <c r="F9" s="365">
        <v>13710</v>
      </c>
      <c r="G9" s="366"/>
      <c r="H9" s="365">
        <v>45343</v>
      </c>
      <c r="I9" s="363"/>
      <c r="J9" s="355">
        <v>197</v>
      </c>
      <c r="K9" s="357"/>
    </row>
    <row r="10" spans="1:12" s="349" customFormat="1" ht="20.100000000000001" customHeight="1" x14ac:dyDescent="0.2">
      <c r="A10" s="350" t="s">
        <v>247</v>
      </c>
      <c r="B10" s="363">
        <f t="shared" si="0"/>
        <v>55140</v>
      </c>
      <c r="C10" s="363"/>
      <c r="D10" s="364">
        <f t="shared" si="1"/>
        <v>54939</v>
      </c>
      <c r="E10" s="363"/>
      <c r="F10" s="365">
        <v>12725</v>
      </c>
      <c r="G10" s="366"/>
      <c r="H10" s="365">
        <v>42214</v>
      </c>
      <c r="I10" s="363"/>
      <c r="J10" s="355">
        <v>201</v>
      </c>
      <c r="K10" s="357"/>
    </row>
    <row r="11" spans="1:12" s="347" customFormat="1" ht="19.95" customHeight="1" x14ac:dyDescent="0.2">
      <c r="A11" s="350" t="s">
        <v>264</v>
      </c>
      <c r="B11" s="363">
        <f t="shared" si="0"/>
        <v>50834</v>
      </c>
      <c r="C11" s="363"/>
      <c r="D11" s="364">
        <f t="shared" si="1"/>
        <v>50663</v>
      </c>
      <c r="E11" s="363"/>
      <c r="F11" s="365">
        <v>11788</v>
      </c>
      <c r="G11" s="366"/>
      <c r="H11" s="365">
        <v>38875</v>
      </c>
      <c r="I11" s="363"/>
      <c r="J11" s="355">
        <v>171</v>
      </c>
      <c r="K11" s="357"/>
      <c r="L11" s="349"/>
    </row>
    <row r="12" spans="1:12" s="349" customFormat="1" ht="19.95" customHeight="1" x14ac:dyDescent="0.2">
      <c r="A12" s="369" t="s">
        <v>289</v>
      </c>
      <c r="B12" s="363">
        <f t="shared" ref="B12" si="2">SUM(D12,J12)</f>
        <v>47287</v>
      </c>
      <c r="C12" s="363"/>
      <c r="D12" s="364">
        <f>SUM(F12:H12)</f>
        <v>47128</v>
      </c>
      <c r="E12" s="363"/>
      <c r="F12" s="365">
        <v>10802</v>
      </c>
      <c r="G12" s="366"/>
      <c r="H12" s="365">
        <v>36326</v>
      </c>
      <c r="I12" s="367"/>
      <c r="J12" s="355">
        <v>159</v>
      </c>
      <c r="K12" s="361"/>
    </row>
    <row r="13" spans="1:12" s="347" customFormat="1" ht="13.5" customHeight="1" x14ac:dyDescent="0.2">
      <c r="A13" s="549" t="s">
        <v>158</v>
      </c>
      <c r="B13" s="549"/>
      <c r="C13" s="549"/>
      <c r="D13" s="549"/>
      <c r="E13" s="549"/>
      <c r="F13" s="549"/>
      <c r="G13" s="549"/>
      <c r="H13" s="549"/>
      <c r="I13" s="549"/>
      <c r="J13" s="549"/>
      <c r="K13" s="549"/>
      <c r="L13" s="349"/>
    </row>
    <row r="14" spans="1:12" s="347" customFormat="1" ht="13.5" customHeight="1" x14ac:dyDescent="0.2">
      <c r="A14" s="548" t="s">
        <v>159</v>
      </c>
      <c r="B14" s="548"/>
      <c r="C14" s="548"/>
      <c r="D14" s="548"/>
      <c r="E14" s="548"/>
      <c r="F14" s="548"/>
      <c r="G14" s="548"/>
      <c r="H14" s="548"/>
      <c r="I14" s="548"/>
      <c r="J14" s="548"/>
    </row>
    <row r="15" spans="1:12" ht="23.1" customHeight="1" x14ac:dyDescent="0.2"/>
  </sheetData>
  <sheetProtection algorithmName="SHA-512" hashValue="m0RR0p1AY6tAu+qw7NZ0p6326Yk2GKGQRmJeviK8/lCTphT/YWgbfkhN/nhK01RQRROdNQ56a4Z5vNPjmScFGg==" saltValue="vC2Zo1WGHgsiCSIEy9MtKw==" spinCount="100000" sheet="1" objects="1" scenarios="1"/>
  <mergeCells count="11">
    <mergeCell ref="A14:J14"/>
    <mergeCell ref="A13:K13"/>
    <mergeCell ref="A1:K1"/>
    <mergeCell ref="A3:K3"/>
    <mergeCell ref="B4:C5"/>
    <mergeCell ref="D4:I4"/>
    <mergeCell ref="D5:E5"/>
    <mergeCell ref="F5:G5"/>
    <mergeCell ref="H5:I5"/>
    <mergeCell ref="J4:K5"/>
    <mergeCell ref="A4:A5"/>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Normal="100" workbookViewId="0">
      <selection sqref="A1:F1"/>
    </sheetView>
  </sheetViews>
  <sheetFormatPr defaultColWidth="9" defaultRowHeight="13.2" x14ac:dyDescent="0.2"/>
  <cols>
    <col min="1" max="1" width="21.6640625" style="1" customWidth="1"/>
    <col min="2" max="2" width="20.88671875" style="2" customWidth="1"/>
    <col min="3" max="3" width="0.88671875" style="1" customWidth="1"/>
    <col min="4" max="4" width="20.88671875" style="2" customWidth="1"/>
    <col min="5" max="5" width="0.88671875" style="1" customWidth="1"/>
    <col min="6" max="6" width="20.88671875" style="2" customWidth="1"/>
    <col min="7" max="7" width="0.88671875" style="1" customWidth="1"/>
    <col min="8" max="16384" width="9" style="1"/>
  </cols>
  <sheetData>
    <row r="1" spans="1:8" s="214" customFormat="1" ht="23.1" customHeight="1" x14ac:dyDescent="0.2">
      <c r="A1" s="552" t="s">
        <v>171</v>
      </c>
      <c r="B1" s="552"/>
      <c r="C1" s="552"/>
      <c r="D1" s="552"/>
      <c r="E1" s="552"/>
      <c r="F1" s="552"/>
      <c r="G1" s="139"/>
    </row>
    <row r="2" spans="1:8" s="214" customFormat="1" ht="23.1" customHeight="1" x14ac:dyDescent="0.2">
      <c r="A2" s="139"/>
      <c r="B2" s="140"/>
      <c r="C2" s="139"/>
      <c r="D2" s="140"/>
      <c r="E2" s="139"/>
      <c r="F2" s="140" t="s">
        <v>172</v>
      </c>
      <c r="G2" s="139"/>
    </row>
    <row r="3" spans="1:8" s="214" customFormat="1" ht="23.1" customHeight="1" x14ac:dyDescent="0.2">
      <c r="A3" s="553" t="s">
        <v>297</v>
      </c>
      <c r="B3" s="554"/>
      <c r="C3" s="554"/>
      <c r="D3" s="554"/>
      <c r="E3" s="554"/>
      <c r="F3" s="555"/>
      <c r="G3" s="139"/>
    </row>
    <row r="4" spans="1:8" s="214" customFormat="1" ht="24.9" customHeight="1" x14ac:dyDescent="0.2">
      <c r="A4" s="201" t="s">
        <v>127</v>
      </c>
      <c r="B4" s="556" t="s">
        <v>4</v>
      </c>
      <c r="C4" s="557"/>
      <c r="D4" s="556" t="s">
        <v>128</v>
      </c>
      <c r="E4" s="557"/>
      <c r="F4" s="556" t="s">
        <v>129</v>
      </c>
      <c r="G4" s="557"/>
    </row>
    <row r="5" spans="1:8" s="214" customFormat="1" ht="4.5" customHeight="1" x14ac:dyDescent="0.2">
      <c r="A5" s="141"/>
      <c r="B5" s="263"/>
      <c r="C5" s="264"/>
      <c r="D5" s="263"/>
      <c r="E5" s="264"/>
      <c r="F5" s="263"/>
      <c r="G5" s="265"/>
    </row>
    <row r="6" spans="1:8" s="214" customFormat="1" ht="18" customHeight="1" x14ac:dyDescent="0.2">
      <c r="A6" s="141" t="s">
        <v>290</v>
      </c>
      <c r="B6" s="202">
        <f t="shared" ref="B6:B7" si="0">SUM(D6:F6)</f>
        <v>59483</v>
      </c>
      <c r="C6" s="203"/>
      <c r="D6" s="202">
        <v>30084</v>
      </c>
      <c r="E6" s="203"/>
      <c r="F6" s="202">
        <v>29399</v>
      </c>
      <c r="G6" s="142"/>
    </row>
    <row r="7" spans="1:8" s="214" customFormat="1" ht="18" customHeight="1" x14ac:dyDescent="0.2">
      <c r="A7" s="141" t="s">
        <v>189</v>
      </c>
      <c r="B7" s="202">
        <f t="shared" si="0"/>
        <v>59645</v>
      </c>
      <c r="C7" s="203"/>
      <c r="D7" s="202">
        <v>30644</v>
      </c>
      <c r="E7" s="203"/>
      <c r="F7" s="202">
        <v>29001</v>
      </c>
      <c r="G7" s="142"/>
    </row>
    <row r="8" spans="1:8" s="214" customFormat="1" ht="18" customHeight="1" x14ac:dyDescent="0.2">
      <c r="A8" s="141" t="s">
        <v>218</v>
      </c>
      <c r="B8" s="202">
        <f>SUM(D8:F8)</f>
        <v>58877</v>
      </c>
      <c r="C8" s="203"/>
      <c r="D8" s="202">
        <v>30276</v>
      </c>
      <c r="E8" s="203"/>
      <c r="F8" s="202">
        <v>28601</v>
      </c>
      <c r="G8" s="142"/>
    </row>
    <row r="9" spans="1:8" s="214" customFormat="1" ht="18" customHeight="1" x14ac:dyDescent="0.2">
      <c r="A9" s="141" t="s">
        <v>225</v>
      </c>
      <c r="B9" s="202">
        <v>58453</v>
      </c>
      <c r="C9" s="203"/>
      <c r="D9" s="202">
        <v>30114</v>
      </c>
      <c r="E9" s="203"/>
      <c r="F9" s="202">
        <f>B9-D9</f>
        <v>28339</v>
      </c>
      <c r="G9" s="142"/>
    </row>
    <row r="10" spans="1:8" s="214" customFormat="1" ht="18" customHeight="1" x14ac:dyDescent="0.2">
      <c r="A10" s="141" t="s">
        <v>265</v>
      </c>
      <c r="B10" s="202">
        <v>58162</v>
      </c>
      <c r="C10" s="203"/>
      <c r="D10" s="202">
        <v>29929</v>
      </c>
      <c r="E10" s="203"/>
      <c r="F10" s="202">
        <f>B10-D10</f>
        <v>28233</v>
      </c>
      <c r="G10" s="142"/>
    </row>
    <row r="11" spans="1:8" s="214" customFormat="1" ht="18" customHeight="1" x14ac:dyDescent="0.2">
      <c r="A11" s="141" t="s">
        <v>291</v>
      </c>
      <c r="B11" s="202">
        <v>57498</v>
      </c>
      <c r="C11" s="203"/>
      <c r="D11" s="202">
        <v>29676</v>
      </c>
      <c r="E11" s="203"/>
      <c r="F11" s="202">
        <f>B11-D11</f>
        <v>27822</v>
      </c>
      <c r="G11" s="142"/>
    </row>
    <row r="12" spans="1:8" s="214" customFormat="1" ht="4.5" customHeight="1" x14ac:dyDescent="0.2">
      <c r="A12" s="204"/>
      <c r="B12" s="205"/>
      <c r="C12" s="206"/>
      <c r="D12" s="207"/>
      <c r="E12" s="206"/>
      <c r="F12" s="207"/>
      <c r="G12" s="208"/>
      <c r="H12" s="215"/>
    </row>
    <row r="13" spans="1:8" x14ac:dyDescent="0.2">
      <c r="A13" s="214"/>
      <c r="B13" s="215"/>
      <c r="C13" s="214"/>
      <c r="D13" s="215"/>
      <c r="E13" s="214"/>
      <c r="F13" s="215"/>
      <c r="G13" s="214"/>
    </row>
  </sheetData>
  <sheetProtection algorithmName="SHA-512" hashValue="+XUhj8q7fQrqmJPgKINqNxrCRNgofymX1tgy3uE+5Ww5pQRT+KH5b9zaTZT88XiyH3zLJ8aKA2tOxK9ycOVl6A==" saltValue="dyZey8d2qOPPBdr1SQCSfg==" spinCount="100000" sheet="1" objects="1" scenarios="1"/>
  <mergeCells count="5">
    <mergeCell ref="A1:F1"/>
    <mergeCell ref="A3:F3"/>
    <mergeCell ref="B4:C4"/>
    <mergeCell ref="D4:E4"/>
    <mergeCell ref="F4:G4"/>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Normal="100" zoomScaleSheetLayoutView="100" workbookViewId="0">
      <selection sqref="A1:G1"/>
    </sheetView>
  </sheetViews>
  <sheetFormatPr defaultColWidth="9" defaultRowHeight="13.2" x14ac:dyDescent="0.2"/>
  <cols>
    <col min="1" max="1" width="14.33203125" style="1" customWidth="1"/>
    <col min="2" max="2" width="12.77734375" style="1" customWidth="1"/>
    <col min="3" max="3" width="20.6640625" style="1" customWidth="1"/>
    <col min="4" max="4" width="3.33203125" style="1" customWidth="1"/>
    <col min="5" max="5" width="12.77734375" style="1" customWidth="1"/>
    <col min="6" max="6" width="20.6640625" style="1" customWidth="1"/>
    <col min="7" max="7" width="3.33203125" style="1" customWidth="1"/>
    <col min="8" max="16384" width="9" style="1"/>
  </cols>
  <sheetData>
    <row r="1" spans="1:7" s="291" customFormat="1" ht="23.1" customHeight="1" x14ac:dyDescent="0.2">
      <c r="A1" s="399" t="s">
        <v>170</v>
      </c>
      <c r="B1" s="399"/>
      <c r="C1" s="399"/>
      <c r="D1" s="399"/>
      <c r="E1" s="399"/>
      <c r="F1" s="399"/>
      <c r="G1" s="399"/>
    </row>
    <row r="2" spans="1:7" s="291" customFormat="1" ht="23.1" customHeight="1" x14ac:dyDescent="0.2">
      <c r="A2" s="292"/>
      <c r="B2" s="292"/>
      <c r="C2" s="292"/>
      <c r="D2" s="292"/>
      <c r="E2" s="292"/>
      <c r="F2" s="292"/>
      <c r="G2" s="292"/>
    </row>
    <row r="3" spans="1:7" s="291" customFormat="1" ht="23.1" customHeight="1" x14ac:dyDescent="0.2">
      <c r="A3" s="400" t="s">
        <v>173</v>
      </c>
      <c r="B3" s="400"/>
      <c r="C3" s="400"/>
      <c r="D3" s="400"/>
      <c r="E3" s="400"/>
      <c r="F3" s="400"/>
      <c r="G3" s="400"/>
    </row>
    <row r="4" spans="1:7" s="291" customFormat="1" ht="20.100000000000001" customHeight="1" x14ac:dyDescent="0.2">
      <c r="A4" s="401" t="s">
        <v>16</v>
      </c>
      <c r="B4" s="403" t="s">
        <v>17</v>
      </c>
      <c r="C4" s="404"/>
      <c r="D4" s="405"/>
      <c r="E4" s="403" t="s">
        <v>180</v>
      </c>
      <c r="F4" s="404"/>
      <c r="G4" s="405"/>
    </row>
    <row r="5" spans="1:7" s="291" customFormat="1" ht="20.100000000000001" customHeight="1" x14ac:dyDescent="0.2">
      <c r="A5" s="402"/>
      <c r="B5" s="293" t="s">
        <v>18</v>
      </c>
      <c r="C5" s="403" t="s">
        <v>19</v>
      </c>
      <c r="D5" s="405"/>
      <c r="E5" s="372" t="s">
        <v>18</v>
      </c>
      <c r="F5" s="403" t="s">
        <v>19</v>
      </c>
      <c r="G5" s="405"/>
    </row>
    <row r="6" spans="1:7" s="291" customFormat="1" ht="5.25" customHeight="1" x14ac:dyDescent="0.2">
      <c r="A6" s="294"/>
      <c r="B6" s="295"/>
      <c r="C6" s="296"/>
      <c r="D6" s="295"/>
      <c r="E6" s="297"/>
      <c r="F6" s="298"/>
      <c r="G6" s="299"/>
    </row>
    <row r="7" spans="1:7" s="291" customFormat="1" ht="20.100000000000001" customHeight="1" x14ac:dyDescent="0.2">
      <c r="A7" s="300" t="s">
        <v>279</v>
      </c>
      <c r="B7" s="300">
        <v>50</v>
      </c>
      <c r="C7" s="301">
        <v>9233763</v>
      </c>
      <c r="D7" s="302"/>
      <c r="E7" s="300">
        <v>7</v>
      </c>
      <c r="F7" s="301">
        <v>372412</v>
      </c>
      <c r="G7" s="303"/>
    </row>
    <row r="8" spans="1:7" s="291" customFormat="1" ht="20.100000000000001" customHeight="1" x14ac:dyDescent="0.2">
      <c r="A8" s="300" t="s">
        <v>186</v>
      </c>
      <c r="B8" s="300">
        <v>49</v>
      </c>
      <c r="C8" s="301">
        <v>9061255</v>
      </c>
      <c r="D8" s="302"/>
      <c r="E8" s="300">
        <v>7</v>
      </c>
      <c r="F8" s="301">
        <v>362427</v>
      </c>
      <c r="G8" s="303"/>
    </row>
    <row r="9" spans="1:7" s="291" customFormat="1" ht="20.100000000000001" customHeight="1" x14ac:dyDescent="0.2">
      <c r="A9" s="300" t="s">
        <v>214</v>
      </c>
      <c r="B9" s="300">
        <v>49</v>
      </c>
      <c r="C9" s="301">
        <v>6241959</v>
      </c>
      <c r="D9" s="302"/>
      <c r="E9" s="300">
        <v>7</v>
      </c>
      <c r="F9" s="301">
        <v>273162</v>
      </c>
      <c r="G9" s="303"/>
    </row>
    <row r="10" spans="1:7" s="291" customFormat="1" ht="20.100000000000001" customHeight="1" x14ac:dyDescent="0.2">
      <c r="A10" s="300" t="s">
        <v>228</v>
      </c>
      <c r="B10" s="300">
        <v>51</v>
      </c>
      <c r="C10" s="301">
        <v>6953805</v>
      </c>
      <c r="D10" s="302"/>
      <c r="E10" s="300">
        <v>6</v>
      </c>
      <c r="F10" s="301">
        <v>276647</v>
      </c>
      <c r="G10" s="303"/>
    </row>
    <row r="11" spans="1:7" s="273" customFormat="1" ht="19.5" customHeight="1" x14ac:dyDescent="0.2">
      <c r="A11" s="300" t="s">
        <v>260</v>
      </c>
      <c r="B11" s="300">
        <v>52</v>
      </c>
      <c r="C11" s="301">
        <v>7614927</v>
      </c>
      <c r="D11" s="302"/>
      <c r="E11" s="300">
        <v>4</v>
      </c>
      <c r="F11" s="301">
        <v>178004</v>
      </c>
      <c r="G11" s="303"/>
    </row>
    <row r="12" spans="1:7" s="273" customFormat="1" ht="19.5" customHeight="1" x14ac:dyDescent="0.2">
      <c r="A12" s="300" t="s">
        <v>280</v>
      </c>
      <c r="B12" s="300">
        <v>55</v>
      </c>
      <c r="C12" s="301">
        <v>7924442</v>
      </c>
      <c r="D12" s="302"/>
      <c r="E12" s="300">
        <v>4</v>
      </c>
      <c r="F12" s="301">
        <v>273922</v>
      </c>
      <c r="G12" s="303"/>
    </row>
    <row r="13" spans="1:7" s="291" customFormat="1" ht="5.25" customHeight="1" x14ac:dyDescent="0.2">
      <c r="A13" s="304"/>
      <c r="B13" s="372"/>
      <c r="C13" s="305"/>
      <c r="D13" s="306"/>
      <c r="E13" s="372"/>
      <c r="F13" s="305"/>
      <c r="G13" s="307"/>
    </row>
    <row r="14" spans="1:7" s="292" customFormat="1" ht="13.5" customHeight="1" x14ac:dyDescent="0.2">
      <c r="A14" s="308" t="s">
        <v>176</v>
      </c>
    </row>
    <row r="15" spans="1:7" ht="23.1" customHeight="1" x14ac:dyDescent="0.2">
      <c r="A15" s="33"/>
    </row>
  </sheetData>
  <sheetProtection algorithmName="SHA-512" hashValue="rezq6x/i2FBmMpt6ouk0beNV7VZqFcjY8oWf7HQajDd8QbgxEuSNYDaxI5CzHVjWk8Fa3df8o+etbSsCmHKhjQ==" saltValue="nkz1krAvc1Fhr8QgcPJ0vw==" spinCount="100000" sheet="1" objects="1" scenarios="1"/>
  <mergeCells count="7">
    <mergeCell ref="A1:G1"/>
    <mergeCell ref="A3:G3"/>
    <mergeCell ref="A4:A5"/>
    <mergeCell ref="B4:D4"/>
    <mergeCell ref="E4:G4"/>
    <mergeCell ref="C5:D5"/>
    <mergeCell ref="F5:G5"/>
  </mergeCells>
  <phoneticPr fontId="6"/>
  <pageMargins left="0.70866141732283472" right="0.70866141732283472"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showGridLines="0" zoomScaleNormal="100" zoomScaleSheetLayoutView="87" workbookViewId="0">
      <selection sqref="A1:X1"/>
    </sheetView>
  </sheetViews>
  <sheetFormatPr defaultColWidth="9" defaultRowHeight="13.2" x14ac:dyDescent="0.2"/>
  <cols>
    <col min="1" max="1" width="10.109375" style="1" customWidth="1"/>
    <col min="2" max="2" width="6.33203125" style="2" customWidth="1"/>
    <col min="3" max="3" width="0.44140625" style="1" customWidth="1"/>
    <col min="4" max="4" width="6.33203125" style="2" customWidth="1"/>
    <col min="5" max="5" width="0.44140625" style="1" customWidth="1"/>
    <col min="6" max="6" width="5.6640625" style="2" customWidth="1"/>
    <col min="7" max="7" width="0.44140625" style="1" customWidth="1"/>
    <col min="8" max="8" width="5.6640625" style="2" customWidth="1"/>
    <col min="9" max="9" width="0.44140625" style="1" customWidth="1"/>
    <col min="10" max="10" width="5.6640625" style="2" customWidth="1"/>
    <col min="11" max="11" width="0.44140625" style="1" customWidth="1"/>
    <col min="12" max="12" width="4.6640625" style="2" customWidth="1"/>
    <col min="13" max="13" width="0.44140625" style="1" customWidth="1"/>
    <col min="14" max="14" width="6.33203125" style="2" customWidth="1"/>
    <col min="15" max="15" width="0.44140625" style="1" customWidth="1"/>
    <col min="16" max="16" width="6.33203125" style="2" customWidth="1"/>
    <col min="17" max="17" width="0.44140625" style="1" customWidth="1"/>
    <col min="18" max="18" width="5.88671875" style="2" customWidth="1"/>
    <col min="19" max="19" width="0.44140625" style="1" customWidth="1"/>
    <col min="20" max="20" width="5.88671875" style="2" customWidth="1"/>
    <col min="21" max="21" width="0.44140625" style="1" customWidth="1"/>
    <col min="22" max="22" width="6.109375" style="2" customWidth="1"/>
    <col min="23" max="23" width="0.44140625" style="1" customWidth="1"/>
    <col min="24" max="24" width="6.109375" style="2" customWidth="1"/>
    <col min="25" max="25" width="0.44140625" style="1" customWidth="1"/>
    <col min="26" max="16384" width="9" style="1"/>
  </cols>
  <sheetData>
    <row r="1" spans="1:25" s="291" customFormat="1" ht="23.1" customHeight="1" x14ac:dyDescent="0.2">
      <c r="A1" s="376" t="s">
        <v>192</v>
      </c>
      <c r="B1" s="376"/>
      <c r="C1" s="376"/>
      <c r="D1" s="376"/>
      <c r="E1" s="376"/>
      <c r="F1" s="376"/>
      <c r="G1" s="376"/>
      <c r="H1" s="376"/>
      <c r="I1" s="376"/>
      <c r="J1" s="376"/>
      <c r="K1" s="376"/>
      <c r="L1" s="376"/>
      <c r="M1" s="376"/>
      <c r="N1" s="376"/>
      <c r="O1" s="376"/>
      <c r="P1" s="376"/>
      <c r="Q1" s="376"/>
      <c r="R1" s="376"/>
      <c r="S1" s="376"/>
      <c r="T1" s="376"/>
      <c r="U1" s="376"/>
      <c r="V1" s="376"/>
      <c r="W1" s="376"/>
      <c r="X1" s="376"/>
    </row>
    <row r="2" spans="1:25" s="291" customFormat="1" ht="23.1" customHeight="1" x14ac:dyDescent="0.2">
      <c r="B2" s="309"/>
      <c r="D2" s="309"/>
      <c r="F2" s="309"/>
      <c r="H2" s="309"/>
      <c r="J2" s="309"/>
      <c r="L2" s="309"/>
      <c r="N2" s="309"/>
      <c r="P2" s="309"/>
      <c r="R2" s="309"/>
      <c r="T2" s="309"/>
      <c r="V2" s="309"/>
      <c r="X2" s="309"/>
    </row>
    <row r="3" spans="1:25" s="291" customFormat="1" ht="23.1" customHeight="1" x14ac:dyDescent="0.2">
      <c r="A3" s="406" t="s">
        <v>303</v>
      </c>
      <c r="B3" s="407"/>
      <c r="C3" s="407"/>
      <c r="D3" s="407"/>
      <c r="E3" s="407"/>
      <c r="F3" s="407"/>
      <c r="G3" s="407"/>
      <c r="H3" s="407"/>
      <c r="I3" s="407"/>
      <c r="J3" s="407"/>
      <c r="K3" s="407"/>
      <c r="L3" s="407"/>
      <c r="M3" s="407"/>
      <c r="N3" s="407"/>
      <c r="O3" s="407"/>
      <c r="P3" s="407"/>
      <c r="Q3" s="407"/>
      <c r="R3" s="407"/>
      <c r="S3" s="407"/>
      <c r="T3" s="407"/>
      <c r="U3" s="407"/>
      <c r="V3" s="407"/>
      <c r="W3" s="407"/>
      <c r="X3" s="407"/>
    </row>
    <row r="4" spans="1:25" s="291" customFormat="1" ht="20.100000000000001" customHeight="1" x14ac:dyDescent="0.2">
      <c r="A4" s="408" t="s">
        <v>16</v>
      </c>
      <c r="B4" s="411" t="s">
        <v>20</v>
      </c>
      <c r="C4" s="412"/>
      <c r="D4" s="417" t="s">
        <v>21</v>
      </c>
      <c r="E4" s="418"/>
      <c r="F4" s="418"/>
      <c r="G4" s="418"/>
      <c r="H4" s="418"/>
      <c r="I4" s="418"/>
      <c r="J4" s="418"/>
      <c r="K4" s="418"/>
      <c r="L4" s="418"/>
      <c r="M4" s="418"/>
      <c r="N4" s="418"/>
      <c r="O4" s="418"/>
      <c r="P4" s="418"/>
      <c r="Q4" s="418"/>
      <c r="R4" s="418"/>
      <c r="S4" s="418"/>
      <c r="T4" s="418"/>
      <c r="U4" s="419"/>
      <c r="V4" s="411" t="s">
        <v>24</v>
      </c>
      <c r="W4" s="412"/>
      <c r="X4" s="411" t="s">
        <v>23</v>
      </c>
      <c r="Y4" s="412"/>
    </row>
    <row r="5" spans="1:25" s="291" customFormat="1" ht="20.100000000000001" customHeight="1" x14ac:dyDescent="0.2">
      <c r="A5" s="409"/>
      <c r="B5" s="413"/>
      <c r="C5" s="414"/>
      <c r="D5" s="411" t="s">
        <v>4</v>
      </c>
      <c r="E5" s="412"/>
      <c r="F5" s="417" t="s">
        <v>193</v>
      </c>
      <c r="G5" s="418"/>
      <c r="H5" s="418"/>
      <c r="I5" s="418"/>
      <c r="J5" s="418"/>
      <c r="K5" s="419"/>
      <c r="L5" s="411" t="s">
        <v>194</v>
      </c>
      <c r="M5" s="412"/>
      <c r="N5" s="417" t="s">
        <v>22</v>
      </c>
      <c r="O5" s="418"/>
      <c r="P5" s="418"/>
      <c r="Q5" s="419"/>
      <c r="R5" s="411" t="s">
        <v>26</v>
      </c>
      <c r="S5" s="412"/>
      <c r="T5" s="411" t="s">
        <v>25</v>
      </c>
      <c r="U5" s="412"/>
      <c r="V5" s="413"/>
      <c r="W5" s="414"/>
      <c r="X5" s="413"/>
      <c r="Y5" s="414"/>
    </row>
    <row r="6" spans="1:25" s="291" customFormat="1" ht="15" customHeight="1" x14ac:dyDescent="0.2">
      <c r="A6" s="409"/>
      <c r="B6" s="413"/>
      <c r="C6" s="414"/>
      <c r="D6" s="413"/>
      <c r="E6" s="414"/>
      <c r="F6" s="422" t="s">
        <v>183</v>
      </c>
      <c r="G6" s="423"/>
      <c r="H6" s="422" t="s">
        <v>184</v>
      </c>
      <c r="I6" s="423"/>
      <c r="J6" s="411" t="s">
        <v>27</v>
      </c>
      <c r="K6" s="412"/>
      <c r="L6" s="413"/>
      <c r="M6" s="414"/>
      <c r="N6" s="422" t="s">
        <v>183</v>
      </c>
      <c r="O6" s="423"/>
      <c r="P6" s="422" t="s">
        <v>184</v>
      </c>
      <c r="Q6" s="423"/>
      <c r="R6" s="413"/>
      <c r="S6" s="414"/>
      <c r="T6" s="413"/>
      <c r="U6" s="414"/>
      <c r="V6" s="413"/>
      <c r="W6" s="414"/>
      <c r="X6" s="413"/>
      <c r="Y6" s="414"/>
    </row>
    <row r="7" spans="1:25" s="291" customFormat="1" ht="15" customHeight="1" x14ac:dyDescent="0.2">
      <c r="A7" s="410"/>
      <c r="B7" s="415"/>
      <c r="C7" s="416"/>
      <c r="D7" s="415"/>
      <c r="E7" s="416"/>
      <c r="F7" s="424"/>
      <c r="G7" s="425"/>
      <c r="H7" s="424"/>
      <c r="I7" s="425"/>
      <c r="J7" s="415"/>
      <c r="K7" s="416"/>
      <c r="L7" s="415"/>
      <c r="M7" s="416"/>
      <c r="N7" s="424"/>
      <c r="O7" s="425"/>
      <c r="P7" s="424"/>
      <c r="Q7" s="425"/>
      <c r="R7" s="415"/>
      <c r="S7" s="416"/>
      <c r="T7" s="415"/>
      <c r="U7" s="416"/>
      <c r="V7" s="415"/>
      <c r="W7" s="416"/>
      <c r="X7" s="415"/>
      <c r="Y7" s="416"/>
    </row>
    <row r="8" spans="1:25" s="291" customFormat="1" ht="4.5" customHeight="1" x14ac:dyDescent="0.15">
      <c r="A8" s="310"/>
      <c r="B8" s="311"/>
      <c r="C8" s="312"/>
      <c r="D8" s="311"/>
      <c r="E8" s="312"/>
      <c r="F8" s="313"/>
      <c r="G8" s="314"/>
      <c r="H8" s="315"/>
      <c r="I8" s="316"/>
      <c r="J8" s="311"/>
      <c r="K8" s="312"/>
      <c r="L8" s="311"/>
      <c r="M8" s="312"/>
      <c r="N8" s="315"/>
      <c r="O8" s="316"/>
      <c r="P8" s="315"/>
      <c r="Q8" s="316"/>
      <c r="R8" s="311"/>
      <c r="S8" s="312"/>
      <c r="T8" s="311"/>
      <c r="U8" s="312"/>
      <c r="V8" s="311"/>
      <c r="W8" s="312"/>
      <c r="X8" s="311"/>
      <c r="Y8" s="312"/>
    </row>
    <row r="9" spans="1:25" s="291" customFormat="1" ht="20.100000000000001" customHeight="1" x14ac:dyDescent="0.2">
      <c r="A9" s="317" t="s">
        <v>277</v>
      </c>
      <c r="B9" s="318">
        <f t="shared" ref="B9:B14" si="0">SUM(D9,V9,X9)</f>
        <v>91273</v>
      </c>
      <c r="C9" s="319"/>
      <c r="D9" s="318">
        <f>SUM(F9:T9)</f>
        <v>55754</v>
      </c>
      <c r="E9" s="319"/>
      <c r="F9" s="318">
        <v>1291</v>
      </c>
      <c r="G9" s="319"/>
      <c r="H9" s="318">
        <v>2514</v>
      </c>
      <c r="I9" s="319"/>
      <c r="J9" s="320">
        <v>13</v>
      </c>
      <c r="K9" s="321"/>
      <c r="L9" s="320">
        <v>222</v>
      </c>
      <c r="M9" s="321"/>
      <c r="N9" s="318">
        <v>23930</v>
      </c>
      <c r="O9" s="319"/>
      <c r="P9" s="318">
        <v>26636</v>
      </c>
      <c r="Q9" s="319"/>
      <c r="R9" s="318">
        <v>988</v>
      </c>
      <c r="S9" s="319"/>
      <c r="T9" s="320">
        <v>160</v>
      </c>
      <c r="U9" s="321"/>
      <c r="V9" s="318">
        <v>2536</v>
      </c>
      <c r="W9" s="319"/>
      <c r="X9" s="318">
        <v>32983</v>
      </c>
      <c r="Y9" s="322"/>
    </row>
    <row r="10" spans="1:25" s="291" customFormat="1" ht="20.100000000000001" customHeight="1" x14ac:dyDescent="0.2">
      <c r="A10" s="317" t="s">
        <v>187</v>
      </c>
      <c r="B10" s="318">
        <f t="shared" si="0"/>
        <v>91170</v>
      </c>
      <c r="C10" s="319"/>
      <c r="D10" s="318">
        <f>SUM(F10:T10)</f>
        <v>55268</v>
      </c>
      <c r="E10" s="319"/>
      <c r="F10" s="318">
        <v>1314</v>
      </c>
      <c r="G10" s="319"/>
      <c r="H10" s="318">
        <v>2544</v>
      </c>
      <c r="I10" s="319"/>
      <c r="J10" s="320">
        <v>12</v>
      </c>
      <c r="K10" s="321"/>
      <c r="L10" s="320">
        <v>231</v>
      </c>
      <c r="M10" s="321"/>
      <c r="N10" s="318">
        <v>24075</v>
      </c>
      <c r="O10" s="319"/>
      <c r="P10" s="318">
        <v>25944</v>
      </c>
      <c r="Q10" s="319"/>
      <c r="R10" s="318">
        <v>985</v>
      </c>
      <c r="S10" s="319"/>
      <c r="T10" s="320">
        <v>163</v>
      </c>
      <c r="U10" s="321"/>
      <c r="V10" s="318">
        <v>2566</v>
      </c>
      <c r="W10" s="319"/>
      <c r="X10" s="318">
        <v>33336</v>
      </c>
      <c r="Y10" s="322"/>
    </row>
    <row r="11" spans="1:25" s="291" customFormat="1" ht="20.100000000000001" customHeight="1" x14ac:dyDescent="0.2">
      <c r="A11" s="317" t="s">
        <v>215</v>
      </c>
      <c r="B11" s="318">
        <f t="shared" si="0"/>
        <v>91490</v>
      </c>
      <c r="C11" s="319"/>
      <c r="D11" s="318">
        <f>SUM(F11:T11)</f>
        <v>55055</v>
      </c>
      <c r="E11" s="319"/>
      <c r="F11" s="318">
        <v>1318</v>
      </c>
      <c r="G11" s="319"/>
      <c r="H11" s="318">
        <v>2539</v>
      </c>
      <c r="I11" s="319"/>
      <c r="J11" s="320">
        <v>15</v>
      </c>
      <c r="K11" s="321"/>
      <c r="L11" s="320">
        <v>226</v>
      </c>
      <c r="M11" s="321"/>
      <c r="N11" s="318">
        <v>24292</v>
      </c>
      <c r="O11" s="319"/>
      <c r="P11" s="318">
        <v>25494</v>
      </c>
      <c r="Q11" s="319"/>
      <c r="R11" s="318">
        <v>1004</v>
      </c>
      <c r="S11" s="319"/>
      <c r="T11" s="320">
        <v>167</v>
      </c>
      <c r="U11" s="321"/>
      <c r="V11" s="318">
        <v>2608</v>
      </c>
      <c r="W11" s="319"/>
      <c r="X11" s="318">
        <v>33827</v>
      </c>
      <c r="Y11" s="322"/>
    </row>
    <row r="12" spans="1:25" s="291" customFormat="1" ht="20.100000000000001" customHeight="1" x14ac:dyDescent="0.2">
      <c r="A12" s="317" t="s">
        <v>226</v>
      </c>
      <c r="B12" s="318">
        <f t="shared" si="0"/>
        <v>91090</v>
      </c>
      <c r="C12" s="319"/>
      <c r="D12" s="318">
        <v>54371</v>
      </c>
      <c r="E12" s="319"/>
      <c r="F12" s="318">
        <v>1330</v>
      </c>
      <c r="G12" s="319"/>
      <c r="H12" s="318">
        <v>2462</v>
      </c>
      <c r="I12" s="319"/>
      <c r="J12" s="320">
        <v>14</v>
      </c>
      <c r="K12" s="321"/>
      <c r="L12" s="320">
        <v>216</v>
      </c>
      <c r="M12" s="321"/>
      <c r="N12" s="318">
        <v>24364</v>
      </c>
      <c r="O12" s="319"/>
      <c r="P12" s="318">
        <v>24818</v>
      </c>
      <c r="Q12" s="319"/>
      <c r="R12" s="318">
        <v>1002</v>
      </c>
      <c r="S12" s="319"/>
      <c r="T12" s="320">
        <v>165</v>
      </c>
      <c r="U12" s="321"/>
      <c r="V12" s="318">
        <v>2649</v>
      </c>
      <c r="W12" s="319"/>
      <c r="X12" s="323">
        <v>34070</v>
      </c>
      <c r="Y12" s="322"/>
    </row>
    <row r="13" spans="1:25" s="291" customFormat="1" ht="20.100000000000001" customHeight="1" x14ac:dyDescent="0.2">
      <c r="A13" s="317" t="s">
        <v>261</v>
      </c>
      <c r="B13" s="318">
        <f t="shared" si="0"/>
        <v>91265</v>
      </c>
      <c r="C13" s="319"/>
      <c r="D13" s="318">
        <v>54084</v>
      </c>
      <c r="E13" s="319"/>
      <c r="F13" s="318">
        <v>1354</v>
      </c>
      <c r="G13" s="319"/>
      <c r="H13" s="318">
        <v>2458</v>
      </c>
      <c r="I13" s="319"/>
      <c r="J13" s="320">
        <v>13</v>
      </c>
      <c r="K13" s="321"/>
      <c r="L13" s="320">
        <v>209</v>
      </c>
      <c r="M13" s="321"/>
      <c r="N13" s="318">
        <v>24597</v>
      </c>
      <c r="O13" s="319"/>
      <c r="P13" s="318">
        <v>24262</v>
      </c>
      <c r="Q13" s="319"/>
      <c r="R13" s="318">
        <v>1022</v>
      </c>
      <c r="S13" s="319"/>
      <c r="T13" s="320">
        <v>169</v>
      </c>
      <c r="U13" s="321"/>
      <c r="V13" s="318">
        <v>2739</v>
      </c>
      <c r="W13" s="319"/>
      <c r="X13" s="323">
        <v>34442</v>
      </c>
      <c r="Y13" s="322"/>
    </row>
    <row r="14" spans="1:25" s="291" customFormat="1" ht="20.100000000000001" customHeight="1" x14ac:dyDescent="0.2">
      <c r="A14" s="317" t="s">
        <v>281</v>
      </c>
      <c r="B14" s="318">
        <f t="shared" si="0"/>
        <v>91381</v>
      </c>
      <c r="C14" s="319"/>
      <c r="D14" s="318">
        <v>53632</v>
      </c>
      <c r="E14" s="319"/>
      <c r="F14" s="318">
        <v>1342</v>
      </c>
      <c r="G14" s="319"/>
      <c r="H14" s="318">
        <v>2493</v>
      </c>
      <c r="I14" s="319"/>
      <c r="J14" s="320">
        <v>10</v>
      </c>
      <c r="K14" s="321"/>
      <c r="L14" s="320">
        <v>206</v>
      </c>
      <c r="M14" s="321"/>
      <c r="N14" s="318">
        <v>24924</v>
      </c>
      <c r="O14" s="319"/>
      <c r="P14" s="318">
        <v>23454</v>
      </c>
      <c r="Q14" s="319"/>
      <c r="R14" s="318">
        <v>1032</v>
      </c>
      <c r="S14" s="319"/>
      <c r="T14" s="320">
        <v>171</v>
      </c>
      <c r="U14" s="321"/>
      <c r="V14" s="318">
        <v>2785</v>
      </c>
      <c r="W14" s="319"/>
      <c r="X14" s="323">
        <v>34964</v>
      </c>
      <c r="Y14" s="322"/>
    </row>
    <row r="15" spans="1:25" s="291" customFormat="1" ht="4.5" customHeight="1" x14ac:dyDescent="0.2">
      <c r="A15" s="324"/>
      <c r="B15" s="325"/>
      <c r="C15" s="326"/>
      <c r="D15" s="325"/>
      <c r="E15" s="327"/>
      <c r="F15" s="328"/>
      <c r="G15" s="327"/>
      <c r="H15" s="328"/>
      <c r="I15" s="327"/>
      <c r="J15" s="329"/>
      <c r="K15" s="330"/>
      <c r="L15" s="329"/>
      <c r="M15" s="330"/>
      <c r="N15" s="328"/>
      <c r="O15" s="327"/>
      <c r="P15" s="328"/>
      <c r="Q15" s="327"/>
      <c r="R15" s="328"/>
      <c r="S15" s="327"/>
      <c r="T15" s="329"/>
      <c r="U15" s="330"/>
      <c r="V15" s="328"/>
      <c r="W15" s="327"/>
      <c r="X15" s="328"/>
      <c r="Y15" s="331"/>
    </row>
    <row r="16" spans="1:25" s="292" customFormat="1" ht="13.5" customHeight="1" x14ac:dyDescent="0.2">
      <c r="A16" s="420" t="s">
        <v>140</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row>
    <row r="17" spans="1:25" s="292" customFormat="1" ht="13.5" customHeight="1" x14ac:dyDescent="0.2">
      <c r="A17" s="421" t="s">
        <v>174</v>
      </c>
      <c r="B17" s="421"/>
      <c r="C17" s="421"/>
      <c r="D17" s="421"/>
      <c r="E17" s="421"/>
      <c r="F17" s="421"/>
      <c r="G17" s="421"/>
      <c r="H17" s="421"/>
      <c r="I17" s="421"/>
      <c r="J17" s="421"/>
      <c r="K17" s="421"/>
      <c r="L17" s="421"/>
      <c r="M17" s="421"/>
      <c r="N17" s="421"/>
      <c r="O17" s="421"/>
      <c r="P17" s="421"/>
      <c r="Q17" s="421"/>
      <c r="R17" s="421"/>
      <c r="S17" s="421"/>
      <c r="T17" s="421"/>
      <c r="U17" s="421"/>
      <c r="V17" s="421"/>
      <c r="W17" s="421"/>
      <c r="X17" s="421"/>
      <c r="Y17" s="332"/>
    </row>
    <row r="18" spans="1:25" s="292" customFormat="1" ht="13.5" customHeight="1" x14ac:dyDescent="0.2">
      <c r="A18" s="421" t="s">
        <v>175</v>
      </c>
      <c r="B18" s="421"/>
      <c r="C18" s="421"/>
      <c r="D18" s="421"/>
      <c r="E18" s="421"/>
      <c r="F18" s="421"/>
      <c r="G18" s="421"/>
      <c r="H18" s="421"/>
      <c r="I18" s="421"/>
      <c r="J18" s="421"/>
      <c r="K18" s="421"/>
      <c r="L18" s="421"/>
      <c r="M18" s="421"/>
      <c r="N18" s="421"/>
      <c r="O18" s="421"/>
      <c r="P18" s="421"/>
      <c r="Q18" s="421"/>
      <c r="R18" s="421"/>
      <c r="S18" s="421"/>
      <c r="T18" s="421"/>
      <c r="U18" s="421"/>
      <c r="V18" s="421"/>
      <c r="W18" s="421"/>
      <c r="X18" s="421"/>
    </row>
  </sheetData>
  <sheetProtection algorithmName="SHA-512" hashValue="rFONHTEITBqgySKKE+xiFVEfTLSZ8X+M69+wRfqAYXHNTOvbYkmQQyIN2GARDsDhsbxP4t5CA0hYOI3Vipp6Ug==" saltValue="2UIy7uRTeoEHnghtlbANaA==" spinCount="100000" sheet="1" objects="1" scenarios="1"/>
  <mergeCells count="21">
    <mergeCell ref="A16:X16"/>
    <mergeCell ref="A18:X18"/>
    <mergeCell ref="N5:Q5"/>
    <mergeCell ref="R5:S7"/>
    <mergeCell ref="T5:U7"/>
    <mergeCell ref="F6:G7"/>
    <mergeCell ref="H6:I7"/>
    <mergeCell ref="J6:K7"/>
    <mergeCell ref="N6:O7"/>
    <mergeCell ref="P6:Q7"/>
    <mergeCell ref="A17:X17"/>
    <mergeCell ref="A1:X1"/>
    <mergeCell ref="A3:X3"/>
    <mergeCell ref="A4:A7"/>
    <mergeCell ref="B4:C7"/>
    <mergeCell ref="D4:U4"/>
    <mergeCell ref="V4:W7"/>
    <mergeCell ref="X4:Y7"/>
    <mergeCell ref="D5:E7"/>
    <mergeCell ref="F5:K5"/>
    <mergeCell ref="L5:M7"/>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showGridLines="0" zoomScaleNormal="100" workbookViewId="0">
      <selection sqref="A1:G1"/>
    </sheetView>
  </sheetViews>
  <sheetFormatPr defaultColWidth="9" defaultRowHeight="13.2" x14ac:dyDescent="0.2"/>
  <cols>
    <col min="1" max="1" width="16.6640625" style="1" customWidth="1"/>
    <col min="2" max="2" width="22.6640625" style="2" customWidth="1"/>
    <col min="3" max="3" width="0.6640625" style="1" customWidth="1"/>
    <col min="4" max="4" width="22.6640625" style="2" customWidth="1"/>
    <col min="5" max="5" width="0.6640625" style="1" customWidth="1"/>
    <col min="6" max="6" width="22.6640625" style="2" customWidth="1"/>
    <col min="7" max="7" width="0.6640625" style="1" customWidth="1"/>
    <col min="8" max="8" width="9" style="2"/>
    <col min="9" max="9" width="9" style="1"/>
    <col min="10" max="10" width="8.109375" style="2" customWidth="1"/>
    <col min="11" max="11" width="9" style="1"/>
    <col min="12" max="12" width="9" style="2"/>
    <col min="13" max="13" width="9" style="1"/>
    <col min="14" max="14" width="9" style="2"/>
    <col min="15" max="15" width="9" style="1"/>
    <col min="16" max="16" width="9" style="2"/>
    <col min="17" max="17" width="9" style="1"/>
    <col min="18" max="18" width="9" style="2"/>
    <col min="19" max="16384" width="9" style="1"/>
  </cols>
  <sheetData>
    <row r="1" spans="1:31" s="291" customFormat="1" ht="22.95" customHeight="1" x14ac:dyDescent="0.2">
      <c r="A1" s="376" t="s">
        <v>266</v>
      </c>
      <c r="B1" s="376"/>
      <c r="C1" s="376"/>
      <c r="D1" s="376"/>
      <c r="E1" s="376"/>
      <c r="F1" s="376"/>
      <c r="G1" s="376"/>
      <c r="H1" s="333"/>
      <c r="I1" s="333"/>
      <c r="J1" s="333"/>
      <c r="K1" s="333"/>
      <c r="L1" s="333"/>
      <c r="M1" s="333"/>
      <c r="N1" s="333"/>
      <c r="O1" s="333"/>
      <c r="P1" s="333"/>
      <c r="Q1" s="333"/>
      <c r="R1" s="333"/>
    </row>
    <row r="2" spans="1:31" s="291" customFormat="1" ht="22.95" customHeight="1" x14ac:dyDescent="0.2">
      <c r="A2" s="291" t="s">
        <v>268</v>
      </c>
      <c r="J2" s="429"/>
      <c r="K2" s="429"/>
      <c r="L2" s="429"/>
      <c r="M2" s="429"/>
      <c r="N2" s="429"/>
      <c r="O2" s="429"/>
      <c r="P2" s="429"/>
      <c r="Q2" s="429"/>
      <c r="R2" s="429"/>
      <c r="S2" s="429"/>
      <c r="T2" s="429"/>
      <c r="U2" s="429"/>
      <c r="V2" s="429"/>
      <c r="W2" s="429"/>
      <c r="X2" s="429"/>
      <c r="Y2" s="429"/>
      <c r="Z2" s="429"/>
      <c r="AA2" s="429"/>
      <c r="AB2" s="429"/>
      <c r="AC2" s="429"/>
      <c r="AD2" s="429"/>
      <c r="AE2" s="429"/>
    </row>
    <row r="3" spans="1:31" s="291" customFormat="1" ht="22.95" customHeight="1" x14ac:dyDescent="0.2">
      <c r="A3" s="426" t="s">
        <v>163</v>
      </c>
      <c r="B3" s="426"/>
      <c r="C3" s="426"/>
      <c r="D3" s="426"/>
      <c r="E3" s="426"/>
      <c r="F3" s="426"/>
      <c r="G3" s="426"/>
      <c r="H3" s="309"/>
      <c r="I3" s="309"/>
      <c r="J3" s="309"/>
      <c r="K3" s="309"/>
      <c r="L3" s="309"/>
      <c r="M3" s="309"/>
      <c r="N3" s="309"/>
      <c r="O3" s="309"/>
      <c r="P3" s="309"/>
      <c r="Q3" s="309"/>
      <c r="R3" s="309"/>
    </row>
    <row r="4" spans="1:31" s="291" customFormat="1" ht="24.9" customHeight="1" x14ac:dyDescent="0.2">
      <c r="A4" s="334" t="s">
        <v>139</v>
      </c>
      <c r="B4" s="427" t="s">
        <v>4</v>
      </c>
      <c r="C4" s="428"/>
      <c r="D4" s="427" t="s">
        <v>28</v>
      </c>
      <c r="E4" s="428"/>
      <c r="F4" s="427" t="s">
        <v>29</v>
      </c>
      <c r="G4" s="428"/>
      <c r="H4" s="335"/>
      <c r="I4" s="335"/>
      <c r="J4" s="335"/>
      <c r="K4" s="335"/>
      <c r="L4" s="335"/>
      <c r="M4" s="335"/>
      <c r="N4" s="335"/>
      <c r="O4" s="335"/>
      <c r="P4" s="335"/>
      <c r="Q4" s="335"/>
      <c r="R4" s="335"/>
      <c r="S4" s="335"/>
    </row>
    <row r="5" spans="1:31" s="291" customFormat="1" ht="24.9" customHeight="1" x14ac:dyDescent="0.2">
      <c r="A5" s="368" t="s">
        <v>282</v>
      </c>
      <c r="B5" s="337">
        <f>SUM(D5:F5)</f>
        <v>5553743</v>
      </c>
      <c r="C5" s="338"/>
      <c r="D5" s="337">
        <v>2711189</v>
      </c>
      <c r="E5" s="338"/>
      <c r="F5" s="337">
        <v>2842554</v>
      </c>
      <c r="G5" s="341"/>
      <c r="H5" s="342"/>
      <c r="I5" s="338"/>
      <c r="J5" s="340"/>
      <c r="K5" s="276"/>
      <c r="L5" s="338"/>
      <c r="M5" s="276"/>
      <c r="N5" s="340"/>
      <c r="O5" s="340"/>
      <c r="P5" s="340"/>
      <c r="Q5" s="340"/>
      <c r="R5" s="340"/>
      <c r="S5" s="309"/>
    </row>
    <row r="6" spans="1:31" s="291" customFormat="1" ht="24.9" customHeight="1" x14ac:dyDescent="0.2">
      <c r="A6" s="368" t="s">
        <v>182</v>
      </c>
      <c r="B6" s="337">
        <f>SUM(D6:F6)</f>
        <v>15215.734233200001</v>
      </c>
      <c r="C6" s="338"/>
      <c r="D6" s="337">
        <v>7427.9150623000005</v>
      </c>
      <c r="E6" s="338"/>
      <c r="F6" s="337">
        <v>7787.8191709000002</v>
      </c>
      <c r="G6" s="341"/>
      <c r="H6" s="342"/>
      <c r="I6" s="338"/>
      <c r="J6" s="340"/>
      <c r="K6" s="276"/>
      <c r="L6" s="338"/>
      <c r="M6" s="276"/>
      <c r="N6" s="340"/>
      <c r="O6" s="340"/>
      <c r="P6" s="340"/>
      <c r="Q6" s="340"/>
      <c r="R6" s="340"/>
      <c r="S6" s="309"/>
    </row>
    <row r="7" spans="1:31" s="291" customFormat="1" ht="18.75" customHeight="1" x14ac:dyDescent="0.2">
      <c r="A7" s="368"/>
      <c r="B7" s="337"/>
      <c r="C7" s="338"/>
      <c r="D7" s="337"/>
      <c r="E7" s="338"/>
      <c r="F7" s="337"/>
      <c r="G7" s="341"/>
      <c r="H7" s="342"/>
      <c r="I7" s="340"/>
      <c r="J7" s="276"/>
      <c r="K7" s="276"/>
      <c r="L7" s="276"/>
      <c r="M7" s="276"/>
      <c r="N7" s="340"/>
      <c r="O7" s="340"/>
      <c r="P7" s="340"/>
      <c r="Q7" s="340"/>
      <c r="R7" s="340"/>
      <c r="S7" s="309"/>
    </row>
    <row r="8" spans="1:31" s="291" customFormat="1" ht="24.9" customHeight="1" x14ac:dyDescent="0.2">
      <c r="A8" s="368" t="s">
        <v>226</v>
      </c>
      <c r="B8" s="337">
        <f>SUM(D8:F8)</f>
        <v>5823162</v>
      </c>
      <c r="C8" s="338"/>
      <c r="D8" s="337">
        <v>2845739</v>
      </c>
      <c r="E8" s="338"/>
      <c r="F8" s="337">
        <v>2977423</v>
      </c>
      <c r="G8" s="341"/>
      <c r="H8" s="340"/>
      <c r="I8" s="340"/>
      <c r="J8" s="340"/>
      <c r="K8" s="276"/>
      <c r="L8" s="340"/>
      <c r="M8" s="276"/>
      <c r="N8" s="340"/>
      <c r="O8" s="340"/>
      <c r="P8" s="340"/>
      <c r="Q8" s="340"/>
      <c r="R8" s="340"/>
      <c r="S8" s="309"/>
    </row>
    <row r="9" spans="1:31" s="309" customFormat="1" ht="24.9" customHeight="1" x14ac:dyDescent="0.2">
      <c r="A9" s="368" t="s">
        <v>182</v>
      </c>
      <c r="B9" s="337">
        <f>SUM(D9:F9)</f>
        <v>15953.8684813</v>
      </c>
      <c r="C9" s="338"/>
      <c r="D9" s="337">
        <v>7796.5451990000001</v>
      </c>
      <c r="E9" s="341"/>
      <c r="F9" s="337">
        <v>8157.3232822999998</v>
      </c>
      <c r="G9" s="341"/>
      <c r="H9" s="340"/>
      <c r="I9" s="340"/>
      <c r="J9" s="340"/>
      <c r="K9" s="276"/>
      <c r="L9" s="340"/>
      <c r="M9" s="276"/>
      <c r="N9" s="340"/>
      <c r="O9" s="340"/>
      <c r="P9" s="340"/>
      <c r="Q9" s="340"/>
      <c r="R9" s="340"/>
    </row>
    <row r="10" spans="1:31" s="309" customFormat="1" ht="18.75" customHeight="1" x14ac:dyDescent="0.2">
      <c r="A10" s="368"/>
      <c r="B10" s="337"/>
      <c r="C10" s="338"/>
      <c r="D10" s="337"/>
      <c r="E10" s="338"/>
      <c r="F10" s="337"/>
      <c r="G10" s="341"/>
      <c r="H10" s="340"/>
      <c r="I10" s="340"/>
      <c r="J10" s="276"/>
      <c r="K10" s="276"/>
      <c r="L10" s="276"/>
      <c r="M10" s="276"/>
      <c r="N10" s="340"/>
      <c r="O10" s="340"/>
      <c r="P10" s="340"/>
      <c r="Q10" s="340"/>
      <c r="R10" s="340"/>
    </row>
    <row r="11" spans="1:31" s="291" customFormat="1" ht="24.9" customHeight="1" x14ac:dyDescent="0.2">
      <c r="A11" s="368" t="s">
        <v>261</v>
      </c>
      <c r="B11" s="337">
        <f>SUM(D11:F11)</f>
        <v>4839972</v>
      </c>
      <c r="C11" s="338"/>
      <c r="D11" s="337">
        <v>2388266</v>
      </c>
      <c r="E11" s="338"/>
      <c r="F11" s="337">
        <v>2451706</v>
      </c>
      <c r="G11" s="341"/>
      <c r="H11" s="340"/>
      <c r="I11" s="340"/>
      <c r="J11" s="340"/>
      <c r="K11" s="276"/>
      <c r="L11" s="340"/>
      <c r="M11" s="276"/>
      <c r="N11" s="340"/>
      <c r="O11" s="340"/>
      <c r="P11" s="340"/>
      <c r="Q11" s="340"/>
      <c r="R11" s="340"/>
      <c r="S11" s="309"/>
    </row>
    <row r="12" spans="1:31" s="291" customFormat="1" ht="24.9" customHeight="1" x14ac:dyDescent="0.2">
      <c r="A12" s="368" t="s">
        <v>182</v>
      </c>
      <c r="B12" s="337">
        <f>SUM(D12:F12)</f>
        <v>13260</v>
      </c>
      <c r="C12" s="338"/>
      <c r="D12" s="337">
        <v>6543</v>
      </c>
      <c r="E12" s="338"/>
      <c r="F12" s="337">
        <v>6717</v>
      </c>
      <c r="G12" s="341"/>
      <c r="H12" s="340"/>
      <c r="I12" s="340"/>
      <c r="J12" s="340"/>
      <c r="K12" s="276"/>
      <c r="L12" s="340"/>
      <c r="M12" s="276"/>
      <c r="N12" s="340"/>
      <c r="O12" s="340"/>
      <c r="P12" s="340"/>
      <c r="Q12" s="340"/>
      <c r="R12" s="340"/>
      <c r="S12" s="309"/>
    </row>
    <row r="13" spans="1:31" s="309" customFormat="1" ht="18.75" customHeight="1" x14ac:dyDescent="0.2">
      <c r="A13" s="368"/>
      <c r="B13" s="337"/>
      <c r="C13" s="338"/>
      <c r="D13" s="337"/>
      <c r="E13" s="338"/>
      <c r="F13" s="337"/>
      <c r="G13" s="341"/>
      <c r="H13" s="340"/>
      <c r="I13" s="340"/>
      <c r="J13" s="276"/>
      <c r="K13" s="276"/>
      <c r="L13" s="276"/>
      <c r="M13" s="276"/>
      <c r="N13" s="340"/>
      <c r="O13" s="340"/>
      <c r="P13" s="340"/>
      <c r="Q13" s="340"/>
      <c r="R13" s="340"/>
    </row>
    <row r="14" spans="1:31" s="291" customFormat="1" ht="24.9" customHeight="1" x14ac:dyDescent="0.2">
      <c r="A14" s="336" t="s">
        <v>281</v>
      </c>
      <c r="B14" s="337">
        <f>SUM(D14:F14)</f>
        <v>4580906</v>
      </c>
      <c r="C14" s="338"/>
      <c r="D14" s="337">
        <v>2253967</v>
      </c>
      <c r="E14" s="338"/>
      <c r="F14" s="337">
        <v>2326939</v>
      </c>
      <c r="G14" s="341"/>
      <c r="H14" s="340"/>
      <c r="I14" s="340"/>
      <c r="J14" s="340"/>
      <c r="K14" s="276"/>
      <c r="L14" s="340"/>
      <c r="M14" s="276"/>
      <c r="N14" s="340"/>
      <c r="O14" s="340"/>
      <c r="P14" s="340"/>
      <c r="Q14" s="340"/>
      <c r="R14" s="340"/>
      <c r="S14" s="309"/>
    </row>
    <row r="15" spans="1:31" s="291" customFormat="1" ht="24.9" customHeight="1" x14ac:dyDescent="0.2">
      <c r="A15" s="334" t="s">
        <v>182</v>
      </c>
      <c r="B15" s="337">
        <f>SUM(D15:F15)</f>
        <v>12516.1365998</v>
      </c>
      <c r="C15" s="343"/>
      <c r="D15" s="337">
        <v>6158.3797751000002</v>
      </c>
      <c r="E15" s="343"/>
      <c r="F15" s="337">
        <v>6357.7568246999999</v>
      </c>
      <c r="G15" s="344"/>
      <c r="H15" s="340"/>
      <c r="I15" s="340"/>
      <c r="J15" s="340"/>
      <c r="K15" s="276"/>
      <c r="L15" s="340"/>
      <c r="M15" s="276"/>
      <c r="N15" s="340"/>
      <c r="O15" s="340"/>
      <c r="P15" s="340"/>
      <c r="Q15" s="340"/>
      <c r="R15" s="340"/>
      <c r="S15" s="309"/>
    </row>
    <row r="16" spans="1:31" s="7" customFormat="1" ht="22.95" customHeight="1" x14ac:dyDescent="0.2">
      <c r="A16" s="37"/>
      <c r="B16" s="37"/>
      <c r="C16" s="37"/>
      <c r="D16" s="37"/>
      <c r="E16" s="37"/>
      <c r="F16" s="37"/>
      <c r="G16" s="37"/>
      <c r="H16" s="36"/>
      <c r="I16" s="36"/>
      <c r="J16" s="36"/>
      <c r="K16" s="36"/>
      <c r="L16" s="36"/>
      <c r="M16" s="36"/>
      <c r="N16" s="430"/>
      <c r="O16" s="430"/>
      <c r="P16" s="430"/>
      <c r="Q16" s="430"/>
      <c r="R16" s="430"/>
      <c r="S16" s="430"/>
    </row>
    <row r="17" spans="1:31" s="291" customFormat="1" ht="23.1" customHeight="1" x14ac:dyDescent="0.2">
      <c r="A17" s="291" t="s">
        <v>270</v>
      </c>
      <c r="J17" s="429"/>
      <c r="K17" s="429"/>
      <c r="L17" s="429"/>
      <c r="M17" s="429"/>
      <c r="N17" s="429"/>
      <c r="O17" s="429"/>
      <c r="P17" s="429"/>
      <c r="Q17" s="429"/>
      <c r="R17" s="429"/>
      <c r="S17" s="429"/>
      <c r="T17" s="429"/>
      <c r="U17" s="429"/>
      <c r="V17" s="429"/>
      <c r="W17" s="429"/>
      <c r="X17" s="429"/>
      <c r="Y17" s="429"/>
      <c r="Z17" s="429"/>
      <c r="AA17" s="429"/>
      <c r="AB17" s="429"/>
      <c r="AC17" s="429"/>
      <c r="AD17" s="429"/>
      <c r="AE17" s="429"/>
    </row>
    <row r="18" spans="1:31" s="291" customFormat="1" ht="23.1" customHeight="1" x14ac:dyDescent="0.2">
      <c r="A18" s="426" t="s">
        <v>163</v>
      </c>
      <c r="B18" s="426"/>
      <c r="C18" s="426"/>
      <c r="D18" s="426"/>
      <c r="E18" s="426"/>
      <c r="F18" s="426"/>
      <c r="G18" s="426"/>
      <c r="H18" s="309"/>
      <c r="I18" s="309"/>
      <c r="J18" s="309"/>
      <c r="K18" s="309"/>
      <c r="L18" s="309"/>
      <c r="M18" s="309"/>
      <c r="N18" s="309"/>
      <c r="O18" s="309"/>
      <c r="P18" s="309"/>
      <c r="Q18" s="309"/>
      <c r="R18" s="309"/>
    </row>
    <row r="19" spans="1:31" s="291" customFormat="1" ht="24.9" customHeight="1" x14ac:dyDescent="0.2">
      <c r="A19" s="345" t="s">
        <v>139</v>
      </c>
      <c r="B19" s="427" t="s">
        <v>4</v>
      </c>
      <c r="C19" s="428"/>
      <c r="D19" s="427" t="s">
        <v>28</v>
      </c>
      <c r="E19" s="428"/>
      <c r="F19" s="427" t="s">
        <v>29</v>
      </c>
      <c r="G19" s="428"/>
      <c r="H19" s="335"/>
      <c r="I19" s="335"/>
      <c r="J19" s="335"/>
      <c r="K19" s="335"/>
      <c r="L19" s="335"/>
      <c r="M19" s="335"/>
      <c r="N19" s="335"/>
      <c r="O19" s="335"/>
      <c r="P19" s="335"/>
      <c r="Q19" s="335"/>
      <c r="R19" s="335"/>
      <c r="S19" s="335"/>
    </row>
    <row r="20" spans="1:31" s="291" customFormat="1" ht="24.9" customHeight="1" x14ac:dyDescent="0.2">
      <c r="A20" s="370" t="s">
        <v>292</v>
      </c>
      <c r="B20" s="337">
        <f>SUM(D20:F20)</f>
        <v>1215516</v>
      </c>
      <c r="C20" s="338"/>
      <c r="D20" s="337">
        <v>614011</v>
      </c>
      <c r="E20" s="338"/>
      <c r="F20" s="337">
        <v>601505</v>
      </c>
      <c r="G20" s="339"/>
      <c r="H20" s="340"/>
      <c r="I20" s="340"/>
      <c r="J20" s="340"/>
      <c r="K20" s="276"/>
      <c r="L20" s="340"/>
      <c r="M20" s="276"/>
      <c r="N20" s="340"/>
      <c r="O20" s="340"/>
      <c r="P20" s="340"/>
      <c r="Q20" s="340"/>
      <c r="R20" s="340"/>
      <c r="S20" s="309"/>
    </row>
    <row r="21" spans="1:31" s="291" customFormat="1" ht="24.9" customHeight="1" x14ac:dyDescent="0.2">
      <c r="A21" s="336" t="s">
        <v>281</v>
      </c>
      <c r="B21" s="337">
        <f>SUM(D21:F21)</f>
        <v>1425523</v>
      </c>
      <c r="C21" s="338"/>
      <c r="D21" s="337">
        <v>738091</v>
      </c>
      <c r="E21" s="338"/>
      <c r="F21" s="337">
        <v>687432</v>
      </c>
      <c r="G21" s="341"/>
      <c r="H21" s="340"/>
      <c r="I21" s="340"/>
      <c r="J21" s="340"/>
      <c r="K21" s="276"/>
      <c r="L21" s="340"/>
      <c r="M21" s="276"/>
      <c r="N21" s="340"/>
      <c r="O21" s="340"/>
      <c r="P21" s="340"/>
      <c r="Q21" s="340"/>
      <c r="R21" s="340"/>
      <c r="S21" s="309"/>
    </row>
    <row r="22" spans="1:31" s="291" customFormat="1" ht="24.9" customHeight="1" x14ac:dyDescent="0.2">
      <c r="A22" s="334" t="s">
        <v>182</v>
      </c>
      <c r="B22" s="346">
        <f>SUM(D22:F22)</f>
        <v>3894.8715787000001</v>
      </c>
      <c r="C22" s="343"/>
      <c r="D22" s="346">
        <v>2016.6420734000001</v>
      </c>
      <c r="E22" s="343"/>
      <c r="F22" s="346">
        <v>1878.2295053</v>
      </c>
      <c r="G22" s="344"/>
      <c r="H22" s="340"/>
      <c r="I22" s="340"/>
      <c r="J22" s="340"/>
      <c r="K22" s="276"/>
      <c r="L22" s="340"/>
      <c r="M22" s="276"/>
      <c r="N22" s="340"/>
      <c r="O22" s="340"/>
      <c r="P22" s="340"/>
      <c r="Q22" s="340"/>
      <c r="R22" s="340"/>
      <c r="S22" s="309"/>
    </row>
    <row r="23" spans="1:31" s="291" customFormat="1" ht="13.5" customHeight="1" x14ac:dyDescent="0.2">
      <c r="A23" s="421" t="s">
        <v>267</v>
      </c>
      <c r="B23" s="421"/>
      <c r="C23" s="421"/>
      <c r="D23" s="421"/>
      <c r="E23" s="421"/>
      <c r="F23" s="421"/>
      <c r="G23" s="421"/>
      <c r="H23" s="421"/>
      <c r="I23" s="421"/>
      <c r="J23" s="421"/>
      <c r="K23" s="421"/>
      <c r="L23" s="421"/>
      <c r="M23" s="421"/>
      <c r="N23" s="421"/>
      <c r="O23" s="421"/>
      <c r="P23" s="421"/>
      <c r="Q23" s="421"/>
      <c r="R23" s="421"/>
      <c r="S23" s="421"/>
      <c r="T23" s="421"/>
      <c r="U23" s="421"/>
      <c r="V23" s="421"/>
      <c r="W23" s="421"/>
      <c r="X23" s="421"/>
    </row>
    <row r="24" spans="1:31" s="7" customFormat="1" ht="22.95" customHeight="1" x14ac:dyDescent="0.2">
      <c r="A24" s="35"/>
      <c r="B24" s="9"/>
      <c r="C24" s="9"/>
      <c r="D24" s="9"/>
      <c r="E24" s="9"/>
      <c r="F24" s="9"/>
      <c r="G24" s="9"/>
      <c r="H24" s="9"/>
      <c r="I24" s="9"/>
      <c r="J24" s="9"/>
      <c r="K24" s="9"/>
      <c r="L24" s="9"/>
      <c r="M24" s="9"/>
      <c r="N24" s="9"/>
      <c r="O24" s="9"/>
      <c r="P24" s="9"/>
      <c r="Q24" s="9"/>
      <c r="R24" s="9"/>
      <c r="S24" s="8"/>
    </row>
    <row r="25" spans="1:31" s="291" customFormat="1" ht="23.1" customHeight="1" x14ac:dyDescent="0.2">
      <c r="A25" s="291" t="s">
        <v>269</v>
      </c>
      <c r="J25" s="429"/>
      <c r="K25" s="429"/>
      <c r="L25" s="429"/>
      <c r="M25" s="429"/>
      <c r="N25" s="429"/>
      <c r="O25" s="429"/>
      <c r="P25" s="429"/>
      <c r="Q25" s="429"/>
      <c r="R25" s="429"/>
      <c r="S25" s="429"/>
      <c r="T25" s="429"/>
      <c r="U25" s="429"/>
      <c r="V25" s="429"/>
      <c r="W25" s="429"/>
      <c r="X25" s="429"/>
      <c r="Y25" s="429"/>
      <c r="Z25" s="429"/>
      <c r="AA25" s="429"/>
      <c r="AB25" s="429"/>
      <c r="AC25" s="429"/>
      <c r="AD25" s="429"/>
      <c r="AE25" s="429"/>
    </row>
    <row r="26" spans="1:31" s="291" customFormat="1" ht="23.1" customHeight="1" x14ac:dyDescent="0.2">
      <c r="A26" s="426" t="s">
        <v>163</v>
      </c>
      <c r="B26" s="426"/>
      <c r="C26" s="426"/>
      <c r="D26" s="426"/>
      <c r="E26" s="426"/>
      <c r="F26" s="426"/>
      <c r="G26" s="426"/>
      <c r="H26" s="309"/>
      <c r="I26" s="309"/>
      <c r="J26" s="309"/>
      <c r="K26" s="309"/>
      <c r="L26" s="309"/>
      <c r="M26" s="309"/>
      <c r="N26" s="309"/>
      <c r="O26" s="309"/>
      <c r="P26" s="309"/>
      <c r="Q26" s="309"/>
      <c r="R26" s="309"/>
    </row>
    <row r="27" spans="1:31" s="291" customFormat="1" ht="24.9" customHeight="1" x14ac:dyDescent="0.2">
      <c r="A27" s="345" t="s">
        <v>139</v>
      </c>
      <c r="B27" s="427" t="s">
        <v>4</v>
      </c>
      <c r="C27" s="428"/>
      <c r="D27" s="427" t="s">
        <v>28</v>
      </c>
      <c r="E27" s="428"/>
      <c r="F27" s="427" t="s">
        <v>29</v>
      </c>
      <c r="G27" s="428"/>
      <c r="H27" s="335"/>
      <c r="I27" s="335"/>
      <c r="J27" s="335"/>
      <c r="K27" s="335"/>
      <c r="L27" s="335"/>
      <c r="M27" s="335"/>
      <c r="N27" s="335"/>
      <c r="O27" s="335"/>
      <c r="P27" s="335"/>
      <c r="Q27" s="335"/>
      <c r="R27" s="335"/>
      <c r="S27" s="335"/>
    </row>
    <row r="28" spans="1:31" s="291" customFormat="1" ht="24.9" customHeight="1" x14ac:dyDescent="0.2">
      <c r="A28" s="370" t="s">
        <v>292</v>
      </c>
      <c r="B28" s="337">
        <f>SUM(D28:F28)</f>
        <v>1252367</v>
      </c>
      <c r="C28" s="338"/>
      <c r="D28" s="337">
        <v>572159</v>
      </c>
      <c r="E28" s="338"/>
      <c r="F28" s="337">
        <v>680208</v>
      </c>
      <c r="G28" s="339"/>
      <c r="H28" s="340"/>
      <c r="I28" s="340"/>
      <c r="J28" s="340"/>
      <c r="K28" s="276"/>
      <c r="L28" s="340"/>
      <c r="M28" s="276"/>
      <c r="N28" s="340"/>
      <c r="O28" s="340"/>
      <c r="P28" s="340"/>
      <c r="Q28" s="340"/>
      <c r="R28" s="340"/>
      <c r="S28" s="309"/>
    </row>
    <row r="29" spans="1:31" s="291" customFormat="1" ht="24.9" customHeight="1" x14ac:dyDescent="0.2">
      <c r="A29" s="368" t="s">
        <v>281</v>
      </c>
      <c r="B29" s="337">
        <f>SUM(D29:F29)</f>
        <v>1559349</v>
      </c>
      <c r="C29" s="338"/>
      <c r="D29" s="337">
        <v>730994</v>
      </c>
      <c r="E29" s="338"/>
      <c r="F29" s="337">
        <v>828355</v>
      </c>
      <c r="G29" s="341"/>
      <c r="H29" s="340"/>
      <c r="I29" s="340"/>
      <c r="J29" s="340"/>
      <c r="K29" s="276"/>
      <c r="L29" s="340"/>
      <c r="M29" s="276"/>
      <c r="N29" s="340"/>
      <c r="O29" s="340"/>
      <c r="P29" s="340"/>
      <c r="Q29" s="340"/>
      <c r="R29" s="340"/>
      <c r="S29" s="309"/>
    </row>
    <row r="30" spans="1:31" s="291" customFormat="1" ht="24.9" customHeight="1" x14ac:dyDescent="0.2">
      <c r="A30" s="334" t="s">
        <v>182</v>
      </c>
      <c r="B30" s="346">
        <f>SUM(D30:F30)</f>
        <v>4260.5163886</v>
      </c>
      <c r="C30" s="343"/>
      <c r="D30" s="346">
        <v>1997.2513630999999</v>
      </c>
      <c r="E30" s="343"/>
      <c r="F30" s="346">
        <v>2263.2650255000003</v>
      </c>
      <c r="G30" s="344"/>
      <c r="H30" s="340"/>
      <c r="I30" s="340"/>
      <c r="J30" s="340"/>
      <c r="K30" s="276"/>
      <c r="L30" s="340"/>
      <c r="M30" s="276"/>
      <c r="N30" s="340"/>
      <c r="O30" s="340"/>
      <c r="P30" s="340"/>
      <c r="Q30" s="340"/>
      <c r="R30" s="340"/>
      <c r="S30" s="309"/>
    </row>
    <row r="31" spans="1:31" s="291" customFormat="1" ht="13.5" customHeight="1" x14ac:dyDescent="0.2">
      <c r="A31" s="421" t="s">
        <v>267</v>
      </c>
      <c r="B31" s="421"/>
      <c r="C31" s="421"/>
      <c r="D31" s="421"/>
      <c r="E31" s="421"/>
      <c r="F31" s="421"/>
      <c r="G31" s="421"/>
      <c r="H31" s="421"/>
      <c r="I31" s="421"/>
      <c r="J31" s="421"/>
      <c r="K31" s="421"/>
      <c r="L31" s="421"/>
      <c r="M31" s="421"/>
      <c r="N31" s="421"/>
      <c r="O31" s="421"/>
      <c r="P31" s="421"/>
      <c r="Q31" s="421"/>
      <c r="R31" s="421"/>
      <c r="S31" s="421"/>
      <c r="T31" s="421"/>
      <c r="U31" s="421"/>
      <c r="V31" s="421"/>
      <c r="W31" s="421"/>
      <c r="X31" s="421"/>
    </row>
    <row r="32" spans="1:31" x14ac:dyDescent="0.2">
      <c r="A32" s="2"/>
      <c r="C32" s="2"/>
      <c r="E32" s="2"/>
      <c r="G32" s="2"/>
      <c r="I32" s="2"/>
      <c r="K32" s="2"/>
      <c r="M32" s="2"/>
      <c r="O32" s="2"/>
      <c r="Q32" s="2"/>
      <c r="S32" s="2"/>
    </row>
    <row r="33" spans="1:19" x14ac:dyDescent="0.2">
      <c r="A33" s="2"/>
      <c r="C33" s="2"/>
      <c r="E33" s="2"/>
      <c r="G33" s="2"/>
      <c r="I33" s="2"/>
      <c r="K33" s="2"/>
      <c r="M33" s="2"/>
      <c r="O33" s="2"/>
      <c r="Q33" s="2"/>
      <c r="S33" s="2"/>
    </row>
    <row r="34" spans="1:19" x14ac:dyDescent="0.2">
      <c r="A34" s="2"/>
      <c r="C34" s="2"/>
      <c r="E34" s="2"/>
      <c r="G34" s="2"/>
      <c r="I34" s="2"/>
      <c r="K34" s="2"/>
      <c r="M34" s="2"/>
      <c r="O34" s="2"/>
      <c r="Q34" s="2"/>
      <c r="S34" s="2"/>
    </row>
    <row r="35" spans="1:19" x14ac:dyDescent="0.2">
      <c r="A35" s="2"/>
      <c r="C35" s="2"/>
      <c r="E35" s="2"/>
      <c r="G35" s="2"/>
      <c r="I35" s="2"/>
      <c r="K35" s="2"/>
      <c r="M35" s="2"/>
      <c r="O35" s="2"/>
      <c r="Q35" s="2"/>
      <c r="S35" s="2"/>
    </row>
    <row r="36" spans="1:19" x14ac:dyDescent="0.2">
      <c r="A36" s="2"/>
      <c r="C36" s="2"/>
      <c r="E36" s="2"/>
      <c r="G36" s="2"/>
      <c r="I36" s="2"/>
      <c r="K36" s="2"/>
      <c r="M36" s="2"/>
      <c r="O36" s="2"/>
      <c r="Q36" s="2"/>
      <c r="S36" s="2"/>
    </row>
    <row r="37" spans="1:19" x14ac:dyDescent="0.2">
      <c r="A37" s="2"/>
      <c r="C37" s="2"/>
      <c r="E37" s="2"/>
      <c r="G37" s="2"/>
      <c r="I37" s="2"/>
      <c r="K37" s="2"/>
      <c r="M37" s="2"/>
      <c r="O37" s="2"/>
      <c r="Q37" s="2"/>
      <c r="S37" s="2"/>
    </row>
    <row r="38" spans="1:19" x14ac:dyDescent="0.2">
      <c r="A38" s="2"/>
      <c r="C38" s="2"/>
      <c r="E38" s="2"/>
      <c r="G38" s="2"/>
      <c r="I38" s="2"/>
      <c r="K38" s="2"/>
      <c r="M38" s="2"/>
      <c r="O38" s="2"/>
      <c r="Q38" s="2"/>
      <c r="S38" s="2"/>
    </row>
    <row r="39" spans="1:19" x14ac:dyDescent="0.2">
      <c r="A39" s="2"/>
      <c r="C39" s="2"/>
      <c r="E39" s="2"/>
      <c r="G39" s="2"/>
      <c r="I39" s="2"/>
      <c r="K39" s="2"/>
      <c r="M39" s="2"/>
      <c r="O39" s="2"/>
      <c r="Q39" s="2"/>
      <c r="S39" s="2"/>
    </row>
    <row r="40" spans="1:19" x14ac:dyDescent="0.2">
      <c r="A40" s="2"/>
      <c r="C40" s="2"/>
      <c r="E40" s="2"/>
      <c r="G40" s="2"/>
      <c r="I40" s="2"/>
      <c r="K40" s="2"/>
      <c r="M40" s="2"/>
      <c r="O40" s="2"/>
      <c r="Q40" s="2"/>
      <c r="S40" s="2"/>
    </row>
    <row r="41" spans="1:19" x14ac:dyDescent="0.2">
      <c r="A41" s="2"/>
      <c r="C41" s="2"/>
      <c r="E41" s="2"/>
      <c r="G41" s="2"/>
      <c r="I41" s="2"/>
      <c r="K41" s="2"/>
      <c r="M41" s="2"/>
      <c r="O41" s="2"/>
      <c r="Q41" s="2"/>
      <c r="S41" s="2"/>
    </row>
    <row r="42" spans="1:19" x14ac:dyDescent="0.2">
      <c r="A42" s="2"/>
      <c r="C42" s="2"/>
      <c r="E42" s="2"/>
      <c r="G42" s="2"/>
      <c r="I42" s="2"/>
      <c r="K42" s="2"/>
      <c r="M42" s="2"/>
      <c r="O42" s="2"/>
      <c r="Q42" s="2"/>
      <c r="S42" s="2"/>
    </row>
    <row r="43" spans="1:19" x14ac:dyDescent="0.2">
      <c r="A43" s="2"/>
      <c r="C43" s="2"/>
      <c r="E43" s="2"/>
      <c r="G43" s="2"/>
      <c r="I43" s="2"/>
      <c r="K43" s="2"/>
      <c r="M43" s="2"/>
      <c r="O43" s="2"/>
      <c r="Q43" s="2"/>
      <c r="S43" s="2"/>
    </row>
    <row r="44" spans="1:19" x14ac:dyDescent="0.2">
      <c r="A44" s="2"/>
      <c r="C44" s="2"/>
      <c r="E44" s="2"/>
      <c r="G44" s="2"/>
      <c r="I44" s="2"/>
      <c r="K44" s="2"/>
      <c r="M44" s="2"/>
      <c r="O44" s="2"/>
      <c r="Q44" s="2"/>
      <c r="S44" s="2"/>
    </row>
    <row r="45" spans="1:19" x14ac:dyDescent="0.2">
      <c r="A45" s="2"/>
      <c r="C45" s="2"/>
      <c r="E45" s="2"/>
      <c r="G45" s="2"/>
      <c r="I45" s="2"/>
      <c r="K45" s="2"/>
      <c r="M45" s="2"/>
      <c r="O45" s="2"/>
      <c r="Q45" s="2"/>
      <c r="S45" s="2"/>
    </row>
    <row r="46" spans="1:19" x14ac:dyDescent="0.2">
      <c r="A46" s="2"/>
      <c r="C46" s="2"/>
      <c r="E46" s="2"/>
      <c r="G46" s="2"/>
      <c r="I46" s="2"/>
      <c r="K46" s="2"/>
      <c r="M46" s="2"/>
      <c r="O46" s="2"/>
      <c r="Q46" s="2"/>
      <c r="S46" s="2"/>
    </row>
    <row r="47" spans="1:19" x14ac:dyDescent="0.2">
      <c r="A47" s="2"/>
      <c r="C47" s="2"/>
      <c r="E47" s="2"/>
      <c r="G47" s="2"/>
      <c r="I47" s="2"/>
      <c r="K47" s="2"/>
      <c r="M47" s="2"/>
      <c r="O47" s="2"/>
      <c r="Q47" s="2"/>
      <c r="S47" s="2"/>
    </row>
    <row r="48" spans="1:19" x14ac:dyDescent="0.2">
      <c r="A48" s="2"/>
      <c r="C48" s="2"/>
      <c r="E48" s="2"/>
      <c r="G48" s="2"/>
      <c r="I48" s="2"/>
      <c r="K48" s="2"/>
      <c r="M48" s="2"/>
      <c r="O48" s="2"/>
      <c r="Q48" s="2"/>
      <c r="S48" s="2"/>
    </row>
    <row r="49" spans="1:19" x14ac:dyDescent="0.2">
      <c r="A49" s="2"/>
      <c r="C49" s="2"/>
      <c r="E49" s="2"/>
      <c r="G49" s="2"/>
      <c r="I49" s="2"/>
      <c r="K49" s="2"/>
      <c r="M49" s="2"/>
      <c r="O49" s="2"/>
      <c r="Q49" s="2"/>
      <c r="S49" s="2"/>
    </row>
  </sheetData>
  <sheetProtection algorithmName="SHA-512" hashValue="IpyY94BEaWezyt3sqUdbvExyDZhiIT+h5Ty+zA/DBPI8V0qCNt/rrK9DXteh36QvoHL80w+PvvyvPNXHAmcItg==" saltValue="rnbFBeFipySQjAj1AnMNiA==" spinCount="100000" sheet="1" objects="1" scenarios="1"/>
  <mergeCells count="19">
    <mergeCell ref="A31:X31"/>
    <mergeCell ref="A23:X23"/>
    <mergeCell ref="J25:AE25"/>
    <mergeCell ref="A26:G26"/>
    <mergeCell ref="B27:C27"/>
    <mergeCell ref="D27:E27"/>
    <mergeCell ref="F27:G27"/>
    <mergeCell ref="J2:AE2"/>
    <mergeCell ref="J17:AE17"/>
    <mergeCell ref="A18:G18"/>
    <mergeCell ref="B19:C19"/>
    <mergeCell ref="D19:E19"/>
    <mergeCell ref="F19:G19"/>
    <mergeCell ref="N16:S16"/>
    <mergeCell ref="A1:G1"/>
    <mergeCell ref="A3:G3"/>
    <mergeCell ref="B4:C4"/>
    <mergeCell ref="D4:E4"/>
    <mergeCell ref="F4:G4"/>
  </mergeCells>
  <phoneticPr fontId="6"/>
  <pageMargins left="0.70866141732283472" right="0.70866141732283472"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zoomScaleNormal="100" zoomScaleSheetLayoutView="98" workbookViewId="0">
      <selection sqref="A1:L1"/>
    </sheetView>
  </sheetViews>
  <sheetFormatPr defaultColWidth="9" defaultRowHeight="13.2" x14ac:dyDescent="0.2"/>
  <cols>
    <col min="1" max="1" width="1.6640625" style="1" customWidth="1"/>
    <col min="2" max="2" width="22.44140625" style="1" customWidth="1"/>
    <col min="3" max="3" width="1.109375" style="1" customWidth="1"/>
    <col min="4" max="4" width="6.44140625" style="2" customWidth="1"/>
    <col min="5" max="5" width="1.21875" style="1" customWidth="1"/>
    <col min="6" max="6" width="10.77734375" style="31" customWidth="1"/>
    <col min="7" max="7" width="1.44140625" style="3" customWidth="1"/>
    <col min="8" max="8" width="11" style="3" customWidth="1"/>
    <col min="9" max="9" width="1.44140625" style="3" customWidth="1"/>
    <col min="10" max="10" width="11" style="3" customWidth="1"/>
    <col min="11" max="11" width="1.44140625" style="1" customWidth="1"/>
    <col min="12" max="12" width="11" style="1" customWidth="1"/>
    <col min="13" max="13" width="1.21875" style="1" customWidth="1"/>
    <col min="14" max="14" width="1.109375" style="1" customWidth="1"/>
    <col min="15" max="15" width="9" style="1"/>
    <col min="16" max="16" width="1.21875" style="1" customWidth="1"/>
    <col min="17" max="17" width="9" style="1"/>
    <col min="18" max="18" width="1.21875" style="1" customWidth="1"/>
    <col min="19" max="19" width="9" style="1"/>
    <col min="20" max="20" width="0.88671875" style="1" customWidth="1"/>
    <col min="21" max="21" width="9" style="1"/>
    <col min="22" max="22" width="1.109375" style="1" customWidth="1"/>
    <col min="23" max="23" width="9" style="1"/>
    <col min="24" max="24" width="1" style="1" customWidth="1"/>
    <col min="25" max="25" width="9" style="1"/>
    <col min="26" max="26" width="1.33203125" style="1" customWidth="1"/>
    <col min="27" max="16384" width="9" style="1"/>
  </cols>
  <sheetData>
    <row r="1" spans="1:15" ht="23.1" customHeight="1" x14ac:dyDescent="0.2">
      <c r="A1" s="434" t="s">
        <v>162</v>
      </c>
      <c r="B1" s="434"/>
      <c r="C1" s="434"/>
      <c r="D1" s="434"/>
      <c r="E1" s="434"/>
      <c r="F1" s="434"/>
      <c r="G1" s="434"/>
      <c r="H1" s="434"/>
      <c r="I1" s="434"/>
      <c r="J1" s="434"/>
      <c r="K1" s="434"/>
      <c r="L1" s="434"/>
      <c r="M1" s="143"/>
    </row>
    <row r="2" spans="1:15" ht="23.1" customHeight="1" x14ac:dyDescent="0.2">
      <c r="A2" s="251"/>
      <c r="B2" s="251"/>
      <c r="C2" s="251"/>
      <c r="D2" s="251"/>
      <c r="E2" s="251"/>
      <c r="F2" s="251"/>
      <c r="G2" s="251"/>
      <c r="H2" s="251"/>
      <c r="I2" s="251"/>
      <c r="J2" s="251"/>
      <c r="K2" s="251"/>
      <c r="L2" s="251"/>
      <c r="M2" s="143"/>
    </row>
    <row r="3" spans="1:15" ht="23.1" customHeight="1" x14ac:dyDescent="0.2">
      <c r="A3" s="435" t="s">
        <v>283</v>
      </c>
      <c r="B3" s="435"/>
      <c r="C3" s="435"/>
      <c r="D3" s="435"/>
      <c r="E3" s="435"/>
      <c r="F3" s="435"/>
      <c r="G3" s="435"/>
      <c r="H3" s="435"/>
      <c r="I3" s="435"/>
      <c r="J3" s="435"/>
      <c r="K3" s="435"/>
      <c r="L3" s="435"/>
      <c r="M3" s="435"/>
    </row>
    <row r="4" spans="1:15" ht="20.100000000000001" customHeight="1" x14ac:dyDescent="0.2">
      <c r="A4" s="436" t="s">
        <v>30</v>
      </c>
      <c r="B4" s="437"/>
      <c r="C4" s="438"/>
      <c r="D4" s="436" t="s">
        <v>31</v>
      </c>
      <c r="E4" s="438"/>
      <c r="F4" s="442" t="s">
        <v>298</v>
      </c>
      <c r="G4" s="443"/>
      <c r="H4" s="446" t="s">
        <v>131</v>
      </c>
      <c r="I4" s="447"/>
      <c r="J4" s="447"/>
      <c r="K4" s="447"/>
      <c r="L4" s="447"/>
      <c r="M4" s="448"/>
    </row>
    <row r="5" spans="1:15" ht="20.100000000000001" customHeight="1" x14ac:dyDescent="0.2">
      <c r="A5" s="439"/>
      <c r="B5" s="440"/>
      <c r="C5" s="441"/>
      <c r="D5" s="439"/>
      <c r="E5" s="441"/>
      <c r="F5" s="444"/>
      <c r="G5" s="445"/>
      <c r="H5" s="449" t="s">
        <v>32</v>
      </c>
      <c r="I5" s="450"/>
      <c r="J5" s="451" t="s">
        <v>132</v>
      </c>
      <c r="K5" s="450"/>
      <c r="L5" s="452" t="s">
        <v>133</v>
      </c>
      <c r="M5" s="448"/>
    </row>
    <row r="6" spans="1:15" ht="15" customHeight="1" x14ac:dyDescent="0.2">
      <c r="A6" s="73"/>
      <c r="B6" s="115"/>
      <c r="C6" s="105"/>
      <c r="D6" s="144" t="s">
        <v>134</v>
      </c>
      <c r="E6" s="145"/>
      <c r="F6" s="146" t="s">
        <v>33</v>
      </c>
      <c r="G6" s="147"/>
      <c r="H6" s="148" t="s">
        <v>33</v>
      </c>
      <c r="I6" s="147"/>
      <c r="J6" s="149" t="s">
        <v>33</v>
      </c>
      <c r="K6" s="150"/>
      <c r="L6" s="151" t="s">
        <v>135</v>
      </c>
      <c r="M6" s="152"/>
    </row>
    <row r="7" spans="1:15" ht="17.850000000000001" customHeight="1" x14ac:dyDescent="0.25">
      <c r="A7" s="73"/>
      <c r="B7" s="94" t="s">
        <v>136</v>
      </c>
      <c r="C7" s="95"/>
      <c r="D7" s="96">
        <f>SUM(D9,D16)</f>
        <v>16</v>
      </c>
      <c r="E7" s="97"/>
      <c r="F7" s="153">
        <f>F9+F16</f>
        <v>80114</v>
      </c>
      <c r="G7" s="99"/>
      <c r="H7" s="120">
        <f>H9+H16</f>
        <v>78830</v>
      </c>
      <c r="I7" s="99"/>
      <c r="J7" s="101">
        <f>J16</f>
        <v>1284</v>
      </c>
      <c r="K7" s="121"/>
      <c r="L7" s="102">
        <f>L9+L18+L24</f>
        <v>88</v>
      </c>
      <c r="M7" s="83"/>
    </row>
    <row r="8" spans="1:15" ht="15" customHeight="1" x14ac:dyDescent="0.2">
      <c r="A8" s="73"/>
      <c r="B8" s="115"/>
      <c r="C8" s="105"/>
      <c r="D8" s="107"/>
      <c r="E8" s="105"/>
      <c r="F8" s="154"/>
      <c r="G8" s="116"/>
      <c r="H8" s="117"/>
      <c r="I8" s="116"/>
      <c r="J8" s="118"/>
      <c r="K8" s="105"/>
      <c r="L8" s="119"/>
      <c r="M8" s="83"/>
      <c r="O8" s="29"/>
    </row>
    <row r="9" spans="1:15" s="50" customFormat="1" ht="17.850000000000001" customHeight="1" x14ac:dyDescent="0.2">
      <c r="A9" s="73"/>
      <c r="B9" s="104" t="s">
        <v>195</v>
      </c>
      <c r="C9" s="105"/>
      <c r="D9" s="86">
        <v>3</v>
      </c>
      <c r="E9" s="87"/>
      <c r="F9" s="155">
        <f>SUM(F10:F14)</f>
        <v>26229</v>
      </c>
      <c r="G9" s="89"/>
      <c r="H9" s="124">
        <f>SUM(H10:H14)</f>
        <v>26229</v>
      </c>
      <c r="I9" s="89"/>
      <c r="J9" s="91" t="s">
        <v>34</v>
      </c>
      <c r="K9" s="87"/>
      <c r="L9" s="110">
        <f>SUM(L10:L14)</f>
        <v>27</v>
      </c>
      <c r="M9" s="83"/>
      <c r="O9" s="51"/>
    </row>
    <row r="10" spans="1:15" ht="17.850000000000001" customHeight="1" x14ac:dyDescent="0.15">
      <c r="A10" s="73"/>
      <c r="B10" s="156" t="s">
        <v>144</v>
      </c>
      <c r="C10" s="105"/>
      <c r="D10" s="86"/>
      <c r="E10" s="87"/>
      <c r="F10" s="157">
        <v>5570</v>
      </c>
      <c r="G10" s="79"/>
      <c r="H10" s="158">
        <v>5570</v>
      </c>
      <c r="I10" s="89"/>
      <c r="J10" s="91" t="s">
        <v>34</v>
      </c>
      <c r="K10" s="87"/>
      <c r="L10" s="110">
        <v>9</v>
      </c>
      <c r="M10" s="83"/>
      <c r="O10" s="29"/>
    </row>
    <row r="11" spans="1:15" ht="17.850000000000001" customHeight="1" x14ac:dyDescent="0.2">
      <c r="A11" s="73"/>
      <c r="B11" s="159" t="s">
        <v>179</v>
      </c>
      <c r="C11" s="105"/>
      <c r="D11" s="107"/>
      <c r="E11" s="105"/>
      <c r="F11" s="143"/>
      <c r="G11" s="160"/>
      <c r="H11" s="161"/>
      <c r="I11" s="160"/>
      <c r="J11" s="91"/>
      <c r="K11" s="87"/>
      <c r="L11" s="110"/>
      <c r="M11" s="83"/>
    </row>
    <row r="12" spans="1:15" ht="17.850000000000001" customHeight="1" x14ac:dyDescent="0.15">
      <c r="A12" s="73"/>
      <c r="B12" s="156" t="s">
        <v>230</v>
      </c>
      <c r="C12" s="105"/>
      <c r="D12" s="86"/>
      <c r="E12" s="87"/>
      <c r="F12" s="157">
        <v>9681</v>
      </c>
      <c r="G12" s="79"/>
      <c r="H12" s="158">
        <v>9681</v>
      </c>
      <c r="I12" s="89"/>
      <c r="J12" s="91" t="s">
        <v>34</v>
      </c>
      <c r="K12" s="87"/>
      <c r="L12" s="110">
        <v>5</v>
      </c>
      <c r="M12" s="83"/>
    </row>
    <row r="13" spans="1:15" ht="17.850000000000001" customHeight="1" x14ac:dyDescent="0.2">
      <c r="A13" s="73"/>
      <c r="B13" s="159" t="s">
        <v>258</v>
      </c>
      <c r="C13" s="105"/>
      <c r="D13" s="107"/>
      <c r="E13" s="105"/>
      <c r="F13" s="143"/>
      <c r="G13" s="160"/>
      <c r="H13" s="161"/>
      <c r="I13" s="160"/>
      <c r="J13" s="91"/>
      <c r="K13" s="87"/>
      <c r="L13" s="110"/>
      <c r="M13" s="83"/>
      <c r="O13" s="29"/>
    </row>
    <row r="14" spans="1:15" s="50" customFormat="1" ht="17.850000000000001" customHeight="1" x14ac:dyDescent="0.2">
      <c r="A14" s="73"/>
      <c r="B14" s="34" t="s">
        <v>141</v>
      </c>
      <c r="C14" s="105"/>
      <c r="D14" s="107"/>
      <c r="E14" s="105"/>
      <c r="F14" s="108">
        <v>10978</v>
      </c>
      <c r="G14" s="89"/>
      <c r="H14" s="124">
        <v>10978</v>
      </c>
      <c r="I14" s="89"/>
      <c r="J14" s="91" t="s">
        <v>34</v>
      </c>
      <c r="K14" s="87"/>
      <c r="L14" s="110">
        <v>13</v>
      </c>
      <c r="M14" s="83"/>
    </row>
    <row r="15" spans="1:15" ht="17.850000000000001" customHeight="1" x14ac:dyDescent="0.2">
      <c r="A15" s="73"/>
      <c r="B15" s="115"/>
      <c r="C15" s="105"/>
      <c r="D15" s="107"/>
      <c r="E15" s="105"/>
      <c r="F15" s="154"/>
      <c r="G15" s="116"/>
      <c r="H15" s="117"/>
      <c r="I15" s="116"/>
      <c r="J15" s="118"/>
      <c r="K15" s="105"/>
      <c r="L15" s="119"/>
      <c r="M15" s="83"/>
    </row>
    <row r="16" spans="1:15" s="48" customFormat="1" ht="17.850000000000001" customHeight="1" x14ac:dyDescent="0.25">
      <c r="A16" s="73"/>
      <c r="B16" s="74" t="s">
        <v>143</v>
      </c>
      <c r="C16" s="75"/>
      <c r="D16" s="76">
        <f>D18+D24</f>
        <v>13</v>
      </c>
      <c r="E16" s="77"/>
      <c r="F16" s="78">
        <f>F18+F24</f>
        <v>53885</v>
      </c>
      <c r="G16" s="79"/>
      <c r="H16" s="80">
        <f>H18+H24</f>
        <v>52601</v>
      </c>
      <c r="I16" s="79"/>
      <c r="J16" s="81">
        <f>J24</f>
        <v>1284</v>
      </c>
      <c r="K16" s="77"/>
      <c r="L16" s="82">
        <f>L18+L24</f>
        <v>61</v>
      </c>
      <c r="M16" s="83"/>
    </row>
    <row r="17" spans="1:15" ht="17.850000000000001" customHeight="1" x14ac:dyDescent="0.2">
      <c r="A17" s="73"/>
      <c r="B17" s="84"/>
      <c r="C17" s="85"/>
      <c r="D17" s="86"/>
      <c r="E17" s="87"/>
      <c r="F17" s="88"/>
      <c r="G17" s="89"/>
      <c r="H17" s="90"/>
      <c r="I17" s="89"/>
      <c r="J17" s="91"/>
      <c r="K17" s="87"/>
      <c r="L17" s="92"/>
      <c r="M17" s="83"/>
    </row>
    <row r="18" spans="1:15" ht="17.850000000000001" customHeight="1" x14ac:dyDescent="0.25">
      <c r="A18" s="93"/>
      <c r="B18" s="94" t="s">
        <v>35</v>
      </c>
      <c r="C18" s="95"/>
      <c r="D18" s="96">
        <v>3</v>
      </c>
      <c r="E18" s="97"/>
      <c r="F18" s="98">
        <f>F20+F21+F22</f>
        <v>27980</v>
      </c>
      <c r="G18" s="99"/>
      <c r="H18" s="100">
        <f>F18</f>
        <v>27980</v>
      </c>
      <c r="I18" s="99"/>
      <c r="J18" s="101" t="s">
        <v>34</v>
      </c>
      <c r="K18" s="97"/>
      <c r="L18" s="102">
        <f>SUM(L20:L22)</f>
        <v>42</v>
      </c>
      <c r="M18" s="103"/>
    </row>
    <row r="19" spans="1:15" ht="17.850000000000001" customHeight="1" x14ac:dyDescent="0.2">
      <c r="A19" s="73"/>
      <c r="B19" s="104"/>
      <c r="C19" s="105"/>
      <c r="D19" s="86"/>
      <c r="E19" s="87"/>
      <c r="F19" s="88"/>
      <c r="G19" s="89"/>
      <c r="H19" s="106"/>
      <c r="I19" s="89"/>
      <c r="J19" s="91"/>
      <c r="K19" s="87"/>
      <c r="L19" s="92"/>
      <c r="M19" s="83"/>
    </row>
    <row r="20" spans="1:15" ht="17.850000000000001" customHeight="1" x14ac:dyDescent="0.2">
      <c r="A20" s="73"/>
      <c r="B20" s="232" t="s">
        <v>145</v>
      </c>
      <c r="C20" s="105"/>
      <c r="D20" s="107"/>
      <c r="E20" s="105"/>
      <c r="F20" s="108">
        <v>7736</v>
      </c>
      <c r="G20" s="89"/>
      <c r="H20" s="109">
        <f>F20</f>
        <v>7736</v>
      </c>
      <c r="I20" s="89"/>
      <c r="J20" s="91" t="s">
        <v>34</v>
      </c>
      <c r="K20" s="87"/>
      <c r="L20" s="110">
        <v>12</v>
      </c>
      <c r="M20" s="83"/>
    </row>
    <row r="21" spans="1:15" ht="17.850000000000001" customHeight="1" x14ac:dyDescent="0.2">
      <c r="A21" s="73"/>
      <c r="B21" s="232" t="s">
        <v>146</v>
      </c>
      <c r="C21" s="105"/>
      <c r="D21" s="107"/>
      <c r="E21" s="105"/>
      <c r="F21" s="108">
        <v>17745</v>
      </c>
      <c r="G21" s="89"/>
      <c r="H21" s="109">
        <f>F21</f>
        <v>17745</v>
      </c>
      <c r="I21" s="89"/>
      <c r="J21" s="91" t="s">
        <v>34</v>
      </c>
      <c r="K21" s="87"/>
      <c r="L21" s="110">
        <v>21</v>
      </c>
      <c r="M21" s="83"/>
      <c r="O21" s="30"/>
    </row>
    <row r="22" spans="1:15" ht="15" customHeight="1" x14ac:dyDescent="0.25">
      <c r="A22" s="73"/>
      <c r="B22" s="232" t="s">
        <v>147</v>
      </c>
      <c r="C22" s="111"/>
      <c r="D22" s="112"/>
      <c r="E22" s="111"/>
      <c r="F22" s="78">
        <v>2499</v>
      </c>
      <c r="G22" s="79"/>
      <c r="H22" s="113">
        <f>F22</f>
        <v>2499</v>
      </c>
      <c r="I22" s="79"/>
      <c r="J22" s="81" t="s">
        <v>34</v>
      </c>
      <c r="K22" s="77"/>
      <c r="L22" s="82">
        <v>9</v>
      </c>
      <c r="M22" s="83"/>
      <c r="O22" s="30"/>
    </row>
    <row r="23" spans="1:15" s="48" customFormat="1" ht="17.850000000000001" customHeight="1" x14ac:dyDescent="0.2">
      <c r="A23" s="73"/>
      <c r="B23" s="114"/>
      <c r="C23" s="105"/>
      <c r="D23" s="107"/>
      <c r="E23" s="105"/>
      <c r="F23" s="88"/>
      <c r="G23" s="89"/>
      <c r="H23" s="106"/>
      <c r="I23" s="89"/>
      <c r="J23" s="91"/>
      <c r="K23" s="87"/>
      <c r="L23" s="92"/>
      <c r="M23" s="83"/>
    </row>
    <row r="24" spans="1:15" ht="15" customHeight="1" x14ac:dyDescent="0.25">
      <c r="A24" s="93"/>
      <c r="B24" s="94" t="s">
        <v>38</v>
      </c>
      <c r="C24" s="95"/>
      <c r="D24" s="96">
        <v>10</v>
      </c>
      <c r="E24" s="97"/>
      <c r="F24" s="98">
        <f>F26+F27+F28+F30+F31+F32+F33+F34+F35+F36+F37</f>
        <v>25905</v>
      </c>
      <c r="G24" s="99"/>
      <c r="H24" s="120">
        <f>H26+H27+H28+H30+H31+H32+H33+H34+H35+H36+H37</f>
        <v>24621</v>
      </c>
      <c r="I24" s="99"/>
      <c r="J24" s="101">
        <f>J30</f>
        <v>1284</v>
      </c>
      <c r="K24" s="121"/>
      <c r="L24" s="102">
        <f>L26+L27+L28+L30+L31+L32+L37</f>
        <v>19</v>
      </c>
      <c r="M24" s="103"/>
    </row>
    <row r="25" spans="1:15" ht="17.850000000000001" customHeight="1" x14ac:dyDescent="0.2">
      <c r="A25" s="73"/>
      <c r="B25" s="104"/>
      <c r="C25" s="105"/>
      <c r="D25" s="86"/>
      <c r="E25" s="87"/>
      <c r="F25" s="88"/>
      <c r="G25" s="89"/>
      <c r="H25" s="122"/>
      <c r="I25" s="89"/>
      <c r="J25" s="91"/>
      <c r="K25" s="123"/>
      <c r="L25" s="110"/>
      <c r="M25" s="83"/>
    </row>
    <row r="26" spans="1:15" ht="17.850000000000001" customHeight="1" x14ac:dyDescent="0.2">
      <c r="A26" s="73"/>
      <c r="B26" s="232" t="s">
        <v>148</v>
      </c>
      <c r="C26" s="105"/>
      <c r="D26" s="107"/>
      <c r="E26" s="105"/>
      <c r="F26" s="108">
        <v>1726</v>
      </c>
      <c r="G26" s="89"/>
      <c r="H26" s="124">
        <f>F26</f>
        <v>1726</v>
      </c>
      <c r="I26" s="89"/>
      <c r="J26" s="91" t="s">
        <v>34</v>
      </c>
      <c r="K26" s="87"/>
      <c r="L26" s="110">
        <v>1</v>
      </c>
      <c r="M26" s="83"/>
    </row>
    <row r="27" spans="1:15" ht="17.850000000000001" customHeight="1" x14ac:dyDescent="0.2">
      <c r="A27" s="73"/>
      <c r="B27" s="232" t="s">
        <v>149</v>
      </c>
      <c r="C27" s="105"/>
      <c r="D27" s="107"/>
      <c r="E27" s="105"/>
      <c r="F27" s="108">
        <v>4086</v>
      </c>
      <c r="G27" s="89"/>
      <c r="H27" s="124">
        <f>F27</f>
        <v>4086</v>
      </c>
      <c r="I27" s="89"/>
      <c r="J27" s="91" t="s">
        <v>34</v>
      </c>
      <c r="K27" s="87"/>
      <c r="L27" s="110">
        <v>4</v>
      </c>
      <c r="M27" s="83"/>
    </row>
    <row r="28" spans="1:15" ht="17.850000000000001" customHeight="1" x14ac:dyDescent="0.25">
      <c r="A28" s="125"/>
      <c r="B28" s="235" t="s">
        <v>150</v>
      </c>
      <c r="C28" s="126"/>
      <c r="D28" s="112"/>
      <c r="E28" s="111"/>
      <c r="F28" s="78">
        <v>280</v>
      </c>
      <c r="G28" s="79"/>
      <c r="H28" s="80">
        <f>F28</f>
        <v>280</v>
      </c>
      <c r="I28" s="79"/>
      <c r="J28" s="81" t="s">
        <v>34</v>
      </c>
      <c r="K28" s="77"/>
      <c r="L28" s="82">
        <v>1</v>
      </c>
      <c r="M28" s="83"/>
    </row>
    <row r="29" spans="1:15" ht="17.850000000000001" customHeight="1" x14ac:dyDescent="0.2">
      <c r="A29" s="125"/>
      <c r="B29" s="233" t="s">
        <v>137</v>
      </c>
      <c r="C29" s="127"/>
      <c r="D29" s="107"/>
      <c r="E29" s="105"/>
      <c r="F29" s="108"/>
      <c r="G29" s="89"/>
      <c r="H29" s="124"/>
      <c r="I29" s="89"/>
      <c r="J29" s="91"/>
      <c r="K29" s="87"/>
      <c r="L29" s="110"/>
      <c r="M29" s="83"/>
    </row>
    <row r="30" spans="1:15" ht="17.850000000000001" customHeight="1" x14ac:dyDescent="0.2">
      <c r="A30" s="73"/>
      <c r="B30" s="232" t="s">
        <v>151</v>
      </c>
      <c r="C30" s="105"/>
      <c r="D30" s="107"/>
      <c r="E30" s="105"/>
      <c r="F30" s="108">
        <v>2709</v>
      </c>
      <c r="G30" s="89"/>
      <c r="H30" s="124">
        <f>F30-J30</f>
        <v>1425</v>
      </c>
      <c r="I30" s="89"/>
      <c r="J30" s="91">
        <v>1284</v>
      </c>
      <c r="K30" s="123"/>
      <c r="L30" s="110">
        <v>2</v>
      </c>
      <c r="M30" s="83"/>
    </row>
    <row r="31" spans="1:15" ht="17.850000000000001" customHeight="1" x14ac:dyDescent="0.2">
      <c r="A31" s="73"/>
      <c r="B31" s="232" t="s">
        <v>152</v>
      </c>
      <c r="C31" s="105"/>
      <c r="D31" s="107"/>
      <c r="E31" s="105"/>
      <c r="F31" s="128">
        <f>1599-18</f>
        <v>1581</v>
      </c>
      <c r="G31" s="89"/>
      <c r="H31" s="124">
        <f t="shared" ref="H31:H37" si="0">F31</f>
        <v>1581</v>
      </c>
      <c r="I31" s="89"/>
      <c r="J31" s="91" t="s">
        <v>34</v>
      </c>
      <c r="K31" s="87"/>
      <c r="L31" s="110">
        <v>4</v>
      </c>
      <c r="M31" s="83"/>
    </row>
    <row r="32" spans="1:15" ht="17.850000000000001" customHeight="1" x14ac:dyDescent="0.25">
      <c r="A32" s="125"/>
      <c r="B32" s="232" t="s">
        <v>196</v>
      </c>
      <c r="C32" s="126"/>
      <c r="D32" s="112"/>
      <c r="E32" s="111"/>
      <c r="F32" s="78">
        <v>6872</v>
      </c>
      <c r="G32" s="79"/>
      <c r="H32" s="80">
        <f t="shared" si="0"/>
        <v>6872</v>
      </c>
      <c r="I32" s="79"/>
      <c r="J32" s="81" t="s">
        <v>34</v>
      </c>
      <c r="K32" s="77"/>
      <c r="L32" s="82">
        <v>5</v>
      </c>
      <c r="M32" s="83"/>
    </row>
    <row r="33" spans="1:14" ht="17.850000000000001" customHeight="1" x14ac:dyDescent="0.2">
      <c r="A33" s="73"/>
      <c r="B33" s="232" t="s">
        <v>153</v>
      </c>
      <c r="C33" s="105"/>
      <c r="D33" s="107"/>
      <c r="E33" s="105"/>
      <c r="F33" s="88"/>
      <c r="G33" s="89"/>
      <c r="H33" s="122"/>
      <c r="I33" s="89"/>
      <c r="J33" s="91"/>
      <c r="K33" s="87"/>
      <c r="L33" s="110"/>
      <c r="M33" s="83"/>
    </row>
    <row r="34" spans="1:14" ht="17.850000000000001" customHeight="1" x14ac:dyDescent="0.2">
      <c r="A34" s="73"/>
      <c r="B34" s="232" t="s">
        <v>142</v>
      </c>
      <c r="C34" s="105"/>
      <c r="D34" s="107"/>
      <c r="E34" s="105"/>
      <c r="F34" s="108">
        <v>4610</v>
      </c>
      <c r="G34" s="89"/>
      <c r="H34" s="124">
        <f t="shared" si="0"/>
        <v>4610</v>
      </c>
      <c r="I34" s="89"/>
      <c r="J34" s="91" t="s">
        <v>34</v>
      </c>
      <c r="K34" s="87"/>
      <c r="L34" s="110" t="s">
        <v>197</v>
      </c>
      <c r="M34" s="83"/>
    </row>
    <row r="35" spans="1:14" ht="17.850000000000001" customHeight="1" x14ac:dyDescent="0.2">
      <c r="A35" s="73"/>
      <c r="B35" s="232" t="s">
        <v>154</v>
      </c>
      <c r="C35" s="105"/>
      <c r="D35" s="107"/>
      <c r="E35" s="105"/>
      <c r="F35" s="108">
        <v>98</v>
      </c>
      <c r="G35" s="89"/>
      <c r="H35" s="124">
        <f t="shared" si="0"/>
        <v>98</v>
      </c>
      <c r="I35" s="89"/>
      <c r="J35" s="91" t="s">
        <v>34</v>
      </c>
      <c r="K35" s="87"/>
      <c r="L35" s="110" t="s">
        <v>197</v>
      </c>
      <c r="M35" s="83"/>
    </row>
    <row r="36" spans="1:14" ht="17.850000000000001" customHeight="1" x14ac:dyDescent="0.2">
      <c r="A36" s="73"/>
      <c r="B36" s="232" t="s">
        <v>155</v>
      </c>
      <c r="C36" s="105"/>
      <c r="D36" s="107"/>
      <c r="E36" s="105"/>
      <c r="F36" s="108">
        <v>3190</v>
      </c>
      <c r="G36" s="89"/>
      <c r="H36" s="124">
        <f t="shared" si="0"/>
        <v>3190</v>
      </c>
      <c r="I36" s="89"/>
      <c r="J36" s="91" t="s">
        <v>34</v>
      </c>
      <c r="K36" s="87"/>
      <c r="L36" s="110" t="s">
        <v>197</v>
      </c>
      <c r="M36" s="83"/>
    </row>
    <row r="37" spans="1:14" ht="13.5" customHeight="1" x14ac:dyDescent="0.2">
      <c r="A37" s="129"/>
      <c r="B37" s="234" t="s">
        <v>156</v>
      </c>
      <c r="C37" s="130"/>
      <c r="D37" s="131"/>
      <c r="E37" s="130"/>
      <c r="F37" s="132">
        <v>753</v>
      </c>
      <c r="G37" s="133"/>
      <c r="H37" s="134">
        <f t="shared" si="0"/>
        <v>753</v>
      </c>
      <c r="I37" s="133"/>
      <c r="J37" s="135" t="s">
        <v>34</v>
      </c>
      <c r="K37" s="136"/>
      <c r="L37" s="137">
        <v>2</v>
      </c>
      <c r="M37" s="138"/>
    </row>
    <row r="38" spans="1:14" ht="13.5" customHeight="1" x14ac:dyDescent="0.2">
      <c r="A38" s="162"/>
      <c r="B38" s="163"/>
      <c r="C38" s="163"/>
      <c r="D38" s="163"/>
      <c r="E38" s="164"/>
      <c r="F38" s="165"/>
      <c r="G38" s="166"/>
      <c r="H38" s="167"/>
      <c r="I38" s="167"/>
      <c r="J38" s="167"/>
      <c r="K38" s="34"/>
      <c r="L38" s="34"/>
      <c r="M38" s="143"/>
    </row>
    <row r="39" spans="1:14" ht="13.5" customHeight="1" x14ac:dyDescent="0.2">
      <c r="A39" s="162"/>
      <c r="B39" s="162"/>
      <c r="C39" s="162"/>
      <c r="D39" s="162"/>
      <c r="E39" s="162"/>
      <c r="F39" s="162"/>
      <c r="G39" s="169"/>
      <c r="H39" s="168"/>
      <c r="I39" s="168"/>
      <c r="J39" s="168"/>
      <c r="K39" s="143"/>
      <c r="L39" s="143"/>
      <c r="M39" s="143"/>
    </row>
    <row r="40" spans="1:14" ht="5.0999999999999996" customHeight="1" x14ac:dyDescent="0.2">
      <c r="A40" s="162"/>
      <c r="B40" s="162"/>
      <c r="C40" s="162"/>
      <c r="D40" s="162"/>
      <c r="E40" s="162"/>
      <c r="F40" s="162"/>
      <c r="G40" s="169"/>
      <c r="H40" s="168"/>
      <c r="I40" s="168"/>
      <c r="J40" s="168"/>
      <c r="K40" s="143"/>
      <c r="L40" s="143"/>
      <c r="M40" s="143"/>
    </row>
    <row r="41" spans="1:14" ht="13.5" customHeight="1" x14ac:dyDescent="0.2">
      <c r="A41" s="143"/>
      <c r="B41" s="143"/>
      <c r="C41" s="143"/>
      <c r="D41" s="143"/>
      <c r="E41" s="143"/>
      <c r="F41" s="456" t="s">
        <v>138</v>
      </c>
      <c r="G41" s="457"/>
      <c r="H41" s="453" t="s">
        <v>299</v>
      </c>
      <c r="I41" s="454"/>
      <c r="J41" s="454"/>
      <c r="K41" s="454"/>
      <c r="L41" s="455"/>
      <c r="M41" s="170"/>
      <c r="N41" s="2"/>
    </row>
    <row r="42" spans="1:14" ht="13.5" customHeight="1" x14ac:dyDescent="0.2">
      <c r="A42" s="143"/>
      <c r="B42" s="143"/>
      <c r="C42" s="143"/>
      <c r="D42" s="143"/>
      <c r="E42" s="143"/>
      <c r="F42" s="458"/>
      <c r="G42" s="459"/>
      <c r="H42" s="431" t="s">
        <v>300</v>
      </c>
      <c r="I42" s="432"/>
      <c r="J42" s="432"/>
      <c r="K42" s="432"/>
      <c r="L42" s="433"/>
      <c r="M42" s="170"/>
      <c r="N42" s="2"/>
    </row>
    <row r="43" spans="1:14" ht="13.5" customHeight="1" x14ac:dyDescent="0.2">
      <c r="A43" s="143"/>
      <c r="B43" s="143"/>
      <c r="C43" s="143"/>
      <c r="D43" s="143"/>
      <c r="E43" s="143"/>
      <c r="F43" s="460"/>
      <c r="G43" s="461"/>
      <c r="H43" s="431" t="s">
        <v>301</v>
      </c>
      <c r="I43" s="432"/>
      <c r="J43" s="432"/>
      <c r="K43" s="432"/>
      <c r="L43" s="433"/>
      <c r="M43" s="170"/>
      <c r="N43" s="2"/>
    </row>
    <row r="44" spans="1:14" ht="13.5" customHeight="1" x14ac:dyDescent="0.2">
      <c r="A44" s="143"/>
      <c r="B44" s="143"/>
      <c r="C44" s="143"/>
      <c r="D44" s="143"/>
      <c r="E44" s="143"/>
      <c r="F44" s="371"/>
      <c r="G44" s="371"/>
      <c r="M44" s="170"/>
      <c r="N44" s="2"/>
    </row>
    <row r="49" spans="12:14" x14ac:dyDescent="0.2">
      <c r="L49" s="32"/>
    </row>
    <row r="50" spans="12:14" x14ac:dyDescent="0.2">
      <c r="L50" s="32"/>
      <c r="M50" s="32"/>
      <c r="N50" s="32"/>
    </row>
    <row r="51" spans="12:14" x14ac:dyDescent="0.2">
      <c r="L51" s="32"/>
      <c r="M51" s="32"/>
      <c r="N51" s="32"/>
    </row>
    <row r="52" spans="12:14" x14ac:dyDescent="0.2">
      <c r="L52" s="32"/>
      <c r="M52" s="32"/>
      <c r="N52" s="32"/>
    </row>
    <row r="53" spans="12:14" x14ac:dyDescent="0.2">
      <c r="M53" s="32"/>
      <c r="N53" s="32"/>
    </row>
  </sheetData>
  <sheetProtection algorithmName="SHA-512" hashValue="F/7sh4rS0xFBcWk4UWuM4CWSKUIOj4gfIhkjMJ/FRyRrnl7sEi6bvMNdPEUH2BfAJXMN+ub9adsg4/REhhea/Q==" saltValue="6TDxojuNgVccXep+IoZimQ==" spinCount="100000" sheet="1" objects="1" scenarios="1"/>
  <mergeCells count="13">
    <mergeCell ref="H43:L43"/>
    <mergeCell ref="H42:L42"/>
    <mergeCell ref="A1:L1"/>
    <mergeCell ref="A3:M3"/>
    <mergeCell ref="A4:C5"/>
    <mergeCell ref="D4:E5"/>
    <mergeCell ref="F4:G5"/>
    <mergeCell ref="H4:M4"/>
    <mergeCell ref="H5:I5"/>
    <mergeCell ref="J5:K5"/>
    <mergeCell ref="L5:M5"/>
    <mergeCell ref="H41:L41"/>
    <mergeCell ref="F41:G43"/>
  </mergeCells>
  <phoneticPr fontId="10"/>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zoomScaleNormal="100" zoomScaleSheetLayoutView="102" workbookViewId="0">
      <selection sqref="A1:L1"/>
    </sheetView>
  </sheetViews>
  <sheetFormatPr defaultColWidth="9" defaultRowHeight="13.2" x14ac:dyDescent="0.2"/>
  <cols>
    <col min="1" max="2" width="3.6640625" style="50" customWidth="1"/>
    <col min="3" max="3" width="12.33203125" style="50" customWidth="1"/>
    <col min="4" max="4" width="3.6640625" style="50" customWidth="1"/>
    <col min="5" max="5" width="15.77734375" style="50" customWidth="1"/>
    <col min="6" max="6" width="11.6640625" style="56" customWidth="1"/>
    <col min="7" max="7" width="0.88671875" style="50" customWidth="1"/>
    <col min="8" max="8" width="11.44140625" style="56" customWidth="1"/>
    <col min="9" max="9" width="0.88671875" style="50" customWidth="1"/>
    <col min="10" max="10" width="11.44140625" style="56" customWidth="1"/>
    <col min="11" max="11" width="0.88671875" style="50" customWidth="1"/>
    <col min="12" max="12" width="11.44140625" style="56" customWidth="1"/>
    <col min="13" max="13" width="0.88671875" style="50" customWidth="1"/>
    <col min="14" max="16384" width="9" style="50"/>
  </cols>
  <sheetData>
    <row r="1" spans="1:13" ht="23.1" customHeight="1" x14ac:dyDescent="0.2">
      <c r="A1" s="476" t="s">
        <v>198</v>
      </c>
      <c r="B1" s="476"/>
      <c r="C1" s="476"/>
      <c r="D1" s="476"/>
      <c r="E1" s="476"/>
      <c r="F1" s="476"/>
      <c r="G1" s="476"/>
      <c r="H1" s="476"/>
      <c r="I1" s="476"/>
      <c r="J1" s="476"/>
      <c r="K1" s="476"/>
      <c r="L1" s="476"/>
    </row>
    <row r="2" spans="1:13" ht="23.1" customHeight="1" x14ac:dyDescent="0.2">
      <c r="H2" s="143"/>
    </row>
    <row r="3" spans="1:13" ht="23.1" customHeight="1" x14ac:dyDescent="0.2">
      <c r="A3" s="477" t="s">
        <v>293</v>
      </c>
      <c r="B3" s="477"/>
      <c r="C3" s="477"/>
      <c r="D3" s="477"/>
      <c r="E3" s="477"/>
      <c r="F3" s="477"/>
      <c r="G3" s="477"/>
      <c r="H3" s="477"/>
      <c r="I3" s="477"/>
      <c r="J3" s="477"/>
      <c r="K3" s="477"/>
      <c r="L3" s="477"/>
    </row>
    <row r="4" spans="1:13" ht="20.100000000000001" customHeight="1" x14ac:dyDescent="0.2">
      <c r="A4" s="464" t="s">
        <v>30</v>
      </c>
      <c r="B4" s="469"/>
      <c r="C4" s="469"/>
      <c r="D4" s="469"/>
      <c r="E4" s="465"/>
      <c r="F4" s="462" t="s">
        <v>4</v>
      </c>
      <c r="G4" s="478"/>
      <c r="H4" s="479" t="s">
        <v>42</v>
      </c>
      <c r="I4" s="463"/>
      <c r="J4" s="462" t="s">
        <v>43</v>
      </c>
      <c r="K4" s="463"/>
      <c r="L4" s="462" t="s">
        <v>44</v>
      </c>
      <c r="M4" s="463"/>
    </row>
    <row r="5" spans="1:13" ht="20.100000000000001" customHeight="1" x14ac:dyDescent="0.2">
      <c r="A5" s="464" t="s">
        <v>164</v>
      </c>
      <c r="B5" s="469"/>
      <c r="C5" s="469"/>
      <c r="D5" s="469"/>
      <c r="E5" s="465"/>
      <c r="F5" s="254">
        <v>2970</v>
      </c>
      <c r="G5" s="255"/>
      <c r="H5" s="171">
        <v>25</v>
      </c>
      <c r="I5" s="87"/>
      <c r="J5" s="176">
        <v>43</v>
      </c>
      <c r="K5" s="87"/>
      <c r="L5" s="184">
        <v>2902</v>
      </c>
      <c r="M5" s="49"/>
    </row>
    <row r="6" spans="1:13" ht="20.100000000000001" customHeight="1" x14ac:dyDescent="0.2">
      <c r="A6" s="466" t="s">
        <v>45</v>
      </c>
      <c r="B6" s="464" t="s">
        <v>199</v>
      </c>
      <c r="C6" s="469"/>
      <c r="D6" s="469"/>
      <c r="E6" s="465"/>
      <c r="F6" s="254">
        <v>655241.9</v>
      </c>
      <c r="G6" s="256"/>
      <c r="H6" s="172">
        <v>66972.899999999994</v>
      </c>
      <c r="I6" s="257"/>
      <c r="J6" s="177">
        <v>60502.2</v>
      </c>
      <c r="K6" s="257"/>
      <c r="L6" s="177">
        <v>527766.80000000005</v>
      </c>
      <c r="M6" s="49"/>
    </row>
    <row r="7" spans="1:13" ht="20.100000000000001" customHeight="1" x14ac:dyDescent="0.2">
      <c r="A7" s="467"/>
      <c r="B7" s="464" t="s">
        <v>200</v>
      </c>
      <c r="C7" s="469"/>
      <c r="D7" s="469"/>
      <c r="E7" s="465"/>
      <c r="F7" s="254">
        <v>1408.3000000000002</v>
      </c>
      <c r="G7" s="256"/>
      <c r="H7" s="373">
        <v>1266</v>
      </c>
      <c r="I7" s="87"/>
      <c r="J7" s="240">
        <v>771.2</v>
      </c>
      <c r="K7" s="87"/>
      <c r="L7" s="177">
        <v>38.9</v>
      </c>
      <c r="M7" s="49"/>
    </row>
    <row r="8" spans="1:13" ht="20.100000000000001" customHeight="1" x14ac:dyDescent="0.2">
      <c r="A8" s="467"/>
      <c r="B8" s="464" t="s">
        <v>201</v>
      </c>
      <c r="C8" s="469"/>
      <c r="D8" s="469"/>
      <c r="E8" s="465"/>
      <c r="F8" s="254">
        <v>11817.3</v>
      </c>
      <c r="G8" s="255"/>
      <c r="H8" s="173">
        <v>1266.0999999999999</v>
      </c>
      <c r="I8" s="87"/>
      <c r="J8" s="179">
        <v>76.900000000000006</v>
      </c>
      <c r="K8" s="87"/>
      <c r="L8" s="179">
        <v>10474.299999999999</v>
      </c>
      <c r="M8" s="49"/>
    </row>
    <row r="9" spans="1:13" ht="20.100000000000001" customHeight="1" x14ac:dyDescent="0.2">
      <c r="A9" s="467"/>
      <c r="B9" s="466" t="s">
        <v>46</v>
      </c>
      <c r="C9" s="464" t="s">
        <v>47</v>
      </c>
      <c r="D9" s="469"/>
      <c r="E9" s="465"/>
      <c r="F9" s="254">
        <v>642017</v>
      </c>
      <c r="G9" s="256"/>
      <c r="H9" s="172">
        <v>65108.600000000006</v>
      </c>
      <c r="I9" s="258"/>
      <c r="J9" s="177">
        <v>59654.1</v>
      </c>
      <c r="K9" s="258"/>
      <c r="L9" s="177">
        <v>517253.6</v>
      </c>
      <c r="M9" s="4"/>
    </row>
    <row r="10" spans="1:13" ht="20.100000000000001" customHeight="1" x14ac:dyDescent="0.2">
      <c r="A10" s="467"/>
      <c r="B10" s="467"/>
      <c r="C10" s="464" t="s">
        <v>202</v>
      </c>
      <c r="D10" s="469"/>
      <c r="E10" s="465"/>
      <c r="F10" s="254">
        <v>638545.69999999995</v>
      </c>
      <c r="G10" s="256"/>
      <c r="H10" s="172">
        <v>64392</v>
      </c>
      <c r="I10" s="257"/>
      <c r="J10" s="177">
        <v>58963.7</v>
      </c>
      <c r="K10" s="257"/>
      <c r="L10" s="177">
        <v>515190</v>
      </c>
      <c r="M10" s="49"/>
    </row>
    <row r="11" spans="1:13" ht="20.100000000000001" customHeight="1" x14ac:dyDescent="0.2">
      <c r="A11" s="467"/>
      <c r="B11" s="467"/>
      <c r="C11" s="470" t="s">
        <v>165</v>
      </c>
      <c r="D11" s="472"/>
      <c r="E11" s="252" t="s">
        <v>48</v>
      </c>
      <c r="F11" s="254">
        <v>176</v>
      </c>
      <c r="G11" s="255"/>
      <c r="H11" s="173">
        <v>26</v>
      </c>
      <c r="I11" s="87"/>
      <c r="J11" s="178">
        <v>32</v>
      </c>
      <c r="K11" s="87"/>
      <c r="L11" s="178">
        <v>118</v>
      </c>
      <c r="M11" s="49"/>
    </row>
    <row r="12" spans="1:13" ht="20.100000000000001" customHeight="1" x14ac:dyDescent="0.2">
      <c r="A12" s="467"/>
      <c r="B12" s="467"/>
      <c r="C12" s="473"/>
      <c r="D12" s="475"/>
      <c r="E12" s="252" t="s">
        <v>49</v>
      </c>
      <c r="F12" s="254">
        <v>3387</v>
      </c>
      <c r="G12" s="256"/>
      <c r="H12" s="239">
        <v>717.3</v>
      </c>
      <c r="I12" s="87"/>
      <c r="J12" s="240">
        <v>690.4</v>
      </c>
      <c r="K12" s="87"/>
      <c r="L12" s="177">
        <v>1980.1</v>
      </c>
      <c r="M12" s="49"/>
    </row>
    <row r="13" spans="1:13" ht="20.100000000000001" customHeight="1" x14ac:dyDescent="0.2">
      <c r="A13" s="467"/>
      <c r="B13" s="467"/>
      <c r="C13" s="470" t="s">
        <v>50</v>
      </c>
      <c r="D13" s="472"/>
      <c r="E13" s="252" t="s">
        <v>48</v>
      </c>
      <c r="F13" s="254">
        <v>1</v>
      </c>
      <c r="G13" s="255"/>
      <c r="H13" s="173">
        <v>0</v>
      </c>
      <c r="I13" s="87"/>
      <c r="J13" s="178">
        <v>0</v>
      </c>
      <c r="K13" s="87"/>
      <c r="L13" s="178">
        <v>1</v>
      </c>
      <c r="M13" s="49"/>
    </row>
    <row r="14" spans="1:13" ht="20.100000000000001" customHeight="1" x14ac:dyDescent="0.2">
      <c r="A14" s="468"/>
      <c r="B14" s="468"/>
      <c r="C14" s="473"/>
      <c r="D14" s="475"/>
      <c r="E14" s="252" t="s">
        <v>49</v>
      </c>
      <c r="F14" s="254">
        <v>84.4</v>
      </c>
      <c r="G14" s="255"/>
      <c r="H14" s="173">
        <v>0</v>
      </c>
      <c r="I14" s="87"/>
      <c r="J14" s="178">
        <v>0</v>
      </c>
      <c r="K14" s="87"/>
      <c r="L14" s="240">
        <v>84.4</v>
      </c>
      <c r="M14" s="49"/>
    </row>
    <row r="15" spans="1:13" ht="20.100000000000001" customHeight="1" x14ac:dyDescent="0.2">
      <c r="A15" s="464" t="s">
        <v>51</v>
      </c>
      <c r="B15" s="469"/>
      <c r="C15" s="469"/>
      <c r="D15" s="469"/>
      <c r="E15" s="465"/>
      <c r="F15" s="254">
        <v>97589.3</v>
      </c>
      <c r="G15" s="256"/>
      <c r="H15" s="172">
        <v>37388.300000000003</v>
      </c>
      <c r="I15" s="257"/>
      <c r="J15" s="177">
        <v>19881</v>
      </c>
      <c r="K15" s="257"/>
      <c r="L15" s="177">
        <v>40320</v>
      </c>
      <c r="M15" s="49"/>
    </row>
    <row r="16" spans="1:13" ht="20.100000000000001" customHeight="1" x14ac:dyDescent="0.2">
      <c r="A16" s="466" t="s">
        <v>52</v>
      </c>
      <c r="B16" s="466" t="s">
        <v>53</v>
      </c>
      <c r="C16" s="464" t="s">
        <v>47</v>
      </c>
      <c r="D16" s="469"/>
      <c r="E16" s="465"/>
      <c r="F16" s="254">
        <v>543378.6</v>
      </c>
      <c r="G16" s="256"/>
      <c r="H16" s="172">
        <v>63581.5</v>
      </c>
      <c r="I16" s="258"/>
      <c r="J16" s="177">
        <v>53087.6</v>
      </c>
      <c r="K16" s="258"/>
      <c r="L16" s="177">
        <v>426709.5</v>
      </c>
      <c r="M16" s="4"/>
    </row>
    <row r="17" spans="1:13" ht="20.100000000000001" customHeight="1" x14ac:dyDescent="0.2">
      <c r="A17" s="467"/>
      <c r="B17" s="467"/>
      <c r="C17" s="480" t="s">
        <v>251</v>
      </c>
      <c r="D17" s="481"/>
      <c r="E17" s="482"/>
      <c r="F17" s="254">
        <v>454986</v>
      </c>
      <c r="G17" s="256"/>
      <c r="H17" s="172">
        <v>31668.3</v>
      </c>
      <c r="I17" s="257"/>
      <c r="J17" s="177">
        <v>31885.599999999999</v>
      </c>
      <c r="K17" s="257"/>
      <c r="L17" s="177">
        <v>391432.7</v>
      </c>
      <c r="M17" s="49"/>
    </row>
    <row r="18" spans="1:13" ht="20.100000000000001" customHeight="1" x14ac:dyDescent="0.2">
      <c r="A18" s="467"/>
      <c r="B18" s="467"/>
      <c r="C18" s="480" t="s">
        <v>252</v>
      </c>
      <c r="D18" s="481"/>
      <c r="E18" s="482"/>
      <c r="F18" s="254">
        <v>86270.6</v>
      </c>
      <c r="G18" s="256"/>
      <c r="H18" s="172">
        <v>31282.5</v>
      </c>
      <c r="I18" s="257"/>
      <c r="J18" s="177">
        <v>20323</v>
      </c>
      <c r="K18" s="257"/>
      <c r="L18" s="177">
        <v>34665.1</v>
      </c>
      <c r="M18" s="49"/>
    </row>
    <row r="19" spans="1:13" ht="20.100000000000001" customHeight="1" x14ac:dyDescent="0.2">
      <c r="A19" s="467"/>
      <c r="B19" s="467"/>
      <c r="C19" s="480" t="s">
        <v>253</v>
      </c>
      <c r="D19" s="481"/>
      <c r="E19" s="482"/>
      <c r="F19" s="254">
        <v>1374.8000000000002</v>
      </c>
      <c r="G19" s="256"/>
      <c r="H19" s="172">
        <v>507</v>
      </c>
      <c r="I19" s="257"/>
      <c r="J19" s="179">
        <v>256.10000000000002</v>
      </c>
      <c r="K19" s="87"/>
      <c r="L19" s="240">
        <v>611.70000000000005</v>
      </c>
      <c r="M19" s="49"/>
    </row>
    <row r="20" spans="1:13" ht="20.100000000000001" customHeight="1" x14ac:dyDescent="0.2">
      <c r="A20" s="467"/>
      <c r="B20" s="468"/>
      <c r="C20" s="480" t="s">
        <v>254</v>
      </c>
      <c r="D20" s="481"/>
      <c r="E20" s="482"/>
      <c r="F20" s="254">
        <v>746.6</v>
      </c>
      <c r="G20" s="255"/>
      <c r="H20" s="239">
        <v>123.7</v>
      </c>
      <c r="I20" s="87"/>
      <c r="J20" s="240">
        <v>622.9</v>
      </c>
      <c r="K20" s="87"/>
      <c r="L20" s="178">
        <v>0</v>
      </c>
      <c r="M20" s="49"/>
    </row>
    <row r="21" spans="1:13" ht="20.100000000000001" customHeight="1" x14ac:dyDescent="0.2">
      <c r="A21" s="467"/>
      <c r="B21" s="466" t="s">
        <v>54</v>
      </c>
      <c r="C21" s="464" t="s">
        <v>47</v>
      </c>
      <c r="D21" s="469"/>
      <c r="E21" s="465"/>
      <c r="F21" s="254">
        <v>98637.700000000012</v>
      </c>
      <c r="G21" s="256"/>
      <c r="H21" s="177">
        <v>1527.1</v>
      </c>
      <c r="I21" s="258"/>
      <c r="J21" s="177">
        <v>6566.5</v>
      </c>
      <c r="K21" s="258"/>
      <c r="L21" s="177">
        <v>90544.1</v>
      </c>
      <c r="M21" s="4"/>
    </row>
    <row r="22" spans="1:13" ht="20.100000000000001" customHeight="1" x14ac:dyDescent="0.2">
      <c r="A22" s="467"/>
      <c r="B22" s="467"/>
      <c r="C22" s="480" t="s">
        <v>255</v>
      </c>
      <c r="D22" s="481"/>
      <c r="E22" s="482"/>
      <c r="F22" s="254">
        <v>98284.5</v>
      </c>
      <c r="G22" s="256"/>
      <c r="H22" s="172">
        <v>1527.1</v>
      </c>
      <c r="I22" s="257"/>
      <c r="J22" s="177">
        <v>6384.7</v>
      </c>
      <c r="K22" s="257"/>
      <c r="L22" s="177">
        <v>90372.7</v>
      </c>
      <c r="M22" s="49"/>
    </row>
    <row r="23" spans="1:13" ht="20.100000000000001" customHeight="1" x14ac:dyDescent="0.2">
      <c r="A23" s="467"/>
      <c r="B23" s="467"/>
      <c r="C23" s="483" t="s">
        <v>256</v>
      </c>
      <c r="D23" s="484"/>
      <c r="E23" s="485"/>
      <c r="F23" s="254">
        <v>337.2</v>
      </c>
      <c r="G23" s="256"/>
      <c r="H23" s="172">
        <v>0</v>
      </c>
      <c r="I23" s="257"/>
      <c r="J23" s="177">
        <v>174.1</v>
      </c>
      <c r="K23" s="257"/>
      <c r="L23" s="177">
        <v>163.1</v>
      </c>
      <c r="M23" s="49"/>
    </row>
    <row r="24" spans="1:13" ht="20.100000000000001" customHeight="1" x14ac:dyDescent="0.2">
      <c r="A24" s="467"/>
      <c r="B24" s="467"/>
      <c r="C24" s="486" t="s">
        <v>231</v>
      </c>
      <c r="D24" s="487"/>
      <c r="E24" s="488"/>
      <c r="F24" s="241">
        <v>0</v>
      </c>
      <c r="G24" s="242"/>
      <c r="H24" s="243">
        <v>0</v>
      </c>
      <c r="I24" s="244"/>
      <c r="J24" s="245">
        <v>0</v>
      </c>
      <c r="K24" s="244"/>
      <c r="L24" s="245">
        <v>0</v>
      </c>
      <c r="M24" s="246"/>
    </row>
    <row r="25" spans="1:13" ht="20.100000000000001" customHeight="1" x14ac:dyDescent="0.2">
      <c r="A25" s="467"/>
      <c r="B25" s="468"/>
      <c r="C25" s="480" t="s">
        <v>257</v>
      </c>
      <c r="D25" s="481"/>
      <c r="E25" s="482"/>
      <c r="F25" s="254">
        <v>16</v>
      </c>
      <c r="G25" s="255"/>
      <c r="H25" s="173">
        <v>0</v>
      </c>
      <c r="I25" s="87"/>
      <c r="J25" s="240">
        <v>7.7</v>
      </c>
      <c r="K25" s="87"/>
      <c r="L25" s="240">
        <v>8.3000000000000007</v>
      </c>
      <c r="M25" s="49"/>
    </row>
    <row r="26" spans="1:13" ht="20.100000000000001" customHeight="1" x14ac:dyDescent="0.2">
      <c r="A26" s="467"/>
      <c r="B26" s="466" t="s">
        <v>32</v>
      </c>
      <c r="C26" s="464" t="s">
        <v>47</v>
      </c>
      <c r="D26" s="469"/>
      <c r="E26" s="465"/>
      <c r="F26" s="254">
        <v>627159.19999999995</v>
      </c>
      <c r="G26" s="256"/>
      <c r="H26" s="174">
        <v>65108.6</v>
      </c>
      <c r="I26" s="258"/>
      <c r="J26" s="180">
        <v>55912.399999999994</v>
      </c>
      <c r="K26" s="257"/>
      <c r="L26" s="198">
        <v>506138.2</v>
      </c>
      <c r="M26" s="4"/>
    </row>
    <row r="27" spans="1:13" ht="20.100000000000001" customHeight="1" x14ac:dyDescent="0.2">
      <c r="A27" s="467"/>
      <c r="B27" s="467"/>
      <c r="C27" s="464" t="s">
        <v>232</v>
      </c>
      <c r="D27" s="469"/>
      <c r="E27" s="465"/>
      <c r="F27" s="254">
        <v>33801.9</v>
      </c>
      <c r="G27" s="256"/>
      <c r="H27" s="239">
        <v>369.2</v>
      </c>
      <c r="I27" s="87"/>
      <c r="J27" s="177">
        <v>2284.1999999999998</v>
      </c>
      <c r="K27" s="257"/>
      <c r="L27" s="177">
        <v>31148.5</v>
      </c>
      <c r="M27" s="49"/>
    </row>
    <row r="28" spans="1:13" ht="20.100000000000001" customHeight="1" x14ac:dyDescent="0.2">
      <c r="A28" s="467"/>
      <c r="B28" s="467"/>
      <c r="C28" s="470" t="s">
        <v>56</v>
      </c>
      <c r="D28" s="472"/>
      <c r="E28" s="252" t="s">
        <v>57</v>
      </c>
      <c r="F28" s="254">
        <v>0</v>
      </c>
      <c r="G28" s="256"/>
      <c r="H28" s="172">
        <v>0</v>
      </c>
      <c r="I28" s="257"/>
      <c r="J28" s="177">
        <v>0</v>
      </c>
      <c r="K28" s="257"/>
      <c r="L28" s="177">
        <v>0</v>
      </c>
      <c r="M28" s="49"/>
    </row>
    <row r="29" spans="1:13" ht="20.100000000000001" customHeight="1" x14ac:dyDescent="0.2">
      <c r="A29" s="467"/>
      <c r="B29" s="468"/>
      <c r="C29" s="473"/>
      <c r="D29" s="475"/>
      <c r="E29" s="252" t="s">
        <v>58</v>
      </c>
      <c r="F29" s="254">
        <v>593357.9</v>
      </c>
      <c r="G29" s="256"/>
      <c r="H29" s="172">
        <v>64740</v>
      </c>
      <c r="I29" s="257"/>
      <c r="J29" s="177">
        <v>53628.2</v>
      </c>
      <c r="K29" s="257"/>
      <c r="L29" s="177">
        <v>474989.7</v>
      </c>
      <c r="M29" s="49"/>
    </row>
    <row r="30" spans="1:13" ht="20.100000000000001" customHeight="1" x14ac:dyDescent="0.2">
      <c r="A30" s="468"/>
      <c r="B30" s="464" t="s">
        <v>59</v>
      </c>
      <c r="C30" s="469"/>
      <c r="D30" s="469"/>
      <c r="E30" s="465"/>
      <c r="F30" s="254">
        <v>14857.099999999999</v>
      </c>
      <c r="G30" s="256"/>
      <c r="H30" s="173">
        <v>0</v>
      </c>
      <c r="I30" s="87"/>
      <c r="J30" s="177">
        <v>3741.7</v>
      </c>
      <c r="K30" s="257"/>
      <c r="L30" s="177">
        <v>11115.4</v>
      </c>
      <c r="M30" s="49"/>
    </row>
    <row r="31" spans="1:13" ht="20.100000000000001" customHeight="1" x14ac:dyDescent="0.2">
      <c r="A31" s="470" t="s">
        <v>60</v>
      </c>
      <c r="B31" s="471"/>
      <c r="C31" s="472"/>
      <c r="D31" s="464" t="s">
        <v>61</v>
      </c>
      <c r="E31" s="465"/>
      <c r="F31" s="254">
        <v>11</v>
      </c>
      <c r="G31" s="255"/>
      <c r="H31" s="173">
        <v>3</v>
      </c>
      <c r="I31" s="87"/>
      <c r="J31" s="178">
        <v>2</v>
      </c>
      <c r="K31" s="87"/>
      <c r="L31" s="178">
        <v>6</v>
      </c>
      <c r="M31" s="49"/>
    </row>
    <row r="32" spans="1:13" ht="20.100000000000001" customHeight="1" x14ac:dyDescent="0.2">
      <c r="A32" s="473"/>
      <c r="B32" s="474"/>
      <c r="C32" s="475"/>
      <c r="D32" s="464" t="s">
        <v>62</v>
      </c>
      <c r="E32" s="465"/>
      <c r="F32" s="254">
        <v>22</v>
      </c>
      <c r="G32" s="255"/>
      <c r="H32" s="173">
        <v>3</v>
      </c>
      <c r="I32" s="87"/>
      <c r="J32" s="178">
        <v>3</v>
      </c>
      <c r="K32" s="87"/>
      <c r="L32" s="178">
        <v>16</v>
      </c>
      <c r="M32" s="49"/>
    </row>
    <row r="33" spans="1:13" ht="20.100000000000001" customHeight="1" x14ac:dyDescent="0.2">
      <c r="A33" s="470" t="s">
        <v>203</v>
      </c>
      <c r="B33" s="471"/>
      <c r="C33" s="472"/>
      <c r="D33" s="464" t="s">
        <v>63</v>
      </c>
      <c r="E33" s="465"/>
      <c r="F33" s="254">
        <v>3678231.71</v>
      </c>
      <c r="G33" s="256"/>
      <c r="H33" s="172">
        <v>610211.43000000005</v>
      </c>
      <c r="I33" s="257"/>
      <c r="J33" s="177">
        <v>452582.99</v>
      </c>
      <c r="K33" s="257"/>
      <c r="L33" s="177">
        <v>2615437.29</v>
      </c>
      <c r="M33" s="49"/>
    </row>
    <row r="34" spans="1:13" ht="20.100000000000001" customHeight="1" x14ac:dyDescent="0.2">
      <c r="A34" s="489"/>
      <c r="B34" s="490"/>
      <c r="C34" s="491"/>
      <c r="D34" s="464" t="s">
        <v>64</v>
      </c>
      <c r="E34" s="465"/>
      <c r="F34" s="254">
        <v>3638735.8</v>
      </c>
      <c r="G34" s="256"/>
      <c r="H34" s="172">
        <v>598409.66</v>
      </c>
      <c r="I34" s="257"/>
      <c r="J34" s="177">
        <v>437788.18</v>
      </c>
      <c r="K34" s="257"/>
      <c r="L34" s="177">
        <v>2602537.96</v>
      </c>
      <c r="M34" s="49"/>
    </row>
    <row r="35" spans="1:13" ht="20.100000000000001" customHeight="1" x14ac:dyDescent="0.2">
      <c r="A35" s="473"/>
      <c r="B35" s="474"/>
      <c r="C35" s="475"/>
      <c r="D35" s="464" t="s">
        <v>65</v>
      </c>
      <c r="E35" s="465"/>
      <c r="F35" s="259">
        <v>2687101</v>
      </c>
      <c r="G35" s="260"/>
      <c r="H35" s="175">
        <v>402854.40000000002</v>
      </c>
      <c r="I35" s="261"/>
      <c r="J35" s="181">
        <v>301331.06</v>
      </c>
      <c r="K35" s="261"/>
      <c r="L35" s="181">
        <v>1982916.12</v>
      </c>
      <c r="M35" s="57"/>
    </row>
    <row r="36" spans="1:13" ht="13.5" customHeight="1" x14ac:dyDescent="0.2">
      <c r="A36" s="182" t="s">
        <v>294</v>
      </c>
      <c r="B36" s="249"/>
      <c r="C36" s="249"/>
      <c r="D36" s="249"/>
      <c r="E36" s="249"/>
      <c r="F36" s="249"/>
      <c r="G36" s="249"/>
      <c r="H36" s="236"/>
      <c r="I36" s="249"/>
      <c r="J36" s="249"/>
      <c r="K36" s="249"/>
      <c r="L36" s="249"/>
    </row>
    <row r="37" spans="1:13" ht="13.5" customHeight="1" x14ac:dyDescent="0.2">
      <c r="A37" s="183" t="s">
        <v>295</v>
      </c>
      <c r="B37" s="250"/>
      <c r="C37" s="250"/>
      <c r="D37" s="250"/>
      <c r="E37" s="250"/>
      <c r="F37" s="250"/>
      <c r="G37" s="250"/>
      <c r="H37" s="237"/>
      <c r="I37" s="250"/>
      <c r="J37" s="250"/>
      <c r="K37" s="250"/>
      <c r="L37" s="250"/>
    </row>
    <row r="38" spans="1:13" ht="13.5" customHeight="1" x14ac:dyDescent="0.2">
      <c r="A38" s="183" t="s">
        <v>204</v>
      </c>
      <c r="B38" s="250"/>
      <c r="C38" s="250"/>
      <c r="D38" s="250"/>
      <c r="E38" s="250"/>
      <c r="F38" s="250"/>
      <c r="G38" s="250"/>
      <c r="H38" s="237"/>
      <c r="I38" s="250"/>
      <c r="J38" s="250"/>
      <c r="K38" s="250"/>
      <c r="L38" s="250"/>
    </row>
    <row r="39" spans="1:13" ht="14.1" customHeight="1" x14ac:dyDescent="0.2">
      <c r="A39" s="5"/>
      <c r="H39" s="143"/>
    </row>
    <row r="40" spans="1:13" ht="23.1" customHeight="1" x14ac:dyDescent="0.2">
      <c r="A40" s="476" t="s">
        <v>166</v>
      </c>
      <c r="B40" s="476"/>
      <c r="C40" s="476"/>
      <c r="D40" s="476"/>
      <c r="E40" s="476"/>
      <c r="F40" s="476"/>
      <c r="G40" s="476"/>
      <c r="H40" s="476"/>
      <c r="I40" s="476"/>
      <c r="J40" s="476"/>
      <c r="K40" s="476"/>
      <c r="L40" s="476"/>
    </row>
    <row r="41" spans="1:13" ht="23.1" customHeight="1" x14ac:dyDescent="0.2">
      <c r="A41" s="5"/>
      <c r="H41" s="143"/>
    </row>
    <row r="42" spans="1:13" ht="23.1" customHeight="1" x14ac:dyDescent="0.2">
      <c r="A42" s="477" t="s">
        <v>271</v>
      </c>
      <c r="B42" s="477"/>
      <c r="C42" s="477"/>
      <c r="D42" s="477"/>
      <c r="E42" s="477"/>
      <c r="F42" s="477"/>
      <c r="G42" s="477"/>
      <c r="H42" s="477"/>
      <c r="I42" s="477"/>
      <c r="J42" s="477"/>
      <c r="K42" s="477"/>
      <c r="L42" s="477"/>
    </row>
    <row r="43" spans="1:13" ht="20.100000000000001" customHeight="1" x14ac:dyDescent="0.2">
      <c r="A43" s="462" t="s">
        <v>30</v>
      </c>
      <c r="B43" s="504"/>
      <c r="C43" s="504"/>
      <c r="D43" s="504"/>
      <c r="E43" s="463"/>
      <c r="F43" s="462" t="s">
        <v>219</v>
      </c>
      <c r="G43" s="463"/>
      <c r="H43" s="462" t="s">
        <v>233</v>
      </c>
      <c r="I43" s="463"/>
      <c r="J43" s="462" t="s">
        <v>262</v>
      </c>
      <c r="K43" s="463"/>
      <c r="L43" s="462" t="s">
        <v>284</v>
      </c>
      <c r="M43" s="463"/>
    </row>
    <row r="44" spans="1:13" ht="20.100000000000001" customHeight="1" x14ac:dyDescent="0.2">
      <c r="A44" s="462" t="s">
        <v>164</v>
      </c>
      <c r="B44" s="504"/>
      <c r="C44" s="504"/>
      <c r="D44" s="504"/>
      <c r="E44" s="463"/>
      <c r="F44" s="72">
        <v>2908</v>
      </c>
      <c r="G44" s="49"/>
      <c r="H44" s="72">
        <v>2925</v>
      </c>
      <c r="I44" s="49"/>
      <c r="J44" s="72">
        <v>2946</v>
      </c>
      <c r="K44" s="49"/>
      <c r="L44" s="254">
        <v>2970</v>
      </c>
      <c r="M44" s="49"/>
    </row>
    <row r="45" spans="1:13" ht="20.100000000000001" customHeight="1" x14ac:dyDescent="0.2">
      <c r="A45" s="501" t="s">
        <v>45</v>
      </c>
      <c r="B45" s="462" t="s">
        <v>167</v>
      </c>
      <c r="C45" s="504"/>
      <c r="D45" s="504"/>
      <c r="E45" s="463"/>
      <c r="F45" s="72">
        <v>648271.9</v>
      </c>
      <c r="G45" s="49"/>
      <c r="H45" s="72">
        <v>649726</v>
      </c>
      <c r="I45" s="49"/>
      <c r="J45" s="72">
        <v>651869.9</v>
      </c>
      <c r="K45" s="49"/>
      <c r="L45" s="254">
        <v>655241.9</v>
      </c>
      <c r="M45" s="49"/>
    </row>
    <row r="46" spans="1:13" ht="20.100000000000001" customHeight="1" x14ac:dyDescent="0.2">
      <c r="A46" s="502"/>
      <c r="B46" s="462" t="s">
        <v>168</v>
      </c>
      <c r="C46" s="504"/>
      <c r="D46" s="504"/>
      <c r="E46" s="463"/>
      <c r="F46" s="72">
        <v>1358.1</v>
      </c>
      <c r="G46" s="49"/>
      <c r="H46" s="72">
        <v>1358.1</v>
      </c>
      <c r="I46" s="49"/>
      <c r="J46" s="72">
        <v>1363</v>
      </c>
      <c r="K46" s="49"/>
      <c r="L46" s="254">
        <v>1408.3000000000002</v>
      </c>
      <c r="M46" s="49"/>
    </row>
    <row r="47" spans="1:13" ht="20.100000000000001" customHeight="1" x14ac:dyDescent="0.2">
      <c r="A47" s="502"/>
      <c r="B47" s="462" t="s">
        <v>205</v>
      </c>
      <c r="C47" s="504"/>
      <c r="D47" s="504"/>
      <c r="E47" s="463"/>
      <c r="F47" s="72">
        <v>12188.2</v>
      </c>
      <c r="G47" s="49"/>
      <c r="H47" s="72">
        <v>12105.900000000001</v>
      </c>
      <c r="I47" s="49"/>
      <c r="J47" s="72">
        <v>10968.300000000001</v>
      </c>
      <c r="K47" s="49"/>
      <c r="L47" s="254">
        <v>11817.3</v>
      </c>
      <c r="M47" s="49"/>
    </row>
    <row r="48" spans="1:13" ht="20.100000000000001" customHeight="1" x14ac:dyDescent="0.2">
      <c r="A48" s="502"/>
      <c r="B48" s="501" t="s">
        <v>46</v>
      </c>
      <c r="C48" s="462" t="s">
        <v>47</v>
      </c>
      <c r="D48" s="504"/>
      <c r="E48" s="463"/>
      <c r="F48" s="72">
        <v>634725.6</v>
      </c>
      <c r="G48" s="49"/>
      <c r="H48" s="72">
        <v>636262</v>
      </c>
      <c r="I48" s="49"/>
      <c r="J48" s="72">
        <v>639537.9</v>
      </c>
      <c r="K48" s="49"/>
      <c r="L48" s="254">
        <v>642017</v>
      </c>
      <c r="M48" s="49"/>
    </row>
    <row r="49" spans="1:13" ht="20.100000000000001" customHeight="1" x14ac:dyDescent="0.2">
      <c r="A49" s="502"/>
      <c r="B49" s="502"/>
      <c r="C49" s="462" t="s">
        <v>206</v>
      </c>
      <c r="D49" s="504"/>
      <c r="E49" s="463"/>
      <c r="F49" s="72">
        <v>631677.80000000005</v>
      </c>
      <c r="G49" s="49"/>
      <c r="H49" s="72">
        <v>633214.20000000007</v>
      </c>
      <c r="I49" s="49"/>
      <c r="J49" s="72">
        <v>636126.6</v>
      </c>
      <c r="K49" s="49"/>
      <c r="L49" s="254">
        <v>638545.69999999995</v>
      </c>
      <c r="M49" s="49"/>
    </row>
    <row r="50" spans="1:13" ht="20.100000000000001" customHeight="1" x14ac:dyDescent="0.2">
      <c r="A50" s="502"/>
      <c r="B50" s="502"/>
      <c r="C50" s="436" t="s">
        <v>165</v>
      </c>
      <c r="D50" s="438"/>
      <c r="E50" s="253" t="s">
        <v>48</v>
      </c>
      <c r="F50" s="72">
        <v>165</v>
      </c>
      <c r="G50" s="49"/>
      <c r="H50" s="72">
        <v>165</v>
      </c>
      <c r="I50" s="49"/>
      <c r="J50" s="72">
        <v>175</v>
      </c>
      <c r="K50" s="49"/>
      <c r="L50" s="254">
        <v>176</v>
      </c>
      <c r="M50" s="49"/>
    </row>
    <row r="51" spans="1:13" ht="20.100000000000001" customHeight="1" x14ac:dyDescent="0.2">
      <c r="A51" s="502"/>
      <c r="B51" s="502"/>
      <c r="C51" s="439"/>
      <c r="D51" s="441"/>
      <c r="E51" s="253" t="s">
        <v>49</v>
      </c>
      <c r="F51" s="72">
        <v>2963.3999999999996</v>
      </c>
      <c r="G51" s="49"/>
      <c r="H51" s="72">
        <v>2963.3999999999996</v>
      </c>
      <c r="I51" s="49"/>
      <c r="J51" s="72">
        <v>3327.3</v>
      </c>
      <c r="K51" s="49"/>
      <c r="L51" s="254">
        <v>3387</v>
      </c>
      <c r="M51" s="49"/>
    </row>
    <row r="52" spans="1:13" ht="20.100000000000001" customHeight="1" x14ac:dyDescent="0.2">
      <c r="A52" s="502"/>
      <c r="B52" s="502"/>
      <c r="C52" s="492" t="s">
        <v>50</v>
      </c>
      <c r="D52" s="494"/>
      <c r="E52" s="253" t="s">
        <v>48</v>
      </c>
      <c r="F52" s="72">
        <v>1</v>
      </c>
      <c r="G52" s="49"/>
      <c r="H52" s="72">
        <v>1</v>
      </c>
      <c r="I52" s="49"/>
      <c r="J52" s="72">
        <v>1</v>
      </c>
      <c r="K52" s="49"/>
      <c r="L52" s="254">
        <v>1</v>
      </c>
      <c r="M52" s="49"/>
    </row>
    <row r="53" spans="1:13" ht="20.100000000000001" customHeight="1" x14ac:dyDescent="0.2">
      <c r="A53" s="503"/>
      <c r="B53" s="503"/>
      <c r="C53" s="498"/>
      <c r="D53" s="500"/>
      <c r="E53" s="253" t="s">
        <v>49</v>
      </c>
      <c r="F53" s="72">
        <v>84.4</v>
      </c>
      <c r="G53" s="49"/>
      <c r="H53" s="72">
        <v>84.4</v>
      </c>
      <c r="I53" s="49"/>
      <c r="J53" s="72">
        <v>84</v>
      </c>
      <c r="K53" s="49"/>
      <c r="L53" s="254">
        <v>84.4</v>
      </c>
      <c r="M53" s="49"/>
    </row>
    <row r="54" spans="1:13" ht="20.100000000000001" customHeight="1" x14ac:dyDescent="0.2">
      <c r="A54" s="462" t="s">
        <v>51</v>
      </c>
      <c r="B54" s="504"/>
      <c r="C54" s="504"/>
      <c r="D54" s="504"/>
      <c r="E54" s="463"/>
      <c r="F54" s="72">
        <v>96126.700000000012</v>
      </c>
      <c r="G54" s="49"/>
      <c r="H54" s="72">
        <v>96368</v>
      </c>
      <c r="I54" s="49"/>
      <c r="J54" s="72">
        <v>97458.700000000012</v>
      </c>
      <c r="K54" s="49"/>
      <c r="L54" s="254">
        <v>97589.3</v>
      </c>
      <c r="M54" s="49"/>
    </row>
    <row r="55" spans="1:13" ht="20.100000000000001" customHeight="1" x14ac:dyDescent="0.2">
      <c r="A55" s="501" t="s">
        <v>169</v>
      </c>
      <c r="B55" s="501" t="s">
        <v>53</v>
      </c>
      <c r="C55" s="462" t="s">
        <v>47</v>
      </c>
      <c r="D55" s="504"/>
      <c r="E55" s="463"/>
      <c r="F55" s="72">
        <v>532609.6</v>
      </c>
      <c r="G55" s="4"/>
      <c r="H55" s="72">
        <v>535427.69999999995</v>
      </c>
      <c r="I55" s="4"/>
      <c r="J55" s="72">
        <v>540088.70000000007</v>
      </c>
      <c r="K55" s="4"/>
      <c r="L55" s="254">
        <v>543378.6</v>
      </c>
      <c r="M55" s="4"/>
    </row>
    <row r="56" spans="1:13" ht="20.100000000000001" customHeight="1" x14ac:dyDescent="0.2">
      <c r="A56" s="502"/>
      <c r="B56" s="502"/>
      <c r="C56" s="480" t="s">
        <v>251</v>
      </c>
      <c r="D56" s="481"/>
      <c r="E56" s="482"/>
      <c r="F56" s="72">
        <v>446806.6</v>
      </c>
      <c r="G56" s="49"/>
      <c r="H56" s="72">
        <v>449491.20000000001</v>
      </c>
      <c r="I56" s="49"/>
      <c r="J56" s="72">
        <v>452822.3</v>
      </c>
      <c r="K56" s="49"/>
      <c r="L56" s="254">
        <v>454986</v>
      </c>
      <c r="M56" s="49"/>
    </row>
    <row r="57" spans="1:13" ht="20.100000000000001" customHeight="1" x14ac:dyDescent="0.2">
      <c r="A57" s="502"/>
      <c r="B57" s="502"/>
      <c r="C57" s="480" t="s">
        <v>252</v>
      </c>
      <c r="D57" s="481"/>
      <c r="E57" s="482"/>
      <c r="F57" s="72">
        <v>83681.600000000006</v>
      </c>
      <c r="G57" s="49"/>
      <c r="H57" s="72">
        <v>83783.7</v>
      </c>
      <c r="I57" s="49"/>
      <c r="J57" s="72">
        <v>85145</v>
      </c>
      <c r="K57" s="49"/>
      <c r="L57" s="254">
        <v>86270.6</v>
      </c>
      <c r="M57" s="49"/>
    </row>
    <row r="58" spans="1:13" ht="20.100000000000001" customHeight="1" x14ac:dyDescent="0.2">
      <c r="A58" s="502"/>
      <c r="B58" s="502"/>
      <c r="C58" s="480" t="s">
        <v>253</v>
      </c>
      <c r="D58" s="481"/>
      <c r="E58" s="482"/>
      <c r="F58" s="72">
        <v>1374.8000000000002</v>
      </c>
      <c r="G58" s="49"/>
      <c r="H58" s="72">
        <v>1406.2</v>
      </c>
      <c r="I58" s="49"/>
      <c r="J58" s="72">
        <v>1374.8000000000002</v>
      </c>
      <c r="K58" s="49"/>
      <c r="L58" s="254">
        <v>1374.8000000000002</v>
      </c>
      <c r="M58" s="49"/>
    </row>
    <row r="59" spans="1:13" ht="20.100000000000001" customHeight="1" x14ac:dyDescent="0.2">
      <c r="A59" s="502"/>
      <c r="B59" s="503"/>
      <c r="C59" s="480" t="s">
        <v>254</v>
      </c>
      <c r="D59" s="481"/>
      <c r="E59" s="482"/>
      <c r="F59" s="72">
        <v>746.6</v>
      </c>
      <c r="G59" s="49"/>
      <c r="H59" s="72">
        <v>746.6</v>
      </c>
      <c r="I59" s="49"/>
      <c r="J59" s="72">
        <v>746.6</v>
      </c>
      <c r="K59" s="49"/>
      <c r="L59" s="254">
        <v>746.6</v>
      </c>
      <c r="M59" s="49"/>
    </row>
    <row r="60" spans="1:13" ht="20.100000000000001" customHeight="1" x14ac:dyDescent="0.2">
      <c r="A60" s="502"/>
      <c r="B60" s="501" t="s">
        <v>54</v>
      </c>
      <c r="C60" s="462" t="s">
        <v>47</v>
      </c>
      <c r="D60" s="504"/>
      <c r="E60" s="463"/>
      <c r="F60" s="72">
        <v>102116</v>
      </c>
      <c r="G60" s="4"/>
      <c r="H60" s="72">
        <v>100834.29999999999</v>
      </c>
      <c r="I60" s="4"/>
      <c r="J60" s="72">
        <v>99449.700000000012</v>
      </c>
      <c r="K60" s="4"/>
      <c r="L60" s="254">
        <v>98637.700000000012</v>
      </c>
      <c r="M60" s="4"/>
    </row>
    <row r="61" spans="1:13" ht="20.100000000000001" customHeight="1" x14ac:dyDescent="0.2">
      <c r="A61" s="502"/>
      <c r="B61" s="502"/>
      <c r="C61" s="480" t="s">
        <v>255</v>
      </c>
      <c r="D61" s="481"/>
      <c r="E61" s="482"/>
      <c r="F61" s="72">
        <v>101734.39999999999</v>
      </c>
      <c r="G61" s="49"/>
      <c r="H61" s="72">
        <v>100470.6</v>
      </c>
      <c r="I61" s="49"/>
      <c r="J61" s="72">
        <v>99096.5</v>
      </c>
      <c r="K61" s="49"/>
      <c r="L61" s="254">
        <v>98284.5</v>
      </c>
      <c r="M61" s="49"/>
    </row>
    <row r="62" spans="1:13" ht="20.100000000000001" customHeight="1" x14ac:dyDescent="0.2">
      <c r="A62" s="502"/>
      <c r="B62" s="502"/>
      <c r="C62" s="483" t="s">
        <v>256</v>
      </c>
      <c r="D62" s="484"/>
      <c r="E62" s="485"/>
      <c r="F62" s="72">
        <v>365.6</v>
      </c>
      <c r="G62" s="49"/>
      <c r="H62" s="72">
        <v>347.7</v>
      </c>
      <c r="I62" s="49"/>
      <c r="J62" s="72">
        <v>337.2</v>
      </c>
      <c r="K62" s="49"/>
      <c r="L62" s="254">
        <v>337.2</v>
      </c>
      <c r="M62" s="49"/>
    </row>
    <row r="63" spans="1:13" ht="20.100000000000001" customHeight="1" x14ac:dyDescent="0.2">
      <c r="A63" s="502"/>
      <c r="B63" s="502"/>
      <c r="C63" s="486" t="s">
        <v>231</v>
      </c>
      <c r="D63" s="487"/>
      <c r="E63" s="488"/>
      <c r="F63" s="245">
        <v>0</v>
      </c>
      <c r="G63" s="244"/>
      <c r="H63" s="245">
        <v>0</v>
      </c>
      <c r="I63" s="244"/>
      <c r="J63" s="245">
        <v>0</v>
      </c>
      <c r="K63" s="238"/>
      <c r="L63" s="245">
        <v>0</v>
      </c>
      <c r="M63" s="238"/>
    </row>
    <row r="64" spans="1:13" ht="20.100000000000001" customHeight="1" x14ac:dyDescent="0.2">
      <c r="A64" s="502"/>
      <c r="B64" s="503"/>
      <c r="C64" s="480" t="s">
        <v>257</v>
      </c>
      <c r="D64" s="481"/>
      <c r="E64" s="482"/>
      <c r="F64" s="72">
        <v>16</v>
      </c>
      <c r="G64" s="49"/>
      <c r="H64" s="72">
        <v>16</v>
      </c>
      <c r="I64" s="49"/>
      <c r="J64" s="72">
        <v>16</v>
      </c>
      <c r="K64" s="49"/>
      <c r="L64" s="254">
        <v>16</v>
      </c>
      <c r="M64" s="49"/>
    </row>
    <row r="65" spans="1:13" ht="20.100000000000001" customHeight="1" x14ac:dyDescent="0.2">
      <c r="A65" s="502"/>
      <c r="B65" s="501" t="s">
        <v>32</v>
      </c>
      <c r="C65" s="462" t="s">
        <v>47</v>
      </c>
      <c r="D65" s="504"/>
      <c r="E65" s="463"/>
      <c r="F65" s="72">
        <v>619784.6</v>
      </c>
      <c r="G65" s="4"/>
      <c r="H65" s="72">
        <v>621335.19999999995</v>
      </c>
      <c r="I65" s="4"/>
      <c r="J65" s="72">
        <v>624681.30000000005</v>
      </c>
      <c r="K65" s="4"/>
      <c r="L65" s="254">
        <v>627159.19999999995</v>
      </c>
      <c r="M65" s="4"/>
    </row>
    <row r="66" spans="1:13" ht="20.100000000000001" customHeight="1" x14ac:dyDescent="0.2">
      <c r="A66" s="502"/>
      <c r="B66" s="502"/>
      <c r="C66" s="462" t="s">
        <v>55</v>
      </c>
      <c r="D66" s="504"/>
      <c r="E66" s="463"/>
      <c r="F66" s="72">
        <v>34442.699999999997</v>
      </c>
      <c r="G66" s="49"/>
      <c r="H66" s="72">
        <v>34388.9</v>
      </c>
      <c r="I66" s="49"/>
      <c r="J66" s="72">
        <v>34025.599999999999</v>
      </c>
      <c r="K66" s="49"/>
      <c r="L66" s="254">
        <v>33801.9</v>
      </c>
      <c r="M66" s="49"/>
    </row>
    <row r="67" spans="1:13" ht="20.100000000000001" customHeight="1" x14ac:dyDescent="0.2">
      <c r="A67" s="502"/>
      <c r="B67" s="502"/>
      <c r="C67" s="492" t="s">
        <v>56</v>
      </c>
      <c r="D67" s="494"/>
      <c r="E67" s="253" t="s">
        <v>57</v>
      </c>
      <c r="F67" s="72">
        <v>0</v>
      </c>
      <c r="G67" s="49"/>
      <c r="H67" s="72">
        <v>0</v>
      </c>
      <c r="I67" s="49"/>
      <c r="J67" s="72">
        <v>0</v>
      </c>
      <c r="K67" s="49"/>
      <c r="L67" s="254">
        <v>0</v>
      </c>
      <c r="M67" s="49"/>
    </row>
    <row r="68" spans="1:13" ht="20.100000000000001" customHeight="1" x14ac:dyDescent="0.2">
      <c r="A68" s="502"/>
      <c r="B68" s="503"/>
      <c r="C68" s="498"/>
      <c r="D68" s="500"/>
      <c r="E68" s="253" t="s">
        <v>58</v>
      </c>
      <c r="F68" s="72">
        <v>585341.9</v>
      </c>
      <c r="G68" s="49"/>
      <c r="H68" s="72">
        <v>586946.30000000005</v>
      </c>
      <c r="I68" s="49"/>
      <c r="J68" s="72">
        <v>590655.69999999995</v>
      </c>
      <c r="K68" s="49"/>
      <c r="L68" s="254">
        <v>593357.9</v>
      </c>
      <c r="M68" s="49"/>
    </row>
    <row r="69" spans="1:13" ht="20.100000000000001" customHeight="1" x14ac:dyDescent="0.2">
      <c r="A69" s="503"/>
      <c r="B69" s="462" t="s">
        <v>59</v>
      </c>
      <c r="C69" s="504"/>
      <c r="D69" s="504"/>
      <c r="E69" s="463"/>
      <c r="F69" s="72">
        <v>14941</v>
      </c>
      <c r="G69" s="49"/>
      <c r="H69" s="72">
        <v>14926.8</v>
      </c>
      <c r="I69" s="49"/>
      <c r="J69" s="72">
        <v>14857.099999999999</v>
      </c>
      <c r="K69" s="49"/>
      <c r="L69" s="254">
        <v>14857.099999999999</v>
      </c>
      <c r="M69" s="49"/>
    </row>
    <row r="70" spans="1:13" ht="20.100000000000001" customHeight="1" x14ac:dyDescent="0.2">
      <c r="A70" s="492" t="s">
        <v>60</v>
      </c>
      <c r="B70" s="493"/>
      <c r="C70" s="494"/>
      <c r="D70" s="462" t="s">
        <v>61</v>
      </c>
      <c r="E70" s="463"/>
      <c r="F70" s="72">
        <v>11</v>
      </c>
      <c r="G70" s="49"/>
      <c r="H70" s="72">
        <v>11</v>
      </c>
      <c r="I70" s="49"/>
      <c r="J70" s="72">
        <v>11</v>
      </c>
      <c r="K70" s="49"/>
      <c r="L70" s="254">
        <v>11</v>
      </c>
      <c r="M70" s="49"/>
    </row>
    <row r="71" spans="1:13" ht="20.100000000000001" customHeight="1" x14ac:dyDescent="0.2">
      <c r="A71" s="498"/>
      <c r="B71" s="499"/>
      <c r="C71" s="500"/>
      <c r="D71" s="462" t="s">
        <v>62</v>
      </c>
      <c r="E71" s="463"/>
      <c r="F71" s="72">
        <v>22</v>
      </c>
      <c r="G71" s="49"/>
      <c r="H71" s="72">
        <v>22</v>
      </c>
      <c r="I71" s="49"/>
      <c r="J71" s="72">
        <v>22</v>
      </c>
      <c r="K71" s="49"/>
      <c r="L71" s="254">
        <v>22</v>
      </c>
      <c r="M71" s="49"/>
    </row>
    <row r="72" spans="1:13" ht="20.100000000000001" customHeight="1" x14ac:dyDescent="0.2">
      <c r="A72" s="492" t="s">
        <v>203</v>
      </c>
      <c r="B72" s="493"/>
      <c r="C72" s="494"/>
      <c r="D72" s="462" t="s">
        <v>63</v>
      </c>
      <c r="E72" s="463"/>
      <c r="F72" s="72">
        <v>3622637.11</v>
      </c>
      <c r="G72" s="49"/>
      <c r="H72" s="72">
        <v>3634391.26</v>
      </c>
      <c r="I72" s="49"/>
      <c r="J72" s="72">
        <v>3660431.05</v>
      </c>
      <c r="K72" s="49"/>
      <c r="L72" s="254">
        <v>3678231.71</v>
      </c>
      <c r="M72" s="49"/>
    </row>
    <row r="73" spans="1:13" ht="20.100000000000001" customHeight="1" x14ac:dyDescent="0.2">
      <c r="A73" s="495"/>
      <c r="B73" s="496"/>
      <c r="C73" s="497"/>
      <c r="D73" s="462" t="s">
        <v>64</v>
      </c>
      <c r="E73" s="463"/>
      <c r="F73" s="72">
        <v>3584001.37</v>
      </c>
      <c r="G73" s="49"/>
      <c r="H73" s="72">
        <v>3595701.5300000003</v>
      </c>
      <c r="I73" s="49"/>
      <c r="J73" s="72">
        <v>3621357.79</v>
      </c>
      <c r="K73" s="49"/>
      <c r="L73" s="254">
        <v>3638735.8</v>
      </c>
      <c r="M73" s="49"/>
    </row>
    <row r="74" spans="1:13" ht="20.100000000000001" customHeight="1" x14ac:dyDescent="0.2">
      <c r="A74" s="498"/>
      <c r="B74" s="499"/>
      <c r="C74" s="500"/>
      <c r="D74" s="462" t="s">
        <v>65</v>
      </c>
      <c r="E74" s="463"/>
      <c r="F74" s="71">
        <v>2643137.7199999997</v>
      </c>
      <c r="G74" s="57"/>
      <c r="H74" s="71">
        <v>2652524.36</v>
      </c>
      <c r="I74" s="57"/>
      <c r="J74" s="71">
        <v>2672289.0700000003</v>
      </c>
      <c r="K74" s="57"/>
      <c r="L74" s="259">
        <v>2687101</v>
      </c>
      <c r="M74" s="57"/>
    </row>
  </sheetData>
  <sheetProtection algorithmName="SHA-512" hashValue="BCI4qHKQJI90TYXwGldwy13xUW7f0l6INCwIn323CZNqxDSUYLoCEfD/B8ZPYUJrs8gjtOgBbvArDy7nE36DZQ==" saltValue="juhweYiIgorghYk9JUG55g==" spinCount="100000" sheet="1" objects="1" scenarios="1"/>
  <mergeCells count="86">
    <mergeCell ref="A15:E15"/>
    <mergeCell ref="A16:A30"/>
    <mergeCell ref="B16:B20"/>
    <mergeCell ref="A4:E4"/>
    <mergeCell ref="A5:E5"/>
    <mergeCell ref="A6:A14"/>
    <mergeCell ref="B6:E6"/>
    <mergeCell ref="B7:E7"/>
    <mergeCell ref="B8:E8"/>
    <mergeCell ref="B9:B14"/>
    <mergeCell ref="C9:E9"/>
    <mergeCell ref="C10:E10"/>
    <mergeCell ref="C11:D12"/>
    <mergeCell ref="C13:D14"/>
    <mergeCell ref="C16:E16"/>
    <mergeCell ref="C17:E17"/>
    <mergeCell ref="C22:E22"/>
    <mergeCell ref="C18:E18"/>
    <mergeCell ref="C28:D29"/>
    <mergeCell ref="B21:B25"/>
    <mergeCell ref="C21:E21"/>
    <mergeCell ref="L43:M43"/>
    <mergeCell ref="A54:E54"/>
    <mergeCell ref="A55:A69"/>
    <mergeCell ref="B55:B59"/>
    <mergeCell ref="C55:E55"/>
    <mergeCell ref="C67:D68"/>
    <mergeCell ref="B48:B53"/>
    <mergeCell ref="C52:D53"/>
    <mergeCell ref="C58:E58"/>
    <mergeCell ref="C59:E59"/>
    <mergeCell ref="B69:E69"/>
    <mergeCell ref="C62:E62"/>
    <mergeCell ref="C49:E49"/>
    <mergeCell ref="C50:D51"/>
    <mergeCell ref="J43:K43"/>
    <mergeCell ref="C56:E56"/>
    <mergeCell ref="C57:E57"/>
    <mergeCell ref="A43:E43"/>
    <mergeCell ref="A45:A53"/>
    <mergeCell ref="B45:E45"/>
    <mergeCell ref="A44:E44"/>
    <mergeCell ref="B46:E46"/>
    <mergeCell ref="B47:E47"/>
    <mergeCell ref="C48:E48"/>
    <mergeCell ref="A72:C74"/>
    <mergeCell ref="D72:E72"/>
    <mergeCell ref="D73:E73"/>
    <mergeCell ref="D74:E74"/>
    <mergeCell ref="B60:B64"/>
    <mergeCell ref="B65:B68"/>
    <mergeCell ref="C65:E65"/>
    <mergeCell ref="C66:E66"/>
    <mergeCell ref="D71:E71"/>
    <mergeCell ref="C64:E64"/>
    <mergeCell ref="C60:E60"/>
    <mergeCell ref="C61:E61"/>
    <mergeCell ref="A70:C71"/>
    <mergeCell ref="D70:E70"/>
    <mergeCell ref="C63:E63"/>
    <mergeCell ref="A1:L1"/>
    <mergeCell ref="A3:L3"/>
    <mergeCell ref="A40:L40"/>
    <mergeCell ref="A42:L42"/>
    <mergeCell ref="F4:G4"/>
    <mergeCell ref="H4:I4"/>
    <mergeCell ref="J4:K4"/>
    <mergeCell ref="L4:M4"/>
    <mergeCell ref="C19:E19"/>
    <mergeCell ref="D35:E35"/>
    <mergeCell ref="C20:E20"/>
    <mergeCell ref="C23:E23"/>
    <mergeCell ref="C25:E25"/>
    <mergeCell ref="D34:E34"/>
    <mergeCell ref="C24:E24"/>
    <mergeCell ref="A33:C35"/>
    <mergeCell ref="F43:G43"/>
    <mergeCell ref="H43:I43"/>
    <mergeCell ref="D31:E31"/>
    <mergeCell ref="D32:E32"/>
    <mergeCell ref="B26:B29"/>
    <mergeCell ref="C26:E26"/>
    <mergeCell ref="C27:E27"/>
    <mergeCell ref="A31:C32"/>
    <mergeCell ref="B30:E30"/>
    <mergeCell ref="D33:E33"/>
  </mergeCells>
  <phoneticPr fontId="6"/>
  <pageMargins left="0.70866141732283472" right="0.70866141732283472" top="0.78740157480314965" bottom="0.78740157480314965" header="0.51181102362204722" footer="0.51181102362204722"/>
  <pageSetup paperSize="9" orientation="portrait" r:id="rId1"/>
  <headerFooter alignWithMargins="0"/>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showGridLines="0" zoomScaleNormal="100" zoomScaleSheetLayoutView="100" workbookViewId="0">
      <selection sqref="A1:V1"/>
    </sheetView>
  </sheetViews>
  <sheetFormatPr defaultColWidth="9" defaultRowHeight="13.2" x14ac:dyDescent="0.2"/>
  <cols>
    <col min="1" max="1" width="8.109375" style="50" customWidth="1"/>
    <col min="2" max="2" width="7.6640625" style="56" customWidth="1"/>
    <col min="3" max="3" width="0.33203125" style="50" customWidth="1"/>
    <col min="4" max="4" width="7.109375" style="56" customWidth="1"/>
    <col min="5" max="5" width="0.33203125" style="50" customWidth="1"/>
    <col min="6" max="6" width="7.109375" style="56" customWidth="1"/>
    <col min="7" max="7" width="0.33203125" style="50" customWidth="1"/>
    <col min="8" max="8" width="7.109375" style="56" customWidth="1"/>
    <col min="9" max="9" width="0.33203125" style="50" customWidth="1"/>
    <col min="10" max="10" width="7.109375" style="56" customWidth="1"/>
    <col min="11" max="11" width="0.33203125" style="50" customWidth="1"/>
    <col min="12" max="12" width="7.109375" style="56" customWidth="1"/>
    <col min="13" max="13" width="0.33203125" style="50" customWidth="1"/>
    <col min="14" max="14" width="7.109375" style="56" customWidth="1"/>
    <col min="15" max="15" width="0.33203125" style="50" customWidth="1"/>
    <col min="16" max="16" width="7.109375" style="56" customWidth="1"/>
    <col min="17" max="17" width="0.33203125" style="50" customWidth="1"/>
    <col min="18" max="18" width="7.6640625" style="56" customWidth="1"/>
    <col min="19" max="19" width="0.33203125" style="50" customWidth="1"/>
    <col min="20" max="20" width="5.6640625" style="56" customWidth="1"/>
    <col min="21" max="21" width="0.33203125" style="50" customWidth="1"/>
    <col min="22" max="22" width="5.88671875" style="56" customWidth="1"/>
    <col min="23" max="23" width="0.33203125" style="50" customWidth="1"/>
    <col min="24" max="16384" width="9" style="50"/>
  </cols>
  <sheetData>
    <row r="1" spans="1:23" ht="23.1" customHeight="1" x14ac:dyDescent="0.2">
      <c r="A1" s="476" t="s">
        <v>208</v>
      </c>
      <c r="B1" s="476"/>
      <c r="C1" s="476"/>
      <c r="D1" s="476"/>
      <c r="E1" s="476"/>
      <c r="F1" s="476"/>
      <c r="G1" s="476"/>
      <c r="H1" s="476"/>
      <c r="I1" s="476"/>
      <c r="J1" s="476"/>
      <c r="K1" s="476"/>
      <c r="L1" s="476"/>
      <c r="M1" s="476"/>
      <c r="N1" s="476"/>
      <c r="O1" s="476"/>
      <c r="P1" s="476"/>
      <c r="Q1" s="476"/>
      <c r="R1" s="476"/>
      <c r="S1" s="476"/>
      <c r="T1" s="476"/>
      <c r="U1" s="476"/>
      <c r="V1" s="476"/>
    </row>
    <row r="2" spans="1:23" ht="23.1" customHeight="1" x14ac:dyDescent="0.2">
      <c r="A2" s="510" t="s">
        <v>220</v>
      </c>
      <c r="B2" s="510"/>
      <c r="C2" s="510"/>
      <c r="D2" s="510"/>
      <c r="E2" s="510"/>
      <c r="F2" s="510"/>
      <c r="G2" s="510"/>
      <c r="H2" s="510"/>
      <c r="I2" s="510"/>
      <c r="J2" s="510"/>
      <c r="K2" s="510"/>
      <c r="L2" s="510"/>
      <c r="M2" s="510"/>
      <c r="N2" s="510"/>
      <c r="O2" s="510"/>
      <c r="P2" s="510"/>
      <c r="Q2" s="510"/>
      <c r="R2" s="510"/>
      <c r="S2" s="510"/>
      <c r="T2" s="510"/>
      <c r="U2" s="510"/>
      <c r="V2" s="510"/>
    </row>
    <row r="3" spans="1:23" ht="23.1" customHeight="1" x14ac:dyDescent="0.2">
      <c r="A3" s="477" t="s">
        <v>285</v>
      </c>
      <c r="B3" s="477"/>
      <c r="C3" s="477"/>
      <c r="D3" s="477"/>
      <c r="E3" s="477"/>
      <c r="F3" s="477"/>
      <c r="G3" s="477"/>
      <c r="H3" s="477"/>
      <c r="I3" s="477"/>
      <c r="J3" s="477"/>
      <c r="K3" s="477"/>
      <c r="L3" s="477"/>
      <c r="M3" s="477"/>
      <c r="N3" s="477"/>
      <c r="O3" s="477"/>
      <c r="P3" s="477"/>
      <c r="Q3" s="477"/>
      <c r="R3" s="477"/>
      <c r="S3" s="477"/>
      <c r="T3" s="477"/>
      <c r="U3" s="477"/>
      <c r="V3" s="477"/>
    </row>
    <row r="4" spans="1:23" ht="20.100000000000001" customHeight="1" x14ac:dyDescent="0.2">
      <c r="A4" s="511" t="s">
        <v>66</v>
      </c>
      <c r="B4" s="513" t="s">
        <v>4</v>
      </c>
      <c r="C4" s="514"/>
      <c r="D4" s="508" t="s">
        <v>249</v>
      </c>
      <c r="E4" s="509"/>
      <c r="F4" s="508" t="s">
        <v>234</v>
      </c>
      <c r="G4" s="509"/>
      <c r="H4" s="508" t="s">
        <v>235</v>
      </c>
      <c r="I4" s="509"/>
      <c r="J4" s="508" t="s">
        <v>236</v>
      </c>
      <c r="K4" s="509"/>
      <c r="L4" s="508" t="s">
        <v>237</v>
      </c>
      <c r="M4" s="509"/>
      <c r="N4" s="508" t="s">
        <v>238</v>
      </c>
      <c r="O4" s="509"/>
      <c r="P4" s="508" t="s">
        <v>239</v>
      </c>
      <c r="Q4" s="509"/>
      <c r="R4" s="508" t="s">
        <v>248</v>
      </c>
      <c r="S4" s="509"/>
      <c r="T4" s="517" t="s">
        <v>50</v>
      </c>
      <c r="U4" s="518"/>
      <c r="V4" s="508" t="s">
        <v>67</v>
      </c>
      <c r="W4" s="509"/>
    </row>
    <row r="5" spans="1:23" ht="20.100000000000001" customHeight="1" x14ac:dyDescent="0.2">
      <c r="A5" s="512"/>
      <c r="B5" s="515"/>
      <c r="C5" s="516"/>
      <c r="D5" s="506"/>
      <c r="E5" s="507"/>
      <c r="F5" s="506" t="s">
        <v>240</v>
      </c>
      <c r="G5" s="507"/>
      <c r="H5" s="506" t="s">
        <v>241</v>
      </c>
      <c r="I5" s="507"/>
      <c r="J5" s="506" t="s">
        <v>242</v>
      </c>
      <c r="K5" s="507"/>
      <c r="L5" s="506" t="s">
        <v>243</v>
      </c>
      <c r="M5" s="507"/>
      <c r="N5" s="506" t="s">
        <v>244</v>
      </c>
      <c r="O5" s="507"/>
      <c r="P5" s="506" t="s">
        <v>245</v>
      </c>
      <c r="Q5" s="507"/>
      <c r="R5" s="506"/>
      <c r="S5" s="507"/>
      <c r="T5" s="519"/>
      <c r="U5" s="520"/>
      <c r="V5" s="506"/>
      <c r="W5" s="507"/>
    </row>
    <row r="6" spans="1:23" ht="20.100000000000001" customHeight="1" x14ac:dyDescent="0.2">
      <c r="A6" s="40" t="s">
        <v>157</v>
      </c>
      <c r="B6" s="229">
        <v>655241.89999999991</v>
      </c>
      <c r="C6" s="230">
        <v>0</v>
      </c>
      <c r="D6" s="229">
        <v>12772</v>
      </c>
      <c r="E6" s="230"/>
      <c r="F6" s="229">
        <v>24649.3</v>
      </c>
      <c r="G6" s="231"/>
      <c r="H6" s="229">
        <v>17601</v>
      </c>
      <c r="I6" s="231"/>
      <c r="J6" s="229">
        <v>54757.5</v>
      </c>
      <c r="K6" s="231"/>
      <c r="L6" s="229">
        <v>92980.700000000012</v>
      </c>
      <c r="M6" s="231"/>
      <c r="N6" s="229">
        <v>161088.90000000002</v>
      </c>
      <c r="O6" s="231"/>
      <c r="P6" s="229">
        <v>88974.1</v>
      </c>
      <c r="Q6" s="231"/>
      <c r="R6" s="229">
        <v>202418.4</v>
      </c>
      <c r="S6" s="231"/>
      <c r="T6" s="229">
        <v>84.4</v>
      </c>
      <c r="U6" s="231"/>
      <c r="V6" s="229">
        <v>3387.8</v>
      </c>
      <c r="W6" s="38"/>
    </row>
    <row r="7" spans="1:23" ht="20.100000000000001" customHeight="1" x14ac:dyDescent="0.2">
      <c r="A7" s="40" t="s">
        <v>207</v>
      </c>
      <c r="B7" s="219">
        <v>66972.899999999994</v>
      </c>
      <c r="C7" s="221"/>
      <c r="D7" s="262">
        <v>1266.0999999999999</v>
      </c>
      <c r="E7" s="223"/>
      <c r="F7" s="222">
        <v>40.9</v>
      </c>
      <c r="G7" s="223"/>
      <c r="H7" s="222">
        <v>83.8</v>
      </c>
      <c r="I7" s="223"/>
      <c r="J7" s="222">
        <v>1402.4</v>
      </c>
      <c r="K7" s="223"/>
      <c r="L7" s="222">
        <v>1987.2</v>
      </c>
      <c r="M7" s="223"/>
      <c r="N7" s="222">
        <v>2050.8000000000002</v>
      </c>
      <c r="O7" s="223"/>
      <c r="P7" s="222">
        <v>6500.4</v>
      </c>
      <c r="Q7" s="223"/>
      <c r="R7" s="222">
        <v>53641.3</v>
      </c>
      <c r="S7" s="223"/>
      <c r="T7" s="262" t="s">
        <v>296</v>
      </c>
      <c r="U7" s="223"/>
      <c r="V7" s="224">
        <v>717.3</v>
      </c>
      <c r="W7" s="49"/>
    </row>
    <row r="8" spans="1:23" ht="20.100000000000001" customHeight="1" x14ac:dyDescent="0.2">
      <c r="A8" s="40" t="s">
        <v>246</v>
      </c>
      <c r="B8" s="219">
        <v>60502.200000000004</v>
      </c>
      <c r="C8" s="221"/>
      <c r="D8" s="224">
        <v>76.900000000000006</v>
      </c>
      <c r="E8" s="223"/>
      <c r="F8" s="222">
        <v>552.1</v>
      </c>
      <c r="G8" s="223"/>
      <c r="H8" s="222">
        <v>1141.7</v>
      </c>
      <c r="I8" s="223"/>
      <c r="J8" s="222">
        <v>4686.8999999999996</v>
      </c>
      <c r="K8" s="223"/>
      <c r="L8" s="222">
        <v>3894.2</v>
      </c>
      <c r="M8" s="223"/>
      <c r="N8" s="222">
        <v>4824.3999999999996</v>
      </c>
      <c r="O8" s="223"/>
      <c r="P8" s="222">
        <v>10512.7</v>
      </c>
      <c r="Q8" s="223"/>
      <c r="R8" s="222">
        <v>34813.300000000003</v>
      </c>
      <c r="S8" s="223"/>
      <c r="T8" s="262" t="s">
        <v>296</v>
      </c>
      <c r="U8" s="223"/>
      <c r="V8" s="224">
        <v>690.4</v>
      </c>
      <c r="W8" s="49"/>
    </row>
    <row r="9" spans="1:23" ht="20.100000000000001" customHeight="1" x14ac:dyDescent="0.2">
      <c r="A9" s="40"/>
      <c r="B9" s="53"/>
      <c r="C9" s="189"/>
      <c r="D9" s="210"/>
      <c r="E9" s="209"/>
      <c r="F9" s="210"/>
      <c r="G9" s="209"/>
      <c r="H9" s="210"/>
      <c r="I9" s="209"/>
      <c r="J9" s="210"/>
      <c r="K9" s="209"/>
      <c r="L9" s="210"/>
      <c r="M9" s="209"/>
      <c r="N9" s="210"/>
      <c r="O9" s="209"/>
      <c r="P9" s="210"/>
      <c r="Q9" s="209"/>
      <c r="R9" s="210"/>
      <c r="S9" s="188"/>
      <c r="T9" s="211"/>
      <c r="U9" s="190"/>
      <c r="V9" s="211"/>
      <c r="W9" s="49"/>
    </row>
    <row r="10" spans="1:23" ht="20.100000000000001" customHeight="1" x14ac:dyDescent="0.2">
      <c r="A10" s="6" t="s">
        <v>68</v>
      </c>
      <c r="B10" s="219">
        <v>527766.80000000005</v>
      </c>
      <c r="C10" s="219"/>
      <c r="D10" s="220">
        <v>11429</v>
      </c>
      <c r="E10" s="219"/>
      <c r="F10" s="220">
        <v>24056.3</v>
      </c>
      <c r="G10" s="219"/>
      <c r="H10" s="220">
        <v>16375.5</v>
      </c>
      <c r="I10" s="219"/>
      <c r="J10" s="220">
        <v>48668.2</v>
      </c>
      <c r="K10" s="219"/>
      <c r="L10" s="220">
        <v>87099.3</v>
      </c>
      <c r="M10" s="219"/>
      <c r="N10" s="220">
        <v>154213.70000000001</v>
      </c>
      <c r="O10" s="219"/>
      <c r="P10" s="220">
        <v>71961</v>
      </c>
      <c r="Q10" s="219"/>
      <c r="R10" s="220">
        <v>113963.8</v>
      </c>
      <c r="S10" s="219"/>
      <c r="T10" s="220">
        <v>84.4</v>
      </c>
      <c r="U10" s="219"/>
      <c r="V10" s="220">
        <v>1980.1000000000001</v>
      </c>
      <c r="W10" s="39"/>
    </row>
    <row r="11" spans="1:23" ht="20.100000000000001" customHeight="1" x14ac:dyDescent="0.2">
      <c r="A11" s="40" t="s">
        <v>69</v>
      </c>
      <c r="B11" s="219">
        <v>62978.900000000009</v>
      </c>
      <c r="C11" s="221"/>
      <c r="D11" s="222">
        <v>623.70000000000005</v>
      </c>
      <c r="E11" s="223"/>
      <c r="F11" s="222">
        <v>1553.6</v>
      </c>
      <c r="G11" s="223"/>
      <c r="H11" s="222">
        <v>1722.7</v>
      </c>
      <c r="I11" s="223"/>
      <c r="J11" s="222">
        <v>6908.6</v>
      </c>
      <c r="K11" s="219"/>
      <c r="L11" s="222">
        <v>10218.299999999999</v>
      </c>
      <c r="M11" s="223"/>
      <c r="N11" s="222">
        <v>14241.2</v>
      </c>
      <c r="O11" s="223"/>
      <c r="P11" s="222">
        <v>10043.9</v>
      </c>
      <c r="Q11" s="223"/>
      <c r="R11" s="222">
        <v>17666.900000000001</v>
      </c>
      <c r="S11" s="223"/>
      <c r="T11" s="262" t="s">
        <v>296</v>
      </c>
      <c r="U11" s="223"/>
      <c r="V11" s="222">
        <v>428.20000000000005</v>
      </c>
      <c r="W11" s="49"/>
    </row>
    <row r="12" spans="1:23" ht="20.100000000000001" customHeight="1" x14ac:dyDescent="0.2">
      <c r="A12" s="40" t="s">
        <v>70</v>
      </c>
      <c r="B12" s="219">
        <v>102787.59999999999</v>
      </c>
      <c r="C12" s="221"/>
      <c r="D12" s="222">
        <v>2336.6999999999998</v>
      </c>
      <c r="E12" s="223"/>
      <c r="F12" s="222">
        <v>5026.2</v>
      </c>
      <c r="G12" s="223"/>
      <c r="H12" s="222">
        <v>2193.4</v>
      </c>
      <c r="I12" s="223"/>
      <c r="J12" s="222">
        <v>7819.8</v>
      </c>
      <c r="K12" s="219"/>
      <c r="L12" s="222">
        <v>11509.4</v>
      </c>
      <c r="M12" s="223"/>
      <c r="N12" s="222">
        <v>26866.6</v>
      </c>
      <c r="O12" s="223"/>
      <c r="P12" s="222">
        <v>18276.8</v>
      </c>
      <c r="Q12" s="223"/>
      <c r="R12" s="222">
        <v>28758.7</v>
      </c>
      <c r="S12" s="223"/>
      <c r="T12" s="262" t="s">
        <v>296</v>
      </c>
      <c r="U12" s="223"/>
      <c r="V12" s="222">
        <v>218.6</v>
      </c>
      <c r="W12" s="49"/>
    </row>
    <row r="13" spans="1:23" ht="20.100000000000001" customHeight="1" x14ac:dyDescent="0.2">
      <c r="A13" s="40" t="s">
        <v>71</v>
      </c>
      <c r="B13" s="219">
        <v>60694.600000000006</v>
      </c>
      <c r="C13" s="221"/>
      <c r="D13" s="222">
        <v>523.4</v>
      </c>
      <c r="E13" s="223"/>
      <c r="F13" s="222">
        <v>2795.2</v>
      </c>
      <c r="G13" s="223"/>
      <c r="H13" s="222">
        <v>2013</v>
      </c>
      <c r="I13" s="223"/>
      <c r="J13" s="222">
        <v>8875.9</v>
      </c>
      <c r="K13" s="219"/>
      <c r="L13" s="222">
        <v>9516.2000000000007</v>
      </c>
      <c r="M13" s="223"/>
      <c r="N13" s="222">
        <v>20433.7</v>
      </c>
      <c r="O13" s="223"/>
      <c r="P13" s="222">
        <v>7392.4</v>
      </c>
      <c r="Q13" s="223"/>
      <c r="R13" s="222">
        <v>9144.7999999999993</v>
      </c>
      <c r="S13" s="223"/>
      <c r="T13" s="224">
        <v>84.4</v>
      </c>
      <c r="U13" s="223"/>
      <c r="V13" s="222">
        <v>212.29999999999998</v>
      </c>
      <c r="W13" s="49"/>
    </row>
    <row r="14" spans="1:23" ht="20.100000000000001" customHeight="1" x14ac:dyDescent="0.2">
      <c r="A14" s="40" t="s">
        <v>72</v>
      </c>
      <c r="B14" s="219">
        <v>57103</v>
      </c>
      <c r="C14" s="221"/>
      <c r="D14" s="222">
        <v>201</v>
      </c>
      <c r="E14" s="223"/>
      <c r="F14" s="222">
        <v>2921.4</v>
      </c>
      <c r="G14" s="223"/>
      <c r="H14" s="222">
        <v>2457</v>
      </c>
      <c r="I14" s="223"/>
      <c r="J14" s="222">
        <v>4560.7</v>
      </c>
      <c r="K14" s="219"/>
      <c r="L14" s="222">
        <v>6140.9</v>
      </c>
      <c r="M14" s="223"/>
      <c r="N14" s="222">
        <v>20925.7</v>
      </c>
      <c r="O14" s="223"/>
      <c r="P14" s="222">
        <v>9766.5</v>
      </c>
      <c r="Q14" s="223"/>
      <c r="R14" s="222">
        <v>10129.799999999999</v>
      </c>
      <c r="S14" s="223"/>
      <c r="T14" s="262" t="s">
        <v>296</v>
      </c>
      <c r="U14" s="223"/>
      <c r="V14" s="222">
        <v>338.3</v>
      </c>
      <c r="W14" s="49"/>
    </row>
    <row r="15" spans="1:23" ht="20.100000000000001" customHeight="1" x14ac:dyDescent="0.2">
      <c r="A15" s="40" t="s">
        <v>73</v>
      </c>
      <c r="B15" s="219">
        <v>105161.09999999999</v>
      </c>
      <c r="C15" s="221"/>
      <c r="D15" s="222">
        <v>2198.6999999999998</v>
      </c>
      <c r="E15" s="223"/>
      <c r="F15" s="222">
        <v>5540.4</v>
      </c>
      <c r="G15" s="223"/>
      <c r="H15" s="222">
        <v>3297</v>
      </c>
      <c r="I15" s="223"/>
      <c r="J15" s="222">
        <v>7817.9</v>
      </c>
      <c r="K15" s="219"/>
      <c r="L15" s="222">
        <v>19137.7</v>
      </c>
      <c r="M15" s="223"/>
      <c r="N15" s="222">
        <v>30060.799999999999</v>
      </c>
      <c r="O15" s="223"/>
      <c r="P15" s="222">
        <v>13777.9</v>
      </c>
      <c r="Q15" s="223"/>
      <c r="R15" s="222">
        <v>23330.7</v>
      </c>
      <c r="S15" s="223"/>
      <c r="T15" s="262" t="s">
        <v>296</v>
      </c>
      <c r="U15" s="223"/>
      <c r="V15" s="222">
        <v>496.5</v>
      </c>
      <c r="W15" s="49"/>
    </row>
    <row r="16" spans="1:23" ht="20.100000000000001" customHeight="1" x14ac:dyDescent="0.2">
      <c r="A16" s="40" t="s">
        <v>74</v>
      </c>
      <c r="B16" s="219">
        <v>112094.7</v>
      </c>
      <c r="C16" s="221"/>
      <c r="D16" s="222">
        <v>2100.9</v>
      </c>
      <c r="E16" s="223"/>
      <c r="F16" s="222">
        <v>3400</v>
      </c>
      <c r="G16" s="223"/>
      <c r="H16" s="222">
        <v>1386.8</v>
      </c>
      <c r="I16" s="223"/>
      <c r="J16" s="222">
        <v>8531.7999999999993</v>
      </c>
      <c r="K16" s="219"/>
      <c r="L16" s="222">
        <v>27609.5</v>
      </c>
      <c r="M16" s="223"/>
      <c r="N16" s="222">
        <v>37233.5</v>
      </c>
      <c r="O16" s="223"/>
      <c r="P16" s="222">
        <v>11669.7</v>
      </c>
      <c r="Q16" s="223"/>
      <c r="R16" s="222">
        <v>20162.5</v>
      </c>
      <c r="S16" s="223"/>
      <c r="T16" s="262" t="s">
        <v>296</v>
      </c>
      <c r="U16" s="223"/>
      <c r="V16" s="222">
        <v>190.5</v>
      </c>
      <c r="W16" s="49"/>
    </row>
    <row r="17" spans="1:23" ht="20.100000000000001" customHeight="1" x14ac:dyDescent="0.2">
      <c r="A17" s="41" t="s">
        <v>75</v>
      </c>
      <c r="B17" s="219">
        <v>26946.9</v>
      </c>
      <c r="C17" s="225"/>
      <c r="D17" s="226">
        <v>3444.6</v>
      </c>
      <c r="E17" s="227"/>
      <c r="F17" s="226">
        <v>2819.5</v>
      </c>
      <c r="G17" s="227"/>
      <c r="H17" s="226">
        <v>3305.6</v>
      </c>
      <c r="I17" s="227"/>
      <c r="J17" s="226">
        <v>4153.5</v>
      </c>
      <c r="K17" s="228"/>
      <c r="L17" s="226">
        <v>2967.3</v>
      </c>
      <c r="M17" s="227"/>
      <c r="N17" s="226">
        <v>4452.2</v>
      </c>
      <c r="O17" s="227"/>
      <c r="P17" s="226">
        <v>1033.8</v>
      </c>
      <c r="Q17" s="227"/>
      <c r="R17" s="226">
        <v>4770.3999999999996</v>
      </c>
      <c r="S17" s="227"/>
      <c r="T17" s="262" t="s">
        <v>296</v>
      </c>
      <c r="U17" s="227"/>
      <c r="V17" s="222">
        <v>95.7</v>
      </c>
      <c r="W17" s="57"/>
    </row>
    <row r="18" spans="1:23" ht="13.5" customHeight="1" x14ac:dyDescent="0.2">
      <c r="A18" s="505" t="s">
        <v>178</v>
      </c>
      <c r="B18" s="505"/>
      <c r="C18" s="505"/>
      <c r="D18" s="505"/>
      <c r="E18" s="505"/>
      <c r="F18" s="505"/>
      <c r="G18" s="505"/>
      <c r="H18" s="505"/>
      <c r="I18" s="505"/>
      <c r="J18" s="505"/>
      <c r="K18" s="505"/>
      <c r="L18" s="505"/>
      <c r="M18" s="505"/>
      <c r="N18" s="505"/>
      <c r="O18" s="505"/>
      <c r="P18" s="505"/>
      <c r="Q18" s="505"/>
      <c r="R18" s="505"/>
      <c r="S18" s="505"/>
      <c r="T18" s="505"/>
      <c r="U18" s="505"/>
      <c r="V18" s="505"/>
    </row>
    <row r="19" spans="1:23" ht="23.1" customHeight="1" x14ac:dyDescent="0.2"/>
    <row r="20" spans="1:23" ht="23.1" customHeight="1" x14ac:dyDescent="0.2">
      <c r="A20" s="510" t="s">
        <v>76</v>
      </c>
      <c r="B20" s="510"/>
      <c r="C20" s="510"/>
      <c r="D20" s="510"/>
      <c r="E20" s="510"/>
      <c r="F20" s="510"/>
      <c r="G20" s="510"/>
      <c r="H20" s="510"/>
      <c r="I20" s="510"/>
      <c r="J20" s="510"/>
      <c r="K20" s="510"/>
      <c r="L20" s="510"/>
      <c r="M20" s="510"/>
      <c r="N20" s="510"/>
      <c r="O20" s="510"/>
      <c r="P20" s="510"/>
      <c r="Q20" s="510"/>
      <c r="R20" s="510"/>
      <c r="S20" s="510"/>
      <c r="T20" s="510"/>
      <c r="U20" s="510"/>
      <c r="V20" s="510"/>
    </row>
    <row r="21" spans="1:23" ht="23.1" customHeight="1" x14ac:dyDescent="0.2">
      <c r="A21" s="477" t="s">
        <v>286</v>
      </c>
      <c r="B21" s="477"/>
      <c r="C21" s="477"/>
      <c r="D21" s="477"/>
      <c r="E21" s="477"/>
      <c r="F21" s="477"/>
      <c r="G21" s="477"/>
      <c r="H21" s="477"/>
      <c r="I21" s="477"/>
      <c r="J21" s="477"/>
      <c r="K21" s="477"/>
      <c r="L21" s="477"/>
      <c r="M21" s="477"/>
      <c r="N21" s="477"/>
      <c r="O21" s="477"/>
      <c r="P21" s="477"/>
      <c r="Q21" s="477"/>
      <c r="R21" s="477"/>
      <c r="S21" s="477"/>
      <c r="T21" s="477"/>
      <c r="U21" s="477"/>
      <c r="V21" s="477"/>
    </row>
    <row r="22" spans="1:23" ht="20.100000000000001" customHeight="1" x14ac:dyDescent="0.2">
      <c r="A22" s="511" t="s">
        <v>66</v>
      </c>
      <c r="B22" s="513" t="s">
        <v>4</v>
      </c>
      <c r="C22" s="514"/>
      <c r="D22" s="508" t="s">
        <v>249</v>
      </c>
      <c r="E22" s="509"/>
      <c r="F22" s="508" t="s">
        <v>234</v>
      </c>
      <c r="G22" s="509"/>
      <c r="H22" s="508" t="s">
        <v>235</v>
      </c>
      <c r="I22" s="509"/>
      <c r="J22" s="508" t="s">
        <v>236</v>
      </c>
      <c r="K22" s="509"/>
      <c r="L22" s="508" t="s">
        <v>237</v>
      </c>
      <c r="M22" s="509"/>
      <c r="N22" s="508" t="s">
        <v>238</v>
      </c>
      <c r="O22" s="509"/>
      <c r="P22" s="508" t="s">
        <v>239</v>
      </c>
      <c r="Q22" s="509"/>
      <c r="R22" s="508" t="s">
        <v>250</v>
      </c>
      <c r="S22" s="509"/>
      <c r="T22" s="517" t="s">
        <v>50</v>
      </c>
      <c r="U22" s="518"/>
      <c r="V22" s="508" t="s">
        <v>67</v>
      </c>
      <c r="W22" s="509"/>
    </row>
    <row r="23" spans="1:23" ht="20.100000000000001" customHeight="1" x14ac:dyDescent="0.2">
      <c r="A23" s="512"/>
      <c r="B23" s="515"/>
      <c r="C23" s="516"/>
      <c r="D23" s="506"/>
      <c r="E23" s="507"/>
      <c r="F23" s="506" t="s">
        <v>240</v>
      </c>
      <c r="G23" s="507"/>
      <c r="H23" s="506" t="s">
        <v>241</v>
      </c>
      <c r="I23" s="507"/>
      <c r="J23" s="506" t="s">
        <v>242</v>
      </c>
      <c r="K23" s="507"/>
      <c r="L23" s="506" t="s">
        <v>243</v>
      </c>
      <c r="M23" s="507"/>
      <c r="N23" s="506" t="s">
        <v>244</v>
      </c>
      <c r="O23" s="507"/>
      <c r="P23" s="506" t="s">
        <v>245</v>
      </c>
      <c r="Q23" s="507"/>
      <c r="R23" s="506"/>
      <c r="S23" s="507"/>
      <c r="T23" s="519"/>
      <c r="U23" s="520"/>
      <c r="V23" s="506"/>
      <c r="W23" s="507"/>
    </row>
    <row r="24" spans="1:23" s="48" customFormat="1" ht="20.100000000000001" customHeight="1" x14ac:dyDescent="0.2">
      <c r="A24" s="52" t="s">
        <v>157</v>
      </c>
      <c r="B24" s="187">
        <v>3678231.71</v>
      </c>
      <c r="C24" s="188"/>
      <c r="D24" s="187">
        <v>1126.19</v>
      </c>
      <c r="E24" s="188"/>
      <c r="F24" s="187">
        <v>50420.53</v>
      </c>
      <c r="G24" s="188"/>
      <c r="H24" s="187">
        <v>48570.76</v>
      </c>
      <c r="I24" s="188"/>
      <c r="J24" s="187">
        <v>198866.88</v>
      </c>
      <c r="K24" s="188"/>
      <c r="L24" s="187">
        <v>396042.29</v>
      </c>
      <c r="M24" s="188"/>
      <c r="N24" s="187">
        <v>766754.72</v>
      </c>
      <c r="O24" s="188"/>
      <c r="P24" s="187">
        <v>478682.19000000006</v>
      </c>
      <c r="Q24" s="188"/>
      <c r="R24" s="187">
        <v>1737768.1500000001</v>
      </c>
      <c r="S24" s="188"/>
      <c r="T24" s="187">
        <v>506.64</v>
      </c>
      <c r="U24" s="188"/>
      <c r="V24" s="187">
        <v>28038.120000000003</v>
      </c>
      <c r="W24" s="188"/>
    </row>
    <row r="25" spans="1:23" ht="20.100000000000001" customHeight="1" x14ac:dyDescent="0.2">
      <c r="A25" s="40" t="s">
        <v>42</v>
      </c>
      <c r="B25" s="53">
        <v>610211.42999999993</v>
      </c>
      <c r="C25" s="189"/>
      <c r="D25" s="262" t="s">
        <v>296</v>
      </c>
      <c r="E25" s="190"/>
      <c r="F25" s="216">
        <v>114.75</v>
      </c>
      <c r="G25" s="190"/>
      <c r="H25" s="185">
        <v>288.18</v>
      </c>
      <c r="I25" s="188"/>
      <c r="J25" s="185">
        <v>5598.05</v>
      </c>
      <c r="K25" s="188"/>
      <c r="L25" s="185">
        <v>8498.6200000000008</v>
      </c>
      <c r="M25" s="188"/>
      <c r="N25" s="185">
        <v>9909.99</v>
      </c>
      <c r="O25" s="188"/>
      <c r="P25" s="185">
        <v>35876.65</v>
      </c>
      <c r="Q25" s="188"/>
      <c r="R25" s="185">
        <v>549925.18999999994</v>
      </c>
      <c r="S25" s="188"/>
      <c r="T25" s="262" t="s">
        <v>296</v>
      </c>
      <c r="U25" s="190"/>
      <c r="V25" s="185">
        <v>7649.72</v>
      </c>
      <c r="W25" s="49"/>
    </row>
    <row r="26" spans="1:23" ht="20.100000000000001" customHeight="1" x14ac:dyDescent="0.2">
      <c r="A26" s="40" t="s">
        <v>43</v>
      </c>
      <c r="B26" s="53">
        <v>452582.99000000005</v>
      </c>
      <c r="C26" s="189"/>
      <c r="D26" s="262" t="s">
        <v>296</v>
      </c>
      <c r="E26" s="190"/>
      <c r="F26" s="185">
        <v>1243.25</v>
      </c>
      <c r="G26" s="188"/>
      <c r="H26" s="185">
        <v>3179.01</v>
      </c>
      <c r="I26" s="188"/>
      <c r="J26" s="185">
        <v>17169.32</v>
      </c>
      <c r="K26" s="188"/>
      <c r="L26" s="185">
        <v>16555.240000000002</v>
      </c>
      <c r="M26" s="188"/>
      <c r="N26" s="185">
        <v>23272.63</v>
      </c>
      <c r="O26" s="188"/>
      <c r="P26" s="185">
        <v>58807.7</v>
      </c>
      <c r="Q26" s="188"/>
      <c r="R26" s="185">
        <v>332355.84000000003</v>
      </c>
      <c r="S26" s="188"/>
      <c r="T26" s="262" t="s">
        <v>296</v>
      </c>
      <c r="U26" s="190"/>
      <c r="V26" s="185">
        <v>7492.93</v>
      </c>
      <c r="W26" s="49"/>
    </row>
    <row r="27" spans="1:23" ht="20.100000000000001" customHeight="1" x14ac:dyDescent="0.2">
      <c r="A27" s="40"/>
      <c r="B27" s="53"/>
      <c r="C27" s="189"/>
      <c r="D27" s="17"/>
      <c r="E27" s="190"/>
      <c r="F27" s="185"/>
      <c r="G27" s="188"/>
      <c r="H27" s="185"/>
      <c r="I27" s="188"/>
      <c r="J27" s="185"/>
      <c r="K27" s="188"/>
      <c r="L27" s="185"/>
      <c r="M27" s="188"/>
      <c r="N27" s="185"/>
      <c r="O27" s="188"/>
      <c r="P27" s="185"/>
      <c r="Q27" s="188"/>
      <c r="R27" s="185"/>
      <c r="S27" s="188"/>
      <c r="T27" s="17"/>
      <c r="U27" s="190"/>
      <c r="V27" s="185"/>
      <c r="W27" s="49"/>
    </row>
    <row r="28" spans="1:23" ht="20.100000000000001" customHeight="1" x14ac:dyDescent="0.2">
      <c r="A28" s="6" t="s">
        <v>68</v>
      </c>
      <c r="B28" s="53">
        <v>2615437.29</v>
      </c>
      <c r="C28" s="189"/>
      <c r="D28" s="185">
        <v>1126.19</v>
      </c>
      <c r="E28" s="188"/>
      <c r="F28" s="185">
        <v>49062.53</v>
      </c>
      <c r="G28" s="188"/>
      <c r="H28" s="185">
        <v>45103.57</v>
      </c>
      <c r="I28" s="188"/>
      <c r="J28" s="185">
        <v>176099.51</v>
      </c>
      <c r="K28" s="188"/>
      <c r="L28" s="185">
        <v>370988.43</v>
      </c>
      <c r="M28" s="188"/>
      <c r="N28" s="185">
        <v>733572.1</v>
      </c>
      <c r="O28" s="188"/>
      <c r="P28" s="185">
        <v>383997.84</v>
      </c>
      <c r="Q28" s="188"/>
      <c r="R28" s="185">
        <v>855487.12000000011</v>
      </c>
      <c r="S28" s="188"/>
      <c r="T28" s="185">
        <v>506.64</v>
      </c>
      <c r="U28" s="188"/>
      <c r="V28" s="185">
        <v>12895.47</v>
      </c>
      <c r="W28" s="188"/>
    </row>
    <row r="29" spans="1:23" ht="20.100000000000001" customHeight="1" x14ac:dyDescent="0.2">
      <c r="A29" s="40" t="s">
        <v>69</v>
      </c>
      <c r="B29" s="53">
        <v>325728.02</v>
      </c>
      <c r="C29" s="189"/>
      <c r="D29" s="216">
        <v>349.25</v>
      </c>
      <c r="E29" s="190"/>
      <c r="F29" s="185">
        <v>3265.83</v>
      </c>
      <c r="G29" s="188"/>
      <c r="H29" s="185">
        <v>4955.4399999999996</v>
      </c>
      <c r="I29" s="188"/>
      <c r="J29" s="185">
        <v>24824.54</v>
      </c>
      <c r="K29" s="188"/>
      <c r="L29" s="185">
        <v>43858.66</v>
      </c>
      <c r="M29" s="188"/>
      <c r="N29" s="185">
        <v>67960.820000000007</v>
      </c>
      <c r="O29" s="188"/>
      <c r="P29" s="185">
        <v>53497.85</v>
      </c>
      <c r="Q29" s="188"/>
      <c r="R29" s="185">
        <v>127015.63</v>
      </c>
      <c r="S29" s="188"/>
      <c r="T29" s="262" t="s">
        <v>296</v>
      </c>
      <c r="U29" s="190"/>
      <c r="V29" s="185">
        <v>2748.11</v>
      </c>
      <c r="W29" s="49"/>
    </row>
    <row r="30" spans="1:23" ht="20.100000000000001" customHeight="1" x14ac:dyDescent="0.2">
      <c r="A30" s="40" t="s">
        <v>70</v>
      </c>
      <c r="B30" s="53">
        <v>540652.49</v>
      </c>
      <c r="C30" s="189"/>
      <c r="D30" s="185">
        <v>51.77</v>
      </c>
      <c r="E30" s="188"/>
      <c r="F30" s="185">
        <v>9813.2999999999993</v>
      </c>
      <c r="G30" s="188"/>
      <c r="H30" s="185">
        <v>6131.32</v>
      </c>
      <c r="I30" s="188"/>
      <c r="J30" s="185">
        <v>27664.79</v>
      </c>
      <c r="K30" s="188"/>
      <c r="L30" s="185">
        <v>48634.21</v>
      </c>
      <c r="M30" s="188"/>
      <c r="N30" s="185">
        <v>127441.38</v>
      </c>
      <c r="O30" s="188"/>
      <c r="P30" s="185">
        <v>96175.53</v>
      </c>
      <c r="Q30" s="188"/>
      <c r="R30" s="185">
        <v>224740.19</v>
      </c>
      <c r="S30" s="188"/>
      <c r="T30" s="262" t="s">
        <v>296</v>
      </c>
      <c r="U30" s="190"/>
      <c r="V30" s="185">
        <v>1528.6599999999999</v>
      </c>
      <c r="W30" s="49"/>
    </row>
    <row r="31" spans="1:23" ht="20.100000000000001" customHeight="1" x14ac:dyDescent="0.2">
      <c r="A31" s="40" t="s">
        <v>71</v>
      </c>
      <c r="B31" s="53">
        <v>291958.02</v>
      </c>
      <c r="C31" s="189"/>
      <c r="D31" s="216">
        <v>85.81</v>
      </c>
      <c r="E31" s="190"/>
      <c r="F31" s="185">
        <v>6357.03</v>
      </c>
      <c r="G31" s="188"/>
      <c r="H31" s="185">
        <v>5692.11</v>
      </c>
      <c r="I31" s="188"/>
      <c r="J31" s="185">
        <v>33661.58</v>
      </c>
      <c r="K31" s="188"/>
      <c r="L31" s="185">
        <v>41421.949999999997</v>
      </c>
      <c r="M31" s="188"/>
      <c r="N31" s="185">
        <v>97611.92</v>
      </c>
      <c r="O31" s="188"/>
      <c r="P31" s="185">
        <v>39855.79</v>
      </c>
      <c r="Q31" s="188"/>
      <c r="R31" s="185">
        <v>67271.83</v>
      </c>
      <c r="S31" s="188"/>
      <c r="T31" s="185">
        <v>506.64</v>
      </c>
      <c r="U31" s="190"/>
      <c r="V31" s="185">
        <v>1346.46</v>
      </c>
      <c r="W31" s="49"/>
    </row>
    <row r="32" spans="1:23" ht="20.100000000000001" customHeight="1" x14ac:dyDescent="0.2">
      <c r="A32" s="40" t="s">
        <v>72</v>
      </c>
      <c r="B32" s="53">
        <v>280745.64</v>
      </c>
      <c r="C32" s="189"/>
      <c r="D32" s="216">
        <v>60.53</v>
      </c>
      <c r="E32" s="190"/>
      <c r="F32" s="185">
        <v>6028.12</v>
      </c>
      <c r="G32" s="188"/>
      <c r="H32" s="185">
        <v>6593.23</v>
      </c>
      <c r="I32" s="188"/>
      <c r="J32" s="185">
        <v>16742.71</v>
      </c>
      <c r="K32" s="188"/>
      <c r="L32" s="185">
        <v>26236.61</v>
      </c>
      <c r="M32" s="188"/>
      <c r="N32" s="185">
        <v>99516.45</v>
      </c>
      <c r="O32" s="188"/>
      <c r="P32" s="185">
        <v>52173.08</v>
      </c>
      <c r="Q32" s="188"/>
      <c r="R32" s="185">
        <v>73394.91</v>
      </c>
      <c r="S32" s="188"/>
      <c r="T32" s="262" t="s">
        <v>296</v>
      </c>
      <c r="U32" s="190"/>
      <c r="V32" s="185">
        <v>2383.52</v>
      </c>
      <c r="W32" s="49"/>
    </row>
    <row r="33" spans="1:23" ht="20.100000000000001" customHeight="1" x14ac:dyDescent="0.2">
      <c r="A33" s="40" t="s">
        <v>73</v>
      </c>
      <c r="B33" s="53">
        <v>520392.55000000005</v>
      </c>
      <c r="C33" s="189"/>
      <c r="D33" s="216">
        <v>416.47</v>
      </c>
      <c r="E33" s="190"/>
      <c r="F33" s="185">
        <v>11076.64</v>
      </c>
      <c r="G33" s="188"/>
      <c r="H33" s="185">
        <v>8698.7000000000007</v>
      </c>
      <c r="I33" s="188"/>
      <c r="J33" s="185">
        <v>28415.52</v>
      </c>
      <c r="K33" s="188"/>
      <c r="L33" s="185">
        <v>82107.34</v>
      </c>
      <c r="M33" s="188"/>
      <c r="N33" s="185">
        <v>144114.96</v>
      </c>
      <c r="O33" s="188"/>
      <c r="P33" s="185">
        <v>74305.41</v>
      </c>
      <c r="Q33" s="188"/>
      <c r="R33" s="185">
        <v>171257.51</v>
      </c>
      <c r="S33" s="188"/>
      <c r="T33" s="262" t="s">
        <v>296</v>
      </c>
      <c r="U33" s="190"/>
      <c r="V33" s="185">
        <v>3004.37</v>
      </c>
      <c r="W33" s="49"/>
    </row>
    <row r="34" spans="1:23" ht="20.100000000000001" customHeight="1" x14ac:dyDescent="0.2">
      <c r="A34" s="40" t="s">
        <v>74</v>
      </c>
      <c r="B34" s="53">
        <v>553577.56000000006</v>
      </c>
      <c r="C34" s="189"/>
      <c r="D34" s="216">
        <v>162.36000000000001</v>
      </c>
      <c r="E34" s="190"/>
      <c r="F34" s="185">
        <v>6856.62</v>
      </c>
      <c r="G34" s="188"/>
      <c r="H34" s="185">
        <v>4029.15</v>
      </c>
      <c r="I34" s="188"/>
      <c r="J34" s="185">
        <v>30265.360000000001</v>
      </c>
      <c r="K34" s="188"/>
      <c r="L34" s="185">
        <v>115841.24</v>
      </c>
      <c r="M34" s="188"/>
      <c r="N34" s="185">
        <v>175948.24</v>
      </c>
      <c r="O34" s="188"/>
      <c r="P34" s="185">
        <v>62351.58</v>
      </c>
      <c r="Q34" s="188"/>
      <c r="R34" s="185">
        <v>158123.01</v>
      </c>
      <c r="S34" s="188"/>
      <c r="T34" s="262" t="s">
        <v>296</v>
      </c>
      <c r="U34" s="190"/>
      <c r="V34" s="185">
        <v>1146.1799999999998</v>
      </c>
      <c r="W34" s="49"/>
    </row>
    <row r="35" spans="1:23" ht="20.100000000000001" customHeight="1" x14ac:dyDescent="0.2">
      <c r="A35" s="41" t="s">
        <v>75</v>
      </c>
      <c r="B35" s="53">
        <v>102383.01000000001</v>
      </c>
      <c r="C35" s="191"/>
      <c r="D35" s="17">
        <v>0</v>
      </c>
      <c r="E35" s="192"/>
      <c r="F35" s="186">
        <v>5664.99</v>
      </c>
      <c r="G35" s="193"/>
      <c r="H35" s="186">
        <v>9003.6200000000008</v>
      </c>
      <c r="I35" s="193"/>
      <c r="J35" s="186">
        <v>14525.01</v>
      </c>
      <c r="K35" s="193"/>
      <c r="L35" s="186">
        <v>12888.42</v>
      </c>
      <c r="M35" s="194"/>
      <c r="N35" s="186">
        <v>20978.33</v>
      </c>
      <c r="O35" s="193"/>
      <c r="P35" s="186">
        <v>5638.6</v>
      </c>
      <c r="Q35" s="193"/>
      <c r="R35" s="186">
        <v>33684.04</v>
      </c>
      <c r="S35" s="193"/>
      <c r="T35" s="262" t="s">
        <v>296</v>
      </c>
      <c r="U35" s="192"/>
      <c r="V35" s="217">
        <v>738.17000000000007</v>
      </c>
      <c r="W35" s="57"/>
    </row>
    <row r="36" spans="1:23" ht="13.5" customHeight="1" x14ac:dyDescent="0.2">
      <c r="A36" s="505" t="s">
        <v>177</v>
      </c>
      <c r="B36" s="505"/>
      <c r="C36" s="505"/>
      <c r="D36" s="505"/>
      <c r="E36" s="505"/>
      <c r="F36" s="505"/>
      <c r="G36" s="505"/>
      <c r="H36" s="505"/>
      <c r="I36" s="505"/>
      <c r="J36" s="505"/>
      <c r="K36" s="505"/>
      <c r="L36" s="505"/>
      <c r="M36" s="505"/>
      <c r="N36" s="505"/>
      <c r="O36" s="505"/>
      <c r="P36" s="505"/>
      <c r="Q36" s="505"/>
      <c r="R36" s="505"/>
      <c r="S36" s="505"/>
      <c r="T36" s="505"/>
      <c r="U36" s="505"/>
      <c r="V36" s="505"/>
    </row>
  </sheetData>
  <sheetProtection algorithmName="SHA-512" hashValue="wXTqIJoO+1Y0Z926ajJn9iG7dlJntzzgpnQhgXBpD7Q2oRtQ21i+/uxf53ODfOCsxvezlfqWlEQ0xHh0uxqqIw==" saltValue="6JJek9+RgEVTJN98gktEHg==" spinCount="100000" sheet="1" objects="1" scenarios="1"/>
  <mergeCells count="43">
    <mergeCell ref="B22:C23"/>
    <mergeCell ref="T22:U23"/>
    <mergeCell ref="V22:W23"/>
    <mergeCell ref="F23:G23"/>
    <mergeCell ref="J22:K22"/>
    <mergeCell ref="J23:K23"/>
    <mergeCell ref="F4:G4"/>
    <mergeCell ref="J4:K4"/>
    <mergeCell ref="J5:K5"/>
    <mergeCell ref="D4:E5"/>
    <mergeCell ref="A18:V18"/>
    <mergeCell ref="A1:V1"/>
    <mergeCell ref="A2:V2"/>
    <mergeCell ref="A3:V3"/>
    <mergeCell ref="B4:C5"/>
    <mergeCell ref="T4:U5"/>
    <mergeCell ref="V4:W5"/>
    <mergeCell ref="A4:A5"/>
    <mergeCell ref="N4:O4"/>
    <mergeCell ref="P5:Q5"/>
    <mergeCell ref="H4:I4"/>
    <mergeCell ref="H5:I5"/>
    <mergeCell ref="N5:O5"/>
    <mergeCell ref="P4:Q4"/>
    <mergeCell ref="L4:M4"/>
    <mergeCell ref="R4:S5"/>
    <mergeCell ref="L5:M5"/>
    <mergeCell ref="A36:V36"/>
    <mergeCell ref="F5:G5"/>
    <mergeCell ref="H22:I22"/>
    <mergeCell ref="H23:I23"/>
    <mergeCell ref="L22:M22"/>
    <mergeCell ref="L23:M23"/>
    <mergeCell ref="N22:O22"/>
    <mergeCell ref="F22:G22"/>
    <mergeCell ref="N23:O23"/>
    <mergeCell ref="P22:Q22"/>
    <mergeCell ref="P23:Q23"/>
    <mergeCell ref="A21:V21"/>
    <mergeCell ref="A20:V20"/>
    <mergeCell ref="D22:E23"/>
    <mergeCell ref="R22:S23"/>
    <mergeCell ref="A22:A23"/>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zoomScaleSheetLayoutView="100" workbookViewId="0">
      <selection sqref="A1:J1"/>
    </sheetView>
  </sheetViews>
  <sheetFormatPr defaultColWidth="9" defaultRowHeight="13.2" x14ac:dyDescent="0.2"/>
  <cols>
    <col min="1" max="1" width="2.6640625" style="10" customWidth="1"/>
    <col min="2" max="2" width="19.6640625" style="10" customWidth="1"/>
    <col min="3" max="3" width="2.6640625" style="10" customWidth="1"/>
    <col min="4" max="4" width="14.6640625" style="11" customWidth="1"/>
    <col min="5" max="5" width="0.88671875" style="10" customWidth="1"/>
    <col min="6" max="6" width="14.6640625" style="11" customWidth="1"/>
    <col min="7" max="7" width="0.88671875" style="10" customWidth="1"/>
    <col min="8" max="8" width="14.6640625" style="11" customWidth="1"/>
    <col min="9" max="9" width="0.88671875" style="10" customWidth="1"/>
    <col min="10" max="10" width="14.6640625" style="11" customWidth="1"/>
    <col min="11" max="11" width="0.88671875" style="10" customWidth="1"/>
    <col min="12" max="16384" width="9" style="10"/>
  </cols>
  <sheetData>
    <row r="1" spans="1:11" ht="23.1" customHeight="1" x14ac:dyDescent="0.2">
      <c r="A1" s="521" t="s">
        <v>210</v>
      </c>
      <c r="B1" s="521"/>
      <c r="C1" s="521"/>
      <c r="D1" s="521"/>
      <c r="E1" s="521"/>
      <c r="F1" s="521"/>
      <c r="G1" s="521"/>
      <c r="H1" s="521"/>
      <c r="I1" s="521"/>
      <c r="J1" s="521"/>
      <c r="K1" s="199"/>
    </row>
    <row r="2" spans="1:11" ht="23.1" customHeight="1" x14ac:dyDescent="0.2">
      <c r="A2" s="199"/>
      <c r="B2" s="199"/>
      <c r="C2" s="199"/>
      <c r="D2" s="200"/>
      <c r="E2" s="199"/>
      <c r="F2" s="200"/>
      <c r="G2" s="199"/>
      <c r="H2" s="200"/>
      <c r="I2" s="199"/>
      <c r="J2" s="200"/>
      <c r="K2" s="199"/>
    </row>
    <row r="3" spans="1:11" ht="23.1" customHeight="1" x14ac:dyDescent="0.2">
      <c r="A3" s="531" t="s">
        <v>302</v>
      </c>
      <c r="B3" s="532"/>
      <c r="C3" s="532"/>
      <c r="D3" s="532"/>
      <c r="E3" s="532"/>
      <c r="F3" s="532"/>
      <c r="G3" s="532"/>
      <c r="H3" s="532"/>
      <c r="I3" s="532"/>
      <c r="J3" s="532"/>
      <c r="K3" s="532"/>
    </row>
    <row r="4" spans="1:11" ht="21.9" customHeight="1" x14ac:dyDescent="0.2">
      <c r="A4" s="522" t="s">
        <v>77</v>
      </c>
      <c r="B4" s="523"/>
      <c r="C4" s="524"/>
      <c r="D4" s="522" t="s">
        <v>78</v>
      </c>
      <c r="E4" s="524"/>
      <c r="F4" s="528" t="s">
        <v>79</v>
      </c>
      <c r="G4" s="529"/>
      <c r="H4" s="529"/>
      <c r="I4" s="529"/>
      <c r="J4" s="529"/>
      <c r="K4" s="530"/>
    </row>
    <row r="5" spans="1:11" ht="21.9" customHeight="1" x14ac:dyDescent="0.2">
      <c r="A5" s="525"/>
      <c r="B5" s="526"/>
      <c r="C5" s="527"/>
      <c r="D5" s="525"/>
      <c r="E5" s="527"/>
      <c r="F5" s="528" t="s">
        <v>4</v>
      </c>
      <c r="G5" s="530"/>
      <c r="H5" s="528" t="s">
        <v>80</v>
      </c>
      <c r="I5" s="530"/>
      <c r="J5" s="528" t="s">
        <v>54</v>
      </c>
      <c r="K5" s="530"/>
    </row>
    <row r="6" spans="1:11" ht="14.1" customHeight="1" x14ac:dyDescent="0.2">
      <c r="A6" s="12"/>
      <c r="B6" s="13"/>
      <c r="C6" s="14"/>
      <c r="D6" s="15" t="s">
        <v>33</v>
      </c>
      <c r="E6" s="16"/>
      <c r="F6" s="17" t="s">
        <v>33</v>
      </c>
      <c r="G6" s="16"/>
      <c r="H6" s="15" t="s">
        <v>33</v>
      </c>
      <c r="I6" s="16"/>
      <c r="J6" s="15" t="s">
        <v>33</v>
      </c>
      <c r="K6" s="18"/>
    </row>
    <row r="7" spans="1:11" ht="15" customHeight="1" x14ac:dyDescent="0.2">
      <c r="A7" s="12"/>
      <c r="B7" s="42" t="s">
        <v>4</v>
      </c>
      <c r="C7" s="43"/>
      <c r="D7" s="44"/>
      <c r="E7" s="45"/>
      <c r="F7" s="46">
        <f>SUM(H7:J7)</f>
        <v>98300</v>
      </c>
      <c r="G7" s="47"/>
      <c r="H7" s="218">
        <f>SUM(H9:H48)</f>
        <v>36304</v>
      </c>
      <c r="I7" s="47"/>
      <c r="J7" s="218">
        <f>SUM(J9:J48)</f>
        <v>61996</v>
      </c>
      <c r="K7" s="20"/>
    </row>
    <row r="8" spans="1:11" ht="15" customHeight="1" x14ac:dyDescent="0.2">
      <c r="A8" s="248"/>
      <c r="B8" s="247"/>
      <c r="C8" s="14"/>
      <c r="D8" s="64"/>
      <c r="E8" s="65"/>
      <c r="F8" s="66"/>
      <c r="G8" s="65"/>
      <c r="H8" s="212"/>
      <c r="I8" s="65"/>
      <c r="J8" s="67"/>
      <c r="K8" s="18"/>
    </row>
    <row r="9" spans="1:11" ht="15" customHeight="1" x14ac:dyDescent="0.2">
      <c r="A9" s="12"/>
      <c r="B9" s="22" t="s">
        <v>36</v>
      </c>
      <c r="C9" s="14"/>
      <c r="D9" s="23">
        <v>22</v>
      </c>
      <c r="E9" s="24"/>
      <c r="F9" s="19">
        <f t="shared" ref="F9:F46" si="0">SUM(H9:J9)</f>
        <v>7000</v>
      </c>
      <c r="G9" s="20"/>
      <c r="H9" s="23" t="s">
        <v>209</v>
      </c>
      <c r="I9" s="24"/>
      <c r="J9" s="21">
        <v>7000</v>
      </c>
      <c r="K9" s="18"/>
    </row>
    <row r="10" spans="1:11" ht="15" customHeight="1" x14ac:dyDescent="0.2">
      <c r="A10" s="12"/>
      <c r="B10" s="22" t="s">
        <v>81</v>
      </c>
      <c r="C10" s="14"/>
      <c r="D10" s="23">
        <v>25</v>
      </c>
      <c r="E10" s="24"/>
      <c r="F10" s="19">
        <f t="shared" si="0"/>
        <v>190</v>
      </c>
      <c r="G10" s="24"/>
      <c r="H10" s="23">
        <v>190</v>
      </c>
      <c r="I10" s="24"/>
      <c r="J10" s="23" t="s">
        <v>209</v>
      </c>
      <c r="K10" s="18"/>
    </row>
    <row r="11" spans="1:11" ht="15" customHeight="1" x14ac:dyDescent="0.2">
      <c r="A11" s="12"/>
      <c r="B11" s="22" t="s">
        <v>82</v>
      </c>
      <c r="C11" s="14"/>
      <c r="D11" s="23">
        <v>18</v>
      </c>
      <c r="E11" s="24"/>
      <c r="F11" s="19">
        <f t="shared" si="0"/>
        <v>7880</v>
      </c>
      <c r="G11" s="20"/>
      <c r="H11" s="23">
        <v>290</v>
      </c>
      <c r="I11" s="24"/>
      <c r="J11" s="21">
        <v>7590</v>
      </c>
      <c r="K11" s="18"/>
    </row>
    <row r="12" spans="1:11" ht="15" customHeight="1" x14ac:dyDescent="0.2">
      <c r="A12" s="12"/>
      <c r="B12" s="22" t="s">
        <v>83</v>
      </c>
      <c r="C12" s="14"/>
      <c r="D12" s="23">
        <v>20</v>
      </c>
      <c r="E12" s="24"/>
      <c r="F12" s="19">
        <f t="shared" si="0"/>
        <v>6190</v>
      </c>
      <c r="G12" s="20"/>
      <c r="H12" s="21">
        <v>6190</v>
      </c>
      <c r="I12" s="20"/>
      <c r="J12" s="23" t="s">
        <v>209</v>
      </c>
      <c r="K12" s="18"/>
    </row>
    <row r="13" spans="1:11" ht="15" customHeight="1" x14ac:dyDescent="0.2">
      <c r="A13" s="12"/>
      <c r="B13" s="22" t="s">
        <v>84</v>
      </c>
      <c r="C13" s="14"/>
      <c r="D13" s="23">
        <v>16</v>
      </c>
      <c r="E13" s="24"/>
      <c r="F13" s="19">
        <f t="shared" si="0"/>
        <v>1680</v>
      </c>
      <c r="G13" s="20"/>
      <c r="H13" s="23">
        <v>804</v>
      </c>
      <c r="I13" s="24"/>
      <c r="J13" s="23">
        <v>876</v>
      </c>
      <c r="K13" s="18"/>
    </row>
    <row r="14" spans="1:11" ht="15" customHeight="1" x14ac:dyDescent="0.2">
      <c r="A14" s="12"/>
      <c r="B14" s="22" t="s">
        <v>85</v>
      </c>
      <c r="C14" s="14"/>
      <c r="D14" s="23">
        <v>16</v>
      </c>
      <c r="E14" s="24"/>
      <c r="F14" s="19">
        <f t="shared" si="0"/>
        <v>2250</v>
      </c>
      <c r="G14" s="20"/>
      <c r="H14" s="23">
        <v>848</v>
      </c>
      <c r="I14" s="24"/>
      <c r="J14" s="21">
        <v>1402</v>
      </c>
      <c r="K14" s="18"/>
    </row>
    <row r="15" spans="1:11" ht="15" customHeight="1" x14ac:dyDescent="0.2">
      <c r="A15" s="12"/>
      <c r="B15" s="22" t="s">
        <v>37</v>
      </c>
      <c r="C15" s="14"/>
      <c r="D15" s="23">
        <v>18</v>
      </c>
      <c r="E15" s="24"/>
      <c r="F15" s="19">
        <f t="shared" si="0"/>
        <v>3490</v>
      </c>
      <c r="G15" s="20"/>
      <c r="H15" s="21">
        <v>3490</v>
      </c>
      <c r="I15" s="20"/>
      <c r="J15" s="23" t="s">
        <v>209</v>
      </c>
      <c r="K15" s="18"/>
    </row>
    <row r="16" spans="1:11" ht="15" customHeight="1" x14ac:dyDescent="0.2">
      <c r="A16" s="12"/>
      <c r="B16" s="22" t="s">
        <v>86</v>
      </c>
      <c r="C16" s="14"/>
      <c r="D16" s="23">
        <v>16</v>
      </c>
      <c r="E16" s="24"/>
      <c r="F16" s="19">
        <f t="shared" si="0"/>
        <v>1760</v>
      </c>
      <c r="G16" s="20"/>
      <c r="H16" s="23">
        <v>0</v>
      </c>
      <c r="I16" s="24"/>
      <c r="J16" s="21">
        <v>1760</v>
      </c>
      <c r="K16" s="18"/>
    </row>
    <row r="17" spans="1:11" ht="15" customHeight="1" x14ac:dyDescent="0.2">
      <c r="A17" s="12"/>
      <c r="B17" s="22" t="s">
        <v>87</v>
      </c>
      <c r="C17" s="14"/>
      <c r="D17" s="23">
        <v>18</v>
      </c>
      <c r="E17" s="24"/>
      <c r="F17" s="19">
        <f t="shared" si="0"/>
        <v>2540</v>
      </c>
      <c r="G17" s="20"/>
      <c r="H17" s="21">
        <v>2190</v>
      </c>
      <c r="I17" s="20"/>
      <c r="J17" s="23">
        <v>350</v>
      </c>
      <c r="K17" s="18"/>
    </row>
    <row r="18" spans="1:11" ht="15" customHeight="1" x14ac:dyDescent="0.2">
      <c r="A18" s="12"/>
      <c r="B18" s="22" t="s">
        <v>88</v>
      </c>
      <c r="C18" s="14"/>
      <c r="D18" s="23">
        <v>16</v>
      </c>
      <c r="E18" s="24"/>
      <c r="F18" s="19">
        <f t="shared" si="0"/>
        <v>310</v>
      </c>
      <c r="G18" s="24"/>
      <c r="H18" s="23">
        <v>74</v>
      </c>
      <c r="I18" s="24"/>
      <c r="J18" s="23">
        <v>236</v>
      </c>
      <c r="K18" s="18"/>
    </row>
    <row r="19" spans="1:11" ht="15" customHeight="1" x14ac:dyDescent="0.2">
      <c r="A19" s="12"/>
      <c r="B19" s="22" t="s">
        <v>89</v>
      </c>
      <c r="C19" s="14"/>
      <c r="D19" s="23">
        <v>18</v>
      </c>
      <c r="E19" s="24"/>
      <c r="F19" s="19">
        <f t="shared" si="0"/>
        <v>4110</v>
      </c>
      <c r="G19" s="20"/>
      <c r="H19" s="21">
        <v>2278</v>
      </c>
      <c r="I19" s="20"/>
      <c r="J19" s="21">
        <v>1832</v>
      </c>
      <c r="K19" s="18"/>
    </row>
    <row r="20" spans="1:11" ht="15" customHeight="1" x14ac:dyDescent="0.2">
      <c r="A20" s="12"/>
      <c r="B20" s="22" t="s">
        <v>40</v>
      </c>
      <c r="C20" s="14"/>
      <c r="D20" s="23">
        <v>16</v>
      </c>
      <c r="E20" s="24"/>
      <c r="F20" s="19">
        <f t="shared" si="0"/>
        <v>4090</v>
      </c>
      <c r="G20" s="20"/>
      <c r="H20" s="21">
        <v>2345</v>
      </c>
      <c r="I20" s="20"/>
      <c r="J20" s="21">
        <v>1745</v>
      </c>
      <c r="K20" s="18"/>
    </row>
    <row r="21" spans="1:11" ht="15" customHeight="1" x14ac:dyDescent="0.2">
      <c r="A21" s="12"/>
      <c r="B21" s="22" t="s">
        <v>39</v>
      </c>
      <c r="C21" s="14"/>
      <c r="D21" s="23">
        <v>16</v>
      </c>
      <c r="E21" s="24"/>
      <c r="F21" s="19">
        <f t="shared" si="0"/>
        <v>950</v>
      </c>
      <c r="G21" s="24"/>
      <c r="H21" s="23" t="s">
        <v>209</v>
      </c>
      <c r="I21" s="24"/>
      <c r="J21" s="23">
        <v>950</v>
      </c>
      <c r="K21" s="18"/>
    </row>
    <row r="22" spans="1:11" ht="15" customHeight="1" x14ac:dyDescent="0.2">
      <c r="A22" s="12"/>
      <c r="B22" s="22" t="s">
        <v>90</v>
      </c>
      <c r="C22" s="14"/>
      <c r="D22" s="23">
        <v>16</v>
      </c>
      <c r="E22" s="24"/>
      <c r="F22" s="19">
        <f t="shared" si="0"/>
        <v>290</v>
      </c>
      <c r="G22" s="24"/>
      <c r="H22" s="23">
        <v>272</v>
      </c>
      <c r="I22" s="24"/>
      <c r="J22" s="23">
        <v>18</v>
      </c>
      <c r="K22" s="18"/>
    </row>
    <row r="23" spans="1:11" ht="15" customHeight="1" x14ac:dyDescent="0.2">
      <c r="A23" s="12"/>
      <c r="B23" s="22" t="s">
        <v>91</v>
      </c>
      <c r="C23" s="14"/>
      <c r="D23" s="23">
        <v>16</v>
      </c>
      <c r="E23" s="24"/>
      <c r="F23" s="19">
        <f t="shared" si="0"/>
        <v>700</v>
      </c>
      <c r="G23" s="24"/>
      <c r="H23" s="23">
        <v>157</v>
      </c>
      <c r="I23" s="24"/>
      <c r="J23" s="23">
        <v>543</v>
      </c>
      <c r="K23" s="18"/>
    </row>
    <row r="24" spans="1:11" ht="15" customHeight="1" x14ac:dyDescent="0.2">
      <c r="A24" s="12"/>
      <c r="B24" s="22" t="s">
        <v>92</v>
      </c>
      <c r="C24" s="14"/>
      <c r="D24" s="23">
        <v>15</v>
      </c>
      <c r="E24" s="24"/>
      <c r="F24" s="19">
        <f t="shared" si="0"/>
        <v>3140</v>
      </c>
      <c r="G24" s="20"/>
      <c r="H24" s="23">
        <v>237</v>
      </c>
      <c r="I24" s="24"/>
      <c r="J24" s="21">
        <v>2903</v>
      </c>
      <c r="K24" s="18"/>
    </row>
    <row r="25" spans="1:11" ht="15" customHeight="1" x14ac:dyDescent="0.2">
      <c r="A25" s="12"/>
      <c r="B25" s="22" t="s">
        <v>93</v>
      </c>
      <c r="C25" s="14"/>
      <c r="D25" s="23">
        <v>15</v>
      </c>
      <c r="E25" s="24"/>
      <c r="F25" s="19">
        <f t="shared" si="0"/>
        <v>700</v>
      </c>
      <c r="G25" s="24"/>
      <c r="H25" s="23">
        <v>200</v>
      </c>
      <c r="I25" s="24"/>
      <c r="J25" s="23">
        <v>500</v>
      </c>
      <c r="K25" s="18"/>
    </row>
    <row r="26" spans="1:11" ht="15" customHeight="1" x14ac:dyDescent="0.2">
      <c r="A26" s="12"/>
      <c r="B26" s="22" t="s">
        <v>94</v>
      </c>
      <c r="C26" s="14"/>
      <c r="D26" s="23">
        <v>12</v>
      </c>
      <c r="E26" s="24"/>
      <c r="F26" s="19">
        <f t="shared" si="0"/>
        <v>5740</v>
      </c>
      <c r="G26" s="20"/>
      <c r="H26" s="21">
        <v>5356</v>
      </c>
      <c r="I26" s="20"/>
      <c r="J26" s="23">
        <v>384</v>
      </c>
      <c r="K26" s="18"/>
    </row>
    <row r="27" spans="1:11" ht="15" customHeight="1" x14ac:dyDescent="0.2">
      <c r="A27" s="12"/>
      <c r="B27" s="22" t="s">
        <v>95</v>
      </c>
      <c r="C27" s="14"/>
      <c r="D27" s="23">
        <v>12</v>
      </c>
      <c r="E27" s="24"/>
      <c r="F27" s="19">
        <f t="shared" si="0"/>
        <v>750</v>
      </c>
      <c r="G27" s="24"/>
      <c r="H27" s="23">
        <v>715</v>
      </c>
      <c r="I27" s="24"/>
      <c r="J27" s="23">
        <v>35</v>
      </c>
      <c r="K27" s="18"/>
    </row>
    <row r="28" spans="1:11" ht="15" customHeight="1" x14ac:dyDescent="0.2">
      <c r="A28" s="12"/>
      <c r="B28" s="22" t="s">
        <v>96</v>
      </c>
      <c r="C28" s="14"/>
      <c r="D28" s="23">
        <v>12</v>
      </c>
      <c r="E28" s="24"/>
      <c r="F28" s="19">
        <f t="shared" si="0"/>
        <v>720</v>
      </c>
      <c r="G28" s="24"/>
      <c r="H28" s="23" t="s">
        <v>209</v>
      </c>
      <c r="I28" s="24"/>
      <c r="J28" s="23">
        <v>720</v>
      </c>
      <c r="K28" s="18"/>
    </row>
    <row r="29" spans="1:11" ht="15" customHeight="1" x14ac:dyDescent="0.2">
      <c r="A29" s="12"/>
      <c r="B29" s="22" t="s">
        <v>97</v>
      </c>
      <c r="C29" s="14"/>
      <c r="D29" s="23">
        <v>12</v>
      </c>
      <c r="E29" s="24"/>
      <c r="F29" s="19">
        <f t="shared" si="0"/>
        <v>1200</v>
      </c>
      <c r="G29" s="20"/>
      <c r="H29" s="21">
        <v>1200</v>
      </c>
      <c r="I29" s="20"/>
      <c r="J29" s="23" t="s">
        <v>209</v>
      </c>
      <c r="K29" s="18"/>
    </row>
    <row r="30" spans="1:11" ht="15" customHeight="1" x14ac:dyDescent="0.2">
      <c r="A30" s="12"/>
      <c r="B30" s="22" t="s">
        <v>98</v>
      </c>
      <c r="C30" s="14"/>
      <c r="D30" s="23">
        <v>12</v>
      </c>
      <c r="E30" s="24"/>
      <c r="F30" s="19">
        <f t="shared" si="0"/>
        <v>2860</v>
      </c>
      <c r="G30" s="20"/>
      <c r="H30" s="21">
        <v>2860</v>
      </c>
      <c r="I30" s="20"/>
      <c r="J30" s="23" t="s">
        <v>209</v>
      </c>
      <c r="K30" s="18"/>
    </row>
    <row r="31" spans="1:11" ht="15" customHeight="1" x14ac:dyDescent="0.2">
      <c r="A31" s="12"/>
      <c r="B31" s="22" t="s">
        <v>99</v>
      </c>
      <c r="C31" s="14"/>
      <c r="D31" s="23">
        <v>13</v>
      </c>
      <c r="E31" s="24"/>
      <c r="F31" s="19">
        <f t="shared" si="0"/>
        <v>2580</v>
      </c>
      <c r="G31" s="20"/>
      <c r="H31" s="21">
        <v>2580</v>
      </c>
      <c r="I31" s="20"/>
      <c r="J31" s="23" t="s">
        <v>209</v>
      </c>
      <c r="K31" s="18"/>
    </row>
    <row r="32" spans="1:11" ht="15" customHeight="1" x14ac:dyDescent="0.2">
      <c r="A32" s="12"/>
      <c r="B32" s="22" t="s">
        <v>100</v>
      </c>
      <c r="C32" s="14"/>
      <c r="D32" s="23">
        <v>12</v>
      </c>
      <c r="E32" s="24"/>
      <c r="F32" s="19">
        <f t="shared" si="0"/>
        <v>670</v>
      </c>
      <c r="G32" s="24"/>
      <c r="H32" s="23" t="s">
        <v>209</v>
      </c>
      <c r="I32" s="24"/>
      <c r="J32" s="23">
        <v>670</v>
      </c>
      <c r="K32" s="18"/>
    </row>
    <row r="33" spans="1:11" ht="15" customHeight="1" x14ac:dyDescent="0.2">
      <c r="A33" s="12"/>
      <c r="B33" s="22" t="s">
        <v>101</v>
      </c>
      <c r="C33" s="14"/>
      <c r="D33" s="23">
        <v>12</v>
      </c>
      <c r="E33" s="24"/>
      <c r="F33" s="19">
        <f t="shared" si="0"/>
        <v>2020</v>
      </c>
      <c r="G33" s="20"/>
      <c r="H33" s="23">
        <v>375</v>
      </c>
      <c r="I33" s="24"/>
      <c r="J33" s="21">
        <v>1645</v>
      </c>
      <c r="K33" s="18"/>
    </row>
    <row r="34" spans="1:11" ht="15" customHeight="1" x14ac:dyDescent="0.2">
      <c r="A34" s="12"/>
      <c r="B34" s="22" t="s">
        <v>102</v>
      </c>
      <c r="C34" s="14"/>
      <c r="D34" s="23">
        <v>12</v>
      </c>
      <c r="E34" s="24"/>
      <c r="F34" s="19">
        <f t="shared" si="0"/>
        <v>3010</v>
      </c>
      <c r="G34" s="20"/>
      <c r="H34" s="23" t="s">
        <v>209</v>
      </c>
      <c r="I34" s="24"/>
      <c r="J34" s="21">
        <v>3010</v>
      </c>
      <c r="K34" s="18"/>
    </row>
    <row r="35" spans="1:11" ht="15" customHeight="1" x14ac:dyDescent="0.2">
      <c r="A35" s="12"/>
      <c r="B35" s="22" t="s">
        <v>103</v>
      </c>
      <c r="C35" s="14"/>
      <c r="D35" s="23">
        <v>12</v>
      </c>
      <c r="E35" s="24"/>
      <c r="F35" s="19">
        <f t="shared" si="0"/>
        <v>360</v>
      </c>
      <c r="G35" s="24"/>
      <c r="H35" s="23" t="s">
        <v>209</v>
      </c>
      <c r="I35" s="24"/>
      <c r="J35" s="23">
        <v>360</v>
      </c>
      <c r="K35" s="18"/>
    </row>
    <row r="36" spans="1:11" ht="15" customHeight="1" x14ac:dyDescent="0.2">
      <c r="A36" s="12"/>
      <c r="B36" s="22" t="s">
        <v>104</v>
      </c>
      <c r="C36" s="14"/>
      <c r="D36" s="23">
        <v>8</v>
      </c>
      <c r="E36" s="24"/>
      <c r="F36" s="19">
        <f t="shared" si="0"/>
        <v>1710</v>
      </c>
      <c r="G36" s="20"/>
      <c r="H36" s="23" t="s">
        <v>209</v>
      </c>
      <c r="I36" s="24"/>
      <c r="J36" s="21">
        <v>1710</v>
      </c>
      <c r="K36" s="18"/>
    </row>
    <row r="37" spans="1:11" ht="15" customHeight="1" x14ac:dyDescent="0.2">
      <c r="A37" s="12"/>
      <c r="B37" s="22" t="s">
        <v>41</v>
      </c>
      <c r="C37" s="14"/>
      <c r="D37" s="23">
        <v>11</v>
      </c>
      <c r="E37" s="24"/>
      <c r="F37" s="19">
        <f t="shared" si="0"/>
        <v>380</v>
      </c>
      <c r="G37" s="24"/>
      <c r="H37" s="23">
        <v>380</v>
      </c>
      <c r="I37" s="24"/>
      <c r="J37" s="23" t="s">
        <v>209</v>
      </c>
      <c r="K37" s="18"/>
    </row>
    <row r="38" spans="1:11" ht="15" customHeight="1" x14ac:dyDescent="0.2">
      <c r="A38" s="12"/>
      <c r="B38" s="22" t="s">
        <v>105</v>
      </c>
      <c r="C38" s="14"/>
      <c r="D38" s="23">
        <v>9</v>
      </c>
      <c r="E38" s="24"/>
      <c r="F38" s="19">
        <f t="shared" si="0"/>
        <v>290</v>
      </c>
      <c r="G38" s="24"/>
      <c r="H38" s="23">
        <v>290</v>
      </c>
      <c r="I38" s="24"/>
      <c r="J38" s="23" t="s">
        <v>209</v>
      </c>
      <c r="K38" s="18"/>
    </row>
    <row r="39" spans="1:11" ht="15" customHeight="1" x14ac:dyDescent="0.2">
      <c r="A39" s="12"/>
      <c r="B39" s="22" t="s">
        <v>106</v>
      </c>
      <c r="C39" s="14"/>
      <c r="D39" s="23">
        <v>20</v>
      </c>
      <c r="E39" s="24"/>
      <c r="F39" s="19">
        <f t="shared" si="0"/>
        <v>80</v>
      </c>
      <c r="G39" s="24"/>
      <c r="H39" s="23">
        <v>80</v>
      </c>
      <c r="I39" s="24"/>
      <c r="J39" s="23" t="s">
        <v>209</v>
      </c>
      <c r="K39" s="18"/>
    </row>
    <row r="40" spans="1:11" ht="15" customHeight="1" x14ac:dyDescent="0.2">
      <c r="A40" s="12"/>
      <c r="B40" s="22" t="s">
        <v>107</v>
      </c>
      <c r="C40" s="14"/>
      <c r="D40" s="23">
        <v>12</v>
      </c>
      <c r="E40" s="24"/>
      <c r="F40" s="19">
        <f t="shared" si="0"/>
        <v>1800</v>
      </c>
      <c r="G40" s="20"/>
      <c r="H40" s="23">
        <v>403</v>
      </c>
      <c r="I40" s="24"/>
      <c r="J40" s="21">
        <v>1397</v>
      </c>
      <c r="K40" s="18"/>
    </row>
    <row r="41" spans="1:11" ht="15" customHeight="1" x14ac:dyDescent="0.2">
      <c r="A41" s="12"/>
      <c r="B41" s="22" t="s">
        <v>108</v>
      </c>
      <c r="C41" s="14"/>
      <c r="D41" s="23">
        <v>9</v>
      </c>
      <c r="E41" s="24"/>
      <c r="F41" s="19">
        <f t="shared" si="0"/>
        <v>250</v>
      </c>
      <c r="G41" s="24"/>
      <c r="H41" s="23">
        <v>250</v>
      </c>
      <c r="I41" s="24"/>
      <c r="J41" s="23" t="s">
        <v>209</v>
      </c>
      <c r="K41" s="18"/>
    </row>
    <row r="42" spans="1:11" ht="15" customHeight="1" x14ac:dyDescent="0.2">
      <c r="A42" s="12"/>
      <c r="B42" s="22" t="s">
        <v>109</v>
      </c>
      <c r="C42" s="14"/>
      <c r="D42" s="23">
        <v>15</v>
      </c>
      <c r="E42" s="24"/>
      <c r="F42" s="19">
        <f t="shared" si="0"/>
        <v>850</v>
      </c>
      <c r="G42" s="24"/>
      <c r="H42" s="23">
        <v>850</v>
      </c>
      <c r="I42" s="24"/>
      <c r="J42" s="23" t="s">
        <v>209</v>
      </c>
      <c r="K42" s="18"/>
    </row>
    <row r="43" spans="1:11" ht="15" customHeight="1" x14ac:dyDescent="0.2">
      <c r="A43" s="12"/>
      <c r="B43" s="22" t="s">
        <v>110</v>
      </c>
      <c r="C43" s="14"/>
      <c r="D43" s="23">
        <v>13</v>
      </c>
      <c r="E43" s="24"/>
      <c r="F43" s="19">
        <f t="shared" si="0"/>
        <v>640</v>
      </c>
      <c r="G43" s="24"/>
      <c r="H43" s="23">
        <v>640</v>
      </c>
      <c r="I43" s="24"/>
      <c r="J43" s="23" t="s">
        <v>209</v>
      </c>
      <c r="K43" s="18"/>
    </row>
    <row r="44" spans="1:11" ht="15" customHeight="1" x14ac:dyDescent="0.2">
      <c r="A44" s="12"/>
      <c r="B44" s="22" t="s">
        <v>111</v>
      </c>
      <c r="C44" s="14"/>
      <c r="D44" s="23">
        <v>33</v>
      </c>
      <c r="E44" s="24"/>
      <c r="F44" s="19">
        <f t="shared" si="0"/>
        <v>10890</v>
      </c>
      <c r="G44" s="20"/>
      <c r="H44" s="23" t="s">
        <v>209</v>
      </c>
      <c r="I44" s="24"/>
      <c r="J44" s="21">
        <v>10890</v>
      </c>
      <c r="K44" s="18"/>
    </row>
    <row r="45" spans="1:11" ht="15" customHeight="1" x14ac:dyDescent="0.2">
      <c r="A45" s="12"/>
      <c r="B45" s="22" t="s">
        <v>112</v>
      </c>
      <c r="C45" s="14"/>
      <c r="D45" s="23">
        <v>17</v>
      </c>
      <c r="E45" s="24"/>
      <c r="F45" s="19">
        <f t="shared" si="0"/>
        <v>10640</v>
      </c>
      <c r="G45" s="20"/>
      <c r="H45" s="23" t="s">
        <v>209</v>
      </c>
      <c r="I45" s="24"/>
      <c r="J45" s="21">
        <v>10640</v>
      </c>
      <c r="K45" s="18"/>
    </row>
    <row r="46" spans="1:11" ht="15" customHeight="1" x14ac:dyDescent="0.2">
      <c r="A46" s="12"/>
      <c r="B46" s="22" t="s">
        <v>113</v>
      </c>
      <c r="C46" s="14"/>
      <c r="D46" s="23">
        <v>18</v>
      </c>
      <c r="E46" s="24"/>
      <c r="F46" s="19">
        <f t="shared" si="0"/>
        <v>1550</v>
      </c>
      <c r="G46" s="20"/>
      <c r="H46" s="23" t="s">
        <v>209</v>
      </c>
      <c r="I46" s="24"/>
      <c r="J46" s="21">
        <v>1550</v>
      </c>
      <c r="K46" s="18"/>
    </row>
    <row r="47" spans="1:11" ht="15" customHeight="1" x14ac:dyDescent="0.2">
      <c r="A47" s="12"/>
      <c r="B47" s="266" t="s">
        <v>272</v>
      </c>
      <c r="C47" s="267"/>
      <c r="D47" s="268">
        <v>16</v>
      </c>
      <c r="E47" s="269"/>
      <c r="F47" s="270">
        <v>1280</v>
      </c>
      <c r="G47" s="271"/>
      <c r="H47" s="268" t="s">
        <v>209</v>
      </c>
      <c r="I47" s="269"/>
      <c r="J47" s="272">
        <v>1280</v>
      </c>
      <c r="K47" s="18"/>
    </row>
    <row r="48" spans="1:11" ht="27" customHeight="1" x14ac:dyDescent="0.2">
      <c r="A48" s="12"/>
      <c r="B48" s="266" t="s">
        <v>273</v>
      </c>
      <c r="C48" s="267"/>
      <c r="D48" s="268">
        <v>9.5</v>
      </c>
      <c r="E48" s="269"/>
      <c r="F48" s="270">
        <v>760</v>
      </c>
      <c r="G48" s="271"/>
      <c r="H48" s="268">
        <v>760</v>
      </c>
      <c r="I48" s="269"/>
      <c r="J48" s="272" t="s">
        <v>209</v>
      </c>
      <c r="K48" s="18"/>
    </row>
    <row r="49" spans="1:11" ht="14.1" customHeight="1" x14ac:dyDescent="0.2">
      <c r="A49" s="25"/>
      <c r="B49" s="26"/>
      <c r="C49" s="27"/>
      <c r="D49" s="68"/>
      <c r="E49" s="69"/>
      <c r="F49" s="70"/>
      <c r="G49" s="69"/>
      <c r="H49" s="68"/>
      <c r="I49" s="69"/>
      <c r="J49" s="68"/>
      <c r="K49" s="28"/>
    </row>
  </sheetData>
  <sheetProtection algorithmName="SHA-512" hashValue="Z9EKms0thxWJTg4uD1402LTC5RihxRLwBBJZr7jmZGeST3BJfQAvXZdm60dejCFoKyLpcEyT/Jbc+NEPtHDf4Q==" saltValue="dFNT6YQAHAH1QD+/jYM72Q==" spinCount="100000" sheet="1" objects="1" scenarios="1"/>
  <mergeCells count="8">
    <mergeCell ref="A1:J1"/>
    <mergeCell ref="A4:C5"/>
    <mergeCell ref="D4:E5"/>
    <mergeCell ref="F4:K4"/>
    <mergeCell ref="F5:G5"/>
    <mergeCell ref="H5:I5"/>
    <mergeCell ref="J5:K5"/>
    <mergeCell ref="A3:K3"/>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Normal="100" zoomScaleSheetLayoutView="100" workbookViewId="0">
      <selection activeCell="AF30" sqref="AF30"/>
    </sheetView>
  </sheetViews>
  <sheetFormatPr defaultColWidth="9" defaultRowHeight="13.2" x14ac:dyDescent="0.2"/>
  <cols>
    <col min="1" max="1" width="11.77734375" style="1" customWidth="1"/>
    <col min="2" max="2" width="7.6640625" style="2" customWidth="1"/>
    <col min="3" max="3" width="0.44140625" style="1" customWidth="1"/>
    <col min="4" max="4" width="8" style="2" customWidth="1"/>
    <col min="5" max="5" width="0.44140625" style="1" customWidth="1"/>
    <col min="6" max="6" width="8" style="2" customWidth="1"/>
    <col min="7" max="7" width="0.44140625" style="1" customWidth="1"/>
    <col min="8" max="8" width="8" style="2" customWidth="1"/>
    <col min="9" max="9" width="0.44140625" style="1" customWidth="1"/>
    <col min="10" max="10" width="8.77734375" style="2" customWidth="1"/>
    <col min="11" max="11" width="0.44140625" style="1" customWidth="1"/>
    <col min="12" max="12" width="8" style="2" customWidth="1"/>
    <col min="13" max="13" width="0.44140625" style="1" customWidth="1"/>
    <col min="14" max="14" width="8" style="2" customWidth="1"/>
    <col min="15" max="15" width="0.44140625" style="1" customWidth="1"/>
    <col min="16" max="16" width="8" style="2" customWidth="1"/>
    <col min="17" max="17" width="0.44140625" style="1" customWidth="1"/>
    <col min="18" max="18" width="8" style="2" customWidth="1"/>
    <col min="19" max="19" width="0.44140625" style="1" customWidth="1"/>
    <col min="20" max="16384" width="9" style="1"/>
  </cols>
  <sheetData>
    <row r="1" spans="1:19" s="348" customFormat="1" ht="23.1" customHeight="1" x14ac:dyDescent="0.2">
      <c r="A1" s="540" t="s">
        <v>181</v>
      </c>
      <c r="B1" s="540"/>
      <c r="C1" s="540"/>
      <c r="D1" s="540"/>
      <c r="E1" s="540"/>
      <c r="F1" s="540"/>
      <c r="G1" s="540"/>
      <c r="H1" s="540"/>
      <c r="I1" s="540"/>
      <c r="J1" s="540"/>
      <c r="K1" s="540"/>
      <c r="L1" s="540"/>
      <c r="M1" s="540"/>
      <c r="N1" s="540"/>
      <c r="O1" s="540"/>
      <c r="P1" s="540"/>
      <c r="Q1" s="540"/>
      <c r="R1" s="540"/>
      <c r="S1" s="347"/>
    </row>
    <row r="2" spans="1:19" s="348" customFormat="1" ht="23.1" customHeight="1" x14ac:dyDescent="0.2">
      <c r="A2" s="347"/>
      <c r="B2" s="349"/>
      <c r="C2" s="347"/>
      <c r="D2" s="349"/>
      <c r="E2" s="347"/>
      <c r="F2" s="349"/>
      <c r="G2" s="347"/>
      <c r="H2" s="349"/>
      <c r="I2" s="347"/>
      <c r="J2" s="349"/>
      <c r="K2" s="347"/>
      <c r="L2" s="349"/>
      <c r="M2" s="347"/>
      <c r="N2" s="349"/>
      <c r="O2" s="347"/>
      <c r="P2" s="349"/>
      <c r="Q2" s="347"/>
      <c r="R2" s="349"/>
      <c r="S2" s="347"/>
    </row>
    <row r="3" spans="1:19" s="348" customFormat="1" ht="23.1" customHeight="1" x14ac:dyDescent="0.2">
      <c r="A3" s="541" t="s">
        <v>161</v>
      </c>
      <c r="B3" s="541"/>
      <c r="C3" s="541"/>
      <c r="D3" s="541"/>
      <c r="E3" s="541"/>
      <c r="F3" s="541"/>
      <c r="G3" s="541"/>
      <c r="H3" s="541"/>
      <c r="I3" s="541"/>
      <c r="J3" s="541"/>
      <c r="K3" s="541"/>
      <c r="L3" s="541"/>
      <c r="M3" s="541"/>
      <c r="N3" s="541"/>
      <c r="O3" s="541"/>
      <c r="P3" s="541"/>
      <c r="Q3" s="541"/>
      <c r="R3" s="541"/>
      <c r="S3" s="347"/>
    </row>
    <row r="4" spans="1:19" s="348" customFormat="1" ht="24.9" customHeight="1" x14ac:dyDescent="0.2">
      <c r="A4" s="542" t="s">
        <v>114</v>
      </c>
      <c r="B4" s="538" t="s">
        <v>115</v>
      </c>
      <c r="C4" s="544"/>
      <c r="D4" s="544"/>
      <c r="E4" s="544"/>
      <c r="F4" s="544"/>
      <c r="G4" s="544"/>
      <c r="H4" s="544"/>
      <c r="I4" s="539"/>
      <c r="J4" s="545" t="s">
        <v>121</v>
      </c>
      <c r="K4" s="546"/>
      <c r="L4" s="538" t="s">
        <v>116</v>
      </c>
      <c r="M4" s="544"/>
      <c r="N4" s="544"/>
      <c r="O4" s="544"/>
      <c r="P4" s="544"/>
      <c r="Q4" s="539"/>
      <c r="R4" s="545" t="s">
        <v>117</v>
      </c>
      <c r="S4" s="546"/>
    </row>
    <row r="5" spans="1:19" s="348" customFormat="1" ht="24.9" customHeight="1" x14ac:dyDescent="0.2">
      <c r="A5" s="543"/>
      <c r="B5" s="538" t="s">
        <v>4</v>
      </c>
      <c r="C5" s="539"/>
      <c r="D5" s="538" t="s">
        <v>160</v>
      </c>
      <c r="E5" s="544"/>
      <c r="F5" s="544"/>
      <c r="G5" s="539"/>
      <c r="H5" s="538" t="s">
        <v>118</v>
      </c>
      <c r="I5" s="539"/>
      <c r="J5" s="536"/>
      <c r="K5" s="547"/>
      <c r="L5" s="538" t="s">
        <v>4</v>
      </c>
      <c r="M5" s="539"/>
      <c r="N5" s="538" t="s">
        <v>119</v>
      </c>
      <c r="O5" s="539"/>
      <c r="P5" s="538" t="s">
        <v>120</v>
      </c>
      <c r="Q5" s="539"/>
      <c r="R5" s="536"/>
      <c r="S5" s="547"/>
    </row>
    <row r="6" spans="1:19" s="348" customFormat="1" ht="4.5" customHeight="1" x14ac:dyDescent="0.2">
      <c r="A6" s="350"/>
      <c r="B6" s="351"/>
      <c r="C6" s="352"/>
      <c r="D6" s="351"/>
      <c r="E6" s="352"/>
      <c r="F6" s="352"/>
      <c r="G6" s="352"/>
      <c r="H6" s="351"/>
      <c r="I6" s="352"/>
      <c r="J6" s="351"/>
      <c r="K6" s="352"/>
      <c r="L6" s="351"/>
      <c r="M6" s="352"/>
      <c r="N6" s="351"/>
      <c r="O6" s="352"/>
      <c r="P6" s="351"/>
      <c r="Q6" s="352"/>
      <c r="R6" s="351"/>
      <c r="S6" s="353"/>
    </row>
    <row r="7" spans="1:19" s="348" customFormat="1" ht="15" customHeight="1" x14ac:dyDescent="0.2">
      <c r="A7" s="354" t="s">
        <v>287</v>
      </c>
      <c r="B7" s="355">
        <f t="shared" ref="B7:B12" si="0">SUM(D7:H7)</f>
        <v>14</v>
      </c>
      <c r="C7" s="356"/>
      <c r="D7" s="533">
        <v>14</v>
      </c>
      <c r="E7" s="534"/>
      <c r="F7" s="534"/>
      <c r="G7" s="535"/>
      <c r="H7" s="355" t="s">
        <v>209</v>
      </c>
      <c r="I7" s="356"/>
      <c r="J7" s="355" t="s">
        <v>211</v>
      </c>
      <c r="K7" s="356"/>
      <c r="L7" s="355">
        <f t="shared" ref="L7:L9" si="1">SUM(N7:P7)</f>
        <v>140</v>
      </c>
      <c r="M7" s="356"/>
      <c r="N7" s="355">
        <v>140</v>
      </c>
      <c r="O7" s="356"/>
      <c r="P7" s="355" t="s">
        <v>209</v>
      </c>
      <c r="Q7" s="356"/>
      <c r="R7" s="355" t="s">
        <v>211</v>
      </c>
      <c r="S7" s="357"/>
    </row>
    <row r="8" spans="1:19" s="348" customFormat="1" ht="15" customHeight="1" x14ac:dyDescent="0.2">
      <c r="A8" s="354" t="s">
        <v>188</v>
      </c>
      <c r="B8" s="355">
        <f t="shared" si="0"/>
        <v>14</v>
      </c>
      <c r="C8" s="356"/>
      <c r="D8" s="533">
        <v>14</v>
      </c>
      <c r="E8" s="534"/>
      <c r="F8" s="534"/>
      <c r="G8" s="535"/>
      <c r="H8" s="355" t="s">
        <v>209</v>
      </c>
      <c r="I8" s="356"/>
      <c r="J8" s="355" t="s">
        <v>211</v>
      </c>
      <c r="K8" s="356"/>
      <c r="L8" s="355">
        <f t="shared" si="1"/>
        <v>144</v>
      </c>
      <c r="M8" s="356"/>
      <c r="N8" s="355">
        <v>144</v>
      </c>
      <c r="O8" s="356"/>
      <c r="P8" s="355" t="s">
        <v>209</v>
      </c>
      <c r="Q8" s="356"/>
      <c r="R8" s="355" t="s">
        <v>211</v>
      </c>
      <c r="S8" s="357"/>
    </row>
    <row r="9" spans="1:19" s="348" customFormat="1" ht="15" customHeight="1" x14ac:dyDescent="0.2">
      <c r="A9" s="354" t="s">
        <v>216</v>
      </c>
      <c r="B9" s="355">
        <f t="shared" si="0"/>
        <v>14</v>
      </c>
      <c r="C9" s="356"/>
      <c r="D9" s="533">
        <v>14</v>
      </c>
      <c r="E9" s="534"/>
      <c r="F9" s="534"/>
      <c r="G9" s="535"/>
      <c r="H9" s="355" t="s">
        <v>222</v>
      </c>
      <c r="I9" s="356"/>
      <c r="J9" s="355" t="s">
        <v>223</v>
      </c>
      <c r="K9" s="356"/>
      <c r="L9" s="355">
        <f t="shared" si="1"/>
        <v>143</v>
      </c>
      <c r="M9" s="356"/>
      <c r="N9" s="355">
        <v>143</v>
      </c>
      <c r="O9" s="356"/>
      <c r="P9" s="355" t="s">
        <v>224</v>
      </c>
      <c r="Q9" s="356"/>
      <c r="R9" s="355" t="s">
        <v>223</v>
      </c>
      <c r="S9" s="357"/>
    </row>
    <row r="10" spans="1:19" s="348" customFormat="1" ht="15" customHeight="1" x14ac:dyDescent="0.2">
      <c r="A10" s="354" t="s">
        <v>229</v>
      </c>
      <c r="B10" s="355">
        <f t="shared" si="0"/>
        <v>14</v>
      </c>
      <c r="C10" s="356"/>
      <c r="D10" s="533">
        <v>14</v>
      </c>
      <c r="E10" s="534"/>
      <c r="F10" s="534"/>
      <c r="G10" s="535"/>
      <c r="H10" s="355" t="s">
        <v>222</v>
      </c>
      <c r="I10" s="356"/>
      <c r="J10" s="355" t="s">
        <v>223</v>
      </c>
      <c r="K10" s="356"/>
      <c r="L10" s="355">
        <f>SUM(N10:P10)</f>
        <v>141</v>
      </c>
      <c r="M10" s="356"/>
      <c r="N10" s="355">
        <v>141</v>
      </c>
      <c r="O10" s="356"/>
      <c r="P10" s="355" t="s">
        <v>224</v>
      </c>
      <c r="Q10" s="356"/>
      <c r="R10" s="355" t="s">
        <v>223</v>
      </c>
      <c r="S10" s="357"/>
    </row>
    <row r="11" spans="1:19" s="348" customFormat="1" ht="15" customHeight="1" x14ac:dyDescent="0.2">
      <c r="A11" s="354" t="s">
        <v>263</v>
      </c>
      <c r="B11" s="355">
        <f t="shared" si="0"/>
        <v>14</v>
      </c>
      <c r="C11" s="356"/>
      <c r="D11" s="533">
        <v>14</v>
      </c>
      <c r="E11" s="534"/>
      <c r="F11" s="534"/>
      <c r="G11" s="535"/>
      <c r="H11" s="355" t="s">
        <v>34</v>
      </c>
      <c r="I11" s="356"/>
      <c r="J11" s="355" t="s">
        <v>274</v>
      </c>
      <c r="K11" s="356"/>
      <c r="L11" s="355">
        <f>SUM(N11:P11)</f>
        <v>138</v>
      </c>
      <c r="M11" s="356"/>
      <c r="N11" s="355">
        <v>138</v>
      </c>
      <c r="O11" s="356"/>
      <c r="P11" s="355" t="s">
        <v>34</v>
      </c>
      <c r="Q11" s="356"/>
      <c r="R11" s="355" t="s">
        <v>274</v>
      </c>
      <c r="S11" s="357"/>
    </row>
    <row r="12" spans="1:19" s="348" customFormat="1" ht="15" customHeight="1" x14ac:dyDescent="0.2">
      <c r="A12" s="354" t="s">
        <v>288</v>
      </c>
      <c r="B12" s="355">
        <f t="shared" si="0"/>
        <v>14</v>
      </c>
      <c r="C12" s="356"/>
      <c r="D12" s="533">
        <v>14</v>
      </c>
      <c r="E12" s="534"/>
      <c r="F12" s="534"/>
      <c r="G12" s="535"/>
      <c r="H12" s="355" t="s">
        <v>34</v>
      </c>
      <c r="I12" s="356"/>
      <c r="J12" s="355" t="s">
        <v>211</v>
      </c>
      <c r="K12" s="356"/>
      <c r="L12" s="355">
        <f>SUM(N12:P12)</f>
        <v>138</v>
      </c>
      <c r="M12" s="356"/>
      <c r="N12" s="355">
        <v>138</v>
      </c>
      <c r="O12" s="356"/>
      <c r="P12" s="355" t="s">
        <v>34</v>
      </c>
      <c r="Q12" s="356"/>
      <c r="R12" s="355" t="s">
        <v>274</v>
      </c>
      <c r="S12" s="357"/>
    </row>
    <row r="13" spans="1:19" s="362" customFormat="1" ht="4.5" customHeight="1" x14ac:dyDescent="0.2">
      <c r="A13" s="358"/>
      <c r="B13" s="359"/>
      <c r="C13" s="360"/>
      <c r="D13" s="536"/>
      <c r="E13" s="537"/>
      <c r="F13" s="537"/>
      <c r="G13" s="360"/>
      <c r="H13" s="359"/>
      <c r="I13" s="360"/>
      <c r="J13" s="359"/>
      <c r="K13" s="360"/>
      <c r="L13" s="359"/>
      <c r="M13" s="360"/>
      <c r="N13" s="359"/>
      <c r="O13" s="360"/>
      <c r="P13" s="359"/>
      <c r="Q13" s="360"/>
      <c r="R13" s="359"/>
      <c r="S13" s="361"/>
    </row>
    <row r="14" spans="1:19" ht="23.1" customHeight="1" x14ac:dyDescent="0.2"/>
    <row r="33" ht="17.25" customHeight="1" x14ac:dyDescent="0.2"/>
    <row r="34" ht="23.1" customHeight="1" x14ac:dyDescent="0.2"/>
    <row r="35" ht="22.95" customHeight="1" x14ac:dyDescent="0.2"/>
    <row r="36" ht="22.95" customHeight="1" x14ac:dyDescent="0.2"/>
  </sheetData>
  <sheetProtection algorithmName="SHA-512" hashValue="L8CKAzNYDPhF8OlrpY+taGI9J7Ux5xQ8OtxxAV4BA0XwZfUvSrI6VmB/RVejcyZhf5x6uX6Z8kZd4bn3XrZRgw==" saltValue="ZP/1BqLAPmObBgjz6EgzNg==" spinCount="100000" sheet="1" objects="1" scenarios="1"/>
  <mergeCells count="20">
    <mergeCell ref="D7:G7"/>
    <mergeCell ref="P5:Q5"/>
    <mergeCell ref="A1:R1"/>
    <mergeCell ref="A3:R3"/>
    <mergeCell ref="A4:A5"/>
    <mergeCell ref="B4:I4"/>
    <mergeCell ref="J4:K5"/>
    <mergeCell ref="L4:Q4"/>
    <mergeCell ref="R4:S5"/>
    <mergeCell ref="B5:C5"/>
    <mergeCell ref="D5:G5"/>
    <mergeCell ref="N5:O5"/>
    <mergeCell ref="H5:I5"/>
    <mergeCell ref="L5:M5"/>
    <mergeCell ref="D8:G8"/>
    <mergeCell ref="D9:G9"/>
    <mergeCell ref="D10:G10"/>
    <mergeCell ref="D11:G11"/>
    <mergeCell ref="D13:F13"/>
    <mergeCell ref="D12:G12"/>
  </mergeCells>
  <phoneticPr fontId="6"/>
  <pageMargins left="0.70866141732283472" right="0.70866141732283472" top="0.78740157480314965" bottom="0.78740157480314965" header="0.51181102362204722"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94</vt:lpstr>
      <vt:lpstr>95</vt:lpstr>
      <vt:lpstr>96</vt:lpstr>
      <vt:lpstr>97</vt:lpstr>
      <vt:lpstr>98</vt:lpstr>
      <vt:lpstr>99(1)(2) </vt:lpstr>
      <vt:lpstr>100(1)(2)</vt:lpstr>
      <vt:lpstr>101</vt:lpstr>
      <vt:lpstr>102</vt:lpstr>
      <vt:lpstr>103</vt:lpstr>
      <vt:lpstr>104</vt:lpstr>
      <vt:lpstr>'102'!Print_Area</vt:lpstr>
      <vt:lpstr>'103'!Print_Area</vt:lpstr>
      <vt:lpstr>'94'!Print_Area</vt:lpstr>
      <vt:lpstr>'95'!Print_Area</vt:lpstr>
      <vt:lpstr>'96'!Print_Area</vt:lpstr>
      <vt:lpstr>'97'!Print_Area</vt:lpstr>
      <vt:lpstr>'99(1)(2) '!Print_Area</vt:lpstr>
    </vt:vector>
  </TitlesOfParts>
  <Company>秦野市役所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JYOSYO01</dc:creator>
  <cp:lastModifiedBy>Windows ユーザー</cp:lastModifiedBy>
  <cp:lastPrinted>2025-05-26T06:34:14Z</cp:lastPrinted>
  <dcterms:created xsi:type="dcterms:W3CDTF">2005-03-22T05:23:23Z</dcterms:created>
  <dcterms:modified xsi:type="dcterms:W3CDTF">2025-06-26T05:34:28Z</dcterms:modified>
</cp:coreProperties>
</file>