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5010財政課\08　公会計（財務諸表）\13　財務書類作成\31年度（30年度決算）\00 納品データ修正版（公表はこちらの資料で行う）\01 財務書類（円、百万円単位）\"/>
    </mc:Choice>
  </mc:AlternateContent>
  <bookViews>
    <workbookView xWindow="-120" yWindow="-120" windowWidth="29040" windowHeight="1584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52511"/>
</workbook>
</file>

<file path=xl/calcChain.xml><?xml version="1.0" encoding="utf-8"?>
<calcChain xmlns="http://schemas.openxmlformats.org/spreadsheetml/2006/main">
  <c r="B26" i="3" l="1"/>
  <c r="B25" i="3"/>
  <c r="B37" i="1"/>
  <c r="E76" i="1" l="1"/>
  <c r="E75" i="1"/>
  <c r="E25" i="1"/>
  <c r="B76" i="1"/>
  <c r="B48" i="1"/>
  <c r="B47" i="1"/>
  <c r="B41" i="1"/>
  <c r="B40" i="1"/>
  <c r="B38" i="1"/>
  <c r="B35" i="1"/>
  <c r="B34" i="1"/>
  <c r="B19" i="1"/>
  <c r="B16" i="1"/>
  <c r="B15" i="1"/>
  <c r="B11" i="1"/>
  <c r="B10" i="1"/>
  <c r="B9" i="1"/>
  <c r="B8" i="1"/>
</calcChain>
</file>

<file path=xl/sharedStrings.xml><?xml version="1.0" encoding="utf-8"?>
<sst xmlns="http://schemas.openxmlformats.org/spreadsheetml/2006/main" count="288" uniqueCount="188">
  <si>
    <t>【様式第1号】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</si>
  <si>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</si>
  <si>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</si>
  <si>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</si>
  <si>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</si>
  <si>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</si>
  <si>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</si>
  <si>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</si>
  <si>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</si>
  <si>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>-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</si>
  <si>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</si>
  <si>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</si>
  <si>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</si>
  <si>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</si>
  <si>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</si>
  <si>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</si>
  <si>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</si>
  <si>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</si>
  <si>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</si>
  <si>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</si>
  <si>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</si>
  <si>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</si>
  <si>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</si>
  <si>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</si>
  <si>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</si>
  <si>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</si>
  <si>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</si>
  <si>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</si>
  <si>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</si>
  <si>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</si>
  <si>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</si>
  <si>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</si>
  <si>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</si>
  <si>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</si>
  <si>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</si>
  <si>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</si>
  <si>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</si>
  <si>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</si>
  <si>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</si>
  <si>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</si>
  <si>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</si>
  <si>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</si>
  <si>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</si>
  <si>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</si>
  <si>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</si>
  <si>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</si>
  <si>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</si>
  <si>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</si>
  <si>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</si>
  <si>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</si>
  <si>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</si>
  <si>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</si>
  <si>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</si>
  <si>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</si>
  <si>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</si>
  <si>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</si>
  <si>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</si>
  <si>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</si>
  <si>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</si>
  <si>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</si>
  <si>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</si>
  <si>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</si>
  <si>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</si>
  <si>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</si>
  <si>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</si>
  <si>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</si>
  <si>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</si>
  <si>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</si>
  <si>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</si>
  <si>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</si>
  <si>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</si>
  <si>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</si>
  <si>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</si>
  <si>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</si>
  <si>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</si>
  <si>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</si>
  <si>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</si>
  <si>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</si>
  <si>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</si>
  <si>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</si>
  <si>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</si>
  <si>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</si>
  <si>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</si>
  <si>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</si>
  <si>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</si>
  <si>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</si>
  <si>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</si>
  <si>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</si>
  <si>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</si>
  <si>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</si>
  <si>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</si>
  <si>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</si>
  <si>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</si>
  <si>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</si>
  <si>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</si>
  <si>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</si>
  <si>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</si>
  <si>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</si>
  <si>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</si>
  <si>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</si>
  <si>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</si>
  <si>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</si>
  <si>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</si>
  <si>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</si>
  <si>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</si>
  <si>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</si>
  <si>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</si>
  <si>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</si>
  <si>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合計</t>
  </si>
  <si>
    <t>固定資産等形成分</t>
  </si>
  <si>
    <t>余剰分(不足分)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</si>
  <si>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</si>
  <si>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</si>
  <si>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</si>
  <si>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</si>
  <si>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</si>
  <si>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</si>
  <si>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</si>
  <si>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</si>
  <si>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</si>
  <si>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</si>
  <si>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</si>
  <si>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</si>
  <si>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</si>
  <si>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</si>
  <si>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</si>
  <si>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</si>
  <si>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</si>
  <si>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</si>
  <si>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</si>
  <si>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</si>
  <si>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</si>
  <si>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</si>
  <si>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</si>
  <si>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</si>
  <si>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</si>
  <si>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</si>
  <si>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</si>
  <si>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</si>
  <si>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</si>
  <si>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</si>
  <si>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</si>
  <si>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</si>
  <si>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</si>
  <si>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</si>
  <si>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</si>
  <si>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</si>
  <si>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</si>
  <si>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</si>
  <si>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</si>
  <si>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</si>
  <si>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</si>
  <si>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</si>
  <si>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</si>
  <si>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</si>
  <si>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</si>
  <si>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</si>
  <si>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</si>
  <si>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</si>
  <si>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</si>
  <si>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</si>
  <si>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</si>
  <si>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</si>
  <si>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</si>
  <si>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</si>
  <si>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</si>
  <si>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</si>
  <si>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</si>
  <si>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</si>
  <si>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</si>
  <si>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</si>
  <si>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</si>
  <si>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</si>
  <si>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</si>
  <si>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</si>
  <si>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</si>
  <si>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</si>
  <si>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全体会計貸借対照表</t>
    <phoneticPr fontId="7"/>
  </si>
  <si>
    <t>（単位：百万円）</t>
    <rPh sb="4" eb="6">
      <t>ヒャクマン</t>
    </rPh>
    <phoneticPr fontId="7"/>
  </si>
  <si>
    <t>（平成31年3月31日現在）</t>
    <phoneticPr fontId="7"/>
  </si>
  <si>
    <t>※各科目ごとに端数処理を行っているため、合計値が一致しないことがあります。</t>
    <phoneticPr fontId="7"/>
  </si>
  <si>
    <t>全体会計行政コスト計算書</t>
    <phoneticPr fontId="7"/>
  </si>
  <si>
    <t>自　平成30年4月1日</t>
    <phoneticPr fontId="7"/>
  </si>
  <si>
    <t>至　平成31年3月31日</t>
    <phoneticPr fontId="7"/>
  </si>
  <si>
    <t>全体会計純資産変動計算書</t>
    <phoneticPr fontId="7"/>
  </si>
  <si>
    <t>自　平成30年4月1日</t>
    <phoneticPr fontId="7"/>
  </si>
  <si>
    <t>全体会計資金収支計算書</t>
    <phoneticPr fontId="7"/>
  </si>
  <si>
    <t>※各科目ごとに端数処理を行っているため、合計値が一致しないことがあります。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</si>
</sst>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,"/>
  </numFmts>
  <fonts count="9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176" fontId="8" fillId="0" borderId="2" xfId="0" applyNumberFormat="1" applyFont="1" applyBorder="1"/>
    <xf numFmtId="176" fontId="8" fillId="0" borderId="2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/>
    <xf numFmtId="176" fontId="1" fillId="0" borderId="1" xfId="0" applyNumberFormat="1" applyFont="1" applyBorder="1"/>
    <xf numFmtId="176" fontId="2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/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workbookViewId="0">
      <selection activeCell="A2" sqref="A2:E2"/>
    </sheetView>
  </sheetViews>
  <sheetFormatPr defaultColWidth="8.875" defaultRowHeight="11.25" x14ac:dyDescent="0.15"/>
  <cols>
    <col min="1" max="1" width="33.875" style="13" customWidth="1"/>
    <col min="2" max="2" width="18.875" style="13" customWidth="1"/>
    <col min="3" max="3" width="8.875" style="13" hidden="1" customWidth="1"/>
    <col min="4" max="4" width="33.875" style="13" customWidth="1"/>
    <col min="5" max="7" width="18.875" style="13" customWidth="1"/>
    <col min="8" max="16384" width="8.875" style="13"/>
  </cols>
  <sheetData>
    <row r="1" spans="1:5" ht="17.100000000000001" customHeight="1" x14ac:dyDescent="0.15">
      <c r="E1" s="12" t="s">
        <v>0</v>
      </c>
    </row>
    <row r="2" spans="1:5" ht="21" x14ac:dyDescent="0.15">
      <c r="A2" s="22" t="s">
        <v>177</v>
      </c>
      <c r="B2" s="23"/>
      <c r="C2" s="23"/>
      <c r="D2" s="23"/>
      <c r="E2" s="23"/>
    </row>
    <row r="3" spans="1:5" ht="13.5" x14ac:dyDescent="0.15">
      <c r="A3" s="24" t="s">
        <v>179</v>
      </c>
      <c r="B3" s="23"/>
      <c r="C3" s="23"/>
      <c r="D3" s="23"/>
      <c r="E3" s="23"/>
    </row>
    <row r="4" spans="1:5" ht="13.5" x14ac:dyDescent="0.15">
      <c r="A4" s="11"/>
    </row>
    <row r="5" spans="1:5" ht="17.100000000000001" customHeight="1" x14ac:dyDescent="0.15">
      <c r="A5" s="11"/>
      <c r="E5" s="9" t="s">
        <v>178</v>
      </c>
    </row>
    <row r="6" spans="1:5" ht="27" customHeight="1" x14ac:dyDescent="0.15">
      <c r="A6" s="6" t="s">
        <v>1</v>
      </c>
      <c r="B6" s="6" t="s">
        <v>2</v>
      </c>
      <c r="C6" s="6"/>
      <c r="D6" s="6" t="s">
        <v>1</v>
      </c>
      <c r="E6" s="6" t="s">
        <v>2</v>
      </c>
    </row>
    <row r="7" spans="1:5" ht="17.100000000000001" customHeight="1" x14ac:dyDescent="0.15">
      <c r="A7" s="2" t="s">
        <v>3</v>
      </c>
      <c r="B7" s="14"/>
      <c r="C7" s="3"/>
      <c r="D7" s="2" t="s">
        <v>59</v>
      </c>
      <c r="E7" s="14"/>
    </row>
    <row r="8" spans="1:5" ht="17.100000000000001" customHeight="1" x14ac:dyDescent="0.15">
      <c r="A8" s="2" t="s">
        <v>4</v>
      </c>
      <c r="B8" s="15">
        <f>316393230589-221388005697+217009033181</f>
        <v>312014258073</v>
      </c>
      <c r="C8" s="3"/>
      <c r="D8" s="2" t="s">
        <v>60</v>
      </c>
      <c r="E8" s="15">
        <v>111456391784</v>
      </c>
    </row>
    <row r="9" spans="1:5" ht="17.100000000000001" customHeight="1" x14ac:dyDescent="0.15">
      <c r="A9" s="2" t="s">
        <v>5</v>
      </c>
      <c r="B9" s="15">
        <f>309471755106-219157357873+214778385357</f>
        <v>305092782590</v>
      </c>
      <c r="C9" s="3"/>
      <c r="D9" s="2" t="s">
        <v>61</v>
      </c>
      <c r="E9" s="15">
        <v>67496905425</v>
      </c>
    </row>
    <row r="10" spans="1:5" ht="17.100000000000001" customHeight="1" x14ac:dyDescent="0.15">
      <c r="A10" s="2" t="s">
        <v>6</v>
      </c>
      <c r="B10" s="15">
        <f>89373614217-89373614217+86623761676</f>
        <v>86623761676</v>
      </c>
      <c r="C10" s="3"/>
      <c r="D10" s="2" t="s">
        <v>62</v>
      </c>
      <c r="E10" s="15">
        <v>1896259002</v>
      </c>
    </row>
    <row r="11" spans="1:5" ht="17.100000000000001" customHeight="1" x14ac:dyDescent="0.15">
      <c r="A11" s="2" t="s">
        <v>7</v>
      </c>
      <c r="B11" s="15">
        <f>57785932187-57785932187+56275372857</f>
        <v>56275372857</v>
      </c>
      <c r="C11" s="3"/>
      <c r="D11" s="2" t="s">
        <v>63</v>
      </c>
      <c r="E11" s="15">
        <v>6268247379</v>
      </c>
    </row>
    <row r="12" spans="1:5" ht="17.100000000000001" customHeight="1" x14ac:dyDescent="0.15">
      <c r="A12" s="2" t="s">
        <v>8</v>
      </c>
      <c r="B12" s="15" t="s">
        <v>9</v>
      </c>
      <c r="C12" s="3"/>
      <c r="D12" s="2" t="s">
        <v>64</v>
      </c>
      <c r="E12" s="15">
        <v>1539708000</v>
      </c>
    </row>
    <row r="13" spans="1:5" ht="17.100000000000001" customHeight="1" x14ac:dyDescent="0.15">
      <c r="A13" s="2" t="s">
        <v>10</v>
      </c>
      <c r="B13" s="15" t="s">
        <v>9</v>
      </c>
      <c r="C13" s="3"/>
      <c r="D13" s="2" t="s">
        <v>55</v>
      </c>
      <c r="E13" s="15">
        <v>34255271978</v>
      </c>
    </row>
    <row r="14" spans="1:5" ht="17.100000000000001" customHeight="1" x14ac:dyDescent="0.15">
      <c r="A14" s="2" t="s">
        <v>11</v>
      </c>
      <c r="B14" s="15" t="s">
        <v>9</v>
      </c>
      <c r="C14" s="3"/>
      <c r="D14" s="2" t="s">
        <v>65</v>
      </c>
      <c r="E14" s="15">
        <v>7997393070</v>
      </c>
    </row>
    <row r="15" spans="1:5" ht="17.100000000000001" customHeight="1" x14ac:dyDescent="0.15">
      <c r="A15" s="2" t="s">
        <v>12</v>
      </c>
      <c r="B15" s="15">
        <f>70970910572-70970910572+64155836856</f>
        <v>64155836856</v>
      </c>
      <c r="C15" s="3"/>
      <c r="D15" s="2" t="s">
        <v>66</v>
      </c>
      <c r="E15" s="15">
        <v>5656863934</v>
      </c>
    </row>
    <row r="16" spans="1:5" ht="17.100000000000001" customHeight="1" x14ac:dyDescent="0.15">
      <c r="A16" s="2" t="s">
        <v>13</v>
      </c>
      <c r="B16" s="15">
        <f>-43307146502+43307146502-37733275447</f>
        <v>-37733275447</v>
      </c>
      <c r="C16" s="3"/>
      <c r="D16" s="2" t="s">
        <v>67</v>
      </c>
      <c r="E16" s="15">
        <v>1032314437</v>
      </c>
    </row>
    <row r="17" spans="1:5" ht="17.100000000000001" customHeight="1" x14ac:dyDescent="0.15">
      <c r="A17" s="2" t="s">
        <v>14</v>
      </c>
      <c r="B17" s="15" t="s">
        <v>9</v>
      </c>
      <c r="C17" s="3"/>
      <c r="D17" s="2" t="s">
        <v>68</v>
      </c>
      <c r="E17" s="15" t="s">
        <v>9</v>
      </c>
    </row>
    <row r="18" spans="1:5" ht="17.100000000000001" customHeight="1" x14ac:dyDescent="0.15">
      <c r="A18" s="2" t="s">
        <v>15</v>
      </c>
      <c r="B18" s="15">
        <v>11497109773</v>
      </c>
      <c r="C18" s="3"/>
      <c r="D18" s="2" t="s">
        <v>69</v>
      </c>
      <c r="E18" s="15">
        <v>162000</v>
      </c>
    </row>
    <row r="19" spans="1:5" ht="17.100000000000001" customHeight="1" x14ac:dyDescent="0.15">
      <c r="A19" s="2" t="s">
        <v>16</v>
      </c>
      <c r="B19" s="15">
        <f>-8135440323+8135440323-8133530873</f>
        <v>-8133530873</v>
      </c>
      <c r="C19" s="3"/>
      <c r="D19" s="2" t="s">
        <v>70</v>
      </c>
      <c r="E19" s="15" t="s">
        <v>9</v>
      </c>
    </row>
    <row r="20" spans="1:5" ht="17.100000000000001" customHeight="1" x14ac:dyDescent="0.15">
      <c r="A20" s="2" t="s">
        <v>17</v>
      </c>
      <c r="B20" s="15" t="s">
        <v>9</v>
      </c>
      <c r="C20" s="3"/>
      <c r="D20" s="2" t="s">
        <v>71</v>
      </c>
      <c r="E20" s="15">
        <v>692137419</v>
      </c>
    </row>
    <row r="21" spans="1:5" ht="17.100000000000001" customHeight="1" x14ac:dyDescent="0.15">
      <c r="A21" s="2" t="s">
        <v>18</v>
      </c>
      <c r="B21" s="15" t="s">
        <v>9</v>
      </c>
      <c r="C21" s="3"/>
      <c r="D21" s="2" t="s">
        <v>72</v>
      </c>
      <c r="E21" s="15">
        <v>586782643</v>
      </c>
    </row>
    <row r="22" spans="1:5" ht="17.100000000000001" customHeight="1" x14ac:dyDescent="0.15">
      <c r="A22" s="2" t="s">
        <v>19</v>
      </c>
      <c r="B22" s="15" t="s">
        <v>9</v>
      </c>
      <c r="C22" s="3"/>
      <c r="D22" s="2" t="s">
        <v>55</v>
      </c>
      <c r="E22" s="15">
        <v>29132637</v>
      </c>
    </row>
    <row r="23" spans="1:5" ht="17.100000000000001" customHeight="1" x14ac:dyDescent="0.15">
      <c r="A23" s="2" t="s">
        <v>20</v>
      </c>
      <c r="B23" s="15" t="s">
        <v>9</v>
      </c>
      <c r="C23" s="3"/>
      <c r="D23" s="1" t="s">
        <v>73</v>
      </c>
      <c r="E23" s="16">
        <v>119453784854</v>
      </c>
    </row>
    <row r="24" spans="1:5" ht="17.100000000000001" customHeight="1" x14ac:dyDescent="0.15">
      <c r="A24" s="2" t="s">
        <v>21</v>
      </c>
      <c r="B24" s="15" t="s">
        <v>9</v>
      </c>
      <c r="C24" s="3"/>
      <c r="D24" s="2" t="s">
        <v>74</v>
      </c>
      <c r="E24" s="14"/>
    </row>
    <row r="25" spans="1:5" ht="17.100000000000001" customHeight="1" x14ac:dyDescent="0.15">
      <c r="A25" s="2" t="s">
        <v>22</v>
      </c>
      <c r="B25" s="15" t="s">
        <v>9</v>
      </c>
      <c r="C25" s="3"/>
      <c r="D25" s="2" t="s">
        <v>75</v>
      </c>
      <c r="E25" s="15">
        <f>318977429447-223972204555+219593232039</f>
        <v>314598456931</v>
      </c>
    </row>
    <row r="26" spans="1:5" ht="17.100000000000001" customHeight="1" x14ac:dyDescent="0.15">
      <c r="A26" s="2" t="s">
        <v>23</v>
      </c>
      <c r="B26" s="15" t="s">
        <v>9</v>
      </c>
      <c r="C26" s="3"/>
      <c r="D26" s="2" t="s">
        <v>76</v>
      </c>
      <c r="E26" s="15">
        <v>-112137539522</v>
      </c>
    </row>
    <row r="27" spans="1:5" ht="17.100000000000001" customHeight="1" x14ac:dyDescent="0.15">
      <c r="A27" s="2" t="s">
        <v>24</v>
      </c>
      <c r="B27" s="15" t="s">
        <v>9</v>
      </c>
      <c r="C27" s="3"/>
      <c r="D27" s="2" t="s">
        <v>77</v>
      </c>
      <c r="E27" s="15" t="s">
        <v>9</v>
      </c>
    </row>
    <row r="28" spans="1:5" ht="17.100000000000001" customHeight="1" x14ac:dyDescent="0.15">
      <c r="A28" s="2" t="s">
        <v>25</v>
      </c>
      <c r="B28" s="15" t="s">
        <v>9</v>
      </c>
      <c r="C28" s="3"/>
      <c r="D28" s="3"/>
      <c r="E28" s="14"/>
    </row>
    <row r="29" spans="1:5" ht="17.100000000000001" customHeight="1" x14ac:dyDescent="0.15">
      <c r="A29" s="2" t="s">
        <v>26</v>
      </c>
      <c r="B29" s="15" t="s">
        <v>9</v>
      </c>
      <c r="C29" s="3"/>
      <c r="D29" s="3"/>
      <c r="E29" s="14"/>
    </row>
    <row r="30" spans="1:5" ht="17.100000000000001" customHeight="1" x14ac:dyDescent="0.15">
      <c r="A30" s="2" t="s">
        <v>27</v>
      </c>
      <c r="B30" s="15" t="s">
        <v>9</v>
      </c>
      <c r="C30" s="3"/>
      <c r="D30" s="3"/>
      <c r="E30" s="14"/>
    </row>
    <row r="31" spans="1:5" ht="17.100000000000001" customHeight="1" x14ac:dyDescent="0.15">
      <c r="A31" s="2" t="s">
        <v>28</v>
      </c>
      <c r="B31" s="15" t="s">
        <v>9</v>
      </c>
      <c r="C31" s="3"/>
      <c r="D31" s="3"/>
      <c r="E31" s="14"/>
    </row>
    <row r="32" spans="1:5" ht="17.100000000000001" customHeight="1" x14ac:dyDescent="0.15">
      <c r="A32" s="2" t="s">
        <v>29</v>
      </c>
      <c r="B32" s="15" t="s">
        <v>9</v>
      </c>
      <c r="C32" s="3"/>
      <c r="D32" s="3"/>
      <c r="E32" s="14"/>
    </row>
    <row r="33" spans="1:5" ht="17.100000000000001" customHeight="1" x14ac:dyDescent="0.15">
      <c r="A33" s="2" t="s">
        <v>30</v>
      </c>
      <c r="B33" s="15">
        <v>562248510</v>
      </c>
      <c r="C33" s="3"/>
      <c r="D33" s="3"/>
      <c r="E33" s="14"/>
    </row>
    <row r="34" spans="1:5" ht="17.100000000000001" customHeight="1" x14ac:dyDescent="0.15">
      <c r="A34" s="2" t="s">
        <v>31</v>
      </c>
      <c r="B34" s="15">
        <f>212283119926-127645246176+126155387048</f>
        <v>210793260798</v>
      </c>
      <c r="C34" s="3"/>
      <c r="D34" s="3"/>
      <c r="E34" s="14"/>
    </row>
    <row r="35" spans="1:5" ht="17.100000000000001" customHeight="1" x14ac:dyDescent="0.15">
      <c r="A35" s="2" t="s">
        <v>7</v>
      </c>
      <c r="B35" s="15">
        <f>57888117451-54051371947+52472382527</f>
        <v>56309128031</v>
      </c>
      <c r="C35" s="3"/>
      <c r="D35" s="3"/>
      <c r="E35" s="14"/>
    </row>
    <row r="36" spans="1:5" ht="17.100000000000001" customHeight="1" x14ac:dyDescent="0.15">
      <c r="A36" s="2" t="s">
        <v>8</v>
      </c>
      <c r="B36" s="15" t="s">
        <v>9</v>
      </c>
      <c r="C36" s="3"/>
      <c r="D36" s="3"/>
      <c r="E36" s="14"/>
    </row>
    <row r="37" spans="1:5" ht="17.100000000000001" customHeight="1" x14ac:dyDescent="0.15">
      <c r="A37" s="2" t="s">
        <v>12</v>
      </c>
      <c r="B37" s="15">
        <f>4109507873-573740213+482238590</f>
        <v>4018006250</v>
      </c>
      <c r="C37" s="3"/>
      <c r="D37" s="3"/>
      <c r="E37" s="14"/>
    </row>
    <row r="38" spans="1:5" ht="17.100000000000001" customHeight="1" x14ac:dyDescent="0.15">
      <c r="A38" s="2" t="s">
        <v>13</v>
      </c>
      <c r="B38" s="15">
        <f>-1208846849+308538345-184114804</f>
        <v>-1084423308</v>
      </c>
      <c r="C38" s="3"/>
      <c r="D38" s="3"/>
      <c r="E38" s="14"/>
    </row>
    <row r="39" spans="1:5" ht="17.100000000000001" customHeight="1" x14ac:dyDescent="0.15">
      <c r="A39" s="2" t="s">
        <v>14</v>
      </c>
      <c r="B39" s="15" t="s">
        <v>9</v>
      </c>
      <c r="C39" s="3"/>
      <c r="D39" s="3"/>
      <c r="E39" s="14"/>
    </row>
    <row r="40" spans="1:5" ht="17.100000000000001" customHeight="1" x14ac:dyDescent="0.15">
      <c r="A40" s="2" t="s">
        <v>15</v>
      </c>
      <c r="B40" s="15">
        <f>253974618067-153076377281+153076377281</f>
        <v>253974618067</v>
      </c>
      <c r="C40" s="3"/>
      <c r="D40" s="3"/>
      <c r="E40" s="14"/>
    </row>
    <row r="41" spans="1:5" ht="17.100000000000001" customHeight="1" x14ac:dyDescent="0.15">
      <c r="A41" s="2" t="s">
        <v>16</v>
      </c>
      <c r="B41" s="15">
        <f>-103306872404+79855833120-79799624746</f>
        <v>-103250664030</v>
      </c>
      <c r="C41" s="3"/>
      <c r="D41" s="3"/>
      <c r="E41" s="14"/>
    </row>
    <row r="42" spans="1:5" ht="17.100000000000001" customHeight="1" x14ac:dyDescent="0.15">
      <c r="A42" s="2" t="s">
        <v>17</v>
      </c>
      <c r="B42" s="15" t="s">
        <v>9</v>
      </c>
      <c r="C42" s="3"/>
      <c r="D42" s="3"/>
      <c r="E42" s="14"/>
    </row>
    <row r="43" spans="1:5" ht="17.100000000000001" customHeight="1" x14ac:dyDescent="0.15">
      <c r="A43" s="2" t="s">
        <v>27</v>
      </c>
      <c r="B43" s="15">
        <v>4523292</v>
      </c>
      <c r="C43" s="3"/>
      <c r="D43" s="3"/>
      <c r="E43" s="14"/>
    </row>
    <row r="44" spans="1:5" ht="17.100000000000001" customHeight="1" x14ac:dyDescent="0.15">
      <c r="A44" s="2" t="s">
        <v>28</v>
      </c>
      <c r="B44" s="15" t="s">
        <v>9</v>
      </c>
      <c r="C44" s="3"/>
      <c r="D44" s="3"/>
      <c r="E44" s="14"/>
    </row>
    <row r="45" spans="1:5" ht="17.100000000000001" customHeight="1" x14ac:dyDescent="0.15">
      <c r="A45" s="2" t="s">
        <v>29</v>
      </c>
      <c r="B45" s="15" t="s">
        <v>9</v>
      </c>
      <c r="C45" s="3"/>
      <c r="D45" s="3"/>
      <c r="E45" s="14"/>
    </row>
    <row r="46" spans="1:5" ht="17.100000000000001" customHeight="1" x14ac:dyDescent="0.15">
      <c r="A46" s="2" t="s">
        <v>30</v>
      </c>
      <c r="B46" s="15">
        <v>822072496</v>
      </c>
      <c r="C46" s="3"/>
      <c r="D46" s="3"/>
      <c r="E46" s="14"/>
    </row>
    <row r="47" spans="1:5" ht="17.100000000000001" customHeight="1" x14ac:dyDescent="0.15">
      <c r="A47" s="2" t="s">
        <v>32</v>
      </c>
      <c r="B47" s="15">
        <f>14632126369-3762972371+3762972371</f>
        <v>14632126369</v>
      </c>
      <c r="C47" s="3"/>
      <c r="D47" s="3"/>
      <c r="E47" s="14"/>
    </row>
    <row r="48" spans="1:5" ht="17.100000000000001" customHeight="1" x14ac:dyDescent="0.15">
      <c r="A48" s="2" t="s">
        <v>33</v>
      </c>
      <c r="B48" s="15">
        <f>-6817105406+1624474891-1763735738</f>
        <v>-6956366253</v>
      </c>
      <c r="C48" s="3"/>
      <c r="D48" s="3"/>
      <c r="E48" s="14"/>
    </row>
    <row r="49" spans="1:5" ht="17.100000000000001" customHeight="1" x14ac:dyDescent="0.15">
      <c r="A49" s="2" t="s">
        <v>34</v>
      </c>
      <c r="B49" s="15" t="s">
        <v>9</v>
      </c>
      <c r="C49" s="3"/>
      <c r="D49" s="3"/>
      <c r="E49" s="14"/>
    </row>
    <row r="50" spans="1:5" ht="17.100000000000001" customHeight="1" x14ac:dyDescent="0.15">
      <c r="A50" s="2" t="s">
        <v>35</v>
      </c>
      <c r="B50" s="15">
        <v>2478765029</v>
      </c>
      <c r="C50" s="3"/>
      <c r="D50" s="3"/>
      <c r="E50" s="14"/>
    </row>
    <row r="51" spans="1:5" ht="17.100000000000001" customHeight="1" x14ac:dyDescent="0.15">
      <c r="A51" s="2" t="s">
        <v>36</v>
      </c>
      <c r="B51" s="15" t="s">
        <v>9</v>
      </c>
      <c r="C51" s="3"/>
      <c r="D51" s="3"/>
      <c r="E51" s="14"/>
    </row>
    <row r="52" spans="1:5" ht="17.100000000000001" customHeight="1" x14ac:dyDescent="0.15">
      <c r="A52" s="2" t="s">
        <v>37</v>
      </c>
      <c r="B52" s="15">
        <v>2478765029</v>
      </c>
      <c r="C52" s="3"/>
      <c r="D52" s="3"/>
      <c r="E52" s="14"/>
    </row>
    <row r="53" spans="1:5" ht="17.100000000000001" customHeight="1" x14ac:dyDescent="0.15">
      <c r="A53" s="2" t="s">
        <v>38</v>
      </c>
      <c r="B53" s="15">
        <v>4442710454</v>
      </c>
      <c r="C53" s="3"/>
      <c r="D53" s="3"/>
      <c r="E53" s="14"/>
    </row>
    <row r="54" spans="1:5" ht="17.100000000000001" customHeight="1" x14ac:dyDescent="0.15">
      <c r="A54" s="2" t="s">
        <v>39</v>
      </c>
      <c r="B54" s="15">
        <v>137707000</v>
      </c>
      <c r="C54" s="3"/>
      <c r="D54" s="3"/>
      <c r="E54" s="14"/>
    </row>
    <row r="55" spans="1:5" ht="17.100000000000001" customHeight="1" x14ac:dyDescent="0.15">
      <c r="A55" s="2" t="s">
        <v>40</v>
      </c>
      <c r="B55" s="15">
        <v>12750000</v>
      </c>
      <c r="C55" s="3"/>
      <c r="D55" s="3"/>
      <c r="E55" s="14"/>
    </row>
    <row r="56" spans="1:5" ht="17.100000000000001" customHeight="1" x14ac:dyDescent="0.15">
      <c r="A56" s="2" t="s">
        <v>41</v>
      </c>
      <c r="B56" s="15">
        <v>124957000</v>
      </c>
      <c r="C56" s="3"/>
      <c r="D56" s="3"/>
      <c r="E56" s="14"/>
    </row>
    <row r="57" spans="1:5" ht="17.100000000000001" customHeight="1" x14ac:dyDescent="0.15">
      <c r="A57" s="2" t="s">
        <v>27</v>
      </c>
      <c r="B57" s="15" t="s">
        <v>9</v>
      </c>
      <c r="C57" s="3"/>
      <c r="D57" s="3"/>
      <c r="E57" s="14"/>
    </row>
    <row r="58" spans="1:5" ht="17.100000000000001" customHeight="1" x14ac:dyDescent="0.15">
      <c r="A58" s="2" t="s">
        <v>42</v>
      </c>
      <c r="B58" s="15">
        <v>1890539739</v>
      </c>
      <c r="C58" s="3"/>
      <c r="D58" s="3"/>
      <c r="E58" s="14"/>
    </row>
    <row r="59" spans="1:5" ht="17.100000000000001" customHeight="1" x14ac:dyDescent="0.15">
      <c r="A59" s="2" t="s">
        <v>43</v>
      </c>
      <c r="B59" s="15">
        <v>11603884</v>
      </c>
      <c r="C59" s="3"/>
      <c r="D59" s="3"/>
      <c r="E59" s="14"/>
    </row>
    <row r="60" spans="1:5" ht="17.100000000000001" customHeight="1" x14ac:dyDescent="0.15">
      <c r="A60" s="2" t="s">
        <v>44</v>
      </c>
      <c r="B60" s="15">
        <v>2698285770</v>
      </c>
      <c r="C60" s="3"/>
      <c r="D60" s="3"/>
      <c r="E60" s="14"/>
    </row>
    <row r="61" spans="1:5" ht="17.100000000000001" customHeight="1" x14ac:dyDescent="0.15">
      <c r="A61" s="2" t="s">
        <v>45</v>
      </c>
      <c r="B61" s="15" t="s">
        <v>9</v>
      </c>
      <c r="C61" s="3"/>
      <c r="D61" s="3"/>
      <c r="E61" s="14"/>
    </row>
    <row r="62" spans="1:5" ht="17.100000000000001" customHeight="1" x14ac:dyDescent="0.15">
      <c r="A62" s="2" t="s">
        <v>27</v>
      </c>
      <c r="B62" s="15">
        <v>2698285770</v>
      </c>
      <c r="C62" s="3"/>
      <c r="D62" s="3"/>
      <c r="E62" s="14"/>
    </row>
    <row r="63" spans="1:5" ht="17.100000000000001" customHeight="1" x14ac:dyDescent="0.15">
      <c r="A63" s="2" t="s">
        <v>37</v>
      </c>
      <c r="B63" s="15">
        <v>23000000</v>
      </c>
      <c r="C63" s="3"/>
      <c r="D63" s="3"/>
      <c r="E63" s="14"/>
    </row>
    <row r="64" spans="1:5" ht="17.100000000000001" customHeight="1" x14ac:dyDescent="0.15">
      <c r="A64" s="2" t="s">
        <v>46</v>
      </c>
      <c r="B64" s="15">
        <v>-313425939</v>
      </c>
      <c r="C64" s="3"/>
      <c r="D64" s="3"/>
      <c r="E64" s="14"/>
    </row>
    <row r="65" spans="1:5" ht="17.100000000000001" customHeight="1" x14ac:dyDescent="0.15">
      <c r="A65" s="2" t="s">
        <v>47</v>
      </c>
      <c r="B65" s="15">
        <v>9900444190</v>
      </c>
      <c r="C65" s="3"/>
      <c r="D65" s="3"/>
      <c r="E65" s="14"/>
    </row>
    <row r="66" spans="1:5" ht="17.100000000000001" customHeight="1" x14ac:dyDescent="0.15">
      <c r="A66" s="2" t="s">
        <v>48</v>
      </c>
      <c r="B66" s="15">
        <v>5955693204</v>
      </c>
      <c r="C66" s="3"/>
      <c r="D66" s="3"/>
      <c r="E66" s="14"/>
    </row>
    <row r="67" spans="1:5" ht="17.100000000000001" customHeight="1" x14ac:dyDescent="0.15">
      <c r="A67" s="2" t="s">
        <v>49</v>
      </c>
      <c r="B67" s="15">
        <v>1149449481</v>
      </c>
      <c r="C67" s="3"/>
      <c r="D67" s="3"/>
      <c r="E67" s="14"/>
    </row>
    <row r="68" spans="1:5" ht="17.100000000000001" customHeight="1" x14ac:dyDescent="0.15">
      <c r="A68" s="2" t="s">
        <v>50</v>
      </c>
      <c r="B68" s="15">
        <v>3253497</v>
      </c>
      <c r="C68" s="3"/>
      <c r="D68" s="3"/>
      <c r="E68" s="14"/>
    </row>
    <row r="69" spans="1:5" ht="17.100000000000001" customHeight="1" x14ac:dyDescent="0.15">
      <c r="A69" s="2" t="s">
        <v>51</v>
      </c>
      <c r="B69" s="15">
        <v>2580945361</v>
      </c>
      <c r="C69" s="3"/>
      <c r="D69" s="3"/>
      <c r="E69" s="14"/>
    </row>
    <row r="70" spans="1:5" ht="17.100000000000001" customHeight="1" x14ac:dyDescent="0.15">
      <c r="A70" s="2" t="s">
        <v>52</v>
      </c>
      <c r="B70" s="15">
        <v>2580945361</v>
      </c>
      <c r="C70" s="3"/>
      <c r="D70" s="3"/>
      <c r="E70" s="14"/>
    </row>
    <row r="71" spans="1:5" ht="17.100000000000001" customHeight="1" x14ac:dyDescent="0.15">
      <c r="A71" s="2" t="s">
        <v>53</v>
      </c>
      <c r="B71" s="15" t="s">
        <v>9</v>
      </c>
      <c r="C71" s="3"/>
      <c r="D71" s="3"/>
      <c r="E71" s="14"/>
    </row>
    <row r="72" spans="1:5" ht="17.100000000000001" customHeight="1" x14ac:dyDescent="0.15">
      <c r="A72" s="2" t="s">
        <v>54</v>
      </c>
      <c r="B72" s="15">
        <v>79533770</v>
      </c>
      <c r="C72" s="3"/>
      <c r="D72" s="3"/>
      <c r="E72" s="14"/>
    </row>
    <row r="73" spans="1:5" ht="17.100000000000001" customHeight="1" x14ac:dyDescent="0.15">
      <c r="A73" s="2" t="s">
        <v>55</v>
      </c>
      <c r="B73" s="15">
        <v>141266080</v>
      </c>
      <c r="C73" s="3"/>
      <c r="D73" s="3"/>
      <c r="E73" s="14"/>
    </row>
    <row r="74" spans="1:5" ht="17.100000000000001" customHeight="1" x14ac:dyDescent="0.15">
      <c r="A74" s="2" t="s">
        <v>56</v>
      </c>
      <c r="B74" s="15">
        <v>-9697203</v>
      </c>
      <c r="C74" s="3"/>
      <c r="D74" s="3"/>
      <c r="E74" s="14"/>
    </row>
    <row r="75" spans="1:5" ht="17.100000000000001" customHeight="1" x14ac:dyDescent="0.15">
      <c r="A75" s="2" t="s">
        <v>57</v>
      </c>
      <c r="B75" s="15" t="s">
        <v>9</v>
      </c>
      <c r="C75" s="3"/>
      <c r="D75" s="1" t="s">
        <v>78</v>
      </c>
      <c r="E75" s="16">
        <f>206839889925-181491365280+177112392764</f>
        <v>202460917409</v>
      </c>
    </row>
    <row r="76" spans="1:5" ht="17.100000000000001" customHeight="1" x14ac:dyDescent="0.15">
      <c r="A76" s="1" t="s">
        <v>58</v>
      </c>
      <c r="B76" s="16">
        <f>326293674779-226809399560+222430427044</f>
        <v>321914702263</v>
      </c>
      <c r="C76" s="8"/>
      <c r="D76" s="1" t="s">
        <v>79</v>
      </c>
      <c r="E76" s="16">
        <f>326293674779-226809399560+222430427044</f>
        <v>321914702263</v>
      </c>
    </row>
    <row r="77" spans="1:5" ht="17.100000000000001" customHeight="1" x14ac:dyDescent="0.15">
      <c r="A77" s="5" t="s">
        <v>180</v>
      </c>
      <c r="B77" s="5"/>
      <c r="C77" s="5"/>
      <c r="D77" s="5"/>
      <c r="E77" s="5"/>
    </row>
    <row r="78" spans="1:5" x14ac:dyDescent="0.15">
      <c r="A78" s="10"/>
    </row>
    <row r="79" spans="1:5" x14ac:dyDescent="0.15">
      <c r="A79" s="10"/>
    </row>
    <row r="80" spans="1:5" x14ac:dyDescent="0.15">
      <c r="A80" s="10"/>
    </row>
  </sheetData>
  <mergeCells count="2">
    <mergeCell ref="A2:E2"/>
    <mergeCell ref="A3:E3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D40" sqref="D40:E40"/>
    </sheetView>
  </sheetViews>
  <sheetFormatPr defaultColWidth="8.875" defaultRowHeight="11.25" x14ac:dyDescent="0.15"/>
  <cols>
    <col min="1" max="1" width="42.875" style="13" customWidth="1"/>
    <col min="2" max="3" width="8.875" style="13" hidden="1" customWidth="1"/>
    <col min="4" max="4" width="10.875" style="13" customWidth="1"/>
    <col min="5" max="5" width="15.875" style="13" customWidth="1"/>
    <col min="6" max="7" width="30.875" style="13" customWidth="1"/>
    <col min="8" max="16384" width="8.875" style="13"/>
  </cols>
  <sheetData>
    <row r="1" spans="1:5" ht="17.100000000000001" customHeight="1" x14ac:dyDescent="0.15">
      <c r="E1" s="12" t="s">
        <v>80</v>
      </c>
    </row>
    <row r="2" spans="1:5" ht="21" x14ac:dyDescent="0.15">
      <c r="A2" s="22" t="s">
        <v>181</v>
      </c>
      <c r="B2" s="23"/>
      <c r="C2" s="23"/>
      <c r="D2" s="23"/>
      <c r="E2" s="23"/>
    </row>
    <row r="3" spans="1:5" ht="13.5" x14ac:dyDescent="0.15">
      <c r="A3" s="24" t="s">
        <v>182</v>
      </c>
      <c r="B3" s="23"/>
      <c r="C3" s="23"/>
      <c r="D3" s="23"/>
      <c r="E3" s="23"/>
    </row>
    <row r="4" spans="1:5" ht="13.5" x14ac:dyDescent="0.15">
      <c r="A4" s="24" t="s">
        <v>183</v>
      </c>
      <c r="B4" s="23"/>
      <c r="C4" s="23"/>
      <c r="D4" s="23"/>
      <c r="E4" s="23"/>
    </row>
    <row r="5" spans="1:5" ht="13.5" x14ac:dyDescent="0.15">
      <c r="A5" s="11"/>
    </row>
    <row r="6" spans="1:5" ht="17.100000000000001" customHeight="1" x14ac:dyDescent="0.15">
      <c r="A6" s="11"/>
      <c r="E6" s="9" t="s">
        <v>178</v>
      </c>
    </row>
    <row r="7" spans="1:5" ht="27" customHeight="1" x14ac:dyDescent="0.15">
      <c r="A7" s="25" t="s">
        <v>1</v>
      </c>
      <c r="B7" s="25"/>
      <c r="C7" s="25"/>
      <c r="D7" s="25" t="s">
        <v>2</v>
      </c>
      <c r="E7" s="25"/>
    </row>
    <row r="8" spans="1:5" ht="17.100000000000001" customHeight="1" x14ac:dyDescent="0.15">
      <c r="A8" s="26" t="s">
        <v>81</v>
      </c>
      <c r="B8" s="26"/>
      <c r="C8" s="26"/>
      <c r="D8" s="27">
        <v>76169974631</v>
      </c>
      <c r="E8" s="28"/>
    </row>
    <row r="9" spans="1:5" ht="17.100000000000001" customHeight="1" x14ac:dyDescent="0.15">
      <c r="A9" s="26" t="s">
        <v>82</v>
      </c>
      <c r="B9" s="26"/>
      <c r="C9" s="26"/>
      <c r="D9" s="27">
        <v>28204482161</v>
      </c>
      <c r="E9" s="28"/>
    </row>
    <row r="10" spans="1:5" ht="17.100000000000001" customHeight="1" x14ac:dyDescent="0.15">
      <c r="A10" s="26" t="s">
        <v>83</v>
      </c>
      <c r="B10" s="26"/>
      <c r="C10" s="26"/>
      <c r="D10" s="27">
        <v>9963648933</v>
      </c>
      <c r="E10" s="28"/>
    </row>
    <row r="11" spans="1:5" ht="17.100000000000001" customHeight="1" x14ac:dyDescent="0.15">
      <c r="A11" s="26" t="s">
        <v>84</v>
      </c>
      <c r="B11" s="26"/>
      <c r="C11" s="26"/>
      <c r="D11" s="27">
        <v>8831689909</v>
      </c>
      <c r="E11" s="28"/>
    </row>
    <row r="12" spans="1:5" ht="17.100000000000001" customHeight="1" x14ac:dyDescent="0.15">
      <c r="A12" s="26" t="s">
        <v>85</v>
      </c>
      <c r="B12" s="26"/>
      <c r="C12" s="26"/>
      <c r="D12" s="27">
        <v>34766000</v>
      </c>
      <c r="E12" s="28"/>
    </row>
    <row r="13" spans="1:5" ht="17.100000000000001" customHeight="1" x14ac:dyDescent="0.15">
      <c r="A13" s="26" t="s">
        <v>86</v>
      </c>
      <c r="B13" s="26"/>
      <c r="C13" s="26"/>
      <c r="D13" s="27">
        <v>16676000</v>
      </c>
      <c r="E13" s="28"/>
    </row>
    <row r="14" spans="1:5" ht="17.100000000000001" customHeight="1" x14ac:dyDescent="0.15">
      <c r="A14" s="26" t="s">
        <v>27</v>
      </c>
      <c r="B14" s="26"/>
      <c r="C14" s="26"/>
      <c r="D14" s="27">
        <v>1080517024</v>
      </c>
      <c r="E14" s="28"/>
    </row>
    <row r="15" spans="1:5" ht="17.100000000000001" customHeight="1" x14ac:dyDescent="0.15">
      <c r="A15" s="26" t="s">
        <v>87</v>
      </c>
      <c r="B15" s="26"/>
      <c r="C15" s="26"/>
      <c r="D15" s="27">
        <v>16311374403</v>
      </c>
      <c r="E15" s="28"/>
    </row>
    <row r="16" spans="1:5" ht="17.100000000000001" customHeight="1" x14ac:dyDescent="0.15">
      <c r="A16" s="26" t="s">
        <v>88</v>
      </c>
      <c r="B16" s="26"/>
      <c r="C16" s="26"/>
      <c r="D16" s="27">
        <v>9196065261</v>
      </c>
      <c r="E16" s="28"/>
    </row>
    <row r="17" spans="1:5" ht="17.100000000000001" customHeight="1" x14ac:dyDescent="0.15">
      <c r="A17" s="26" t="s">
        <v>89</v>
      </c>
      <c r="B17" s="26"/>
      <c r="C17" s="26"/>
      <c r="D17" s="27">
        <v>414147173</v>
      </c>
      <c r="E17" s="28"/>
    </row>
    <row r="18" spans="1:5" ht="17.100000000000001" customHeight="1" x14ac:dyDescent="0.15">
      <c r="A18" s="26" t="s">
        <v>90</v>
      </c>
      <c r="B18" s="26"/>
      <c r="C18" s="26"/>
      <c r="D18" s="27">
        <v>6657435762</v>
      </c>
      <c r="E18" s="28"/>
    </row>
    <row r="19" spans="1:5" ht="17.100000000000001" customHeight="1" x14ac:dyDescent="0.15">
      <c r="A19" s="26" t="s">
        <v>27</v>
      </c>
      <c r="B19" s="26"/>
      <c r="C19" s="26"/>
      <c r="D19" s="27">
        <v>43726207</v>
      </c>
      <c r="E19" s="28"/>
    </row>
    <row r="20" spans="1:5" ht="17.100000000000001" customHeight="1" x14ac:dyDescent="0.15">
      <c r="A20" s="26" t="s">
        <v>91</v>
      </c>
      <c r="B20" s="26"/>
      <c r="C20" s="26"/>
      <c r="D20" s="27">
        <v>1929458825</v>
      </c>
      <c r="E20" s="28"/>
    </row>
    <row r="21" spans="1:5" ht="17.100000000000001" customHeight="1" x14ac:dyDescent="0.15">
      <c r="A21" s="26" t="s">
        <v>92</v>
      </c>
      <c r="B21" s="26"/>
      <c r="C21" s="26"/>
      <c r="D21" s="27">
        <v>935255584</v>
      </c>
      <c r="E21" s="28"/>
    </row>
    <row r="22" spans="1:5" ht="17.100000000000001" customHeight="1" x14ac:dyDescent="0.15">
      <c r="A22" s="26" t="s">
        <v>93</v>
      </c>
      <c r="B22" s="26"/>
      <c r="C22" s="26"/>
      <c r="D22" s="27">
        <v>258950334</v>
      </c>
      <c r="E22" s="28"/>
    </row>
    <row r="23" spans="1:5" ht="17.100000000000001" customHeight="1" x14ac:dyDescent="0.15">
      <c r="A23" s="26" t="s">
        <v>27</v>
      </c>
      <c r="B23" s="26"/>
      <c r="C23" s="26"/>
      <c r="D23" s="27">
        <v>735252907</v>
      </c>
      <c r="E23" s="28"/>
    </row>
    <row r="24" spans="1:5" ht="17.100000000000001" customHeight="1" x14ac:dyDescent="0.15">
      <c r="A24" s="26" t="s">
        <v>94</v>
      </c>
      <c r="B24" s="26"/>
      <c r="C24" s="26"/>
      <c r="D24" s="27">
        <v>47965492470</v>
      </c>
      <c r="E24" s="28"/>
    </row>
    <row r="25" spans="1:5" ht="17.100000000000001" customHeight="1" x14ac:dyDescent="0.15">
      <c r="A25" s="26" t="s">
        <v>95</v>
      </c>
      <c r="B25" s="26"/>
      <c r="C25" s="26"/>
      <c r="D25" s="27">
        <v>34295238854</v>
      </c>
      <c r="E25" s="28"/>
    </row>
    <row r="26" spans="1:5" ht="17.100000000000001" customHeight="1" x14ac:dyDescent="0.15">
      <c r="A26" s="26" t="s">
        <v>96</v>
      </c>
      <c r="B26" s="26"/>
      <c r="C26" s="26"/>
      <c r="D26" s="27">
        <v>13536935456</v>
      </c>
      <c r="E26" s="28"/>
    </row>
    <row r="27" spans="1:5" ht="17.100000000000001" customHeight="1" x14ac:dyDescent="0.15">
      <c r="A27" s="26" t="s">
        <v>37</v>
      </c>
      <c r="B27" s="26"/>
      <c r="C27" s="26"/>
      <c r="D27" s="27">
        <v>133318160</v>
      </c>
      <c r="E27" s="28"/>
    </row>
    <row r="28" spans="1:5" ht="17.100000000000001" customHeight="1" x14ac:dyDescent="0.15">
      <c r="A28" s="26" t="s">
        <v>97</v>
      </c>
      <c r="B28" s="26"/>
      <c r="C28" s="26"/>
      <c r="D28" s="27">
        <v>5898006437</v>
      </c>
      <c r="E28" s="28"/>
    </row>
    <row r="29" spans="1:5" ht="17.100000000000001" customHeight="1" x14ac:dyDescent="0.15">
      <c r="A29" s="26" t="s">
        <v>98</v>
      </c>
      <c r="B29" s="26"/>
      <c r="C29" s="26"/>
      <c r="D29" s="27">
        <v>5024533972</v>
      </c>
      <c r="E29" s="28"/>
    </row>
    <row r="30" spans="1:5" ht="17.100000000000001" customHeight="1" x14ac:dyDescent="0.15">
      <c r="A30" s="26" t="s">
        <v>55</v>
      </c>
      <c r="B30" s="26"/>
      <c r="C30" s="26"/>
      <c r="D30" s="27">
        <v>873472465</v>
      </c>
      <c r="E30" s="28"/>
    </row>
    <row r="31" spans="1:5" ht="17.100000000000001" customHeight="1" x14ac:dyDescent="0.15">
      <c r="A31" s="29" t="s">
        <v>99</v>
      </c>
      <c r="B31" s="29"/>
      <c r="C31" s="29"/>
      <c r="D31" s="30">
        <v>70271968194</v>
      </c>
      <c r="E31" s="31"/>
    </row>
    <row r="32" spans="1:5" ht="17.100000000000001" customHeight="1" x14ac:dyDescent="0.15">
      <c r="A32" s="26" t="s">
        <v>100</v>
      </c>
      <c r="B32" s="26"/>
      <c r="C32" s="26"/>
      <c r="D32" s="27">
        <v>5757501</v>
      </c>
      <c r="E32" s="28"/>
    </row>
    <row r="33" spans="1:5" ht="17.100000000000001" customHeight="1" x14ac:dyDescent="0.15">
      <c r="A33" s="26" t="s">
        <v>101</v>
      </c>
      <c r="B33" s="26"/>
      <c r="C33" s="26"/>
      <c r="D33" s="27" t="s">
        <v>9</v>
      </c>
      <c r="E33" s="28"/>
    </row>
    <row r="34" spans="1:5" ht="17.100000000000001" customHeight="1" x14ac:dyDescent="0.15">
      <c r="A34" s="26" t="s">
        <v>102</v>
      </c>
      <c r="B34" s="26"/>
      <c r="C34" s="26"/>
      <c r="D34" s="27">
        <v>4485845</v>
      </c>
      <c r="E34" s="28"/>
    </row>
    <row r="35" spans="1:5" ht="17.100000000000001" customHeight="1" x14ac:dyDescent="0.15">
      <c r="A35" s="26" t="s">
        <v>103</v>
      </c>
      <c r="B35" s="26"/>
      <c r="C35" s="26"/>
      <c r="D35" s="27" t="s">
        <v>9</v>
      </c>
      <c r="E35" s="28"/>
    </row>
    <row r="36" spans="1:5" ht="17.100000000000001" customHeight="1" x14ac:dyDescent="0.15">
      <c r="A36" s="26" t="s">
        <v>55</v>
      </c>
      <c r="B36" s="26"/>
      <c r="C36" s="26"/>
      <c r="D36" s="27">
        <v>1271656</v>
      </c>
      <c r="E36" s="28"/>
    </row>
    <row r="37" spans="1:5" ht="17.100000000000001" customHeight="1" x14ac:dyDescent="0.15">
      <c r="A37" s="26" t="s">
        <v>104</v>
      </c>
      <c r="B37" s="26"/>
      <c r="C37" s="26"/>
      <c r="D37" s="27">
        <v>309976326</v>
      </c>
      <c r="E37" s="28"/>
    </row>
    <row r="38" spans="1:5" ht="17.100000000000001" customHeight="1" x14ac:dyDescent="0.15">
      <c r="A38" s="26" t="s">
        <v>105</v>
      </c>
      <c r="B38" s="26"/>
      <c r="C38" s="26"/>
      <c r="D38" s="27">
        <v>19414565</v>
      </c>
      <c r="E38" s="28"/>
    </row>
    <row r="39" spans="1:5" ht="17.100000000000001" customHeight="1" x14ac:dyDescent="0.15">
      <c r="A39" s="26" t="s">
        <v>55</v>
      </c>
      <c r="B39" s="26"/>
      <c r="C39" s="26"/>
      <c r="D39" s="27">
        <v>290561761</v>
      </c>
      <c r="E39" s="28"/>
    </row>
    <row r="40" spans="1:5" ht="17.100000000000001" customHeight="1" x14ac:dyDescent="0.15">
      <c r="A40" s="29" t="s">
        <v>106</v>
      </c>
      <c r="B40" s="29"/>
      <c r="C40" s="29"/>
      <c r="D40" s="30">
        <v>69967749369</v>
      </c>
      <c r="E40" s="31"/>
    </row>
    <row r="41" spans="1:5" ht="17.100000000000001" customHeight="1" x14ac:dyDescent="0.15">
      <c r="A41" s="5" t="s">
        <v>180</v>
      </c>
      <c r="B41" s="5"/>
      <c r="C41" s="5"/>
      <c r="D41" s="5"/>
      <c r="E41" s="5"/>
    </row>
    <row r="42" spans="1:5" x14ac:dyDescent="0.15">
      <c r="A42" s="10"/>
    </row>
    <row r="43" spans="1:5" x14ac:dyDescent="0.15">
      <c r="A43" s="10"/>
    </row>
    <row r="44" spans="1:5" x14ac:dyDescent="0.15">
      <c r="A44" s="10"/>
    </row>
  </sheetData>
  <mergeCells count="71"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7:C7"/>
    <mergeCell ref="D7:E7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D26" sqref="D26"/>
    </sheetView>
  </sheetViews>
  <sheetFormatPr defaultColWidth="8.875" defaultRowHeight="11.25" x14ac:dyDescent="0.15"/>
  <cols>
    <col min="1" max="1" width="30.875" style="13" customWidth="1"/>
    <col min="2" max="7" width="18.875" style="13" customWidth="1"/>
    <col min="8" max="16384" width="8.875" style="13"/>
  </cols>
  <sheetData>
    <row r="1" spans="1:5" ht="17.100000000000001" customHeight="1" x14ac:dyDescent="0.15">
      <c r="E1" s="12" t="s">
        <v>107</v>
      </c>
    </row>
    <row r="2" spans="1:5" ht="21" x14ac:dyDescent="0.15">
      <c r="A2" s="22" t="s">
        <v>184</v>
      </c>
      <c r="B2" s="23"/>
      <c r="C2" s="23"/>
      <c r="D2" s="23"/>
      <c r="E2" s="23"/>
    </row>
    <row r="3" spans="1:5" ht="13.5" x14ac:dyDescent="0.15">
      <c r="A3" s="24" t="s">
        <v>185</v>
      </c>
      <c r="B3" s="23"/>
      <c r="C3" s="23"/>
      <c r="D3" s="23"/>
      <c r="E3" s="23"/>
    </row>
    <row r="4" spans="1:5" ht="13.5" x14ac:dyDescent="0.15">
      <c r="A4" s="24" t="s">
        <v>183</v>
      </c>
      <c r="B4" s="23"/>
      <c r="C4" s="23"/>
      <c r="D4" s="23"/>
      <c r="E4" s="23"/>
    </row>
    <row r="5" spans="1:5" ht="13.5" x14ac:dyDescent="0.15">
      <c r="A5" s="11"/>
    </row>
    <row r="6" spans="1:5" ht="17.100000000000001" customHeight="1" x14ac:dyDescent="0.15">
      <c r="A6" s="11"/>
      <c r="E6" s="9" t="s">
        <v>178</v>
      </c>
    </row>
    <row r="7" spans="1:5" ht="27" customHeight="1" x14ac:dyDescent="0.15">
      <c r="A7" s="6" t="s">
        <v>1</v>
      </c>
      <c r="B7" s="6" t="s">
        <v>108</v>
      </c>
      <c r="C7" s="6" t="s">
        <v>109</v>
      </c>
      <c r="D7" s="6" t="s">
        <v>110</v>
      </c>
      <c r="E7" s="6" t="s">
        <v>111</v>
      </c>
    </row>
    <row r="8" spans="1:5" ht="17.100000000000001" customHeight="1" x14ac:dyDescent="0.15">
      <c r="A8" s="1" t="s">
        <v>112</v>
      </c>
      <c r="B8" s="17">
        <v>207867279213</v>
      </c>
      <c r="C8" s="17">
        <v>322408276109</v>
      </c>
      <c r="D8" s="17">
        <v>-114540996896</v>
      </c>
      <c r="E8" s="4" t="s">
        <v>9</v>
      </c>
    </row>
    <row r="9" spans="1:5" ht="17.100000000000001" customHeight="1" x14ac:dyDescent="0.15">
      <c r="A9" s="2" t="s">
        <v>113</v>
      </c>
      <c r="B9" s="18">
        <v>-69967749369</v>
      </c>
      <c r="C9" s="19"/>
      <c r="D9" s="18">
        <v>-6967749369</v>
      </c>
      <c r="E9" s="7" t="s">
        <v>9</v>
      </c>
    </row>
    <row r="10" spans="1:5" ht="17.100000000000001" customHeight="1" x14ac:dyDescent="0.15">
      <c r="A10" s="2" t="s">
        <v>114</v>
      </c>
      <c r="B10" s="18">
        <v>69983681491</v>
      </c>
      <c r="C10" s="19"/>
      <c r="D10" s="18">
        <v>69983681491</v>
      </c>
      <c r="E10" s="7" t="s">
        <v>9</v>
      </c>
    </row>
    <row r="11" spans="1:5" ht="17.100000000000001" customHeight="1" x14ac:dyDescent="0.15">
      <c r="A11" s="2" t="s">
        <v>115</v>
      </c>
      <c r="B11" s="18">
        <v>41650137378</v>
      </c>
      <c r="C11" s="19"/>
      <c r="D11" s="18">
        <v>41650137378</v>
      </c>
      <c r="E11" s="7" t="s">
        <v>9</v>
      </c>
    </row>
    <row r="12" spans="1:5" ht="17.100000000000001" customHeight="1" x14ac:dyDescent="0.15">
      <c r="A12" s="2" t="s">
        <v>116</v>
      </c>
      <c r="B12" s="18">
        <v>28333544113</v>
      </c>
      <c r="C12" s="19"/>
      <c r="D12" s="18">
        <v>28333544113</v>
      </c>
      <c r="E12" s="7" t="s">
        <v>9</v>
      </c>
    </row>
    <row r="13" spans="1:5" ht="17.100000000000001" customHeight="1" x14ac:dyDescent="0.15">
      <c r="A13" s="1" t="s">
        <v>117</v>
      </c>
      <c r="B13" s="17">
        <v>15932122</v>
      </c>
      <c r="C13" s="20"/>
      <c r="D13" s="17">
        <v>15932122</v>
      </c>
      <c r="E13" s="4" t="s">
        <v>9</v>
      </c>
    </row>
    <row r="14" spans="1:5" ht="17.100000000000001" customHeight="1" x14ac:dyDescent="0.15">
      <c r="A14" s="2" t="s">
        <v>118</v>
      </c>
      <c r="B14" s="19"/>
      <c r="C14" s="18">
        <v>-3959656820</v>
      </c>
      <c r="D14" s="18">
        <v>3959656820</v>
      </c>
      <c r="E14" s="3"/>
    </row>
    <row r="15" spans="1:5" ht="17.100000000000001" customHeight="1" x14ac:dyDescent="0.15">
      <c r="A15" s="2" t="s">
        <v>119</v>
      </c>
      <c r="B15" s="19"/>
      <c r="C15" s="18">
        <v>4738141585</v>
      </c>
      <c r="D15" s="18">
        <v>-4738141585</v>
      </c>
      <c r="E15" s="3"/>
    </row>
    <row r="16" spans="1:5" ht="17.100000000000001" customHeight="1" x14ac:dyDescent="0.15">
      <c r="A16" s="2" t="s">
        <v>120</v>
      </c>
      <c r="B16" s="19"/>
      <c r="C16" s="18">
        <v>-9187925163</v>
      </c>
      <c r="D16" s="18">
        <v>9187925163</v>
      </c>
      <c r="E16" s="3"/>
    </row>
    <row r="17" spans="1:5" ht="17.100000000000001" customHeight="1" x14ac:dyDescent="0.15">
      <c r="A17" s="2" t="s">
        <v>121</v>
      </c>
      <c r="B17" s="19"/>
      <c r="C17" s="18">
        <v>3747688003</v>
      </c>
      <c r="D17" s="18">
        <v>-3747688003</v>
      </c>
      <c r="E17" s="3"/>
    </row>
    <row r="18" spans="1:5" ht="17.100000000000001" customHeight="1" x14ac:dyDescent="0.15">
      <c r="A18" s="2" t="s">
        <v>122</v>
      </c>
      <c r="B18" s="19"/>
      <c r="C18" s="18">
        <v>-3257561245</v>
      </c>
      <c r="D18" s="18">
        <v>3257561245</v>
      </c>
      <c r="E18" s="3"/>
    </row>
    <row r="19" spans="1:5" ht="17.100000000000001" customHeight="1" x14ac:dyDescent="0.15">
      <c r="A19" s="2" t="s">
        <v>123</v>
      </c>
      <c r="B19" s="18">
        <v>172562637</v>
      </c>
      <c r="C19" s="18">
        <v>172562637</v>
      </c>
      <c r="D19" s="19"/>
      <c r="E19" s="3"/>
    </row>
    <row r="20" spans="1:5" ht="17.100000000000001" customHeight="1" x14ac:dyDescent="0.15">
      <c r="A20" s="2" t="s">
        <v>124</v>
      </c>
      <c r="B20" s="18">
        <v>312104297</v>
      </c>
      <c r="C20" s="18">
        <v>312104297</v>
      </c>
      <c r="D20" s="19"/>
      <c r="E20" s="3"/>
    </row>
    <row r="21" spans="1:5" ht="17.100000000000001" customHeight="1" x14ac:dyDescent="0.15">
      <c r="A21" s="2" t="s">
        <v>125</v>
      </c>
      <c r="B21" s="19"/>
      <c r="C21" s="19"/>
      <c r="D21" s="18" t="s">
        <v>9</v>
      </c>
      <c r="E21" s="7" t="s">
        <v>9</v>
      </c>
    </row>
    <row r="22" spans="1:5" ht="17.100000000000001" customHeight="1" x14ac:dyDescent="0.15">
      <c r="A22" s="2" t="s">
        <v>126</v>
      </c>
      <c r="B22" s="19"/>
      <c r="C22" s="19"/>
      <c r="D22" s="18" t="s">
        <v>9</v>
      </c>
      <c r="E22" s="7" t="s">
        <v>9</v>
      </c>
    </row>
    <row r="23" spans="1:5" ht="17.100000000000001" customHeight="1" x14ac:dyDescent="0.15">
      <c r="A23" s="2" t="s">
        <v>127</v>
      </c>
      <c r="B23" s="18" t="s">
        <v>9</v>
      </c>
      <c r="C23" s="18" t="s">
        <v>9</v>
      </c>
      <c r="D23" s="18" t="s">
        <v>9</v>
      </c>
      <c r="E23" s="7" t="s">
        <v>9</v>
      </c>
    </row>
    <row r="24" spans="1:5" ht="17.100000000000001" customHeight="1" x14ac:dyDescent="0.15">
      <c r="A24" s="2" t="s">
        <v>128</v>
      </c>
      <c r="B24" s="15">
        <v>-5906960860</v>
      </c>
      <c r="C24" s="15">
        <v>-5906960860</v>
      </c>
      <c r="D24" s="18" t="s">
        <v>9</v>
      </c>
      <c r="E24" s="3"/>
    </row>
    <row r="25" spans="1:5" ht="17.100000000000001" customHeight="1" x14ac:dyDescent="0.15">
      <c r="A25" s="1" t="s">
        <v>129</v>
      </c>
      <c r="B25" s="16">
        <f>-1027389288+2018168981-6397141497</f>
        <v>-5406361804</v>
      </c>
      <c r="C25" s="16">
        <v>-9381950746</v>
      </c>
      <c r="D25" s="17">
        <v>3975588942</v>
      </c>
      <c r="E25" s="4" t="s">
        <v>9</v>
      </c>
    </row>
    <row r="26" spans="1:5" ht="17.100000000000001" customHeight="1" x14ac:dyDescent="0.15">
      <c r="A26" s="1" t="s">
        <v>130</v>
      </c>
      <c r="B26" s="16">
        <f>206839889925-181491365280+177112392764</f>
        <v>202460917409</v>
      </c>
      <c r="C26" s="16">
        <v>313026325363</v>
      </c>
      <c r="D26" s="17">
        <v>-110565407954</v>
      </c>
      <c r="E26" s="4" t="s">
        <v>9</v>
      </c>
    </row>
    <row r="27" spans="1:5" ht="17.100000000000001" customHeight="1" x14ac:dyDescent="0.15">
      <c r="A27" s="5" t="s">
        <v>180</v>
      </c>
      <c r="B27" s="5"/>
      <c r="C27" s="5"/>
      <c r="D27" s="5"/>
      <c r="E27" s="5"/>
    </row>
    <row r="28" spans="1:5" x14ac:dyDescent="0.15">
      <c r="A28" s="10"/>
    </row>
    <row r="29" spans="1:5" x14ac:dyDescent="0.15">
      <c r="A29" s="10"/>
    </row>
    <row r="30" spans="1:5" x14ac:dyDescent="0.15">
      <c r="A30" s="10"/>
    </row>
  </sheetData>
  <mergeCells count="3">
    <mergeCell ref="A2:E2"/>
    <mergeCell ref="A3:E3"/>
    <mergeCell ref="A4:E4"/>
  </mergeCells>
  <phoneticPr fontId="7"/>
  <printOptions horizontalCentered="1"/>
  <pageMargins left="0.78740157480314965" right="0.39370078740157483" top="0.39370078740157483" bottom="0.39370078740157483" header="0.19685039370078741" footer="0.19685039370078741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workbookViewId="0">
      <selection activeCell="A3" sqref="A3:E3"/>
    </sheetView>
  </sheetViews>
  <sheetFormatPr defaultColWidth="8.875" defaultRowHeight="11.25" x14ac:dyDescent="0.15"/>
  <cols>
    <col min="1" max="1" width="42.875" style="13" customWidth="1"/>
    <col min="2" max="3" width="8.875" style="13" hidden="1" customWidth="1"/>
    <col min="4" max="4" width="10.875" style="13" customWidth="1"/>
    <col min="5" max="5" width="15.875" style="13" customWidth="1"/>
    <col min="6" max="7" width="30.875" style="13" customWidth="1"/>
    <col min="8" max="16384" width="8.875" style="13"/>
  </cols>
  <sheetData>
    <row r="1" spans="1:5" ht="17.100000000000001" customHeight="1" x14ac:dyDescent="0.15">
      <c r="E1" s="12" t="s">
        <v>131</v>
      </c>
    </row>
    <row r="2" spans="1:5" ht="21" x14ac:dyDescent="0.15">
      <c r="A2" s="22" t="s">
        <v>186</v>
      </c>
      <c r="B2" s="23"/>
      <c r="C2" s="23"/>
      <c r="D2" s="23"/>
      <c r="E2" s="23"/>
    </row>
    <row r="3" spans="1:5" ht="13.5" x14ac:dyDescent="0.15">
      <c r="A3" s="24" t="s">
        <v>182</v>
      </c>
      <c r="B3" s="23"/>
      <c r="C3" s="23"/>
      <c r="D3" s="23"/>
      <c r="E3" s="23"/>
    </row>
    <row r="4" spans="1:5" ht="13.5" x14ac:dyDescent="0.15">
      <c r="A4" s="24" t="s">
        <v>183</v>
      </c>
      <c r="B4" s="23"/>
      <c r="C4" s="23"/>
      <c r="D4" s="23"/>
      <c r="E4" s="23"/>
    </row>
    <row r="5" spans="1:5" ht="13.5" x14ac:dyDescent="0.15">
      <c r="A5" s="11"/>
    </row>
    <row r="6" spans="1:5" ht="17.100000000000001" customHeight="1" x14ac:dyDescent="0.15">
      <c r="A6" s="11"/>
      <c r="E6" s="9" t="s">
        <v>178</v>
      </c>
    </row>
    <row r="7" spans="1:5" ht="27" customHeight="1" x14ac:dyDescent="0.15">
      <c r="A7" s="25" t="s">
        <v>1</v>
      </c>
      <c r="B7" s="25"/>
      <c r="C7" s="25"/>
      <c r="D7" s="25" t="s">
        <v>2</v>
      </c>
      <c r="E7" s="25"/>
    </row>
    <row r="8" spans="1:5" ht="17.100000000000001" customHeight="1" x14ac:dyDescent="0.15">
      <c r="A8" s="26" t="s">
        <v>132</v>
      </c>
      <c r="B8" s="26"/>
      <c r="C8" s="26"/>
      <c r="D8" s="28"/>
      <c r="E8" s="28"/>
    </row>
    <row r="9" spans="1:5" ht="17.100000000000001" customHeight="1" x14ac:dyDescent="0.15">
      <c r="A9" s="26" t="s">
        <v>133</v>
      </c>
      <c r="B9" s="26"/>
      <c r="C9" s="26"/>
      <c r="D9" s="27">
        <v>69611555999</v>
      </c>
      <c r="E9" s="28"/>
    </row>
    <row r="10" spans="1:5" ht="17.100000000000001" customHeight="1" x14ac:dyDescent="0.15">
      <c r="A10" s="26" t="s">
        <v>134</v>
      </c>
      <c r="B10" s="26"/>
      <c r="C10" s="26"/>
      <c r="D10" s="27">
        <v>21375248305</v>
      </c>
      <c r="E10" s="28"/>
    </row>
    <row r="11" spans="1:5" ht="17.100000000000001" customHeight="1" x14ac:dyDescent="0.15">
      <c r="A11" s="26" t="s">
        <v>135</v>
      </c>
      <c r="B11" s="26"/>
      <c r="C11" s="26"/>
      <c r="D11" s="27">
        <v>10169308990</v>
      </c>
      <c r="E11" s="28"/>
    </row>
    <row r="12" spans="1:5" ht="17.100000000000001" customHeight="1" x14ac:dyDescent="0.15">
      <c r="A12" s="26" t="s">
        <v>136</v>
      </c>
      <c r="B12" s="26"/>
      <c r="C12" s="26"/>
      <c r="D12" s="27">
        <v>9546468562</v>
      </c>
      <c r="E12" s="28"/>
    </row>
    <row r="13" spans="1:5" ht="17.100000000000001" customHeight="1" x14ac:dyDescent="0.15">
      <c r="A13" s="26" t="s">
        <v>137</v>
      </c>
      <c r="B13" s="26"/>
      <c r="C13" s="26"/>
      <c r="D13" s="27">
        <v>935255584</v>
      </c>
      <c r="E13" s="28"/>
    </row>
    <row r="14" spans="1:5" ht="17.100000000000001" customHeight="1" x14ac:dyDescent="0.15">
      <c r="A14" s="26" t="s">
        <v>138</v>
      </c>
      <c r="B14" s="26"/>
      <c r="C14" s="26"/>
      <c r="D14" s="27">
        <v>724215169</v>
      </c>
      <c r="E14" s="28"/>
    </row>
    <row r="15" spans="1:5" ht="17.100000000000001" customHeight="1" x14ac:dyDescent="0.15">
      <c r="A15" s="26" t="s">
        <v>139</v>
      </c>
      <c r="B15" s="26"/>
      <c r="C15" s="26"/>
      <c r="D15" s="27">
        <v>48236307694</v>
      </c>
      <c r="E15" s="28"/>
    </row>
    <row r="16" spans="1:5" ht="17.100000000000001" customHeight="1" x14ac:dyDescent="0.15">
      <c r="A16" s="26" t="s">
        <v>140</v>
      </c>
      <c r="B16" s="26"/>
      <c r="C16" s="26"/>
      <c r="D16" s="27">
        <v>34566054078</v>
      </c>
      <c r="E16" s="28"/>
    </row>
    <row r="17" spans="1:5" ht="17.100000000000001" customHeight="1" x14ac:dyDescent="0.15">
      <c r="A17" s="26" t="s">
        <v>141</v>
      </c>
      <c r="B17" s="26"/>
      <c r="C17" s="26"/>
      <c r="D17" s="27">
        <v>13536935456</v>
      </c>
      <c r="E17" s="28"/>
    </row>
    <row r="18" spans="1:5" ht="17.100000000000001" customHeight="1" x14ac:dyDescent="0.15">
      <c r="A18" s="26" t="s">
        <v>138</v>
      </c>
      <c r="B18" s="26"/>
      <c r="C18" s="26"/>
      <c r="D18" s="27">
        <v>133318160</v>
      </c>
      <c r="E18" s="28"/>
    </row>
    <row r="19" spans="1:5" ht="17.100000000000001" customHeight="1" x14ac:dyDescent="0.15">
      <c r="A19" s="26" t="s">
        <v>142</v>
      </c>
      <c r="B19" s="26"/>
      <c r="C19" s="26"/>
      <c r="D19" s="27">
        <v>73776682068</v>
      </c>
      <c r="E19" s="28"/>
    </row>
    <row r="20" spans="1:5" ht="17.100000000000001" customHeight="1" x14ac:dyDescent="0.15">
      <c r="A20" s="26" t="s">
        <v>143</v>
      </c>
      <c r="B20" s="26"/>
      <c r="C20" s="26"/>
      <c r="D20" s="27">
        <v>41212706535</v>
      </c>
      <c r="E20" s="28"/>
    </row>
    <row r="21" spans="1:5" ht="17.100000000000001" customHeight="1" x14ac:dyDescent="0.15">
      <c r="A21" s="26" t="s">
        <v>144</v>
      </c>
      <c r="B21" s="26"/>
      <c r="C21" s="26"/>
      <c r="D21" s="27">
        <v>26768455335</v>
      </c>
      <c r="E21" s="28"/>
    </row>
    <row r="22" spans="1:5" ht="17.100000000000001" customHeight="1" x14ac:dyDescent="0.15">
      <c r="A22" s="26" t="s">
        <v>145</v>
      </c>
      <c r="B22" s="26"/>
      <c r="C22" s="26"/>
      <c r="D22" s="27">
        <v>4996817160</v>
      </c>
      <c r="E22" s="28"/>
    </row>
    <row r="23" spans="1:5" ht="17.100000000000001" customHeight="1" x14ac:dyDescent="0.15">
      <c r="A23" s="26" t="s">
        <v>146</v>
      </c>
      <c r="B23" s="26"/>
      <c r="C23" s="26"/>
      <c r="D23" s="27">
        <v>798703038</v>
      </c>
      <c r="E23" s="28"/>
    </row>
    <row r="24" spans="1:5" ht="17.100000000000001" customHeight="1" x14ac:dyDescent="0.15">
      <c r="A24" s="26" t="s">
        <v>147</v>
      </c>
      <c r="B24" s="26"/>
      <c r="C24" s="26"/>
      <c r="D24" s="27">
        <v>1271656</v>
      </c>
      <c r="E24" s="28"/>
    </row>
    <row r="25" spans="1:5" ht="17.100000000000001" customHeight="1" x14ac:dyDescent="0.15">
      <c r="A25" s="26" t="s">
        <v>148</v>
      </c>
      <c r="B25" s="26"/>
      <c r="C25" s="26"/>
      <c r="D25" s="27" t="s">
        <v>9</v>
      </c>
      <c r="E25" s="28"/>
    </row>
    <row r="26" spans="1:5" ht="17.100000000000001" customHeight="1" x14ac:dyDescent="0.15">
      <c r="A26" s="26" t="s">
        <v>149</v>
      </c>
      <c r="B26" s="26"/>
      <c r="C26" s="26"/>
      <c r="D26" s="27">
        <v>1271656</v>
      </c>
      <c r="E26" s="28"/>
    </row>
    <row r="27" spans="1:5" ht="17.100000000000001" customHeight="1" x14ac:dyDescent="0.15">
      <c r="A27" s="26" t="s">
        <v>150</v>
      </c>
      <c r="B27" s="26"/>
      <c r="C27" s="26"/>
      <c r="D27" s="27">
        <v>75761</v>
      </c>
      <c r="E27" s="28"/>
    </row>
    <row r="28" spans="1:5" ht="17.100000000000001" customHeight="1" x14ac:dyDescent="0.15">
      <c r="A28" s="29" t="s">
        <v>151</v>
      </c>
      <c r="B28" s="29"/>
      <c r="C28" s="29"/>
      <c r="D28" s="30">
        <v>4163930174</v>
      </c>
      <c r="E28" s="31"/>
    </row>
    <row r="29" spans="1:5" ht="17.100000000000001" customHeight="1" x14ac:dyDescent="0.15">
      <c r="A29" s="26" t="s">
        <v>152</v>
      </c>
      <c r="B29" s="26"/>
      <c r="C29" s="26"/>
      <c r="D29" s="28"/>
      <c r="E29" s="28"/>
    </row>
    <row r="30" spans="1:5" ht="17.100000000000001" customHeight="1" x14ac:dyDescent="0.15">
      <c r="A30" s="26" t="s">
        <v>153</v>
      </c>
      <c r="B30" s="26"/>
      <c r="C30" s="26"/>
      <c r="D30" s="27">
        <v>5652356922</v>
      </c>
      <c r="E30" s="28"/>
    </row>
    <row r="31" spans="1:5" ht="17.100000000000001" customHeight="1" x14ac:dyDescent="0.15">
      <c r="A31" s="26" t="s">
        <v>154</v>
      </c>
      <c r="B31" s="26"/>
      <c r="C31" s="26"/>
      <c r="D31" s="27">
        <v>3842760736</v>
      </c>
      <c r="E31" s="28"/>
    </row>
    <row r="32" spans="1:5" ht="17.100000000000001" customHeight="1" x14ac:dyDescent="0.15">
      <c r="A32" s="26" t="s">
        <v>155</v>
      </c>
      <c r="B32" s="26"/>
      <c r="C32" s="26"/>
      <c r="D32" s="27">
        <v>1505596186</v>
      </c>
      <c r="E32" s="28"/>
    </row>
    <row r="33" spans="1:5" ht="17.100000000000001" customHeight="1" x14ac:dyDescent="0.15">
      <c r="A33" s="26" t="s">
        <v>156</v>
      </c>
      <c r="B33" s="26"/>
      <c r="C33" s="26"/>
      <c r="D33" s="27" t="s">
        <v>9</v>
      </c>
      <c r="E33" s="28"/>
    </row>
    <row r="34" spans="1:5" ht="17.100000000000001" customHeight="1" x14ac:dyDescent="0.15">
      <c r="A34" s="26" t="s">
        <v>157</v>
      </c>
      <c r="B34" s="26"/>
      <c r="C34" s="26"/>
      <c r="D34" s="27">
        <v>304000000</v>
      </c>
      <c r="E34" s="28"/>
    </row>
    <row r="35" spans="1:5" ht="17.100000000000001" customHeight="1" x14ac:dyDescent="0.15">
      <c r="A35" s="26" t="s">
        <v>149</v>
      </c>
      <c r="B35" s="26"/>
      <c r="C35" s="26"/>
      <c r="D35" s="27" t="s">
        <v>9</v>
      </c>
      <c r="E35" s="28"/>
    </row>
    <row r="36" spans="1:5" ht="17.100000000000001" customHeight="1" x14ac:dyDescent="0.15">
      <c r="A36" s="26" t="s">
        <v>158</v>
      </c>
      <c r="B36" s="26"/>
      <c r="C36" s="26"/>
      <c r="D36" s="27">
        <v>2397248035</v>
      </c>
      <c r="E36" s="28"/>
    </row>
    <row r="37" spans="1:5" ht="17.100000000000001" customHeight="1" x14ac:dyDescent="0.15">
      <c r="A37" s="26" t="s">
        <v>144</v>
      </c>
      <c r="B37" s="26"/>
      <c r="C37" s="26"/>
      <c r="D37" s="27">
        <v>1081890358</v>
      </c>
      <c r="E37" s="28"/>
    </row>
    <row r="38" spans="1:5" ht="17.100000000000001" customHeight="1" x14ac:dyDescent="0.15">
      <c r="A38" s="26" t="s">
        <v>159</v>
      </c>
      <c r="B38" s="26"/>
      <c r="C38" s="26"/>
      <c r="D38" s="27">
        <v>902905626</v>
      </c>
      <c r="E38" s="28"/>
    </row>
    <row r="39" spans="1:5" ht="17.100000000000001" customHeight="1" x14ac:dyDescent="0.15">
      <c r="A39" s="26" t="s">
        <v>160</v>
      </c>
      <c r="B39" s="26"/>
      <c r="C39" s="26"/>
      <c r="D39" s="27">
        <v>312689737</v>
      </c>
      <c r="E39" s="28"/>
    </row>
    <row r="40" spans="1:5" ht="17.100000000000001" customHeight="1" x14ac:dyDescent="0.15">
      <c r="A40" s="26" t="s">
        <v>161</v>
      </c>
      <c r="B40" s="26"/>
      <c r="C40" s="26"/>
      <c r="D40" s="27">
        <v>99762314</v>
      </c>
      <c r="E40" s="28"/>
    </row>
    <row r="41" spans="1:5" ht="17.100000000000001" customHeight="1" x14ac:dyDescent="0.15">
      <c r="A41" s="26" t="s">
        <v>146</v>
      </c>
      <c r="B41" s="26"/>
      <c r="C41" s="26"/>
      <c r="D41" s="27" t="s">
        <v>9</v>
      </c>
      <c r="E41" s="28"/>
    </row>
    <row r="42" spans="1:5" ht="17.100000000000001" customHeight="1" x14ac:dyDescent="0.15">
      <c r="A42" s="29" t="s">
        <v>162</v>
      </c>
      <c r="B42" s="29"/>
      <c r="C42" s="29"/>
      <c r="D42" s="30">
        <v>-3255108887</v>
      </c>
      <c r="E42" s="31"/>
    </row>
    <row r="43" spans="1:5" ht="17.100000000000001" customHeight="1" x14ac:dyDescent="0.15">
      <c r="A43" s="26" t="s">
        <v>163</v>
      </c>
      <c r="B43" s="26"/>
      <c r="C43" s="26"/>
      <c r="D43" s="28"/>
      <c r="E43" s="28"/>
    </row>
    <row r="44" spans="1:5" ht="17.100000000000001" customHeight="1" x14ac:dyDescent="0.15">
      <c r="A44" s="26" t="s">
        <v>164</v>
      </c>
      <c r="B44" s="26"/>
      <c r="C44" s="26"/>
      <c r="D44" s="27">
        <v>5678504730</v>
      </c>
      <c r="E44" s="28"/>
    </row>
    <row r="45" spans="1:5" ht="17.100000000000001" customHeight="1" x14ac:dyDescent="0.15">
      <c r="A45" s="26" t="s">
        <v>165</v>
      </c>
      <c r="B45" s="26"/>
      <c r="C45" s="26"/>
      <c r="D45" s="27">
        <v>5661633796</v>
      </c>
      <c r="E45" s="28"/>
    </row>
    <row r="46" spans="1:5" ht="17.100000000000001" customHeight="1" x14ac:dyDescent="0.15">
      <c r="A46" s="26" t="s">
        <v>149</v>
      </c>
      <c r="B46" s="26"/>
      <c r="C46" s="26"/>
      <c r="D46" s="27">
        <v>16870934</v>
      </c>
      <c r="E46" s="28"/>
    </row>
    <row r="47" spans="1:5" ht="17.100000000000001" customHeight="1" x14ac:dyDescent="0.15">
      <c r="A47" s="26" t="s">
        <v>166</v>
      </c>
      <c r="B47" s="26"/>
      <c r="C47" s="26"/>
      <c r="D47" s="27">
        <v>4134000000</v>
      </c>
      <c r="E47" s="28"/>
    </row>
    <row r="48" spans="1:5" ht="17.100000000000001" customHeight="1" x14ac:dyDescent="0.15">
      <c r="A48" s="26" t="s">
        <v>167</v>
      </c>
      <c r="B48" s="26"/>
      <c r="C48" s="26"/>
      <c r="D48" s="27">
        <v>4134000000</v>
      </c>
      <c r="E48" s="28"/>
    </row>
    <row r="49" spans="1:5" ht="17.100000000000001" customHeight="1" x14ac:dyDescent="0.15">
      <c r="A49" s="26" t="s">
        <v>146</v>
      </c>
      <c r="B49" s="26"/>
      <c r="C49" s="26"/>
      <c r="D49" s="27" t="s">
        <v>9</v>
      </c>
      <c r="E49" s="28"/>
    </row>
    <row r="50" spans="1:5" ht="17.100000000000001" customHeight="1" x14ac:dyDescent="0.15">
      <c r="A50" s="29" t="s">
        <v>168</v>
      </c>
      <c r="B50" s="29"/>
      <c r="C50" s="29"/>
      <c r="D50" s="30">
        <v>-1544504730</v>
      </c>
      <c r="E50" s="31"/>
    </row>
    <row r="51" spans="1:5" ht="17.100000000000001" customHeight="1" x14ac:dyDescent="0.15">
      <c r="A51" s="29" t="s">
        <v>169</v>
      </c>
      <c r="B51" s="29"/>
      <c r="C51" s="29"/>
      <c r="D51" s="30">
        <v>-635683443</v>
      </c>
      <c r="E51" s="31"/>
    </row>
    <row r="52" spans="1:5" ht="17.100000000000001" customHeight="1" x14ac:dyDescent="0.15">
      <c r="A52" s="29" t="s">
        <v>170</v>
      </c>
      <c r="B52" s="29"/>
      <c r="C52" s="29"/>
      <c r="D52" s="30">
        <v>6007394004</v>
      </c>
      <c r="E52" s="31"/>
    </row>
    <row r="53" spans="1:5" ht="17.100000000000001" customHeight="1" x14ac:dyDescent="0.15">
      <c r="A53" s="26" t="s">
        <v>171</v>
      </c>
      <c r="B53" s="26"/>
      <c r="C53" s="26"/>
      <c r="D53" s="27" t="s">
        <v>9</v>
      </c>
      <c r="E53" s="28"/>
    </row>
    <row r="54" spans="1:5" ht="17.100000000000001" customHeight="1" x14ac:dyDescent="0.15">
      <c r="A54" s="29" t="s">
        <v>172</v>
      </c>
      <c r="B54" s="29"/>
      <c r="C54" s="29"/>
      <c r="D54" s="30">
        <v>5371710561</v>
      </c>
      <c r="E54" s="31"/>
    </row>
    <row r="55" spans="1:5" x14ac:dyDescent="0.15">
      <c r="D55" s="21"/>
      <c r="E55" s="21"/>
    </row>
    <row r="56" spans="1:5" ht="17.100000000000001" customHeight="1" x14ac:dyDescent="0.15">
      <c r="A56" s="29" t="s">
        <v>173</v>
      </c>
      <c r="B56" s="29"/>
      <c r="C56" s="29"/>
      <c r="D56" s="30">
        <v>568629427</v>
      </c>
      <c r="E56" s="31"/>
    </row>
    <row r="57" spans="1:5" ht="17.100000000000001" customHeight="1" x14ac:dyDescent="0.15">
      <c r="A57" s="29" t="s">
        <v>174</v>
      </c>
      <c r="B57" s="29"/>
      <c r="C57" s="29"/>
      <c r="D57" s="30">
        <v>15353216</v>
      </c>
      <c r="E57" s="31"/>
    </row>
    <row r="58" spans="1:5" ht="17.100000000000001" customHeight="1" x14ac:dyDescent="0.15">
      <c r="A58" s="29" t="s">
        <v>175</v>
      </c>
      <c r="B58" s="29"/>
      <c r="C58" s="29"/>
      <c r="D58" s="30">
        <v>583982643</v>
      </c>
      <c r="E58" s="31"/>
    </row>
    <row r="59" spans="1:5" ht="17.100000000000001" customHeight="1" x14ac:dyDescent="0.15">
      <c r="A59" s="29" t="s">
        <v>176</v>
      </c>
      <c r="B59" s="29"/>
      <c r="C59" s="29"/>
      <c r="D59" s="30">
        <v>5955693204</v>
      </c>
      <c r="E59" s="31"/>
    </row>
    <row r="60" spans="1:5" ht="17.100000000000001" customHeight="1" x14ac:dyDescent="0.15">
      <c r="A60" s="5" t="s">
        <v>187</v>
      </c>
      <c r="B60" s="5"/>
      <c r="C60" s="5"/>
      <c r="D60" s="5"/>
      <c r="E60" s="5"/>
    </row>
    <row r="61" spans="1:5" x14ac:dyDescent="0.15">
      <c r="A61" s="10"/>
    </row>
    <row r="62" spans="1:5" x14ac:dyDescent="0.15">
      <c r="A62" s="10"/>
    </row>
    <row r="63" spans="1:5" x14ac:dyDescent="0.15">
      <c r="A63" s="10"/>
    </row>
  </sheetData>
  <mergeCells count="107"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2:E2"/>
    <mergeCell ref="A3:E3"/>
    <mergeCell ref="A4:E4"/>
    <mergeCell ref="A7:C7"/>
    <mergeCell ref="D7:E7"/>
    <mergeCell ref="A8:C8"/>
    <mergeCell ref="D8:E8"/>
    <mergeCell ref="A9:C9"/>
    <mergeCell ref="D9:E9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井川 健太郎</cp:lastModifiedBy>
  <cp:lastPrinted>2020-03-21T05:05:42Z</cp:lastPrinted>
  <dcterms:modified xsi:type="dcterms:W3CDTF">2020-03-23T02:28:14Z</dcterms:modified>
</cp:coreProperties>
</file>